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a7318a0aba533e/01. Work/21. Lecture/13. M^0A^J FS^J Valuation^J IPO/2021.09 FS_패캠/21. 실습용 엑셀/"/>
    </mc:Choice>
  </mc:AlternateContent>
  <xr:revisionPtr revIDLastSave="282" documentId="8_{7DF9AEC7-E37B-49AC-9765-13E5F6EE89A0}" xr6:coauthVersionLast="47" xr6:coauthVersionMax="47" xr10:uidLastSave="{2046F6E3-79A0-40C2-A970-8A206A47A70B}"/>
  <bookViews>
    <workbookView xWindow="-108" yWindow="-108" windowWidth="41496" windowHeight="17496" tabRatio="1000" activeTab="1" xr2:uid="{F14FAB92-4601-417E-AD8C-1BB49EA54DE7}"/>
    <workbookView xWindow="32811" yWindow="-1534" windowWidth="18720" windowHeight="13920" tabRatio="1000" activeTab="16" xr2:uid="{139BED55-9FEF-4C4A-B220-08ACD8E6A5B5}"/>
  </bookViews>
  <sheets>
    <sheet name="FDD ▶" sheetId="6" r:id="rId1"/>
    <sheet name="BS" sheetId="35" r:id="rId2"/>
    <sheet name="PL" sheetId="34" r:id="rId3"/>
    <sheet name="A▶" sheetId="28" r:id="rId4"/>
    <sheet name="1. 현금성자산" sheetId="7" r:id="rId5"/>
    <sheet name="2. 매출채권" sheetId="9" r:id="rId6"/>
    <sheet name="3. 대여금" sheetId="13" r:id="rId7"/>
    <sheet name="4. 선급금" sheetId="15" r:id="rId8"/>
    <sheet name="5. 재고자산" sheetId="17" r:id="rId9"/>
    <sheet name="6. 기타유형자산" sheetId="16" r:id="rId10"/>
    <sheet name="7. 유형자산" sheetId="20" r:id="rId11"/>
    <sheet name="8. 무형자산" sheetId="21" r:id="rId12"/>
    <sheet name="9. 보증금" sheetId="22" r:id="rId13"/>
    <sheet name="L▶" sheetId="29" r:id="rId14"/>
    <sheet name="1. 차입금" sheetId="23" r:id="rId15"/>
    <sheet name="2. 미지급비용" sheetId="37" r:id="rId16"/>
    <sheet name="3. 퇴충" sheetId="24" r:id="rId17"/>
    <sheet name="4. 외상매입금" sheetId="36" r:id="rId18"/>
    <sheet name="E▶" sheetId="30" r:id="rId19"/>
    <sheet name="1. 자본금" sheetId="27" r:id="rId20"/>
    <sheet name="Etc.▶" sheetId="31" r:id="rId21"/>
    <sheet name="특수관계자" sheetId="18" r:id="rId22"/>
    <sheet name="Raw FS ▶" sheetId="5" r:id="rId23"/>
    <sheet name="Raw_BS" sheetId="3" r:id="rId24"/>
    <sheet name="Raw_PL" sheetId="32" r:id="rId25"/>
    <sheet name="잔액명세서" sheetId="10" r:id="rId26"/>
    <sheet name="원장" sheetId="12" r:id="rId27"/>
  </sheets>
  <definedNames>
    <definedName name="_xlnm._FilterDatabase" localSheetId="5" hidden="1">'2. 매출채권'!$E$139:$M$188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7" i="21" l="1"/>
  <c r="N108" i="21" s="1"/>
  <c r="N109" i="21" s="1"/>
  <c r="N110" i="21" s="1"/>
  <c r="N111" i="21" s="1"/>
  <c r="N112" i="21" s="1"/>
  <c r="N113" i="21" s="1"/>
  <c r="N114" i="21" s="1"/>
  <c r="N106" i="21"/>
  <c r="G122" i="21"/>
  <c r="G123" i="21" s="1"/>
  <c r="G124" i="21" s="1"/>
  <c r="G125" i="21" s="1"/>
  <c r="G126" i="21" s="1"/>
  <c r="G127" i="21" s="1"/>
  <c r="G128" i="21" s="1"/>
  <c r="G129" i="21" s="1"/>
  <c r="G121" i="21"/>
  <c r="E109" i="21"/>
  <c r="E110" i="21" s="1"/>
  <c r="E111" i="21" s="1"/>
  <c r="E112" i="21" s="1"/>
  <c r="E113" i="21" s="1"/>
  <c r="E114" i="21" s="1"/>
  <c r="E115" i="21" s="1"/>
  <c r="E116" i="21" s="1"/>
  <c r="E108" i="21"/>
  <c r="O20" i="34" l="1"/>
  <c r="N20" i="34"/>
  <c r="N18" i="34"/>
  <c r="M18" i="34"/>
  <c r="K18" i="34"/>
  <c r="N17" i="34"/>
  <c r="M17" i="34"/>
  <c r="K17" i="34"/>
  <c r="N16" i="34"/>
  <c r="M16" i="34"/>
  <c r="K16" i="34"/>
  <c r="O15" i="34"/>
  <c r="N15" i="34"/>
  <c r="O14" i="34"/>
  <c r="N14" i="34"/>
  <c r="K5" i="34"/>
  <c r="O31" i="35"/>
  <c r="P31" i="35"/>
  <c r="P14" i="35"/>
  <c r="O14" i="35"/>
  <c r="O10" i="35"/>
  <c r="P10" i="35"/>
  <c r="O11" i="35"/>
  <c r="P12" i="35"/>
  <c r="P13" i="35"/>
  <c r="P36" i="35"/>
  <c r="O36" i="35"/>
  <c r="P35" i="35"/>
  <c r="O35" i="35"/>
  <c r="P30" i="35"/>
  <c r="O30" i="35"/>
  <c r="P29" i="35"/>
  <c r="O29" i="35"/>
  <c r="P28" i="35"/>
  <c r="O28" i="35"/>
  <c r="P25" i="35"/>
  <c r="N25" i="35"/>
  <c r="L25" i="35"/>
  <c r="P24" i="35"/>
  <c r="O24" i="35"/>
  <c r="P23" i="35"/>
  <c r="O23" i="35"/>
  <c r="Q6" i="35"/>
  <c r="P6" i="35"/>
  <c r="O6" i="35"/>
  <c r="L6" i="35"/>
  <c r="Q5" i="35"/>
  <c r="P5" i="35"/>
  <c r="O5" i="35"/>
  <c r="N5" i="35"/>
  <c r="T16" i="24"/>
  <c r="I7" i="24"/>
  <c r="F9" i="37"/>
  <c r="F7" i="37"/>
  <c r="F8" i="37" s="1"/>
  <c r="M28" i="37"/>
  <c r="M26" i="37"/>
  <c r="M24" i="37"/>
  <c r="M22" i="37"/>
  <c r="M20" i="37"/>
  <c r="M18" i="37"/>
  <c r="I27" i="37"/>
  <c r="K27" i="37" s="1"/>
  <c r="K25" i="37"/>
  <c r="I23" i="37"/>
  <c r="K23" i="37" s="1"/>
  <c r="I21" i="37"/>
  <c r="K21" i="37" s="1"/>
  <c r="I19" i="37"/>
  <c r="K19" i="37" s="1"/>
  <c r="I17" i="37"/>
  <c r="K17" i="37" s="1"/>
  <c r="H8" i="37"/>
  <c r="G8" i="37"/>
  <c r="I19" i="23"/>
  <c r="I18" i="23"/>
  <c r="E18" i="23"/>
  <c r="J17" i="23"/>
  <c r="H17" i="23"/>
  <c r="I14" i="23"/>
  <c r="I13" i="23"/>
  <c r="I12" i="23"/>
  <c r="I25" i="22"/>
  <c r="I24" i="22"/>
  <c r="I23" i="22"/>
  <c r="I22" i="22"/>
  <c r="I21" i="22"/>
  <c r="I20" i="22"/>
  <c r="G23" i="22"/>
  <c r="G22" i="22"/>
  <c r="G21" i="22"/>
  <c r="G20" i="22"/>
  <c r="F22" i="22"/>
  <c r="F21" i="22"/>
  <c r="F33" i="21"/>
  <c r="F32" i="21"/>
  <c r="F31" i="21"/>
  <c r="H19" i="21"/>
  <c r="H18" i="21"/>
  <c r="H17" i="21"/>
  <c r="G19" i="21"/>
  <c r="G18" i="21"/>
  <c r="G17" i="21"/>
  <c r="G44" i="34"/>
  <c r="N13" i="34" s="1"/>
  <c r="G31" i="35"/>
  <c r="O19" i="35" s="1"/>
  <c r="J9" i="21"/>
  <c r="H129" i="21"/>
  <c r="H128" i="21"/>
  <c r="H127" i="21"/>
  <c r="H126" i="21"/>
  <c r="H125" i="21"/>
  <c r="H124" i="21"/>
  <c r="H123" i="21"/>
  <c r="H122" i="21"/>
  <c r="H120" i="21"/>
  <c r="H121" i="21"/>
  <c r="E101" i="21"/>
  <c r="H22" i="16"/>
  <c r="H21" i="16"/>
  <c r="H20" i="16"/>
  <c r="H19" i="16"/>
  <c r="H18" i="16"/>
  <c r="H17" i="16"/>
  <c r="F19" i="16"/>
  <c r="F18" i="16"/>
  <c r="F17" i="16"/>
  <c r="H15" i="16"/>
  <c r="H11" i="16"/>
  <c r="G11" i="16"/>
  <c r="H7" i="17"/>
  <c r="G7" i="17"/>
  <c r="H9" i="17"/>
  <c r="G9" i="17"/>
  <c r="G35" i="36"/>
  <c r="F35" i="36"/>
  <c r="G34" i="36"/>
  <c r="G33" i="36"/>
  <c r="G32" i="36"/>
  <c r="G31" i="36"/>
  <c r="G30" i="36"/>
  <c r="G29" i="36"/>
  <c r="G28" i="36"/>
  <c r="G27" i="36"/>
  <c r="G26" i="36"/>
  <c r="G25" i="36"/>
  <c r="G24" i="36"/>
  <c r="G23" i="36"/>
  <c r="G22" i="36"/>
  <c r="G21" i="36"/>
  <c r="G20" i="36"/>
  <c r="G19" i="36"/>
  <c r="G18" i="36"/>
  <c r="G17" i="36"/>
  <c r="G16" i="36"/>
  <c r="G15" i="36"/>
  <c r="E15" i="36"/>
  <c r="H8" i="36"/>
  <c r="G8" i="36"/>
  <c r="K29" i="37" l="1"/>
  <c r="K31" i="37" s="1"/>
  <c r="I7" i="37"/>
  <c r="I8" i="37" s="1"/>
  <c r="H20" i="21"/>
  <c r="K17" i="15" l="1"/>
  <c r="K16" i="15"/>
  <c r="K15" i="15"/>
  <c r="H19" i="13"/>
  <c r="H34" i="35"/>
  <c r="P22" i="35" s="1"/>
  <c r="I8" i="13"/>
  <c r="H41" i="34"/>
  <c r="O12" i="34" s="1"/>
  <c r="G41" i="34"/>
  <c r="N12" i="34" s="1"/>
  <c r="B48" i="32"/>
  <c r="B47" i="32"/>
  <c r="B46" i="32"/>
  <c r="B45" i="32"/>
  <c r="B44" i="32"/>
  <c r="B43" i="32"/>
  <c r="E44" i="34" s="1"/>
  <c r="K13" i="34" s="1"/>
  <c r="B42" i="32"/>
  <c r="E43" i="34" s="1"/>
  <c r="B41" i="32"/>
  <c r="E42" i="34" s="1"/>
  <c r="B40" i="32"/>
  <c r="B39" i="32"/>
  <c r="B38" i="32"/>
  <c r="B37" i="32"/>
  <c r="B36" i="32"/>
  <c r="B35" i="32"/>
  <c r="E36" i="34" s="1"/>
  <c r="B34" i="32"/>
  <c r="E35" i="34" s="1"/>
  <c r="B33" i="32"/>
  <c r="E34" i="34" s="1"/>
  <c r="B32" i="32"/>
  <c r="B31" i="32"/>
  <c r="B30" i="32"/>
  <c r="B29" i="32"/>
  <c r="B28" i="32"/>
  <c r="B27" i="32"/>
  <c r="B26" i="32"/>
  <c r="B25" i="32"/>
  <c r="E26" i="34" s="1"/>
  <c r="B24" i="32"/>
  <c r="B23" i="32"/>
  <c r="B22" i="32"/>
  <c r="B21" i="32"/>
  <c r="B20" i="32"/>
  <c r="E21" i="34" s="1"/>
  <c r="B19" i="32"/>
  <c r="B18" i="32"/>
  <c r="B17" i="32"/>
  <c r="E18" i="34" s="1"/>
  <c r="B16" i="32"/>
  <c r="B15" i="32"/>
  <c r="B14" i="32"/>
  <c r="B13" i="32"/>
  <c r="B12" i="32"/>
  <c r="B11" i="32"/>
  <c r="E12" i="34" s="1"/>
  <c r="K9" i="34" s="1"/>
  <c r="B10" i="32"/>
  <c r="E11" i="34" s="1"/>
  <c r="B9" i="32"/>
  <c r="E10" i="34" s="1"/>
  <c r="K8" i="34" s="1"/>
  <c r="B8" i="32"/>
  <c r="B7" i="32"/>
  <c r="E30" i="34"/>
  <c r="E27" i="34"/>
  <c r="E22" i="34"/>
  <c r="E14" i="34"/>
  <c r="E51" i="34"/>
  <c r="K20" i="34" s="1"/>
  <c r="E45" i="34"/>
  <c r="K14" i="34" s="1"/>
  <c r="E40" i="34"/>
  <c r="K11" i="34" s="1"/>
  <c r="E32" i="34"/>
  <c r="E28" i="34"/>
  <c r="E24" i="34"/>
  <c r="E20" i="34"/>
  <c r="E19" i="34"/>
  <c r="E16" i="34"/>
  <c r="E8" i="34"/>
  <c r="B6" i="32"/>
  <c r="H13" i="34"/>
  <c r="O10" i="34" s="1"/>
  <c r="G13" i="34"/>
  <c r="N10" i="34" s="1"/>
  <c r="H10" i="34"/>
  <c r="O8" i="34" s="1"/>
  <c r="G10" i="34"/>
  <c r="H54" i="35"/>
  <c r="P38" i="35" s="1"/>
  <c r="G54" i="35"/>
  <c r="O38" i="35" s="1"/>
  <c r="H52" i="35"/>
  <c r="P37" i="35" s="1"/>
  <c r="G52" i="35"/>
  <c r="O37" i="35" s="1"/>
  <c r="H49" i="35"/>
  <c r="P34" i="35" s="1"/>
  <c r="G49" i="35"/>
  <c r="O34" i="35" s="1"/>
  <c r="H46" i="35"/>
  <c r="G46" i="35"/>
  <c r="O32" i="35" s="1"/>
  <c r="H39" i="35"/>
  <c r="P27" i="35" s="1"/>
  <c r="G39" i="35"/>
  <c r="O27" i="35" s="1"/>
  <c r="H22" i="35"/>
  <c r="G22" i="35"/>
  <c r="O17" i="35" s="1"/>
  <c r="H19" i="35"/>
  <c r="P15" i="35" s="1"/>
  <c r="G19" i="35"/>
  <c r="O15" i="35" s="1"/>
  <c r="G7" i="34"/>
  <c r="N7" i="34" s="1"/>
  <c r="N7" i="9"/>
  <c r="L7" i="9"/>
  <c r="K50" i="9"/>
  <c r="K44" i="9"/>
  <c r="M16" i="9"/>
  <c r="M15" i="9"/>
  <c r="K49" i="9"/>
  <c r="K39" i="9"/>
  <c r="K35" i="9"/>
  <c r="K34" i="9"/>
  <c r="K29" i="9"/>
  <c r="K26" i="9"/>
  <c r="K18" i="9"/>
  <c r="G9" i="9"/>
  <c r="I276" i="9"/>
  <c r="J276" i="9"/>
  <c r="E5" i="34"/>
  <c r="I47" i="35"/>
  <c r="I45" i="35"/>
  <c r="F57" i="35"/>
  <c r="N40" i="35" s="1"/>
  <c r="E57" i="35"/>
  <c r="L40" i="35" s="1"/>
  <c r="F56" i="35"/>
  <c r="N39" i="35" s="1"/>
  <c r="E56" i="35"/>
  <c r="L39" i="35" s="1"/>
  <c r="F55" i="35"/>
  <c r="E55" i="35"/>
  <c r="F54" i="35"/>
  <c r="N38" i="35" s="1"/>
  <c r="E54" i="35"/>
  <c r="L38" i="35" s="1"/>
  <c r="F53" i="35"/>
  <c r="E53" i="35"/>
  <c r="F52" i="35"/>
  <c r="E52" i="35"/>
  <c r="L37" i="35" s="1"/>
  <c r="F51" i="35"/>
  <c r="E51" i="35"/>
  <c r="L36" i="35" s="1"/>
  <c r="F50" i="35"/>
  <c r="E50" i="35"/>
  <c r="L35" i="35" s="1"/>
  <c r="F49" i="35"/>
  <c r="N34" i="35" s="1"/>
  <c r="E49" i="35"/>
  <c r="L34" i="35" s="1"/>
  <c r="F48" i="35"/>
  <c r="N33" i="35" s="1"/>
  <c r="E48" i="35"/>
  <c r="L33" i="35" s="1"/>
  <c r="F47" i="35"/>
  <c r="E47" i="35"/>
  <c r="F46" i="35"/>
  <c r="N32" i="35" s="1"/>
  <c r="E46" i="35"/>
  <c r="L32" i="35" s="1"/>
  <c r="F45" i="35"/>
  <c r="E45" i="35"/>
  <c r="F44" i="35"/>
  <c r="I44" i="35" s="1"/>
  <c r="E44" i="35"/>
  <c r="F43" i="35"/>
  <c r="E43" i="35"/>
  <c r="F42" i="35"/>
  <c r="E42" i="35"/>
  <c r="L30" i="35" s="1"/>
  <c r="F41" i="35"/>
  <c r="E41" i="35"/>
  <c r="L29" i="35" s="1"/>
  <c r="F40" i="35"/>
  <c r="E40" i="35"/>
  <c r="L28" i="35" s="1"/>
  <c r="F39" i="35"/>
  <c r="N27" i="35" s="1"/>
  <c r="E39" i="35"/>
  <c r="L27" i="35" s="1"/>
  <c r="F38" i="35"/>
  <c r="N26" i="35" s="1"/>
  <c r="E38" i="35"/>
  <c r="L26" i="35" s="1"/>
  <c r="F36" i="35"/>
  <c r="N24" i="35" s="1"/>
  <c r="E36" i="35"/>
  <c r="L24" i="35" s="1"/>
  <c r="F35" i="35"/>
  <c r="E35" i="35"/>
  <c r="L23" i="35" s="1"/>
  <c r="F34" i="35"/>
  <c r="N22" i="35" s="1"/>
  <c r="E34" i="35"/>
  <c r="L22" i="35" s="1"/>
  <c r="F33" i="35"/>
  <c r="N21" i="35" s="1"/>
  <c r="E33" i="35"/>
  <c r="L21" i="35" s="1"/>
  <c r="F32" i="35"/>
  <c r="N20" i="35" s="1"/>
  <c r="E32" i="35"/>
  <c r="L20" i="35" s="1"/>
  <c r="F31" i="35"/>
  <c r="N19" i="35" s="1"/>
  <c r="E31" i="35"/>
  <c r="L19" i="35" s="1"/>
  <c r="F30" i="35"/>
  <c r="N18" i="35" s="1"/>
  <c r="E30" i="35"/>
  <c r="L18" i="35" s="1"/>
  <c r="F29" i="35"/>
  <c r="I29" i="35" s="1"/>
  <c r="E29" i="35"/>
  <c r="F28" i="35"/>
  <c r="I28" i="35" s="1"/>
  <c r="E28" i="35"/>
  <c r="F27" i="35"/>
  <c r="I27" i="35" s="1"/>
  <c r="E27" i="35"/>
  <c r="F26" i="35"/>
  <c r="I26" i="35" s="1"/>
  <c r="E26" i="35"/>
  <c r="F25" i="35"/>
  <c r="I25" i="35" s="1"/>
  <c r="E25" i="35"/>
  <c r="F24" i="35"/>
  <c r="I24" i="35" s="1"/>
  <c r="E24" i="35"/>
  <c r="F23" i="35"/>
  <c r="I23" i="35" s="1"/>
  <c r="E23" i="35"/>
  <c r="F22" i="35"/>
  <c r="N17" i="35" s="1"/>
  <c r="E22" i="35"/>
  <c r="L17" i="35" s="1"/>
  <c r="F21" i="35"/>
  <c r="N16" i="35" s="1"/>
  <c r="E21" i="35"/>
  <c r="L16" i="35" s="1"/>
  <c r="F20" i="35"/>
  <c r="I20" i="35" s="1"/>
  <c r="E20" i="35"/>
  <c r="F19" i="35"/>
  <c r="E19" i="35"/>
  <c r="L15" i="35" s="1"/>
  <c r="F18" i="35"/>
  <c r="I18" i="35" s="1"/>
  <c r="E18" i="35"/>
  <c r="F17" i="35"/>
  <c r="I17" i="35" s="1"/>
  <c r="E17" i="35"/>
  <c r="F16" i="35"/>
  <c r="N13" i="35" s="1"/>
  <c r="E16" i="35"/>
  <c r="L13" i="35" s="1"/>
  <c r="F15" i="35"/>
  <c r="I15" i="35" s="1"/>
  <c r="E15" i="35"/>
  <c r="F14" i="35"/>
  <c r="E14" i="35"/>
  <c r="F13" i="35"/>
  <c r="N12" i="35" s="1"/>
  <c r="E13" i="35"/>
  <c r="L12" i="35" s="1"/>
  <c r="F12" i="35"/>
  <c r="I12" i="35" s="1"/>
  <c r="E12" i="35"/>
  <c r="F11" i="35"/>
  <c r="E11" i="35"/>
  <c r="L11" i="35" s="1"/>
  <c r="F10" i="35"/>
  <c r="E10" i="35"/>
  <c r="L10" i="35" s="1"/>
  <c r="F9" i="35"/>
  <c r="N9" i="35" s="1"/>
  <c r="E9" i="35"/>
  <c r="L9" i="35" s="1"/>
  <c r="F8" i="35"/>
  <c r="N8" i="35" s="1"/>
  <c r="E8" i="35"/>
  <c r="L8" i="35" s="1"/>
  <c r="F7" i="35"/>
  <c r="E7" i="35"/>
  <c r="L7" i="35" s="1"/>
  <c r="E5" i="35"/>
  <c r="L5" i="35" s="1"/>
  <c r="F52" i="34"/>
  <c r="M21" i="34" s="1"/>
  <c r="E52" i="34"/>
  <c r="K21" i="34" s="1"/>
  <c r="F51" i="34"/>
  <c r="F50" i="34"/>
  <c r="M19" i="34" s="1"/>
  <c r="E50" i="34"/>
  <c r="K19" i="34" s="1"/>
  <c r="F46" i="34"/>
  <c r="E46" i="34"/>
  <c r="K15" i="34" s="1"/>
  <c r="F45" i="34"/>
  <c r="F44" i="34"/>
  <c r="M13" i="34" s="1"/>
  <c r="F43" i="34"/>
  <c r="F42" i="34"/>
  <c r="F41" i="34"/>
  <c r="E41" i="34"/>
  <c r="K12" i="34" s="1"/>
  <c r="F40" i="34"/>
  <c r="M11" i="34" s="1"/>
  <c r="F39" i="34"/>
  <c r="E39" i="34"/>
  <c r="F38" i="34"/>
  <c r="E38" i="34"/>
  <c r="F37" i="34"/>
  <c r="E37" i="34"/>
  <c r="F36" i="34"/>
  <c r="F35" i="34"/>
  <c r="F34" i="34"/>
  <c r="F33" i="34"/>
  <c r="E33" i="34"/>
  <c r="F32" i="34"/>
  <c r="F31" i="34"/>
  <c r="E31" i="34"/>
  <c r="F30" i="34"/>
  <c r="F29" i="34"/>
  <c r="E29" i="34"/>
  <c r="F28" i="34"/>
  <c r="F27" i="34"/>
  <c r="F26" i="34"/>
  <c r="F25" i="34"/>
  <c r="E25" i="34"/>
  <c r="F24" i="34"/>
  <c r="F23" i="34"/>
  <c r="E23" i="34"/>
  <c r="F22" i="34"/>
  <c r="F21" i="34"/>
  <c r="F20" i="34"/>
  <c r="F19" i="34"/>
  <c r="F18" i="34"/>
  <c r="F17" i="34"/>
  <c r="E17" i="34"/>
  <c r="F16" i="34"/>
  <c r="F15" i="34"/>
  <c r="E15" i="34"/>
  <c r="F14" i="34"/>
  <c r="F13" i="34"/>
  <c r="M10" i="34" s="1"/>
  <c r="E13" i="34"/>
  <c r="K10" i="34" s="1"/>
  <c r="F12" i="34"/>
  <c r="M9" i="34" s="1"/>
  <c r="F11" i="34"/>
  <c r="F10" i="34"/>
  <c r="M8" i="34" s="1"/>
  <c r="F9" i="34"/>
  <c r="E9" i="34"/>
  <c r="F8" i="34"/>
  <c r="F7" i="34"/>
  <c r="M7" i="34" s="1"/>
  <c r="E7" i="34"/>
  <c r="K7" i="34" s="1"/>
  <c r="F15" i="27"/>
  <c r="G15" i="27"/>
  <c r="F14" i="27"/>
  <c r="F13" i="27"/>
  <c r="F12" i="27"/>
  <c r="F11" i="27"/>
  <c r="F10" i="27"/>
  <c r="F9" i="27"/>
  <c r="F8" i="27"/>
  <c r="F7" i="27"/>
  <c r="K59" i="27"/>
  <c r="J59" i="27"/>
  <c r="L49" i="27"/>
  <c r="I64" i="27"/>
  <c r="J60" i="27"/>
  <c r="K60" i="27"/>
  <c r="J61" i="27"/>
  <c r="K61" i="27"/>
  <c r="J62" i="27"/>
  <c r="K62" i="27"/>
  <c r="K58" i="27"/>
  <c r="J58" i="27"/>
  <c r="K57" i="27"/>
  <c r="J57" i="27"/>
  <c r="K56" i="27"/>
  <c r="J56" i="27"/>
  <c r="L57" i="3"/>
  <c r="C48" i="32"/>
  <c r="C46" i="32"/>
  <c r="C43" i="32"/>
  <c r="C40" i="32"/>
  <c r="C39" i="32"/>
  <c r="C12" i="32"/>
  <c r="C11" i="32"/>
  <c r="C9" i="32"/>
  <c r="C6" i="32"/>
  <c r="D48" i="32"/>
  <c r="D47" i="32"/>
  <c r="D46" i="32"/>
  <c r="D43" i="32"/>
  <c r="D40" i="32"/>
  <c r="D39" i="32"/>
  <c r="D12" i="32"/>
  <c r="D11" i="32"/>
  <c r="D9" i="32"/>
  <c r="D6" i="32"/>
  <c r="G14" i="27"/>
  <c r="G13" i="27"/>
  <c r="G12" i="27"/>
  <c r="G11" i="27"/>
  <c r="G10" i="27"/>
  <c r="G9" i="27"/>
  <c r="G8" i="27"/>
  <c r="G7" i="27"/>
  <c r="G16" i="27" s="1"/>
  <c r="E14" i="27"/>
  <c r="E13" i="27"/>
  <c r="E12" i="27"/>
  <c r="E11" i="27"/>
  <c r="E10" i="27"/>
  <c r="E9" i="27"/>
  <c r="E8" i="27"/>
  <c r="E7" i="27"/>
  <c r="J15" i="27"/>
  <c r="I15" i="27"/>
  <c r="H15" i="27"/>
  <c r="I46" i="34" l="1"/>
  <c r="P15" i="34" s="1"/>
  <c r="M15" i="34"/>
  <c r="I36" i="34"/>
  <c r="I25" i="34"/>
  <c r="I42" i="34"/>
  <c r="I8" i="34"/>
  <c r="I14" i="34"/>
  <c r="I20" i="34"/>
  <c r="I26" i="34"/>
  <c r="I32" i="34"/>
  <c r="I43" i="34"/>
  <c r="I11" i="34"/>
  <c r="I29" i="34"/>
  <c r="I37" i="34"/>
  <c r="I27" i="34"/>
  <c r="G12" i="34"/>
  <c r="N8" i="34"/>
  <c r="I17" i="34"/>
  <c r="I19" i="34"/>
  <c r="I51" i="34"/>
  <c r="P20" i="34" s="1"/>
  <c r="M20" i="34"/>
  <c r="I15" i="34"/>
  <c r="I22" i="34"/>
  <c r="I28" i="34"/>
  <c r="I33" i="34"/>
  <c r="I45" i="34"/>
  <c r="P14" i="34" s="1"/>
  <c r="M14" i="34"/>
  <c r="I31" i="34"/>
  <c r="I21" i="34"/>
  <c r="I38" i="34"/>
  <c r="I16" i="34"/>
  <c r="I34" i="34"/>
  <c r="I39" i="34"/>
  <c r="I30" i="34"/>
  <c r="I23" i="34"/>
  <c r="I35" i="34"/>
  <c r="I24" i="34"/>
  <c r="I18" i="34"/>
  <c r="I41" i="34"/>
  <c r="P12" i="34" s="1"/>
  <c r="M12" i="34"/>
  <c r="I41" i="35"/>
  <c r="Q29" i="35" s="1"/>
  <c r="N29" i="35"/>
  <c r="I53" i="35"/>
  <c r="I42" i="35"/>
  <c r="Q30" i="35" s="1"/>
  <c r="N30" i="35"/>
  <c r="I50" i="35"/>
  <c r="Q35" i="35" s="1"/>
  <c r="N35" i="35"/>
  <c r="H38" i="35"/>
  <c r="P26" i="35" s="1"/>
  <c r="P32" i="35"/>
  <c r="I10" i="35"/>
  <c r="Q10" i="35" s="1"/>
  <c r="N10" i="35"/>
  <c r="I14" i="35"/>
  <c r="Q14" i="35" s="1"/>
  <c r="N14" i="35"/>
  <c r="I43" i="35"/>
  <c r="Q31" i="35" s="1"/>
  <c r="N31" i="35"/>
  <c r="I51" i="35"/>
  <c r="Q36" i="35" s="1"/>
  <c r="N36" i="35"/>
  <c r="I55" i="35"/>
  <c r="I36" i="35"/>
  <c r="Q24" i="35" s="1"/>
  <c r="N7" i="35"/>
  <c r="K6" i="17"/>
  <c r="K7" i="17" s="1"/>
  <c r="N11" i="35"/>
  <c r="I19" i="35"/>
  <c r="Q15" i="35" s="1"/>
  <c r="N15" i="35"/>
  <c r="I35" i="35"/>
  <c r="Q23" i="35" s="1"/>
  <c r="N23" i="35"/>
  <c r="I40" i="35"/>
  <c r="Q28" i="35" s="1"/>
  <c r="N28" i="35"/>
  <c r="F7" i="36"/>
  <c r="I52" i="35"/>
  <c r="Q37" i="35" s="1"/>
  <c r="N37" i="35"/>
  <c r="I39" i="35"/>
  <c r="Q27" i="35" s="1"/>
  <c r="I22" i="35"/>
  <c r="Q17" i="35" s="1"/>
  <c r="P17" i="35"/>
  <c r="I10" i="34"/>
  <c r="P8" i="34" s="1"/>
  <c r="I13" i="34"/>
  <c r="P10" i="34" s="1"/>
  <c r="I54" i="35"/>
  <c r="Q38" i="35" s="1"/>
  <c r="I49" i="35"/>
  <c r="Q34" i="35" s="1"/>
  <c r="I46" i="35"/>
  <c r="Q32" i="35" s="1"/>
  <c r="G38" i="35"/>
  <c r="O26" i="35" s="1"/>
  <c r="I38" i="35"/>
  <c r="Q26" i="35" s="1"/>
  <c r="M17" i="9"/>
  <c r="L57" i="27"/>
  <c r="L59" i="27"/>
  <c r="L61" i="27"/>
  <c r="K64" i="27"/>
  <c r="L60" i="27"/>
  <c r="L62" i="27"/>
  <c r="J64" i="27"/>
  <c r="L58" i="27"/>
  <c r="L56" i="27"/>
  <c r="G40" i="34" l="1"/>
  <c r="N9" i="34"/>
  <c r="F8" i="36"/>
  <c r="F9" i="36" s="1"/>
  <c r="I7" i="36"/>
  <c r="I8" i="36" s="1"/>
  <c r="F16" i="27"/>
  <c r="K50" i="27"/>
  <c r="L64" i="27"/>
  <c r="N11" i="34" l="1"/>
  <c r="G50" i="34"/>
  <c r="AC80" i="20"/>
  <c r="AF80" i="20" s="1"/>
  <c r="AC79" i="20"/>
  <c r="AF79" i="20" s="1"/>
  <c r="AC78" i="20"/>
  <c r="AF78" i="20" s="1"/>
  <c r="F9" i="24"/>
  <c r="T27" i="24"/>
  <c r="V27" i="24" s="1"/>
  <c r="T18" i="24"/>
  <c r="T17" i="24"/>
  <c r="F7" i="24"/>
  <c r="F8" i="24" s="1"/>
  <c r="I8" i="24"/>
  <c r="H8" i="24"/>
  <c r="G8" i="24"/>
  <c r="F54" i="23"/>
  <c r="I35" i="23"/>
  <c r="F52" i="23"/>
  <c r="H48" i="23"/>
  <c r="I17" i="23" s="1"/>
  <c r="H40" i="23"/>
  <c r="H39" i="23"/>
  <c r="H38" i="23"/>
  <c r="F7" i="23"/>
  <c r="I7" i="23" s="1"/>
  <c r="I8" i="23" s="1"/>
  <c r="H8" i="23"/>
  <c r="G8" i="23"/>
  <c r="G56" i="22"/>
  <c r="F8" i="22"/>
  <c r="I8" i="22" s="1"/>
  <c r="F7" i="22"/>
  <c r="H9" i="22"/>
  <c r="G9" i="22"/>
  <c r="R105" i="21"/>
  <c r="R106" i="21"/>
  <c r="I107" i="21"/>
  <c r="J107" i="21"/>
  <c r="R107" i="21"/>
  <c r="I108" i="21"/>
  <c r="J108" i="21"/>
  <c r="R108" i="21"/>
  <c r="I109" i="21"/>
  <c r="J109" i="21"/>
  <c r="R109" i="21"/>
  <c r="I110" i="21"/>
  <c r="J110" i="21"/>
  <c r="R110" i="21"/>
  <c r="I111" i="21"/>
  <c r="J111" i="21"/>
  <c r="R111" i="21"/>
  <c r="I112" i="21"/>
  <c r="J112" i="21"/>
  <c r="R112" i="21"/>
  <c r="I113" i="21"/>
  <c r="J113" i="21"/>
  <c r="R113" i="21"/>
  <c r="I114" i="21"/>
  <c r="J114" i="21"/>
  <c r="R114" i="21"/>
  <c r="I115" i="21"/>
  <c r="J115" i="21"/>
  <c r="R115" i="21"/>
  <c r="I116" i="21"/>
  <c r="J116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T42" i="21"/>
  <c r="U42" i="21" s="1"/>
  <c r="I19" i="21" s="1"/>
  <c r="T45" i="21"/>
  <c r="U45" i="21" s="1"/>
  <c r="M92" i="21"/>
  <c r="R92" i="21"/>
  <c r="S92" i="21"/>
  <c r="F9" i="21"/>
  <c r="F8" i="21"/>
  <c r="F7" i="21"/>
  <c r="G52" i="34" l="1"/>
  <c r="N19" i="34"/>
  <c r="I16" i="23"/>
  <c r="I15" i="23"/>
  <c r="H50" i="23"/>
  <c r="F53" i="23" s="1"/>
  <c r="F55" i="23" s="1"/>
  <c r="F10" i="22"/>
  <c r="I7" i="22"/>
  <c r="I9" i="22" s="1"/>
  <c r="O7" i="21"/>
  <c r="S28" i="24"/>
  <c r="H42" i="23"/>
  <c r="F8" i="23"/>
  <c r="F11" i="22"/>
  <c r="F9" i="22"/>
  <c r="K107" i="21"/>
  <c r="T77" i="21"/>
  <c r="U77" i="21" s="1"/>
  <c r="K114" i="21"/>
  <c r="K110" i="21"/>
  <c r="K116" i="21"/>
  <c r="K112" i="21"/>
  <c r="K108" i="21"/>
  <c r="K113" i="21"/>
  <c r="T68" i="21"/>
  <c r="U68" i="21" s="1"/>
  <c r="T63" i="21"/>
  <c r="U63" i="21" s="1"/>
  <c r="K115" i="21"/>
  <c r="T88" i="21"/>
  <c r="U88" i="21" s="1"/>
  <c r="G31" i="21" s="1"/>
  <c r="I117" i="21"/>
  <c r="T69" i="21"/>
  <c r="U69" i="21" s="1"/>
  <c r="T60" i="21"/>
  <c r="U60" i="21" s="1"/>
  <c r="T55" i="21"/>
  <c r="U55" i="21" s="1"/>
  <c r="K111" i="21"/>
  <c r="T86" i="21"/>
  <c r="U86" i="21" s="1"/>
  <c r="T54" i="21"/>
  <c r="U54" i="21" s="1"/>
  <c r="T78" i="21"/>
  <c r="U78" i="21" s="1"/>
  <c r="T46" i="21"/>
  <c r="U46" i="21" s="1"/>
  <c r="J117" i="21"/>
  <c r="K109" i="21"/>
  <c r="T82" i="21"/>
  <c r="U82" i="21" s="1"/>
  <c r="T73" i="21"/>
  <c r="U73" i="21" s="1"/>
  <c r="T64" i="21"/>
  <c r="U64" i="21" s="1"/>
  <c r="T59" i="21"/>
  <c r="U59" i="21" s="1"/>
  <c r="T50" i="21"/>
  <c r="U50" i="21" s="1"/>
  <c r="T41" i="21"/>
  <c r="U41" i="21" s="1"/>
  <c r="I18" i="21" s="1"/>
  <c r="T81" i="21"/>
  <c r="U81" i="21" s="1"/>
  <c r="T72" i="21"/>
  <c r="U72" i="21" s="1"/>
  <c r="T67" i="21"/>
  <c r="U67" i="21" s="1"/>
  <c r="T58" i="21"/>
  <c r="U58" i="21" s="1"/>
  <c r="T49" i="21"/>
  <c r="U49" i="21" s="1"/>
  <c r="T40" i="21"/>
  <c r="H117" i="21"/>
  <c r="F101" i="21" s="1"/>
  <c r="T90" i="21"/>
  <c r="U90" i="21" s="1"/>
  <c r="G33" i="21" s="1"/>
  <c r="T76" i="21"/>
  <c r="U76" i="21" s="1"/>
  <c r="T80" i="21"/>
  <c r="U80" i="21" s="1"/>
  <c r="T66" i="21"/>
  <c r="U66" i="21" s="1"/>
  <c r="T57" i="21"/>
  <c r="U57" i="21" s="1"/>
  <c r="T48" i="21"/>
  <c r="U48" i="21" s="1"/>
  <c r="T89" i="21"/>
  <c r="U89" i="21" s="1"/>
  <c r="G32" i="21" s="1"/>
  <c r="T84" i="21"/>
  <c r="U84" i="21" s="1"/>
  <c r="T79" i="21"/>
  <c r="U79" i="21" s="1"/>
  <c r="T70" i="21"/>
  <c r="U70" i="21" s="1"/>
  <c r="T61" i="21"/>
  <c r="U61" i="21" s="1"/>
  <c r="T52" i="21"/>
  <c r="U52" i="21" s="1"/>
  <c r="T47" i="21"/>
  <c r="U47" i="21" s="1"/>
  <c r="T85" i="21"/>
  <c r="U85" i="21" s="1"/>
  <c r="T71" i="21"/>
  <c r="U71" i="21" s="1"/>
  <c r="T62" i="21"/>
  <c r="U62" i="21" s="1"/>
  <c r="T53" i="21"/>
  <c r="U53" i="21" s="1"/>
  <c r="T44" i="21"/>
  <c r="U44" i="21" s="1"/>
  <c r="T75" i="21"/>
  <c r="U75" i="21" s="1"/>
  <c r="T83" i="21"/>
  <c r="U83" i="21" s="1"/>
  <c r="T74" i="21"/>
  <c r="U74" i="21" s="1"/>
  <c r="T65" i="21"/>
  <c r="U65" i="21" s="1"/>
  <c r="T56" i="21"/>
  <c r="U56" i="21" s="1"/>
  <c r="O19" i="21" s="1"/>
  <c r="Q19" i="21" s="1"/>
  <c r="T51" i="21"/>
  <c r="U51" i="21" s="1"/>
  <c r="F10" i="21"/>
  <c r="G25" i="21" l="1"/>
  <c r="G56" i="35"/>
  <c r="N21" i="34"/>
  <c r="F9" i="23"/>
  <c r="O9" i="21"/>
  <c r="G9" i="21" s="1"/>
  <c r="G26" i="21"/>
  <c r="G24" i="21"/>
  <c r="G27" i="21" s="1"/>
  <c r="O8" i="21"/>
  <c r="H8" i="21" s="1"/>
  <c r="H7" i="21"/>
  <c r="Q7" i="21"/>
  <c r="K117" i="21"/>
  <c r="T87" i="21"/>
  <c r="U87" i="21" s="1"/>
  <c r="F12" i="21" s="1"/>
  <c r="U40" i="21"/>
  <c r="I17" i="21" s="1"/>
  <c r="I20" i="21" s="1"/>
  <c r="T43" i="21"/>
  <c r="U43" i="21" s="1"/>
  <c r="F11" i="21" s="1"/>
  <c r="T91" i="21"/>
  <c r="U91" i="21" s="1"/>
  <c r="O39" i="35" l="1"/>
  <c r="G48" i="35"/>
  <c r="Q9" i="21"/>
  <c r="G8" i="21" s="1"/>
  <c r="Q8" i="21"/>
  <c r="Q12" i="21" s="1"/>
  <c r="H47" i="34"/>
  <c r="O16" i="34" s="1"/>
  <c r="H31" i="35"/>
  <c r="P19" i="35" s="1"/>
  <c r="I7" i="21"/>
  <c r="G33" i="35"/>
  <c r="O21" i="35" s="1"/>
  <c r="H32" i="35"/>
  <c r="P20" i="35" s="1"/>
  <c r="H48" i="34"/>
  <c r="F13" i="21"/>
  <c r="G13" i="21"/>
  <c r="U92" i="21"/>
  <c r="G34" i="21" s="1"/>
  <c r="T92" i="21"/>
  <c r="O13" i="35" l="1"/>
  <c r="I16" i="35"/>
  <c r="Q13" i="35" s="1"/>
  <c r="I48" i="34"/>
  <c r="P17" i="34" s="1"/>
  <c r="O17" i="34"/>
  <c r="O33" i="35"/>
  <c r="G57" i="35"/>
  <c r="O40" i="35" s="1"/>
  <c r="I8" i="21"/>
  <c r="G10" i="21"/>
  <c r="G32" i="35"/>
  <c r="O20" i="35" s="1"/>
  <c r="O10" i="21"/>
  <c r="Q10" i="21"/>
  <c r="H9" i="21" s="1"/>
  <c r="I31" i="35"/>
  <c r="Q19" i="35" s="1"/>
  <c r="I47" i="34"/>
  <c r="P16" i="34" s="1"/>
  <c r="G100" i="20"/>
  <c r="N95" i="20"/>
  <c r="N94" i="20"/>
  <c r="H95" i="20"/>
  <c r="H94" i="20"/>
  <c r="M100" i="20"/>
  <c r="G107" i="20"/>
  <c r="G106" i="20"/>
  <c r="I95" i="20"/>
  <c r="I94" i="20"/>
  <c r="I96" i="20" s="1"/>
  <c r="G103" i="20" s="1"/>
  <c r="AL86" i="20"/>
  <c r="AJ86" i="20"/>
  <c r="W86" i="20"/>
  <c r="AL85" i="20"/>
  <c r="AJ85" i="20"/>
  <c r="Y85" i="20"/>
  <c r="W85" i="20"/>
  <c r="AQ84" i="20"/>
  <c r="AL84" i="20"/>
  <c r="AM84" i="20" s="1"/>
  <c r="AJ84" i="20"/>
  <c r="AK84" i="20" s="1"/>
  <c r="AC84" i="20"/>
  <c r="AF84" i="20" s="1"/>
  <c r="AA84" i="20"/>
  <c r="X84" i="20"/>
  <c r="Z84" i="20" s="1"/>
  <c r="W84" i="20"/>
  <c r="AQ83" i="20"/>
  <c r="AL83" i="20"/>
  <c r="AM83" i="20" s="1"/>
  <c r="AJ83" i="20"/>
  <c r="AK83" i="20" s="1"/>
  <c r="AC83" i="20"/>
  <c r="AF83" i="20" s="1"/>
  <c r="AA83" i="20"/>
  <c r="X83" i="20"/>
  <c r="Z83" i="20" s="1"/>
  <c r="W83" i="20"/>
  <c r="AQ82" i="20"/>
  <c r="AL82" i="20"/>
  <c r="AM82" i="20" s="1"/>
  <c r="AJ82" i="20"/>
  <c r="AK82" i="20" s="1"/>
  <c r="AC82" i="20"/>
  <c r="AF82" i="20" s="1"/>
  <c r="AA82" i="20"/>
  <c r="X82" i="20"/>
  <c r="Z82" i="20" s="1"/>
  <c r="W82" i="20"/>
  <c r="AQ81" i="20"/>
  <c r="AL81" i="20"/>
  <c r="AM81" i="20" s="1"/>
  <c r="AJ81" i="20"/>
  <c r="AK81" i="20" s="1"/>
  <c r="AC81" i="20"/>
  <c r="AF81" i="20" s="1"/>
  <c r="AA81" i="20"/>
  <c r="X81" i="20"/>
  <c r="Z81" i="20" s="1"/>
  <c r="W81" i="20"/>
  <c r="AQ80" i="20"/>
  <c r="AL80" i="20"/>
  <c r="AM80" i="20" s="1"/>
  <c r="AJ80" i="20"/>
  <c r="AK80" i="20" s="1"/>
  <c r="AA80" i="20"/>
  <c r="X80" i="20"/>
  <c r="Z80" i="20" s="1"/>
  <c r="AB80" i="20" s="1"/>
  <c r="W80" i="20"/>
  <c r="AQ79" i="20"/>
  <c r="AL79" i="20"/>
  <c r="AM79" i="20" s="1"/>
  <c r="AJ79" i="20"/>
  <c r="AK79" i="20" s="1"/>
  <c r="AA79" i="20"/>
  <c r="X79" i="20"/>
  <c r="Z79" i="20" s="1"/>
  <c r="W79" i="20"/>
  <c r="AQ78" i="20"/>
  <c r="AL78" i="20"/>
  <c r="AM78" i="20" s="1"/>
  <c r="AJ78" i="20"/>
  <c r="AK78" i="20" s="1"/>
  <c r="AA78" i="20"/>
  <c r="X78" i="20"/>
  <c r="Z78" i="20" s="1"/>
  <c r="W78" i="20"/>
  <c r="AL77" i="20"/>
  <c r="AJ77" i="20"/>
  <c r="Y77" i="20"/>
  <c r="W77" i="20"/>
  <c r="U77" i="20"/>
  <c r="U86" i="20" s="1"/>
  <c r="S77" i="20"/>
  <c r="S86" i="20" s="1"/>
  <c r="Q77" i="20"/>
  <c r="Q86" i="20" s="1"/>
  <c r="P77" i="20"/>
  <c r="P86" i="20" s="1"/>
  <c r="O77" i="20"/>
  <c r="O86" i="20" s="1"/>
  <c r="N77" i="20"/>
  <c r="N86" i="20" s="1"/>
  <c r="AQ76" i="20"/>
  <c r="AL76" i="20"/>
  <c r="AM76" i="20" s="1"/>
  <c r="AJ76" i="20"/>
  <c r="AK76" i="20" s="1"/>
  <c r="AC76" i="20"/>
  <c r="AF76" i="20" s="1"/>
  <c r="AA76" i="20"/>
  <c r="X76" i="20"/>
  <c r="Z76" i="20" s="1"/>
  <c r="W76" i="20"/>
  <c r="T76" i="20"/>
  <c r="R76" i="20"/>
  <c r="AG76" i="20" s="1"/>
  <c r="AH76" i="20" s="1"/>
  <c r="AQ75" i="20"/>
  <c r="AL75" i="20"/>
  <c r="AM75" i="20" s="1"/>
  <c r="AJ75" i="20"/>
  <c r="AK75" i="20" s="1"/>
  <c r="AC75" i="20"/>
  <c r="AF75" i="20" s="1"/>
  <c r="AA75" i="20"/>
  <c r="X75" i="20"/>
  <c r="Z75" i="20" s="1"/>
  <c r="W75" i="20"/>
  <c r="T75" i="20"/>
  <c r="R75" i="20"/>
  <c r="AG75" i="20" s="1"/>
  <c r="AH75" i="20" s="1"/>
  <c r="AQ74" i="20"/>
  <c r="AL74" i="20"/>
  <c r="AM74" i="20" s="1"/>
  <c r="AJ74" i="20"/>
  <c r="AK74" i="20" s="1"/>
  <c r="AC74" i="20"/>
  <c r="AA74" i="20"/>
  <c r="AD74" i="20" s="1"/>
  <c r="X74" i="20"/>
  <c r="Z74" i="20" s="1"/>
  <c r="W74" i="20"/>
  <c r="T74" i="20"/>
  <c r="R74" i="20"/>
  <c r="AG74" i="20" s="1"/>
  <c r="AH74" i="20" s="1"/>
  <c r="AQ73" i="20"/>
  <c r="AL73" i="20"/>
  <c r="AM73" i="20" s="1"/>
  <c r="AJ73" i="20"/>
  <c r="AK73" i="20" s="1"/>
  <c r="AC73" i="20"/>
  <c r="AA73" i="20"/>
  <c r="X73" i="20"/>
  <c r="Z73" i="20" s="1"/>
  <c r="W73" i="20"/>
  <c r="T73" i="20"/>
  <c r="R73" i="20"/>
  <c r="AG73" i="20" s="1"/>
  <c r="AH73" i="20" s="1"/>
  <c r="AQ72" i="20"/>
  <c r="AL72" i="20"/>
  <c r="AM72" i="20" s="1"/>
  <c r="AJ72" i="20"/>
  <c r="AK72" i="20" s="1"/>
  <c r="AC72" i="20"/>
  <c r="AF72" i="20" s="1"/>
  <c r="AA72" i="20"/>
  <c r="X72" i="20"/>
  <c r="Z72" i="20" s="1"/>
  <c r="W72" i="20"/>
  <c r="T72" i="20"/>
  <c r="R72" i="20"/>
  <c r="AG72" i="20" s="1"/>
  <c r="AH72" i="20" s="1"/>
  <c r="AQ71" i="20"/>
  <c r="AL71" i="20"/>
  <c r="AM71" i="20" s="1"/>
  <c r="AJ71" i="20"/>
  <c r="AK71" i="20" s="1"/>
  <c r="AC71" i="20"/>
  <c r="AF71" i="20" s="1"/>
  <c r="AA71" i="20"/>
  <c r="X71" i="20"/>
  <c r="Z71" i="20" s="1"/>
  <c r="W71" i="20"/>
  <c r="T71" i="20"/>
  <c r="R71" i="20"/>
  <c r="AG71" i="20" s="1"/>
  <c r="AH71" i="20" s="1"/>
  <c r="AQ70" i="20"/>
  <c r="AL70" i="20"/>
  <c r="AM70" i="20" s="1"/>
  <c r="AJ70" i="20"/>
  <c r="AK70" i="20" s="1"/>
  <c r="AC70" i="20"/>
  <c r="AF70" i="20" s="1"/>
  <c r="AA70" i="20"/>
  <c r="AD70" i="20" s="1"/>
  <c r="X70" i="20"/>
  <c r="Z70" i="20" s="1"/>
  <c r="W70" i="20"/>
  <c r="T70" i="20"/>
  <c r="R70" i="20"/>
  <c r="AG70" i="20" s="1"/>
  <c r="AH70" i="20" s="1"/>
  <c r="AQ69" i="20"/>
  <c r="AL69" i="20"/>
  <c r="AM69" i="20" s="1"/>
  <c r="AJ69" i="20"/>
  <c r="AK69" i="20" s="1"/>
  <c r="AG69" i="20"/>
  <c r="AH69" i="20" s="1"/>
  <c r="AC69" i="20"/>
  <c r="AA69" i="20"/>
  <c r="X69" i="20"/>
  <c r="Z69" i="20" s="1"/>
  <c r="W69" i="20"/>
  <c r="T69" i="20"/>
  <c r="AQ68" i="20"/>
  <c r="AL68" i="20"/>
  <c r="AM68" i="20" s="1"/>
  <c r="AJ68" i="20"/>
  <c r="AK68" i="20" s="1"/>
  <c r="AG68" i="20"/>
  <c r="AH68" i="20" s="1"/>
  <c r="AC68" i="20"/>
  <c r="AF68" i="20" s="1"/>
  <c r="AA68" i="20"/>
  <c r="X68" i="20"/>
  <c r="Z68" i="20" s="1"/>
  <c r="W68" i="20"/>
  <c r="T68" i="20"/>
  <c r="AQ67" i="20"/>
  <c r="AL67" i="20"/>
  <c r="AM67" i="20" s="1"/>
  <c r="AJ67" i="20"/>
  <c r="AK67" i="20" s="1"/>
  <c r="AG67" i="20"/>
  <c r="AH67" i="20" s="1"/>
  <c r="AC67" i="20"/>
  <c r="AA67" i="20"/>
  <c r="X67" i="20"/>
  <c r="Z67" i="20" s="1"/>
  <c r="W67" i="20"/>
  <c r="T67" i="20"/>
  <c r="AQ66" i="20"/>
  <c r="AL66" i="20"/>
  <c r="AM66" i="20" s="1"/>
  <c r="AJ66" i="20"/>
  <c r="AK66" i="20" s="1"/>
  <c r="AG66" i="20"/>
  <c r="AH66" i="20" s="1"/>
  <c r="AC66" i="20"/>
  <c r="AF66" i="20" s="1"/>
  <c r="AA66" i="20"/>
  <c r="X66" i="20"/>
  <c r="Z66" i="20" s="1"/>
  <c r="W66" i="20"/>
  <c r="T66" i="20"/>
  <c r="AQ65" i="20"/>
  <c r="AL65" i="20"/>
  <c r="AM65" i="20" s="1"/>
  <c r="AJ65" i="20"/>
  <c r="AK65" i="20" s="1"/>
  <c r="AG65" i="20"/>
  <c r="AH65" i="20" s="1"/>
  <c r="AC65" i="20"/>
  <c r="AF65" i="20" s="1"/>
  <c r="AA65" i="20"/>
  <c r="X65" i="20"/>
  <c r="Z65" i="20" s="1"/>
  <c r="W65" i="20"/>
  <c r="T65" i="20"/>
  <c r="AQ64" i="20"/>
  <c r="AL64" i="20"/>
  <c r="AM64" i="20" s="1"/>
  <c r="AJ64" i="20"/>
  <c r="AK64" i="20" s="1"/>
  <c r="AG64" i="20"/>
  <c r="AH64" i="20" s="1"/>
  <c r="AC64" i="20"/>
  <c r="AA64" i="20"/>
  <c r="X64" i="20"/>
  <c r="Z64" i="20" s="1"/>
  <c r="W64" i="20"/>
  <c r="T64" i="20"/>
  <c r="AQ63" i="20"/>
  <c r="AL63" i="20"/>
  <c r="AM63" i="20" s="1"/>
  <c r="AJ63" i="20"/>
  <c r="AK63" i="20" s="1"/>
  <c r="AG63" i="20"/>
  <c r="AH63" i="20" s="1"/>
  <c r="AC63" i="20"/>
  <c r="AF63" i="20" s="1"/>
  <c r="AA63" i="20"/>
  <c r="X63" i="20"/>
  <c r="Z63" i="20" s="1"/>
  <c r="W63" i="20"/>
  <c r="T63" i="20"/>
  <c r="AQ62" i="20"/>
  <c r="AL62" i="20"/>
  <c r="AM62" i="20" s="1"/>
  <c r="AJ62" i="20"/>
  <c r="AK62" i="20" s="1"/>
  <c r="AG62" i="20"/>
  <c r="AH62" i="20" s="1"/>
  <c r="AC62" i="20"/>
  <c r="AA62" i="20"/>
  <c r="X62" i="20"/>
  <c r="Z62" i="20" s="1"/>
  <c r="W62" i="20"/>
  <c r="T62" i="20"/>
  <c r="AQ61" i="20"/>
  <c r="AL61" i="20"/>
  <c r="AM61" i="20" s="1"/>
  <c r="AJ61" i="20"/>
  <c r="AK61" i="20" s="1"/>
  <c r="AG61" i="20"/>
  <c r="AH61" i="20" s="1"/>
  <c r="AC61" i="20"/>
  <c r="AA61" i="20"/>
  <c r="X61" i="20"/>
  <c r="Z61" i="20" s="1"/>
  <c r="W61" i="20"/>
  <c r="T61" i="20"/>
  <c r="AQ60" i="20"/>
  <c r="AL60" i="20"/>
  <c r="AM60" i="20" s="1"/>
  <c r="AJ60" i="20"/>
  <c r="AK60" i="20" s="1"/>
  <c r="AG60" i="20"/>
  <c r="AH60" i="20" s="1"/>
  <c r="AC60" i="20"/>
  <c r="AF60" i="20" s="1"/>
  <c r="AA60" i="20"/>
  <c r="X60" i="20"/>
  <c r="Z60" i="20" s="1"/>
  <c r="W60" i="20"/>
  <c r="T60" i="20"/>
  <c r="AQ59" i="20"/>
  <c r="AL59" i="20"/>
  <c r="AM59" i="20" s="1"/>
  <c r="AJ59" i="20"/>
  <c r="AK59" i="20" s="1"/>
  <c r="AG59" i="20"/>
  <c r="AH59" i="20" s="1"/>
  <c r="AC59" i="20"/>
  <c r="AA59" i="20"/>
  <c r="X59" i="20"/>
  <c r="Z59" i="20" s="1"/>
  <c r="W59" i="20"/>
  <c r="T59" i="20"/>
  <c r="AQ58" i="20"/>
  <c r="AL58" i="20"/>
  <c r="AM58" i="20" s="1"/>
  <c r="AJ58" i="20"/>
  <c r="AK58" i="20" s="1"/>
  <c r="AG58" i="20"/>
  <c r="AH58" i="20" s="1"/>
  <c r="AC58" i="20"/>
  <c r="AF58" i="20" s="1"/>
  <c r="AA58" i="20"/>
  <c r="X58" i="20"/>
  <c r="Z58" i="20" s="1"/>
  <c r="W58" i="20"/>
  <c r="T58" i="20"/>
  <c r="AQ57" i="20"/>
  <c r="AL57" i="20"/>
  <c r="AM57" i="20" s="1"/>
  <c r="AJ57" i="20"/>
  <c r="AK57" i="20" s="1"/>
  <c r="AG57" i="20"/>
  <c r="AH57" i="20" s="1"/>
  <c r="AC57" i="20"/>
  <c r="AF57" i="20" s="1"/>
  <c r="AA57" i="20"/>
  <c r="X57" i="20"/>
  <c r="Z57" i="20" s="1"/>
  <c r="W57" i="20"/>
  <c r="T57" i="20"/>
  <c r="AQ56" i="20"/>
  <c r="AL56" i="20"/>
  <c r="AM56" i="20" s="1"/>
  <c r="AJ56" i="20"/>
  <c r="AK56" i="20" s="1"/>
  <c r="AG56" i="20"/>
  <c r="AH56" i="20" s="1"/>
  <c r="AC56" i="20"/>
  <c r="AA56" i="20"/>
  <c r="X56" i="20"/>
  <c r="Z56" i="20" s="1"/>
  <c r="W56" i="20"/>
  <c r="T56" i="20"/>
  <c r="AQ55" i="20"/>
  <c r="AL55" i="20"/>
  <c r="AM55" i="20" s="1"/>
  <c r="AJ55" i="20"/>
  <c r="AK55" i="20" s="1"/>
  <c r="AG55" i="20"/>
  <c r="AH55" i="20" s="1"/>
  <c r="AC55" i="20"/>
  <c r="AF55" i="20" s="1"/>
  <c r="AA55" i="20"/>
  <c r="X55" i="20"/>
  <c r="Z55" i="20" s="1"/>
  <c r="W55" i="20"/>
  <c r="T55" i="20"/>
  <c r="AQ54" i="20"/>
  <c r="AL54" i="20"/>
  <c r="AM54" i="20" s="1"/>
  <c r="AJ54" i="20"/>
  <c r="AK54" i="20" s="1"/>
  <c r="AG54" i="20"/>
  <c r="AH54" i="20" s="1"/>
  <c r="AC54" i="20"/>
  <c r="AA54" i="20"/>
  <c r="X54" i="20"/>
  <c r="Z54" i="20" s="1"/>
  <c r="W54" i="20"/>
  <c r="T54" i="20"/>
  <c r="AQ53" i="20"/>
  <c r="AL53" i="20"/>
  <c r="AM53" i="20" s="1"/>
  <c r="AJ53" i="20"/>
  <c r="AK53" i="20" s="1"/>
  <c r="AG53" i="20"/>
  <c r="AH53" i="20" s="1"/>
  <c r="AC53" i="20"/>
  <c r="AA53" i="20"/>
  <c r="X53" i="20"/>
  <c r="Z53" i="20" s="1"/>
  <c r="W53" i="20"/>
  <c r="T53" i="20"/>
  <c r="AQ52" i="20"/>
  <c r="AL52" i="20"/>
  <c r="AM52" i="20" s="1"/>
  <c r="AJ52" i="20"/>
  <c r="AK52" i="20" s="1"/>
  <c r="AG52" i="20"/>
  <c r="AH52" i="20" s="1"/>
  <c r="AC52" i="20"/>
  <c r="AF52" i="20" s="1"/>
  <c r="AA52" i="20"/>
  <c r="X52" i="20"/>
  <c r="Z52" i="20" s="1"/>
  <c r="W52" i="20"/>
  <c r="T52" i="20"/>
  <c r="AQ51" i="20"/>
  <c r="AL51" i="20"/>
  <c r="AM51" i="20" s="1"/>
  <c r="AJ51" i="20"/>
  <c r="AK51" i="20" s="1"/>
  <c r="AG51" i="20"/>
  <c r="AH51" i="20" s="1"/>
  <c r="AC51" i="20"/>
  <c r="AF51" i="20" s="1"/>
  <c r="AA51" i="20"/>
  <c r="X51" i="20"/>
  <c r="Z51" i="20" s="1"/>
  <c r="W51" i="20"/>
  <c r="T51" i="20"/>
  <c r="AQ50" i="20"/>
  <c r="AL50" i="20"/>
  <c r="AM50" i="20" s="1"/>
  <c r="AJ50" i="20"/>
  <c r="AK50" i="20" s="1"/>
  <c r="AG50" i="20"/>
  <c r="AH50" i="20" s="1"/>
  <c r="AC50" i="20"/>
  <c r="AA50" i="20"/>
  <c r="X50" i="20"/>
  <c r="Z50" i="20" s="1"/>
  <c r="W50" i="20"/>
  <c r="T50" i="20"/>
  <c r="AQ49" i="20"/>
  <c r="AL49" i="20"/>
  <c r="AM49" i="20" s="1"/>
  <c r="AJ49" i="20"/>
  <c r="AK49" i="20" s="1"/>
  <c r="AG49" i="20"/>
  <c r="AH49" i="20" s="1"/>
  <c r="AC49" i="20"/>
  <c r="AF49" i="20" s="1"/>
  <c r="AA49" i="20"/>
  <c r="X49" i="20"/>
  <c r="Z49" i="20" s="1"/>
  <c r="W49" i="20"/>
  <c r="T49" i="20"/>
  <c r="AQ48" i="20"/>
  <c r="AL48" i="20"/>
  <c r="AM48" i="20" s="1"/>
  <c r="AJ48" i="20"/>
  <c r="AK48" i="20" s="1"/>
  <c r="AG48" i="20"/>
  <c r="AH48" i="20" s="1"/>
  <c r="AC48" i="20"/>
  <c r="AF48" i="20" s="1"/>
  <c r="AA48" i="20"/>
  <c r="X48" i="20"/>
  <c r="Z48" i="20" s="1"/>
  <c r="W48" i="20"/>
  <c r="T48" i="20"/>
  <c r="AQ47" i="20"/>
  <c r="AL47" i="20"/>
  <c r="AM47" i="20" s="1"/>
  <c r="AJ47" i="20"/>
  <c r="AK47" i="20" s="1"/>
  <c r="AG47" i="20"/>
  <c r="AH47" i="20" s="1"/>
  <c r="AC47" i="20"/>
  <c r="AF47" i="20" s="1"/>
  <c r="AA47" i="20"/>
  <c r="Z47" i="20"/>
  <c r="X47" i="20"/>
  <c r="W47" i="20"/>
  <c r="T47" i="20"/>
  <c r="AQ46" i="20"/>
  <c r="AL46" i="20"/>
  <c r="AM46" i="20" s="1"/>
  <c r="AJ46" i="20"/>
  <c r="AK46" i="20" s="1"/>
  <c r="AG46" i="20"/>
  <c r="AH46" i="20" s="1"/>
  <c r="AC46" i="20"/>
  <c r="AA46" i="20"/>
  <c r="X46" i="20"/>
  <c r="Z46" i="20" s="1"/>
  <c r="W46" i="20"/>
  <c r="T46" i="20"/>
  <c r="AQ45" i="20"/>
  <c r="AL45" i="20"/>
  <c r="AM45" i="20" s="1"/>
  <c r="AJ45" i="20"/>
  <c r="AK45" i="20" s="1"/>
  <c r="AG45" i="20"/>
  <c r="AH45" i="20" s="1"/>
  <c r="AC45" i="20"/>
  <c r="AA45" i="20"/>
  <c r="X45" i="20"/>
  <c r="Z45" i="20" s="1"/>
  <c r="W45" i="20"/>
  <c r="T45" i="20"/>
  <c r="AQ44" i="20"/>
  <c r="AL44" i="20"/>
  <c r="AM44" i="20" s="1"/>
  <c r="AJ44" i="20"/>
  <c r="AK44" i="20" s="1"/>
  <c r="AG44" i="20"/>
  <c r="AH44" i="20" s="1"/>
  <c r="AC44" i="20"/>
  <c r="AF44" i="20" s="1"/>
  <c r="AA44" i="20"/>
  <c r="X44" i="20"/>
  <c r="Z44" i="20" s="1"/>
  <c r="W44" i="20"/>
  <c r="T44" i="20"/>
  <c r="AQ43" i="20"/>
  <c r="AL43" i="20"/>
  <c r="AM43" i="20" s="1"/>
  <c r="AJ43" i="20"/>
  <c r="AK43" i="20" s="1"/>
  <c r="AG43" i="20"/>
  <c r="AH43" i="20" s="1"/>
  <c r="AC43" i="20"/>
  <c r="AF43" i="20" s="1"/>
  <c r="AA43" i="20"/>
  <c r="X43" i="20"/>
  <c r="Z43" i="20" s="1"/>
  <c r="W43" i="20"/>
  <c r="T43" i="20"/>
  <c r="AQ42" i="20"/>
  <c r="AL42" i="20"/>
  <c r="AM42" i="20" s="1"/>
  <c r="AJ42" i="20"/>
  <c r="AK42" i="20" s="1"/>
  <c r="AG42" i="20"/>
  <c r="AH42" i="20" s="1"/>
  <c r="AC42" i="20"/>
  <c r="AA42" i="20"/>
  <c r="X42" i="20"/>
  <c r="Z42" i="20" s="1"/>
  <c r="W42" i="20"/>
  <c r="T42" i="20"/>
  <c r="AQ41" i="20"/>
  <c r="AL41" i="20"/>
  <c r="AM41" i="20" s="1"/>
  <c r="AJ41" i="20"/>
  <c r="AK41" i="20" s="1"/>
  <c r="AC41" i="20"/>
  <c r="AF41" i="20" s="1"/>
  <c r="AA41" i="20"/>
  <c r="X41" i="20"/>
  <c r="Z41" i="20" s="1"/>
  <c r="W41" i="20"/>
  <c r="T41" i="20"/>
  <c r="R41" i="20"/>
  <c r="AG41" i="20" s="1"/>
  <c r="AH41" i="20" s="1"/>
  <c r="AQ40" i="20"/>
  <c r="AL40" i="20"/>
  <c r="AM40" i="20" s="1"/>
  <c r="AJ40" i="20"/>
  <c r="AK40" i="20" s="1"/>
  <c r="AC40" i="20"/>
  <c r="AF40" i="20" s="1"/>
  <c r="AA40" i="20"/>
  <c r="X40" i="20"/>
  <c r="Z40" i="20" s="1"/>
  <c r="W40" i="20"/>
  <c r="T40" i="20"/>
  <c r="R40" i="20"/>
  <c r="AQ39" i="20"/>
  <c r="AL39" i="20"/>
  <c r="AM39" i="20" s="1"/>
  <c r="AJ39" i="20"/>
  <c r="AK39" i="20" s="1"/>
  <c r="AC39" i="20"/>
  <c r="AF39" i="20" s="1"/>
  <c r="AA39" i="20"/>
  <c r="X39" i="20"/>
  <c r="Z39" i="20" s="1"/>
  <c r="W39" i="20"/>
  <c r="T39" i="20"/>
  <c r="R39" i="20"/>
  <c r="AQ38" i="20"/>
  <c r="AL38" i="20"/>
  <c r="AM38" i="20" s="1"/>
  <c r="AJ38" i="20"/>
  <c r="AK38" i="20" s="1"/>
  <c r="AC38" i="20"/>
  <c r="AF38" i="20" s="1"/>
  <c r="AA38" i="20"/>
  <c r="X38" i="20"/>
  <c r="Z38" i="20" s="1"/>
  <c r="W38" i="20"/>
  <c r="T38" i="20"/>
  <c r="R38" i="20"/>
  <c r="AQ37" i="20"/>
  <c r="AL37" i="20"/>
  <c r="AM37" i="20" s="1"/>
  <c r="AJ37" i="20"/>
  <c r="AK37" i="20" s="1"/>
  <c r="AC37" i="20"/>
  <c r="AF37" i="20" s="1"/>
  <c r="AA37" i="20"/>
  <c r="X37" i="20"/>
  <c r="Z37" i="20" s="1"/>
  <c r="W37" i="20"/>
  <c r="T37" i="20"/>
  <c r="R37" i="20"/>
  <c r="AQ36" i="20"/>
  <c r="AL36" i="20"/>
  <c r="AM36" i="20" s="1"/>
  <c r="AJ36" i="20"/>
  <c r="AK36" i="20" s="1"/>
  <c r="AC36" i="20"/>
  <c r="AF36" i="20" s="1"/>
  <c r="AA36" i="20"/>
  <c r="X36" i="20"/>
  <c r="Z36" i="20" s="1"/>
  <c r="W36" i="20"/>
  <c r="T36" i="20"/>
  <c r="R36" i="20"/>
  <c r="AQ35" i="20"/>
  <c r="AL35" i="20"/>
  <c r="AM35" i="20" s="1"/>
  <c r="AJ35" i="20"/>
  <c r="AK35" i="20" s="1"/>
  <c r="AC35" i="20"/>
  <c r="AF35" i="20" s="1"/>
  <c r="AA35" i="20"/>
  <c r="X35" i="20"/>
  <c r="Z35" i="20" s="1"/>
  <c r="W35" i="20"/>
  <c r="T35" i="20"/>
  <c r="R35" i="20"/>
  <c r="AQ34" i="20"/>
  <c r="AL34" i="20"/>
  <c r="AM34" i="20" s="1"/>
  <c r="AJ34" i="20"/>
  <c r="AK34" i="20" s="1"/>
  <c r="AC34" i="20"/>
  <c r="AF34" i="20" s="1"/>
  <c r="AA34" i="20"/>
  <c r="X34" i="20"/>
  <c r="Z34" i="20" s="1"/>
  <c r="W34" i="20"/>
  <c r="T34" i="20"/>
  <c r="R34" i="20"/>
  <c r="AQ33" i="20"/>
  <c r="AL33" i="20"/>
  <c r="AM33" i="20" s="1"/>
  <c r="AJ33" i="20"/>
  <c r="AK33" i="20" s="1"/>
  <c r="AC33" i="20"/>
  <c r="AF33" i="20" s="1"/>
  <c r="AA33" i="20"/>
  <c r="X33" i="20"/>
  <c r="Z33" i="20" s="1"/>
  <c r="W33" i="20"/>
  <c r="T33" i="20"/>
  <c r="R33" i="20"/>
  <c r="AQ32" i="20"/>
  <c r="AL32" i="20"/>
  <c r="AM32" i="20" s="1"/>
  <c r="AJ32" i="20"/>
  <c r="AK32" i="20" s="1"/>
  <c r="AC32" i="20"/>
  <c r="AF32" i="20" s="1"/>
  <c r="AA32" i="20"/>
  <c r="X32" i="20"/>
  <c r="Z32" i="20" s="1"/>
  <c r="W32" i="20"/>
  <c r="T32" i="20"/>
  <c r="R32" i="20"/>
  <c r="AQ31" i="20"/>
  <c r="AL31" i="20"/>
  <c r="AM31" i="20" s="1"/>
  <c r="AJ31" i="20"/>
  <c r="AK31" i="20" s="1"/>
  <c r="AC31" i="20"/>
  <c r="AF31" i="20" s="1"/>
  <c r="AA31" i="20"/>
  <c r="X31" i="20"/>
  <c r="Z31" i="20" s="1"/>
  <c r="W31" i="20"/>
  <c r="T31" i="20"/>
  <c r="R31" i="20"/>
  <c r="AQ30" i="20"/>
  <c r="AL30" i="20"/>
  <c r="AM30" i="20" s="1"/>
  <c r="AJ30" i="20"/>
  <c r="AK30" i="20" s="1"/>
  <c r="AC30" i="20"/>
  <c r="AF30" i="20" s="1"/>
  <c r="AA30" i="20"/>
  <c r="X30" i="20"/>
  <c r="Z30" i="20" s="1"/>
  <c r="W30" i="20"/>
  <c r="T30" i="20"/>
  <c r="R30" i="20"/>
  <c r="AQ29" i="20"/>
  <c r="AL29" i="20"/>
  <c r="AM29" i="20" s="1"/>
  <c r="AJ29" i="20"/>
  <c r="AK29" i="20" s="1"/>
  <c r="AC29" i="20"/>
  <c r="AF29" i="20" s="1"/>
  <c r="AA29" i="20"/>
  <c r="X29" i="20"/>
  <c r="Z29" i="20" s="1"/>
  <c r="W29" i="20"/>
  <c r="T29" i="20"/>
  <c r="R29" i="20"/>
  <c r="AQ28" i="20"/>
  <c r="AL28" i="20"/>
  <c r="AM28" i="20" s="1"/>
  <c r="AJ28" i="20"/>
  <c r="AK28" i="20" s="1"/>
  <c r="AC28" i="20"/>
  <c r="AF28" i="20" s="1"/>
  <c r="AA28" i="20"/>
  <c r="X28" i="20"/>
  <c r="Z28" i="20" s="1"/>
  <c r="W28" i="20"/>
  <c r="T28" i="20"/>
  <c r="R28" i="20"/>
  <c r="AQ27" i="20"/>
  <c r="AL27" i="20"/>
  <c r="AM27" i="20" s="1"/>
  <c r="AJ27" i="20"/>
  <c r="AK27" i="20" s="1"/>
  <c r="AC27" i="20"/>
  <c r="AF27" i="20" s="1"/>
  <c r="AA27" i="20"/>
  <c r="X27" i="20"/>
  <c r="Z27" i="20" s="1"/>
  <c r="W27" i="20"/>
  <c r="T27" i="20"/>
  <c r="R27" i="20"/>
  <c r="AQ26" i="20"/>
  <c r="AL26" i="20"/>
  <c r="AM26" i="20" s="1"/>
  <c r="AJ26" i="20"/>
  <c r="AK26" i="20" s="1"/>
  <c r="AC26" i="20"/>
  <c r="AF26" i="20" s="1"/>
  <c r="AA26" i="20"/>
  <c r="X26" i="20"/>
  <c r="Z26" i="20" s="1"/>
  <c r="W26" i="20"/>
  <c r="T26" i="20"/>
  <c r="R26" i="20"/>
  <c r="AQ25" i="20"/>
  <c r="AL25" i="20"/>
  <c r="AM25" i="20" s="1"/>
  <c r="AJ25" i="20"/>
  <c r="AK25" i="20" s="1"/>
  <c r="AC25" i="20"/>
  <c r="AF25" i="20" s="1"/>
  <c r="AA25" i="20"/>
  <c r="X25" i="20"/>
  <c r="W25" i="20"/>
  <c r="T25" i="20"/>
  <c r="R25" i="20"/>
  <c r="AK24" i="20"/>
  <c r="AJ24" i="20"/>
  <c r="Y24" i="20"/>
  <c r="Y86" i="20" s="1"/>
  <c r="W24" i="20"/>
  <c r="AQ23" i="20"/>
  <c r="AQ24" i="20" s="1"/>
  <c r="AL23" i="20"/>
  <c r="AM23" i="20" s="1"/>
  <c r="AJ23" i="20"/>
  <c r="AK23" i="20" s="1"/>
  <c r="AC23" i="20"/>
  <c r="AA23" i="20"/>
  <c r="AA24" i="20" s="1"/>
  <c r="X23" i="20"/>
  <c r="X24" i="20" s="1"/>
  <c r="W23" i="20"/>
  <c r="G14" i="20"/>
  <c r="F13" i="20"/>
  <c r="I13" i="20" s="1"/>
  <c r="J13" i="20" s="1"/>
  <c r="E13" i="20"/>
  <c r="F12" i="20"/>
  <c r="I12" i="20" s="1"/>
  <c r="E12" i="20"/>
  <c r="F11" i="20"/>
  <c r="I11" i="20" s="1"/>
  <c r="E11" i="20"/>
  <c r="F10" i="20"/>
  <c r="E10" i="20"/>
  <c r="F9" i="20"/>
  <c r="I9" i="20" s="1"/>
  <c r="J9" i="20" s="1"/>
  <c r="E9" i="20"/>
  <c r="F8" i="20"/>
  <c r="I8" i="20" s="1"/>
  <c r="E8" i="20"/>
  <c r="F7" i="20"/>
  <c r="I7" i="20" s="1"/>
  <c r="E7" i="20"/>
  <c r="I32" i="35" l="1"/>
  <c r="Q20" i="35" s="1"/>
  <c r="G30" i="35"/>
  <c r="O18" i="35" s="1"/>
  <c r="H49" i="34"/>
  <c r="O18" i="34" s="1"/>
  <c r="H33" i="35"/>
  <c r="P21" i="35" s="1"/>
  <c r="I9" i="21"/>
  <c r="I10" i="21" s="1"/>
  <c r="H10" i="21"/>
  <c r="AB40" i="20"/>
  <c r="I10" i="20"/>
  <c r="J10" i="20" s="1"/>
  <c r="AD41" i="20"/>
  <c r="AD71" i="20"/>
  <c r="AE71" i="20" s="1"/>
  <c r="AB61" i="20"/>
  <c r="AC24" i="20"/>
  <c r="AF23" i="20"/>
  <c r="AD72" i="20"/>
  <c r="AE72" i="20" s="1"/>
  <c r="AB73" i="20"/>
  <c r="AD50" i="20"/>
  <c r="AE50" i="20" s="1"/>
  <c r="AD79" i="20"/>
  <c r="AE79" i="20" s="1"/>
  <c r="Z23" i="20"/>
  <c r="Z24" i="20" s="1"/>
  <c r="AN70" i="20"/>
  <c r="AD35" i="20"/>
  <c r="AE35" i="20" s="1"/>
  <c r="AD52" i="20"/>
  <c r="AE52" i="20" s="1"/>
  <c r="AD65" i="20"/>
  <c r="AE65" i="20" s="1"/>
  <c r="AD31" i="20"/>
  <c r="AE31" i="20" s="1"/>
  <c r="AD66" i="20"/>
  <c r="AE66" i="20" s="1"/>
  <c r="AN75" i="20"/>
  <c r="AA85" i="20"/>
  <c r="AD29" i="20"/>
  <c r="AE29" i="20" s="1"/>
  <c r="AD34" i="20"/>
  <c r="AE34" i="20" s="1"/>
  <c r="AD60" i="20"/>
  <c r="AE60" i="20" s="1"/>
  <c r="AN62" i="20"/>
  <c r="AO62" i="20" s="1"/>
  <c r="AP62" i="20" s="1"/>
  <c r="AR62" i="20" s="1"/>
  <c r="AB70" i="20"/>
  <c r="AD80" i="20"/>
  <c r="AE80" i="20" s="1"/>
  <c r="AN84" i="20"/>
  <c r="AB34" i="20"/>
  <c r="AD39" i="20"/>
  <c r="AE39" i="20" s="1"/>
  <c r="AD51" i="20"/>
  <c r="AE51" i="20" s="1"/>
  <c r="AB58" i="20"/>
  <c r="AD33" i="20"/>
  <c r="AE33" i="20" s="1"/>
  <c r="AD37" i="20"/>
  <c r="AE37" i="20" s="1"/>
  <c r="AB45" i="20"/>
  <c r="AD59" i="20"/>
  <c r="AD64" i="20"/>
  <c r="AE64" i="20" s="1"/>
  <c r="AB69" i="20"/>
  <c r="AN30" i="20"/>
  <c r="AO30" i="20" s="1"/>
  <c r="AP30" i="20" s="1"/>
  <c r="AR30" i="20" s="1"/>
  <c r="AN68" i="20"/>
  <c r="AO68" i="20" s="1"/>
  <c r="AP68" i="20" s="1"/>
  <c r="AR68" i="20" s="1"/>
  <c r="AB38" i="20"/>
  <c r="AN40" i="20"/>
  <c r="AO40" i="20" s="1"/>
  <c r="AP40" i="20" s="1"/>
  <c r="AR40" i="20" s="1"/>
  <c r="AB54" i="20"/>
  <c r="AD67" i="20"/>
  <c r="AE67" i="20" s="1"/>
  <c r="AE70" i="20"/>
  <c r="AB30" i="20"/>
  <c r="AD49" i="20"/>
  <c r="AE49" i="20" s="1"/>
  <c r="AN52" i="20"/>
  <c r="AO52" i="20" s="1"/>
  <c r="AP52" i="20" s="1"/>
  <c r="AR52" i="20" s="1"/>
  <c r="AN59" i="20"/>
  <c r="AO59" i="20" s="1"/>
  <c r="AP59" i="20" s="1"/>
  <c r="AR59" i="20" s="1"/>
  <c r="AD63" i="20"/>
  <c r="AE63" i="20" s="1"/>
  <c r="AN74" i="20"/>
  <c r="AN34" i="20"/>
  <c r="AN48" i="20"/>
  <c r="AO48" i="20" s="1"/>
  <c r="AP48" i="20" s="1"/>
  <c r="AR48" i="20" s="1"/>
  <c r="AS48" i="20" s="1"/>
  <c r="AD68" i="20"/>
  <c r="AE68" i="20" s="1"/>
  <c r="H107" i="20"/>
  <c r="H104" i="20" s="1"/>
  <c r="M106" i="20"/>
  <c r="AN53" i="20"/>
  <c r="AO53" i="20" s="1"/>
  <c r="AP53" i="20" s="1"/>
  <c r="AR53" i="20" s="1"/>
  <c r="AN60" i="20"/>
  <c r="AO60" i="20" s="1"/>
  <c r="AP60" i="20" s="1"/>
  <c r="AR60" i="20" s="1"/>
  <c r="AB62" i="20"/>
  <c r="AN23" i="20"/>
  <c r="AO23" i="20" s="1"/>
  <c r="AP23" i="20" s="1"/>
  <c r="AR23" i="20" s="1"/>
  <c r="AD28" i="20"/>
  <c r="AE28" i="20" s="1"/>
  <c r="AN45" i="20"/>
  <c r="AO45" i="20" s="1"/>
  <c r="AP45" i="20" s="1"/>
  <c r="AR45" i="20" s="1"/>
  <c r="AN56" i="20"/>
  <c r="AO56" i="20" s="1"/>
  <c r="AP56" i="20" s="1"/>
  <c r="AR56" i="20" s="1"/>
  <c r="AS56" i="20" s="1"/>
  <c r="AB74" i="20"/>
  <c r="AB79" i="20"/>
  <c r="J7" i="20"/>
  <c r="AN61" i="20"/>
  <c r="AO61" i="20" s="1"/>
  <c r="AP61" i="20" s="1"/>
  <c r="AR61" i="20" s="1"/>
  <c r="AN43" i="20"/>
  <c r="AE59" i="20"/>
  <c r="AD55" i="20"/>
  <c r="AE55" i="20" s="1"/>
  <c r="AD57" i="20"/>
  <c r="AE74" i="20"/>
  <c r="AD76" i="20"/>
  <c r="AE76" i="20" s="1"/>
  <c r="AD84" i="20"/>
  <c r="AE84" i="20" s="1"/>
  <c r="F14" i="20"/>
  <c r="AD43" i="20"/>
  <c r="AE43" i="20" s="1"/>
  <c r="AD47" i="20"/>
  <c r="AE47" i="20" s="1"/>
  <c r="AN79" i="20"/>
  <c r="AO79" i="20" s="1"/>
  <c r="AP79" i="20" s="1"/>
  <c r="AR79" i="20" s="1"/>
  <c r="AS79" i="20" s="1"/>
  <c r="AN81" i="20"/>
  <c r="AO81" i="20" s="1"/>
  <c r="AP81" i="20" s="1"/>
  <c r="AR81" i="20" s="1"/>
  <c r="AC77" i="20"/>
  <c r="AF77" i="20" s="1"/>
  <c r="AD26" i="20"/>
  <c r="AE26" i="20" s="1"/>
  <c r="AN44" i="20"/>
  <c r="AO44" i="20" s="1"/>
  <c r="AP44" i="20" s="1"/>
  <c r="AR44" i="20" s="1"/>
  <c r="AN51" i="20"/>
  <c r="AO51" i="20" s="1"/>
  <c r="AP51" i="20" s="1"/>
  <c r="AR51" i="20" s="1"/>
  <c r="AD58" i="20"/>
  <c r="AE58" i="20" s="1"/>
  <c r="AD75" i="20"/>
  <c r="AE75" i="20" s="1"/>
  <c r="AN46" i="20"/>
  <c r="AO46" i="20" s="1"/>
  <c r="AP46" i="20" s="1"/>
  <c r="AB67" i="20"/>
  <c r="AN67" i="20"/>
  <c r="AB43" i="20"/>
  <c r="AN69" i="20"/>
  <c r="AO69" i="20" s="1"/>
  <c r="AP69" i="20" s="1"/>
  <c r="AR69" i="20" s="1"/>
  <c r="O95" i="20" s="1"/>
  <c r="AD82" i="20"/>
  <c r="AE82" i="20" s="1"/>
  <c r="AD83" i="20"/>
  <c r="AE83" i="20" s="1"/>
  <c r="AB23" i="20"/>
  <c r="AB24" i="20" s="1"/>
  <c r="AD38" i="20"/>
  <c r="AE38" i="20" s="1"/>
  <c r="AD44" i="20"/>
  <c r="AE44" i="20" s="1"/>
  <c r="AD48" i="20"/>
  <c r="AE48" i="20" s="1"/>
  <c r="AB53" i="20"/>
  <c r="AB59" i="20"/>
  <c r="AN78" i="20"/>
  <c r="AO78" i="20" s="1"/>
  <c r="AP78" i="20" s="1"/>
  <c r="AR78" i="20" s="1"/>
  <c r="AB84" i="20"/>
  <c r="AN82" i="20"/>
  <c r="AN26" i="20"/>
  <c r="AB28" i="20"/>
  <c r="AB27" i="20"/>
  <c r="AN25" i="20"/>
  <c r="AN27" i="20"/>
  <c r="AB29" i="20"/>
  <c r="AE41" i="20"/>
  <c r="AB41" i="20"/>
  <c r="AN50" i="20"/>
  <c r="AB26" i="20"/>
  <c r="AN28" i="20"/>
  <c r="AO34" i="20"/>
  <c r="AP34" i="20" s="1"/>
  <c r="AR34" i="20" s="1"/>
  <c r="AN42" i="20"/>
  <c r="AB33" i="20"/>
  <c r="AB37" i="20"/>
  <c r="AD27" i="20"/>
  <c r="AE27" i="20" s="1"/>
  <c r="T77" i="20"/>
  <c r="T86" i="20" s="1"/>
  <c r="AF45" i="20"/>
  <c r="AB47" i="20"/>
  <c r="AN49" i="20"/>
  <c r="AN54" i="20"/>
  <c r="AF56" i="20"/>
  <c r="AB83" i="20"/>
  <c r="AD25" i="20"/>
  <c r="AD30" i="20"/>
  <c r="AE30" i="20" s="1"/>
  <c r="AN47" i="20"/>
  <c r="AB49" i="20"/>
  <c r="AC85" i="20"/>
  <c r="AF85" i="20" s="1"/>
  <c r="AD81" i="20"/>
  <c r="AQ77" i="20"/>
  <c r="AN31" i="20"/>
  <c r="AB32" i="20"/>
  <c r="AN32" i="20"/>
  <c r="AN35" i="20"/>
  <c r="AB36" i="20"/>
  <c r="AN36" i="20"/>
  <c r="AN39" i="20"/>
  <c r="AD40" i="20"/>
  <c r="AE40" i="20" s="1"/>
  <c r="AB42" i="20"/>
  <c r="AD45" i="20"/>
  <c r="AE45" i="20" s="1"/>
  <c r="AB50" i="20"/>
  <c r="AD56" i="20"/>
  <c r="AE56" i="20" s="1"/>
  <c r="AO67" i="20"/>
  <c r="AP67" i="20" s="1"/>
  <c r="AR67" i="20" s="1"/>
  <c r="AF24" i="20"/>
  <c r="AB31" i="20"/>
  <c r="AB35" i="20"/>
  <c r="AB39" i="20"/>
  <c r="AF42" i="20"/>
  <c r="AB46" i="20"/>
  <c r="AD54" i="20"/>
  <c r="AE54" i="20" s="1"/>
  <c r="AF54" i="20"/>
  <c r="AB52" i="20"/>
  <c r="R77" i="20"/>
  <c r="R86" i="20" s="1"/>
  <c r="X77" i="20"/>
  <c r="Z25" i="20"/>
  <c r="AN29" i="20"/>
  <c r="AD32" i="20"/>
  <c r="AE32" i="20" s="1"/>
  <c r="AD36" i="20"/>
  <c r="AE36" i="20" s="1"/>
  <c r="AD42" i="20"/>
  <c r="AE42" i="20" s="1"/>
  <c r="AB44" i="20"/>
  <c r="AB48" i="20"/>
  <c r="AF50" i="20"/>
  <c r="AB72" i="20"/>
  <c r="AA77" i="20"/>
  <c r="AN41" i="20"/>
  <c r="AD46" i="20"/>
  <c r="AE46" i="20" s="1"/>
  <c r="AB51" i="20"/>
  <c r="AN58" i="20"/>
  <c r="AB60" i="20"/>
  <c r="AO43" i="20"/>
  <c r="AP43" i="20" s="1"/>
  <c r="AR43" i="20" s="1"/>
  <c r="AD23" i="20"/>
  <c r="AN33" i="20"/>
  <c r="AN37" i="20"/>
  <c r="AN38" i="20"/>
  <c r="AF46" i="20"/>
  <c r="AR46" i="20"/>
  <c r="AN55" i="20"/>
  <c r="AE57" i="20"/>
  <c r="AB57" i="20"/>
  <c r="AN57" i="20"/>
  <c r="AF61" i="20"/>
  <c r="AD61" i="20"/>
  <c r="AE61" i="20" s="1"/>
  <c r="AB65" i="20"/>
  <c r="AN65" i="20"/>
  <c r="AF73" i="20"/>
  <c r="AD73" i="20"/>
  <c r="AE73" i="20" s="1"/>
  <c r="X85" i="20"/>
  <c r="AQ85" i="20"/>
  <c r="AB55" i="20"/>
  <c r="AN64" i="20"/>
  <c r="AN66" i="20"/>
  <c r="Z85" i="20"/>
  <c r="AB78" i="20"/>
  <c r="AD62" i="20"/>
  <c r="AE62" i="20" s="1"/>
  <c r="AN63" i="20"/>
  <c r="AB64" i="20"/>
  <c r="AB68" i="20"/>
  <c r="AN76" i="20"/>
  <c r="AO84" i="20"/>
  <c r="AP84" i="20" s="1"/>
  <c r="AR84" i="20" s="1"/>
  <c r="AB63" i="20"/>
  <c r="AB66" i="20"/>
  <c r="AB71" i="20"/>
  <c r="AN71" i="20"/>
  <c r="AN72" i="20"/>
  <c r="AN73" i="20"/>
  <c r="AB75" i="20"/>
  <c r="AO75" i="20"/>
  <c r="AP75" i="20" s="1"/>
  <c r="AR75" i="20" s="1"/>
  <c r="AB82" i="20"/>
  <c r="AB56" i="20"/>
  <c r="AF62" i="20"/>
  <c r="AF64" i="20"/>
  <c r="AO70" i="20"/>
  <c r="AP70" i="20" s="1"/>
  <c r="AR70" i="20" s="1"/>
  <c r="AO74" i="20"/>
  <c r="AP74" i="20" s="1"/>
  <c r="AR74" i="20" s="1"/>
  <c r="AN80" i="20"/>
  <c r="AF53" i="20"/>
  <c r="AD53" i="20"/>
  <c r="AE53" i="20" s="1"/>
  <c r="AF69" i="20"/>
  <c r="AD69" i="20"/>
  <c r="AE69" i="20" s="1"/>
  <c r="AB76" i="20"/>
  <c r="AB81" i="20"/>
  <c r="AE81" i="20"/>
  <c r="AF59" i="20"/>
  <c r="AF67" i="20"/>
  <c r="AF74" i="20"/>
  <c r="AN83" i="20"/>
  <c r="AD78" i="20"/>
  <c r="I33" i="35" l="1"/>
  <c r="Q21" i="35" s="1"/>
  <c r="H30" i="35"/>
  <c r="P18" i="35" s="1"/>
  <c r="I49" i="34"/>
  <c r="P18" i="34" s="1"/>
  <c r="H44" i="34"/>
  <c r="AA86" i="20"/>
  <c r="AQ86" i="20"/>
  <c r="AD85" i="20"/>
  <c r="X86" i="20"/>
  <c r="AS62" i="20"/>
  <c r="AS60" i="20"/>
  <c r="AS51" i="20"/>
  <c r="AS43" i="20"/>
  <c r="AS74" i="20"/>
  <c r="AS59" i="20"/>
  <c r="AS84" i="20"/>
  <c r="AS61" i="20"/>
  <c r="AR24" i="20"/>
  <c r="AS23" i="20"/>
  <c r="AS24" i="20" s="1"/>
  <c r="AO25" i="20"/>
  <c r="AP25" i="20" s="1"/>
  <c r="AR25" i="20" s="1"/>
  <c r="AS75" i="20"/>
  <c r="AO36" i="20"/>
  <c r="AP36" i="20" s="1"/>
  <c r="AR36" i="20" s="1"/>
  <c r="AS69" i="20"/>
  <c r="AO64" i="20"/>
  <c r="AP64" i="20" s="1"/>
  <c r="AR64" i="20" s="1"/>
  <c r="O94" i="20" s="1"/>
  <c r="O96" i="20" s="1"/>
  <c r="M103" i="20" s="1"/>
  <c r="M107" i="20" s="1"/>
  <c r="AS52" i="20"/>
  <c r="AO57" i="20"/>
  <c r="AP57" i="20" s="1"/>
  <c r="AR57" i="20" s="1"/>
  <c r="AO41" i="20"/>
  <c r="AP41" i="20" s="1"/>
  <c r="AR41" i="20" s="1"/>
  <c r="AO66" i="20"/>
  <c r="AP66" i="20" s="1"/>
  <c r="AR66" i="20" s="1"/>
  <c r="AO29" i="20"/>
  <c r="AP29" i="20" s="1"/>
  <c r="AR29" i="20" s="1"/>
  <c r="AO35" i="20"/>
  <c r="AP35" i="20" s="1"/>
  <c r="AR35" i="20" s="1"/>
  <c r="AS34" i="20"/>
  <c r="AO39" i="20"/>
  <c r="AP39" i="20" s="1"/>
  <c r="AR39" i="20" s="1"/>
  <c r="AB85" i="20"/>
  <c r="AO65" i="20"/>
  <c r="AP65" i="20" s="1"/>
  <c r="AR65" i="20" s="1"/>
  <c r="AO73" i="20"/>
  <c r="AP73" i="20" s="1"/>
  <c r="AR73" i="20" s="1"/>
  <c r="AS68" i="20"/>
  <c r="AO76" i="20"/>
  <c r="AP76" i="20" s="1"/>
  <c r="AR76" i="20" s="1"/>
  <c r="AO63" i="20"/>
  <c r="AP63" i="20" s="1"/>
  <c r="AR63" i="20" s="1"/>
  <c r="AE78" i="20"/>
  <c r="AE85" i="20" s="1"/>
  <c r="AO38" i="20"/>
  <c r="AP38" i="20" s="1"/>
  <c r="AR38" i="20" s="1"/>
  <c r="AO58" i="20"/>
  <c r="AP58" i="20" s="1"/>
  <c r="AR58" i="20" s="1"/>
  <c r="AS45" i="20"/>
  <c r="AO32" i="20"/>
  <c r="AP32" i="20" s="1"/>
  <c r="AR32" i="20" s="1"/>
  <c r="AO47" i="20"/>
  <c r="AP47" i="20" s="1"/>
  <c r="AR47" i="20" s="1"/>
  <c r="AO54" i="20"/>
  <c r="AP54" i="20" s="1"/>
  <c r="AR54" i="20" s="1"/>
  <c r="AO50" i="20"/>
  <c r="AP50" i="20" s="1"/>
  <c r="AR50" i="20" s="1"/>
  <c r="AO27" i="20"/>
  <c r="AP27" i="20" s="1"/>
  <c r="AR27" i="20" s="1"/>
  <c r="AS44" i="20"/>
  <c r="AS53" i="20"/>
  <c r="AO72" i="20"/>
  <c r="AP72" i="20" s="1"/>
  <c r="AR72" i="20" s="1"/>
  <c r="AO37" i="20"/>
  <c r="AP37" i="20" s="1"/>
  <c r="AR37" i="20" s="1"/>
  <c r="AS40" i="20"/>
  <c r="AO49" i="20"/>
  <c r="AP49" i="20" s="1"/>
  <c r="AR49" i="20" s="1"/>
  <c r="AC86" i="20"/>
  <c r="AF86" i="20" s="1"/>
  <c r="AS67" i="20"/>
  <c r="AO83" i="20"/>
  <c r="AP83" i="20" s="1"/>
  <c r="AR83" i="20" s="1"/>
  <c r="AO55" i="20"/>
  <c r="AP55" i="20" s="1"/>
  <c r="AR55" i="20" s="1"/>
  <c r="AS46" i="20"/>
  <c r="AO33" i="20"/>
  <c r="AP33" i="20" s="1"/>
  <c r="AR33" i="20" s="1"/>
  <c r="AO31" i="20"/>
  <c r="AP31" i="20" s="1"/>
  <c r="AR31" i="20" s="1"/>
  <c r="AO28" i="20"/>
  <c r="AP28" i="20" s="1"/>
  <c r="AR28" i="20" s="1"/>
  <c r="AO26" i="20"/>
  <c r="AP26" i="20" s="1"/>
  <c r="AR26" i="20" s="1"/>
  <c r="AO82" i="20"/>
  <c r="AP82" i="20" s="1"/>
  <c r="AR82" i="20" s="1"/>
  <c r="AS81" i="20"/>
  <c r="AS70" i="20"/>
  <c r="AO80" i="20"/>
  <c r="AP80" i="20" s="1"/>
  <c r="AR80" i="20" s="1"/>
  <c r="AS80" i="20" s="1"/>
  <c r="AO71" i="20"/>
  <c r="AP71" i="20" s="1"/>
  <c r="AR71" i="20" s="1"/>
  <c r="AD24" i="20"/>
  <c r="AE23" i="20"/>
  <c r="AE24" i="20" s="1"/>
  <c r="Z77" i="20"/>
  <c r="Z86" i="20" s="1"/>
  <c r="AB25" i="20"/>
  <c r="AB77" i="20" s="1"/>
  <c r="AB86" i="20" s="1"/>
  <c r="AE25" i="20"/>
  <c r="AE77" i="20" s="1"/>
  <c r="AD77" i="20"/>
  <c r="AS30" i="20"/>
  <c r="AS78" i="20"/>
  <c r="AO42" i="20"/>
  <c r="AP42" i="20" s="1"/>
  <c r="AR42" i="20" s="1"/>
  <c r="I44" i="34" l="1"/>
  <c r="P13" i="34" s="1"/>
  <c r="O13" i="34"/>
  <c r="H21" i="35"/>
  <c r="P16" i="35" s="1"/>
  <c r="I30" i="35"/>
  <c r="Q18" i="35" s="1"/>
  <c r="AE86" i="20"/>
  <c r="J8" i="20"/>
  <c r="M108" i="20"/>
  <c r="J11" i="20"/>
  <c r="AD86" i="20"/>
  <c r="AS38" i="20"/>
  <c r="AS71" i="20"/>
  <c r="AS31" i="20"/>
  <c r="AS37" i="20"/>
  <c r="AS65" i="20"/>
  <c r="AS66" i="20"/>
  <c r="AS64" i="20"/>
  <c r="AS47" i="20"/>
  <c r="AS73" i="20"/>
  <c r="AS27" i="20"/>
  <c r="AS32" i="20"/>
  <c r="AR77" i="20"/>
  <c r="AS25" i="20"/>
  <c r="AS42" i="20"/>
  <c r="AS54" i="20"/>
  <c r="AS83" i="20"/>
  <c r="AS82" i="20"/>
  <c r="AS33" i="20"/>
  <c r="AS63" i="20"/>
  <c r="AS35" i="20"/>
  <c r="AS41" i="20"/>
  <c r="AR85" i="20"/>
  <c r="AS28" i="20"/>
  <c r="AS57" i="20"/>
  <c r="AS26" i="20"/>
  <c r="AS55" i="20"/>
  <c r="AS49" i="20"/>
  <c r="AS72" i="20"/>
  <c r="AS50" i="20"/>
  <c r="AS76" i="20"/>
  <c r="AS39" i="20"/>
  <c r="AS58" i="20"/>
  <c r="AS29" i="20"/>
  <c r="AS36" i="20"/>
  <c r="AR86" i="20" l="1"/>
  <c r="J12" i="20"/>
  <c r="I14" i="20"/>
  <c r="H14" i="20"/>
  <c r="AS85" i="20"/>
  <c r="AS77" i="20"/>
  <c r="AS86" i="20" s="1"/>
  <c r="C7" i="18" l="1"/>
  <c r="I79" i="16"/>
  <c r="J79" i="16" s="1"/>
  <c r="I77" i="16"/>
  <c r="J77" i="16" s="1"/>
  <c r="I75" i="16"/>
  <c r="J75" i="16" s="1"/>
  <c r="F87" i="16" s="1"/>
  <c r="I73" i="16"/>
  <c r="J73" i="16" s="1"/>
  <c r="I71" i="16"/>
  <c r="J71" i="16" s="1"/>
  <c r="F86" i="16" s="1"/>
  <c r="I69" i="16"/>
  <c r="J69" i="16" s="1"/>
  <c r="I67" i="16"/>
  <c r="J67" i="16" s="1"/>
  <c r="I65" i="16"/>
  <c r="J65" i="16" s="1"/>
  <c r="I63" i="16"/>
  <c r="J63" i="16" s="1"/>
  <c r="I61" i="16"/>
  <c r="J61" i="16" s="1"/>
  <c r="I59" i="16"/>
  <c r="J59" i="16" s="1"/>
  <c r="I57" i="16"/>
  <c r="J57" i="16" s="1"/>
  <c r="F85" i="16" s="1"/>
  <c r="G51" i="16"/>
  <c r="F51" i="16"/>
  <c r="E51" i="16"/>
  <c r="G50" i="16"/>
  <c r="F50" i="16"/>
  <c r="E50" i="16"/>
  <c r="G49" i="16"/>
  <c r="F49" i="16"/>
  <c r="E49" i="16"/>
  <c r="F36" i="16"/>
  <c r="G37" i="16"/>
  <c r="E37" i="16"/>
  <c r="G36" i="16"/>
  <c r="E36" i="16"/>
  <c r="I34" i="15"/>
  <c r="I33" i="15"/>
  <c r="I32" i="15"/>
  <c r="I30" i="15"/>
  <c r="I29" i="15"/>
  <c r="I27" i="15"/>
  <c r="I25" i="15"/>
  <c r="I24" i="15"/>
  <c r="I23" i="15"/>
  <c r="I22" i="15"/>
  <c r="I20" i="15"/>
  <c r="I19" i="15"/>
  <c r="I18" i="15"/>
  <c r="I17" i="15"/>
  <c r="I15" i="15"/>
  <c r="G34" i="15"/>
  <c r="G33" i="15"/>
  <c r="G32" i="15"/>
  <c r="G31" i="15"/>
  <c r="H31" i="15" s="1"/>
  <c r="G30" i="15"/>
  <c r="G29" i="15"/>
  <c r="G28" i="15"/>
  <c r="H28" i="15" s="1"/>
  <c r="G27" i="15"/>
  <c r="G26" i="15"/>
  <c r="H26" i="15" s="1"/>
  <c r="G25" i="15"/>
  <c r="G24" i="15"/>
  <c r="G23" i="15"/>
  <c r="G22" i="15"/>
  <c r="G21" i="15"/>
  <c r="G20" i="15"/>
  <c r="G19" i="15"/>
  <c r="G18" i="15"/>
  <c r="G17" i="15"/>
  <c r="G16" i="15"/>
  <c r="G15" i="15"/>
  <c r="G18" i="13"/>
  <c r="F18" i="13"/>
  <c r="G17" i="13"/>
  <c r="F17" i="13"/>
  <c r="G16" i="13"/>
  <c r="F16" i="13"/>
  <c r="E16" i="13"/>
  <c r="G51" i="9"/>
  <c r="L16" i="9" s="1"/>
  <c r="F51" i="9"/>
  <c r="E51" i="9"/>
  <c r="G50" i="9"/>
  <c r="G49" i="9"/>
  <c r="G48" i="9"/>
  <c r="G47" i="9"/>
  <c r="J47" i="9" s="1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J27" i="9" s="1"/>
  <c r="G26" i="9"/>
  <c r="G25" i="9"/>
  <c r="G24" i="9"/>
  <c r="G23" i="9"/>
  <c r="G22" i="9"/>
  <c r="G21" i="9"/>
  <c r="G20" i="9"/>
  <c r="G19" i="9"/>
  <c r="G18" i="9"/>
  <c r="G17" i="9"/>
  <c r="G16" i="9"/>
  <c r="G15" i="9"/>
  <c r="E15" i="9"/>
  <c r="C215" i="10"/>
  <c r="C187" i="10"/>
  <c r="C100" i="10"/>
  <c r="F88" i="16" l="1"/>
  <c r="H16" i="16"/>
  <c r="H7" i="9"/>
  <c r="J15" i="9"/>
  <c r="L15" i="9" s="1"/>
  <c r="L17" i="9" s="1"/>
  <c r="J43" i="9"/>
  <c r="K43" i="9"/>
  <c r="J16" i="9"/>
  <c r="K16" i="9"/>
  <c r="G19" i="13"/>
  <c r="J81" i="16"/>
  <c r="J83" i="16" s="1"/>
  <c r="H9" i="9" l="1"/>
  <c r="H9" i="34"/>
  <c r="H11" i="35"/>
  <c r="P11" i="35" s="1"/>
  <c r="F8" i="9"/>
  <c r="I8" i="9" s="1"/>
  <c r="F7" i="9"/>
  <c r="G203" i="7"/>
  <c r="F203" i="7"/>
  <c r="E203" i="7"/>
  <c r="G171" i="7"/>
  <c r="E171" i="7"/>
  <c r="J36" i="7"/>
  <c r="J31" i="7"/>
  <c r="J33" i="7"/>
  <c r="J35" i="7"/>
  <c r="J32" i="7"/>
  <c r="J34" i="7"/>
  <c r="J29" i="7"/>
  <c r="J30" i="7"/>
  <c r="J37" i="7"/>
  <c r="J28" i="7"/>
  <c r="J27" i="7"/>
  <c r="J26" i="7"/>
  <c r="J25" i="7"/>
  <c r="H40" i="7"/>
  <c r="J24" i="7"/>
  <c r="J23" i="7"/>
  <c r="J22" i="7"/>
  <c r="J21" i="7"/>
  <c r="J20" i="7"/>
  <c r="J19" i="7"/>
  <c r="J18" i="7"/>
  <c r="H39" i="7"/>
  <c r="F8" i="7"/>
  <c r="I8" i="7" s="1"/>
  <c r="F7" i="7"/>
  <c r="C54" i="3"/>
  <c r="C55" i="3"/>
  <c r="D55" i="3"/>
  <c r="C46" i="3"/>
  <c r="D46" i="3"/>
  <c r="D54" i="3"/>
  <c r="C53" i="3"/>
  <c r="D53" i="3"/>
  <c r="C52" i="3"/>
  <c r="D52" i="3"/>
  <c r="C51" i="3"/>
  <c r="D51" i="3"/>
  <c r="C50" i="3"/>
  <c r="D50" i="3"/>
  <c r="C49" i="3"/>
  <c r="D49" i="3"/>
  <c r="C48" i="3"/>
  <c r="D48" i="3"/>
  <c r="C47" i="3"/>
  <c r="D47" i="3"/>
  <c r="C36" i="3"/>
  <c r="D36" i="3"/>
  <c r="C45" i="3"/>
  <c r="D45" i="3"/>
  <c r="C44" i="3"/>
  <c r="D44" i="3"/>
  <c r="C43" i="3"/>
  <c r="D43" i="3"/>
  <c r="C42" i="3"/>
  <c r="D42" i="3"/>
  <c r="C41" i="3"/>
  <c r="D41" i="3"/>
  <c r="C40" i="3"/>
  <c r="D40" i="3"/>
  <c r="C39" i="3"/>
  <c r="D39" i="3"/>
  <c r="C38" i="3"/>
  <c r="D38" i="3"/>
  <c r="C37" i="3"/>
  <c r="D37" i="3"/>
  <c r="C6" i="3"/>
  <c r="D6" i="3"/>
  <c r="C35" i="3"/>
  <c r="D35" i="3"/>
  <c r="C34" i="3"/>
  <c r="D34" i="3"/>
  <c r="C33" i="3"/>
  <c r="D33" i="3"/>
  <c r="C32" i="3"/>
  <c r="D32" i="3"/>
  <c r="C31" i="3"/>
  <c r="D31" i="3"/>
  <c r="C30" i="3"/>
  <c r="D30" i="3"/>
  <c r="C29" i="3"/>
  <c r="D29" i="3"/>
  <c r="C28" i="3"/>
  <c r="D28" i="3"/>
  <c r="C27" i="3"/>
  <c r="D27" i="3"/>
  <c r="C26" i="3"/>
  <c r="D26" i="3"/>
  <c r="C25" i="3"/>
  <c r="D25" i="3"/>
  <c r="C24" i="3"/>
  <c r="D24" i="3"/>
  <c r="C23" i="3"/>
  <c r="D23" i="3"/>
  <c r="C22" i="3"/>
  <c r="D22" i="3"/>
  <c r="C21" i="3"/>
  <c r="D21" i="3"/>
  <c r="C20" i="3"/>
  <c r="D20" i="3"/>
  <c r="C19" i="3"/>
  <c r="D19" i="3"/>
  <c r="F8" i="17" s="1"/>
  <c r="C18" i="3"/>
  <c r="D18" i="3"/>
  <c r="F7" i="17" s="1"/>
  <c r="C17" i="3"/>
  <c r="D17" i="3"/>
  <c r="F10" i="16" s="1"/>
  <c r="C16" i="3"/>
  <c r="D16" i="3"/>
  <c r="F9" i="16" s="1"/>
  <c r="C15" i="3"/>
  <c r="D15" i="3"/>
  <c r="F7" i="15" s="1"/>
  <c r="C14" i="3"/>
  <c r="D14" i="3"/>
  <c r="F8" i="16" s="1"/>
  <c r="C13" i="3"/>
  <c r="D13" i="3"/>
  <c r="F7" i="16" s="1"/>
  <c r="C12" i="3"/>
  <c r="D12" i="3"/>
  <c r="F7" i="13" s="1"/>
  <c r="C11" i="3"/>
  <c r="D11" i="3"/>
  <c r="C10" i="3"/>
  <c r="D10" i="3"/>
  <c r="C9" i="3"/>
  <c r="D9" i="3"/>
  <c r="C8" i="3"/>
  <c r="D8" i="3"/>
  <c r="C7" i="3"/>
  <c r="D7" i="3"/>
  <c r="I9" i="34" l="1"/>
  <c r="H7" i="34"/>
  <c r="O7" i="34" s="1"/>
  <c r="F11" i="16"/>
  <c r="I7" i="17"/>
  <c r="I9" i="17" s="1"/>
  <c r="F9" i="17"/>
  <c r="I11" i="35"/>
  <c r="Q11" i="35" s="1"/>
  <c r="H9" i="35"/>
  <c r="P9" i="35" s="1"/>
  <c r="I10" i="16"/>
  <c r="J10" i="16"/>
  <c r="I8" i="16"/>
  <c r="J8" i="16"/>
  <c r="F9" i="15"/>
  <c r="F10" i="15" s="1"/>
  <c r="I7" i="15"/>
  <c r="J7" i="16"/>
  <c r="I7" i="16"/>
  <c r="I7" i="7"/>
  <c r="F10" i="17"/>
  <c r="I8" i="17"/>
  <c r="G7" i="13"/>
  <c r="F10" i="13"/>
  <c r="I9" i="16"/>
  <c r="J9" i="16"/>
  <c r="F9" i="9"/>
  <c r="I9" i="9" s="1"/>
  <c r="F10" i="9"/>
  <c r="I7" i="9"/>
  <c r="F9" i="7"/>
  <c r="H12" i="34" l="1"/>
  <c r="O9" i="34" s="1"/>
  <c r="I7" i="34"/>
  <c r="P7" i="34" s="1"/>
  <c r="I11" i="16"/>
  <c r="G9" i="13"/>
  <c r="I9" i="13" s="1"/>
  <c r="L7" i="13" s="1"/>
  <c r="N7" i="13" s="1"/>
  <c r="G13" i="35"/>
  <c r="O12" i="35" s="1"/>
  <c r="I7" i="13"/>
  <c r="H8" i="35"/>
  <c r="P8" i="35" s="1"/>
  <c r="F11" i="13"/>
  <c r="I10" i="13"/>
  <c r="I9" i="15"/>
  <c r="I9" i="7"/>
  <c r="F10" i="7"/>
  <c r="F11" i="7"/>
  <c r="I12" i="34" l="1"/>
  <c r="P9" i="34" s="1"/>
  <c r="H40" i="34"/>
  <c r="O11" i="34" s="1"/>
  <c r="G9" i="35"/>
  <c r="O9" i="35" s="1"/>
  <c r="G37" i="35"/>
  <c r="O25" i="35" s="1"/>
  <c r="I13" i="35"/>
  <c r="Q12" i="35" s="1"/>
  <c r="H7" i="35"/>
  <c r="P7" i="35" s="1"/>
  <c r="H50" i="34" l="1"/>
  <c r="O19" i="34" s="1"/>
  <c r="I40" i="34"/>
  <c r="P11" i="34" s="1"/>
  <c r="G8" i="35"/>
  <c r="I9" i="35"/>
  <c r="Q9" i="35" s="1"/>
  <c r="I37" i="35"/>
  <c r="Q25" i="35" s="1"/>
  <c r="G34" i="35"/>
  <c r="O22" i="35" s="1"/>
  <c r="I8" i="35" l="1"/>
  <c r="Q8" i="35" s="1"/>
  <c r="O8" i="35"/>
  <c r="H52" i="34"/>
  <c r="O21" i="34" s="1"/>
  <c r="I50" i="34"/>
  <c r="P19" i="34" s="1"/>
  <c r="G21" i="35"/>
  <c r="O16" i="35" s="1"/>
  <c r="I34" i="35"/>
  <c r="Q22" i="35" s="1"/>
  <c r="H56" i="35" l="1"/>
  <c r="P39" i="35" s="1"/>
  <c r="I52" i="34"/>
  <c r="P21" i="34" s="1"/>
  <c r="G7" i="35"/>
  <c r="I21" i="35"/>
  <c r="Q16" i="35" s="1"/>
  <c r="I7" i="35" l="1"/>
  <c r="Q7" i="35" s="1"/>
  <c r="O7" i="35"/>
  <c r="H48" i="35"/>
  <c r="P33" i="35" s="1"/>
  <c r="I56" i="35"/>
  <c r="Q39" i="35" s="1"/>
  <c r="H57" i="35" l="1"/>
  <c r="I48" i="35"/>
  <c r="Q33" i="35" s="1"/>
  <c r="I57" i="35" l="1"/>
  <c r="Q40" i="35" s="1"/>
  <c r="P40" i="35"/>
  <c r="K7" i="35" l="1"/>
  <c r="J7" i="35"/>
</calcChain>
</file>

<file path=xl/sharedStrings.xml><?xml version="1.0" encoding="utf-8"?>
<sst xmlns="http://schemas.openxmlformats.org/spreadsheetml/2006/main" count="50023" uniqueCount="9475">
  <si>
    <t>재 무 상 태 표</t>
    <phoneticPr fontId="3" type="noConversion"/>
  </si>
  <si>
    <t>제9기 (당)기 2021년 3월 31일 현재</t>
    <phoneticPr fontId="3" type="noConversion"/>
  </si>
  <si>
    <t>제8기(전)기 2020년 12월 31일 현재</t>
    <phoneticPr fontId="3" type="noConversion"/>
  </si>
  <si>
    <t>(단위:  원)</t>
    <phoneticPr fontId="4" type="noConversion"/>
  </si>
  <si>
    <t>계정과목</t>
  </si>
  <si>
    <t>현금및현금성자산</t>
  </si>
  <si>
    <t>매출채권</t>
  </si>
  <si>
    <t>대손충당금</t>
  </si>
  <si>
    <t>단기대여금</t>
  </si>
  <si>
    <t>미수수익</t>
  </si>
  <si>
    <t>미수금</t>
  </si>
  <si>
    <t>선급금</t>
  </si>
  <si>
    <t>선급비용</t>
  </si>
  <si>
    <t>당기법인세자산</t>
  </si>
  <si>
    <t>상품</t>
  </si>
  <si>
    <t>구축물</t>
  </si>
  <si>
    <t>감가상각누계액</t>
  </si>
  <si>
    <t>차량운반구</t>
  </si>
  <si>
    <t>비품</t>
  </si>
  <si>
    <t>국고보조금</t>
  </si>
  <si>
    <t>영업권</t>
  </si>
  <si>
    <t>개발비</t>
  </si>
  <si>
    <t>소프트웨어</t>
  </si>
  <si>
    <t>임차보증금</t>
  </si>
  <si>
    <t>기타보증금</t>
  </si>
  <si>
    <t>자산총계</t>
  </si>
  <si>
    <t>매입채무</t>
  </si>
  <si>
    <t>단기차입금</t>
  </si>
  <si>
    <t>미지급금</t>
  </si>
  <si>
    <t>예수금</t>
  </si>
  <si>
    <t>미지급비용</t>
  </si>
  <si>
    <t>부가세예수금</t>
  </si>
  <si>
    <t>퇴직급여충당부채</t>
  </si>
  <si>
    <t>보통주자본금</t>
  </si>
  <si>
    <t>우선주자본금</t>
  </si>
  <si>
    <t>주식발행초과금</t>
  </si>
  <si>
    <t>미처분이익잉여금</t>
  </si>
  <si>
    <t>부채와자본총계</t>
  </si>
  <si>
    <t>I. 유동자산</t>
    <phoneticPr fontId="1" type="noConversion"/>
  </si>
  <si>
    <t>(1) 당좌자산</t>
    <phoneticPr fontId="1" type="noConversion"/>
  </si>
  <si>
    <t>II. 비유동자산</t>
    <phoneticPr fontId="1" type="noConversion"/>
  </si>
  <si>
    <t>(1)유형자산</t>
    <phoneticPr fontId="1" type="noConversion"/>
  </si>
  <si>
    <t>(2)무형자산</t>
    <phoneticPr fontId="1" type="noConversion"/>
  </si>
  <si>
    <t>부채총계</t>
    <phoneticPr fontId="1" type="noConversion"/>
  </si>
  <si>
    <t>I. 유동부채</t>
    <phoneticPr fontId="1" type="noConversion"/>
  </si>
  <si>
    <t>II. 비유동부채</t>
    <phoneticPr fontId="1" type="noConversion"/>
  </si>
  <si>
    <t>자본총계</t>
    <phoneticPr fontId="1" type="noConversion"/>
  </si>
  <si>
    <t>(1) 납입자본금</t>
    <phoneticPr fontId="1" type="noConversion"/>
  </si>
  <si>
    <t>(4) 당기순이익</t>
    <phoneticPr fontId="3" type="noConversion"/>
  </si>
  <si>
    <t>(2) 자본잉여금</t>
    <phoneticPr fontId="1" type="noConversion"/>
  </si>
  <si>
    <t>(3) 이익잉여금</t>
    <phoneticPr fontId="1" type="noConversion"/>
  </si>
  <si>
    <t>제9기(당)기 2021년 3월 31일 현재</t>
    <phoneticPr fontId="3" type="noConversion"/>
  </si>
  <si>
    <t>(2) 재고자산</t>
    <phoneticPr fontId="1" type="noConversion"/>
  </si>
  <si>
    <t>현금및현금성자산</t>
    <phoneticPr fontId="1" type="noConversion"/>
  </si>
  <si>
    <t>구분</t>
  </si>
  <si>
    <t>구분</t>
    <phoneticPr fontId="1" type="noConversion"/>
  </si>
  <si>
    <t>회사제시</t>
    <phoneticPr fontId="1" type="noConversion"/>
  </si>
  <si>
    <t>조정금액</t>
    <phoneticPr fontId="1" type="noConversion"/>
  </si>
  <si>
    <t>계정재분류</t>
    <phoneticPr fontId="1" type="noConversion"/>
  </si>
  <si>
    <t>실사조정</t>
    <phoneticPr fontId="1" type="noConversion"/>
  </si>
  <si>
    <t>조정 후 금액</t>
    <phoneticPr fontId="1" type="noConversion"/>
  </si>
  <si>
    <t>현금</t>
  </si>
  <si>
    <t>현금</t>
    <phoneticPr fontId="1" type="noConversion"/>
  </si>
  <si>
    <t>보통예금</t>
  </si>
  <si>
    <t>보통예금</t>
    <phoneticPr fontId="1" type="noConversion"/>
  </si>
  <si>
    <t>합계</t>
  </si>
  <si>
    <t>합계</t>
    <phoneticPr fontId="1" type="noConversion"/>
  </si>
  <si>
    <t>은행명</t>
  </si>
  <si>
    <t>보통예금계좌</t>
  </si>
  <si>
    <t>은 행 잔 액</t>
    <phoneticPr fontId="1" type="noConversion"/>
  </si>
  <si>
    <t>비고</t>
    <phoneticPr fontId="1" type="noConversion"/>
  </si>
  <si>
    <t>하나은행</t>
  </si>
  <si>
    <t>요구불예금</t>
    <phoneticPr fontId="1" type="noConversion"/>
  </si>
  <si>
    <t>130-910025-41004</t>
  </si>
  <si>
    <t>기업은행</t>
  </si>
  <si>
    <t>국민은행</t>
  </si>
  <si>
    <t>우리은행</t>
  </si>
  <si>
    <t>가상계좌</t>
  </si>
  <si>
    <t>경남은행</t>
    <phoneticPr fontId="1" type="noConversion"/>
  </si>
  <si>
    <t>예금합계</t>
  </si>
  <si>
    <t>현금 계</t>
  </si>
  <si>
    <t>보통예금 계</t>
  </si>
  <si>
    <t>계정</t>
    <phoneticPr fontId="1" type="noConversion"/>
  </si>
  <si>
    <t>계좌번호</t>
  </si>
  <si>
    <t>계좌번호</t>
    <phoneticPr fontId="1" type="noConversion"/>
  </si>
  <si>
    <t>가상계좌</t>
    <phoneticPr fontId="1" type="noConversion"/>
  </si>
  <si>
    <t>Ref. to BS</t>
    <phoneticPr fontId="1" type="noConversion"/>
  </si>
  <si>
    <t>Ref. to Statement</t>
    <phoneticPr fontId="1" type="noConversion"/>
  </si>
  <si>
    <t>총괄표</t>
    <phoneticPr fontId="1" type="noConversion"/>
  </si>
  <si>
    <t>명세표</t>
    <phoneticPr fontId="1" type="noConversion"/>
  </si>
  <si>
    <t>통장잔액</t>
    <phoneticPr fontId="1" type="noConversion"/>
  </si>
  <si>
    <t>잔액확인</t>
    <phoneticPr fontId="1" type="noConversion"/>
  </si>
  <si>
    <t>국민은행 잔액</t>
    <phoneticPr fontId="1" type="noConversion"/>
  </si>
  <si>
    <t>경남은행 잔액</t>
    <phoneticPr fontId="1" type="noConversion"/>
  </si>
  <si>
    <t>기업은행 잔액</t>
    <phoneticPr fontId="1" type="noConversion"/>
  </si>
  <si>
    <t>우리은행 잔액</t>
    <phoneticPr fontId="1" type="noConversion"/>
  </si>
  <si>
    <t>하나은행 잔액</t>
    <phoneticPr fontId="1" type="noConversion"/>
  </si>
  <si>
    <t>현금 소계</t>
    <phoneticPr fontId="1" type="noConversion"/>
  </si>
  <si>
    <t>보통예금 소계</t>
    <phoneticPr fontId="1" type="noConversion"/>
  </si>
  <si>
    <t>통장 거래내역</t>
    <phoneticPr fontId="1" type="noConversion"/>
  </si>
  <si>
    <t>계좌번호 : 130-910025-41004</t>
  </si>
  <si>
    <t xml:space="preserve">구계좌번호 : </t>
  </si>
  <si>
    <t>조회기간 : 2020-12-31 ~ 2021-05-31</t>
  </si>
  <si>
    <t>거래일시</t>
  </si>
  <si>
    <t>적요</t>
  </si>
  <si>
    <t>의뢰인/수취인</t>
  </si>
  <si>
    <t>입금</t>
  </si>
  <si>
    <t>출금</t>
  </si>
  <si>
    <t>거래후잔액</t>
  </si>
  <si>
    <t>거래점</t>
  </si>
  <si>
    <t>거래특이사항</t>
  </si>
  <si>
    <t>2021-05-31 11:37:56</t>
  </si>
  <si>
    <t>5월부족분</t>
  </si>
  <si>
    <t>당행송금</t>
  </si>
  <si>
    <t>Hana CBS</t>
  </si>
  <si>
    <t/>
  </si>
  <si>
    <t>2021-05-26 16:10:44</t>
  </si>
  <si>
    <t>2021-05-18 15:27:55</t>
  </si>
  <si>
    <t>2021-05-13 14:16:47</t>
  </si>
  <si>
    <t>2021-05-04 15:14:52</t>
  </si>
  <si>
    <t>4월급여및마케팅</t>
  </si>
  <si>
    <t>2021-04-30 12:12:46</t>
  </si>
  <si>
    <t>4월부족분</t>
  </si>
  <si>
    <t>2021-04-27 16:31:38</t>
  </si>
  <si>
    <t>2021-04-09 14:03:44</t>
  </si>
  <si>
    <t>2021-04-05 12:26:36</t>
  </si>
  <si>
    <t>3월급여</t>
  </si>
  <si>
    <t>2021-03-30 11:40:21</t>
  </si>
  <si>
    <t>3월부족분</t>
  </si>
  <si>
    <t>2021-03-20 02:00:32</t>
  </si>
  <si>
    <t>예금이자</t>
  </si>
  <si>
    <t>서여의도</t>
  </si>
  <si>
    <t>(예금이자      820,547 소득세   114,870 지방소득세    11,480)</t>
  </si>
  <si>
    <t>2021-03-19 20:22:34</t>
  </si>
  <si>
    <t>박상현</t>
  </si>
  <si>
    <t>타행송금</t>
  </si>
  <si>
    <t>2021-03-16 12:41:16</t>
  </si>
  <si>
    <t>2021-03-05 10:53:20</t>
  </si>
  <si>
    <t>2월급여</t>
  </si>
  <si>
    <t>2021-02-26 11:24:12</t>
  </si>
  <si>
    <t>2월부족분</t>
  </si>
  <si>
    <t>2021-02-10 17:06:20</t>
  </si>
  <si>
    <t>구정상여금</t>
  </si>
  <si>
    <t>2021-02-04 17:04:25</t>
  </si>
  <si>
    <t>1월급여.마케팅</t>
  </si>
  <si>
    <t>2021-01-28 16:52:50</t>
  </si>
  <si>
    <t>1월임차.관리부족분</t>
  </si>
  <si>
    <t>2021-01-22 17:01:20</t>
  </si>
  <si>
    <t>1월광고비</t>
  </si>
  <si>
    <t>2021-01-15 12:58:46</t>
  </si>
  <si>
    <t>1월부족분</t>
  </si>
  <si>
    <t>2021-01-05 12:36:51</t>
  </si>
  <si>
    <t>12월급여</t>
  </si>
  <si>
    <t>2021-05-25 09:09:36</t>
  </si>
  <si>
    <t>타행이체</t>
  </si>
  <si>
    <t>기업은행(6948)</t>
  </si>
  <si>
    <t>2021-05-17 15:18:57</t>
  </si>
  <si>
    <t>기업은행(2816)</t>
  </si>
  <si>
    <t>2021-05-17 13:46:01</t>
  </si>
  <si>
    <t>2021-05-17 09:30:15</t>
  </si>
  <si>
    <t>신한은행(3054)</t>
  </si>
  <si>
    <t>2021-05-14 17:33:18</t>
  </si>
  <si>
    <t>대체</t>
  </si>
  <si>
    <t>모바일뱅킹(스마트폰)</t>
  </si>
  <si>
    <t>2021-05-14 14:50:29</t>
  </si>
  <si>
    <t>농협은행(5775)</t>
  </si>
  <si>
    <t>2021-05-14 11:31:10</t>
  </si>
  <si>
    <t>2021-05-13 15:29:27</t>
  </si>
  <si>
    <t>2021-05-12 14:04:09</t>
  </si>
  <si>
    <t>지역농축협(1131)</t>
  </si>
  <si>
    <t>2021-05-11 18:09:46</t>
  </si>
  <si>
    <t>신한은행(3795)</t>
  </si>
  <si>
    <t>2021-05-11 16:41:33</t>
  </si>
  <si>
    <t>2021-05-11 13:52:29</t>
  </si>
  <si>
    <t>2021-05-10 19:51:18</t>
  </si>
  <si>
    <t>우리은행(7104)</t>
  </si>
  <si>
    <t>2021-05-10 11:26:19</t>
  </si>
  <si>
    <t>기업은행(1215)</t>
  </si>
  <si>
    <t>2021-05-10 11:12:19</t>
  </si>
  <si>
    <t>신한은행(6378)</t>
  </si>
  <si>
    <t>2021-05-10 10:40:44</t>
  </si>
  <si>
    <t>2021-05-10 08:05:11</t>
  </si>
  <si>
    <t>신한은행(6129)</t>
  </si>
  <si>
    <t>2021-05-07 13:40:51</t>
  </si>
  <si>
    <t>2021-05-07 13:40:50</t>
  </si>
  <si>
    <t>2021-05-07 12:21:32</t>
  </si>
  <si>
    <t>인터넷뱅킹</t>
  </si>
  <si>
    <t>2021-05-07 10:52:49</t>
  </si>
  <si>
    <t>기업은행(0627)</t>
  </si>
  <si>
    <t>2021-05-06 15:37:40</t>
  </si>
  <si>
    <t>2021-05-06 15:07:49</t>
  </si>
  <si>
    <t>기업은행(0025)</t>
  </si>
  <si>
    <t>2021-05-06 12:21:29</t>
  </si>
  <si>
    <t>기업은행(0122)</t>
  </si>
  <si>
    <t>2021-05-04 17:34:55</t>
  </si>
  <si>
    <t>지역농축협(7048)</t>
  </si>
  <si>
    <t>2021-04-29 17:20:39</t>
  </si>
  <si>
    <t>2021-04-27 12:27:00</t>
  </si>
  <si>
    <t>2021-04-26 08:46:21</t>
  </si>
  <si>
    <t>2021-04-15 14:40:32</t>
  </si>
  <si>
    <t>2021-04-15 13:20:19</t>
  </si>
  <si>
    <t>경남은행(5728)</t>
  </si>
  <si>
    <t>2021-04-15 10:01:47</t>
  </si>
  <si>
    <t>2021-04-15 09:21:41</t>
  </si>
  <si>
    <t>2021-04-14 14:58:25</t>
  </si>
  <si>
    <t>2021-04-14 11:42:03</t>
  </si>
  <si>
    <t>2021-04-13 13:25:06</t>
  </si>
  <si>
    <t>2021-04-12 21:40:42</t>
  </si>
  <si>
    <t>2021-04-12 17:48:30</t>
  </si>
  <si>
    <t>2021-04-09 18:01:51</t>
  </si>
  <si>
    <t>농협은행(1834)</t>
  </si>
  <si>
    <t>2021-04-09 16:21:20</t>
  </si>
  <si>
    <t>2021-04-09 14:07:53</t>
  </si>
  <si>
    <t>2021-04-09 13:50:25</t>
  </si>
  <si>
    <t>2021-04-09 11:01:11</t>
  </si>
  <si>
    <t>2021-04-09 10:46:27</t>
  </si>
  <si>
    <t>2021-04-09 10:20:11</t>
  </si>
  <si>
    <t>2021-04-08 14:14:55</t>
  </si>
  <si>
    <t>2021-04-08 10:05:35</t>
  </si>
  <si>
    <t>2021-04-07 14:13:17</t>
  </si>
  <si>
    <t>2021-04-07 12:53:08</t>
  </si>
  <si>
    <t>2021-04-06 17:12:04</t>
  </si>
  <si>
    <t>2021-04-02 09:01:34</t>
  </si>
  <si>
    <t>2021-03-30 11:43:19</t>
  </si>
  <si>
    <t>2021-03-26 14:14:07</t>
  </si>
  <si>
    <t>2021-03-26 13:29:03</t>
  </si>
  <si>
    <t>국민은행(4978)</t>
  </si>
  <si>
    <t>2021-03-25 09:40:14</t>
  </si>
  <si>
    <t>2021-03-24 09:49:39</t>
  </si>
  <si>
    <t>2021-03-20 02:00:54</t>
  </si>
  <si>
    <t>2021-03-19 13:42:49</t>
  </si>
  <si>
    <t>2021-03-16 19:34:15</t>
  </si>
  <si>
    <t>국민은행(3610)</t>
  </si>
  <si>
    <t>2021-03-16 13:15:38</t>
  </si>
  <si>
    <t>2021-03-15 14:56:28</t>
  </si>
  <si>
    <t>2021-03-15 13:53:41</t>
  </si>
  <si>
    <t>2021-03-15 13:12:51</t>
  </si>
  <si>
    <t>2021-03-15 11:48:25</t>
  </si>
  <si>
    <t>2021-03-11 14:13:57</t>
  </si>
  <si>
    <t>2021-03-11 11:18:00</t>
  </si>
  <si>
    <t>2021-03-10 18:27:04</t>
  </si>
  <si>
    <t>2021-03-10 14:39:16</t>
  </si>
  <si>
    <t>2021-03-10 13:48:14</t>
  </si>
  <si>
    <t>2021-03-10 10:45:17</t>
  </si>
  <si>
    <t>2021-03-10 10:31:09</t>
  </si>
  <si>
    <t>2021-03-10 10:14:51</t>
  </si>
  <si>
    <t>2021-03-08 19:28:50</t>
  </si>
  <si>
    <t>2021-03-08 16:37:46</t>
  </si>
  <si>
    <t>2021-03-08 14:25:50</t>
  </si>
  <si>
    <t>2021-03-08 14:06:45</t>
  </si>
  <si>
    <t>우리은행(5290)</t>
  </si>
  <si>
    <t>2021-03-08 10:50:22</t>
  </si>
  <si>
    <t>2021-03-05 16:03:02</t>
  </si>
  <si>
    <t>2021-03-05 15:53:54</t>
  </si>
  <si>
    <t>2021-03-03 10:10:42</t>
  </si>
  <si>
    <t>2021-02-26 10:37:54</t>
  </si>
  <si>
    <t>2021-02-25 09:56:11</t>
  </si>
  <si>
    <t>2021-02-18 14:53:56</t>
  </si>
  <si>
    <t>2021-02-17 13:59:54</t>
  </si>
  <si>
    <t>2021-02-15 19:28:39</t>
  </si>
  <si>
    <t>2021-02-15 16:12:39</t>
  </si>
  <si>
    <t>2021-02-15 15:36:46</t>
  </si>
  <si>
    <t>2021-02-15 11:55:23</t>
  </si>
  <si>
    <t>2021-02-15 10:38:53</t>
  </si>
  <si>
    <t>2021-02-10 19:32:30</t>
  </si>
  <si>
    <t>2021-02-10 18:38:43</t>
  </si>
  <si>
    <t>2021-02-10 16:31:29</t>
  </si>
  <si>
    <t>2021-02-10 15:36:56</t>
  </si>
  <si>
    <t>2021-02-10 11:47:25</t>
  </si>
  <si>
    <t>2021-02-10 10:56:19</t>
  </si>
  <si>
    <t>2021-02-10 10:54:58</t>
  </si>
  <si>
    <t>2021-02-10 10:23:24</t>
  </si>
  <si>
    <t>2021-02-08 16:15:23</t>
  </si>
  <si>
    <t>2021-02-08 10:27:22</t>
  </si>
  <si>
    <t>2021-02-05 15:32:57</t>
  </si>
  <si>
    <t>2021-02-05 11:23:11</t>
  </si>
  <si>
    <t>2021-02-05 09:44:42</t>
  </si>
  <si>
    <t>2021-02-03 16:39:50</t>
  </si>
  <si>
    <t>2021-02-02 09:19:30</t>
  </si>
  <si>
    <t>2021-01-28 17:40:26</t>
  </si>
  <si>
    <t>2021-01-26 15:23:00</t>
  </si>
  <si>
    <t>2021-01-25 09:01:45</t>
  </si>
  <si>
    <t>2021-01-21 16:23:34</t>
  </si>
  <si>
    <t>2021-01-18 14:17:35</t>
  </si>
  <si>
    <t>2021-01-15 16:55:39</t>
  </si>
  <si>
    <t>2021-01-15 14:14:57</t>
  </si>
  <si>
    <t>2021-01-15 12:03:23</t>
  </si>
  <si>
    <t>2021-01-15 10:59:00</t>
  </si>
  <si>
    <t>2021-01-13 18:24:39</t>
  </si>
  <si>
    <t>2021-01-12 19:33:01</t>
  </si>
  <si>
    <t>2021-01-12 13:29:26</t>
  </si>
  <si>
    <t>2021-01-11 17:31:51</t>
  </si>
  <si>
    <t>2021-01-11 17:15:02</t>
  </si>
  <si>
    <t>2021-01-11 11:54:48</t>
  </si>
  <si>
    <t>2021-01-11 10:57:40</t>
  </si>
  <si>
    <t>2021-01-11 10:01:32</t>
  </si>
  <si>
    <t>2021-01-08 14:58:03</t>
  </si>
  <si>
    <t>2021-01-08 14:54:38</t>
  </si>
  <si>
    <t>2021-01-08 14:15:52</t>
  </si>
  <si>
    <t>2021-01-08 09:54:53</t>
  </si>
  <si>
    <t>2021-01-08 09:31:11</t>
  </si>
  <si>
    <t>2021-01-07 14:31:18</t>
  </si>
  <si>
    <t>2021-01-06 18:05:50</t>
  </si>
  <si>
    <t>2021-01-06 15:29:37</t>
  </si>
  <si>
    <t>2021-01-06 15:14:57</t>
  </si>
  <si>
    <t>2021-01-04 11:18:48</t>
  </si>
  <si>
    <t>매출채권</t>
    <phoneticPr fontId="1" type="noConversion"/>
  </si>
  <si>
    <t>대손충당금</t>
    <phoneticPr fontId="1" type="noConversion"/>
  </si>
  <si>
    <t>계정명</t>
  </si>
  <si>
    <t>거래처명</t>
  </si>
  <si>
    <r>
      <rPr>
        <b/>
        <sz val="11"/>
        <rFont val="돋움"/>
        <family val="3"/>
        <charset val="129"/>
      </rPr>
      <t>잔</t>
    </r>
    <r>
      <rPr>
        <b/>
        <sz val="11"/>
        <rFont val="Arial"/>
        <family val="2"/>
      </rPr>
      <t xml:space="preserve">  </t>
    </r>
    <r>
      <rPr>
        <b/>
        <sz val="11"/>
        <rFont val="돋움"/>
        <family val="3"/>
        <charset val="129"/>
      </rPr>
      <t>액</t>
    </r>
    <phoneticPr fontId="4" type="noConversion"/>
  </si>
  <si>
    <t>외상매출금</t>
  </si>
  <si>
    <t>인천정병원</t>
  </si>
  <si>
    <t>외상매출금 계</t>
  </si>
  <si>
    <t>단기대여금 계</t>
  </si>
  <si>
    <t>미수금 계</t>
  </si>
  <si>
    <r>
      <rPr>
        <sz val="10"/>
        <rFont val="돋움"/>
        <family val="3"/>
        <charset val="129"/>
      </rPr>
      <t>연말정산분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외</t>
    </r>
    <r>
      <rPr>
        <sz val="10"/>
        <rFont val="Arial"/>
        <family val="2"/>
      </rPr>
      <t xml:space="preserve"> 1</t>
    </r>
    <r>
      <rPr>
        <sz val="10"/>
        <rFont val="돋움"/>
        <family val="3"/>
        <charset val="129"/>
      </rPr>
      <t>개</t>
    </r>
    <phoneticPr fontId="1" type="noConversion"/>
  </si>
  <si>
    <t>국민건강보험공단</t>
  </si>
  <si>
    <t>국민연금공단</t>
  </si>
  <si>
    <t>선급금 계</t>
  </si>
  <si>
    <t>단기법인세자산</t>
    <phoneticPr fontId="1" type="noConversion"/>
  </si>
  <si>
    <r>
      <t>2020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법인세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환급</t>
    </r>
    <phoneticPr fontId="1" type="noConversion"/>
  </si>
  <si>
    <r>
      <rPr>
        <sz val="10"/>
        <rFont val="돋움"/>
        <family val="3"/>
        <charset val="129"/>
      </rPr>
      <t>은행이자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선급법인세</t>
    </r>
    <phoneticPr fontId="1" type="noConversion"/>
  </si>
  <si>
    <t>단기법인세자산 계</t>
    <phoneticPr fontId="1" type="noConversion"/>
  </si>
  <si>
    <t>창업기업대출</t>
  </si>
  <si>
    <t>단기차입금 계</t>
  </si>
  <si>
    <t>외상매입금</t>
  </si>
  <si>
    <t>외상매입금 계</t>
  </si>
  <si>
    <t>[ ]</t>
  </si>
  <si>
    <t>고용보험</t>
  </si>
  <si>
    <t>미지급금 계</t>
  </si>
  <si>
    <r>
      <rPr>
        <sz val="10"/>
        <rFont val="돋움"/>
        <family val="3"/>
        <charset val="129"/>
      </rPr>
      <t>근로소득세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예수금</t>
    </r>
    <phoneticPr fontId="4" type="noConversion"/>
  </si>
  <si>
    <t>기타공제</t>
  </si>
  <si>
    <t>예수금 계</t>
  </si>
  <si>
    <t>가수금</t>
  </si>
  <si>
    <t>단기대여금</t>
    <phoneticPr fontId="1" type="noConversion"/>
  </si>
  <si>
    <t>가수금 계</t>
  </si>
  <si>
    <r>
      <t>2021/0</t>
    </r>
    <r>
      <rPr>
        <sz val="10"/>
        <rFont val="Arial"/>
        <family val="2"/>
      </rPr>
      <t>4</t>
    </r>
    <r>
      <rPr>
        <sz val="11"/>
        <color theme="1"/>
        <rFont val="맑은 고딕"/>
        <family val="2"/>
        <charset val="129"/>
        <scheme val="minor"/>
      </rPr>
      <t>/1</t>
    </r>
    <r>
      <rPr>
        <sz val="10"/>
        <rFont val="Arial"/>
        <family val="2"/>
      </rPr>
      <t>3</t>
    </r>
    <r>
      <rPr>
        <sz val="11"/>
        <color theme="1"/>
        <rFont val="맑은 고딕"/>
        <family val="2"/>
        <charset val="129"/>
        <scheme val="minor"/>
      </rPr>
      <t xml:space="preserve">  </t>
    </r>
    <r>
      <rPr>
        <sz val="10"/>
        <rFont val="돋움"/>
        <family val="3"/>
        <charset val="129"/>
      </rPr>
      <t>오후</t>
    </r>
    <r>
      <rPr>
        <sz val="11"/>
        <color theme="1"/>
        <rFont val="맑은 고딕"/>
        <family val="2"/>
        <charset val="129"/>
        <scheme val="minor"/>
      </rPr>
      <t xml:space="preserve"> 1:32:03</t>
    </r>
    <phoneticPr fontId="4" type="noConversion"/>
  </si>
  <si>
    <t xml:space="preserve">전표번호	</t>
  </si>
  <si>
    <t xml:space="preserve">적요	</t>
  </si>
  <si>
    <t xml:space="preserve">거래처	</t>
  </si>
  <si>
    <t xml:space="preserve">부서명	</t>
  </si>
  <si>
    <t xml:space="preserve">차변	</t>
  </si>
  <si>
    <t xml:space="preserve">대변	</t>
  </si>
  <si>
    <t xml:space="preserve">잔액	</t>
  </si>
  <si>
    <t xml:space="preserve">	</t>
  </si>
  <si>
    <t xml:space="preserve">이월잔액	</t>
  </si>
  <si>
    <t xml:space="preserve">2021/01/02 -1	</t>
  </si>
  <si>
    <t xml:space="preserve">2021/01/05 -47	</t>
  </si>
  <si>
    <t xml:space="preserve">경영지원	</t>
  </si>
  <si>
    <t xml:space="preserve">2021/01/06 -38	</t>
  </si>
  <si>
    <t xml:space="preserve">2021/01/07 -23	</t>
  </si>
  <si>
    <t xml:space="preserve">2021/01/12 -30	</t>
  </si>
  <si>
    <t xml:space="preserve">2021/01/15 -37	</t>
  </si>
  <si>
    <t xml:space="preserve">2021/01/20 -41	</t>
  </si>
  <si>
    <t xml:space="preserve">2021/01/20 -42	</t>
  </si>
  <si>
    <t xml:space="preserve">2021/01/21 -18	</t>
  </si>
  <si>
    <t xml:space="preserve">2021/01/29 -75	</t>
  </si>
  <si>
    <t xml:space="preserve">2021/01/31 -79	</t>
  </si>
  <si>
    <t xml:space="preserve">2021/01/31 -80	</t>
  </si>
  <si>
    <t xml:space="preserve">2021/01/31 -81	</t>
  </si>
  <si>
    <t xml:space="preserve">2021/01 계	</t>
  </si>
  <si>
    <t xml:space="preserve">2021/02/03 -36	</t>
  </si>
  <si>
    <t xml:space="preserve">2021/02/03 -37	</t>
  </si>
  <si>
    <t xml:space="preserve">2021/02/06 -2	</t>
  </si>
  <si>
    <t xml:space="preserve">2021/02/09 -22	</t>
  </si>
  <si>
    <t xml:space="preserve">2021/02/10 -34	</t>
  </si>
  <si>
    <t xml:space="preserve">2021/02/15 -67	</t>
  </si>
  <si>
    <t xml:space="preserve">2021/02/18 -2	</t>
  </si>
  <si>
    <t xml:space="preserve">2021/02/18 -3	</t>
  </si>
  <si>
    <t xml:space="preserve">2021/02/20 -4	</t>
  </si>
  <si>
    <t xml:space="preserve">2021/02/23 -34	</t>
  </si>
  <si>
    <t xml:space="preserve">2021/02/27 -2	</t>
  </si>
  <si>
    <t xml:space="preserve">2021/02/28 -75	</t>
  </si>
  <si>
    <t xml:space="preserve">2021/02/28 -76	</t>
  </si>
  <si>
    <t xml:space="preserve">2021/02/28 -77	</t>
  </si>
  <si>
    <t xml:space="preserve">2021/02 계	</t>
  </si>
  <si>
    <t xml:space="preserve">2021/03/03 -24	</t>
  </si>
  <si>
    <t xml:space="preserve">2021/03/03 -34	</t>
  </si>
  <si>
    <t xml:space="preserve">2021/03/05 -32	</t>
  </si>
  <si>
    <t xml:space="preserve">2021/03/06 -3	</t>
  </si>
  <si>
    <t xml:space="preserve">2021/03/08 -37	</t>
  </si>
  <si>
    <t xml:space="preserve">2021/03/08 -41	</t>
  </si>
  <si>
    <t xml:space="preserve">2021/03/10 -15	</t>
  </si>
  <si>
    <t xml:space="preserve">2021/03/10 -16	</t>
  </si>
  <si>
    <t xml:space="preserve">2021/03/10 -54	</t>
  </si>
  <si>
    <t xml:space="preserve">2021/03/13 -2	</t>
  </si>
  <si>
    <t xml:space="preserve">2021/03/18 -34	</t>
  </si>
  <si>
    <t xml:space="preserve">2021/03/19 -27	</t>
  </si>
  <si>
    <t xml:space="preserve">2021/03/23 -28	</t>
  </si>
  <si>
    <t xml:space="preserve">2021/03/25 -3	</t>
  </si>
  <si>
    <t xml:space="preserve">2021/03/26 -23	</t>
  </si>
  <si>
    <t xml:space="preserve">2021/03/30 -18	</t>
  </si>
  <si>
    <t xml:space="preserve">업무총괄	</t>
  </si>
  <si>
    <t xml:space="preserve">2021/03/31 -129	</t>
  </si>
  <si>
    <t xml:space="preserve">2021/03/31 -130	</t>
  </si>
  <si>
    <t xml:space="preserve">2021/03 계	</t>
  </si>
  <si>
    <t xml:space="preserve">누계	</t>
  </si>
  <si>
    <t>2021/06/11  오후 2:01:52</t>
  </si>
  <si>
    <t xml:space="preserve">2021/01/01 -48	</t>
  </si>
  <si>
    <t xml:space="preserve">강남-플랫폼사업부	</t>
  </si>
  <si>
    <t xml:space="preserve">2021/01/01 -53	</t>
  </si>
  <si>
    <t xml:space="preserve">2021/01/02 -4	</t>
  </si>
  <si>
    <t xml:space="preserve">2021/01/03 -2	</t>
  </si>
  <si>
    <t xml:space="preserve">2021/01/04 -34	</t>
  </si>
  <si>
    <t xml:space="preserve">2021/01/04 -35	</t>
  </si>
  <si>
    <t xml:space="preserve">2021/01/04 -36	</t>
  </si>
  <si>
    <t xml:space="preserve">2021/01/04 -37	</t>
  </si>
  <si>
    <t xml:space="preserve">2021/01/04 -42	</t>
  </si>
  <si>
    <t xml:space="preserve">2021/01/04 -46	</t>
  </si>
  <si>
    <t xml:space="preserve">2021/01/04 -47	</t>
  </si>
  <si>
    <t xml:space="preserve">2021/01/05 -29	</t>
  </si>
  <si>
    <t xml:space="preserve">2021/01/05 -30	</t>
  </si>
  <si>
    <t xml:space="preserve">2021/01/05 -31	</t>
  </si>
  <si>
    <t xml:space="preserve">2021/01/05 -32	</t>
  </si>
  <si>
    <t xml:space="preserve">광주-간병사업부(공동)	</t>
  </si>
  <si>
    <t xml:space="preserve">2021/01/05 -33	</t>
  </si>
  <si>
    <t xml:space="preserve">2021/01/05 -34	</t>
  </si>
  <si>
    <t xml:space="preserve">2021/01/05 -40	</t>
  </si>
  <si>
    <t xml:space="preserve">2021/01/05 -43	</t>
  </si>
  <si>
    <t xml:space="preserve">2021/01/06 -23	</t>
  </si>
  <si>
    <t xml:space="preserve">2021/01/06 -24	</t>
  </si>
  <si>
    <t xml:space="preserve">2021/01/06 -33	</t>
  </si>
  <si>
    <t xml:space="preserve">2021/01/06 -36	</t>
  </si>
  <si>
    <t xml:space="preserve">2021/01/07 -12	</t>
  </si>
  <si>
    <t xml:space="preserve">2021/01/07 -13	</t>
  </si>
  <si>
    <t xml:space="preserve">2021/01/07 -14	</t>
  </si>
  <si>
    <t xml:space="preserve">2021/01/07 -15	</t>
  </si>
  <si>
    <t xml:space="preserve">2021/01/07 -27	</t>
  </si>
  <si>
    <t xml:space="preserve">2021/01/07 -30	</t>
  </si>
  <si>
    <t xml:space="preserve">2021/01/08 -11	</t>
  </si>
  <si>
    <t xml:space="preserve">2021/01/08 -12	</t>
  </si>
  <si>
    <t xml:space="preserve">2021/01/08 -13	</t>
  </si>
  <si>
    <t xml:space="preserve">2021/01/08 -14	</t>
  </si>
  <si>
    <t xml:space="preserve">2021/01/08 -15	</t>
  </si>
  <si>
    <t xml:space="preserve">2021/01/08 -16	</t>
  </si>
  <si>
    <t xml:space="preserve">2021/01/08 -17	</t>
  </si>
  <si>
    <t xml:space="preserve">2021/01/08 -18	</t>
  </si>
  <si>
    <t xml:space="preserve">2021/01/08 -19	</t>
  </si>
  <si>
    <t xml:space="preserve">2021/01/08 -34	</t>
  </si>
  <si>
    <t xml:space="preserve">2021/01/08 -37	</t>
  </si>
  <si>
    <t xml:space="preserve">2021/01/09 -3	</t>
  </si>
  <si>
    <t xml:space="preserve">2021/01/10 -2	</t>
  </si>
  <si>
    <t xml:space="preserve">2021/01/11 -27	</t>
  </si>
  <si>
    <t xml:space="preserve">2021/01/11 -28	</t>
  </si>
  <si>
    <t xml:space="preserve">2021/01/11 -29	</t>
  </si>
  <si>
    <t xml:space="preserve">2021/01/11 -30	</t>
  </si>
  <si>
    <t xml:space="preserve">2021/01/11 -31	</t>
  </si>
  <si>
    <t xml:space="preserve">2021/01/11 -32	</t>
  </si>
  <si>
    <t xml:space="preserve">2021/01/11 -33	</t>
  </si>
  <si>
    <t xml:space="preserve">2021/01/11 -34	</t>
  </si>
  <si>
    <t xml:space="preserve">2021/01/11 -35	</t>
  </si>
  <si>
    <t xml:space="preserve">2021/01/11 -38	</t>
  </si>
  <si>
    <t xml:space="preserve">2021/01/11 -39	</t>
  </si>
  <si>
    <t xml:space="preserve">2021/01/11 -40	</t>
  </si>
  <si>
    <t xml:space="preserve">2021/01/11 -41	</t>
  </si>
  <si>
    <t xml:space="preserve">2021/01/11 -42	</t>
  </si>
  <si>
    <t xml:space="preserve">2021/01/11 -52	</t>
  </si>
  <si>
    <t xml:space="preserve">2021/01/11 -56	</t>
  </si>
  <si>
    <t xml:space="preserve">2021/01/12 -21	</t>
  </si>
  <si>
    <t xml:space="preserve">2021/01/12 -22	</t>
  </si>
  <si>
    <t xml:space="preserve">2021/01/12 -23	</t>
  </si>
  <si>
    <t xml:space="preserve">2021/01/12 -24	</t>
  </si>
  <si>
    <t xml:space="preserve">2021/01/12 -25	</t>
  </si>
  <si>
    <t xml:space="preserve">2021/01/12 -26	</t>
  </si>
  <si>
    <t xml:space="preserve">2021/01/12 -27	</t>
  </si>
  <si>
    <t xml:space="preserve">2021/01/12 -28	</t>
  </si>
  <si>
    <t xml:space="preserve">2021/01/12 -29	</t>
  </si>
  <si>
    <t xml:space="preserve">2021/01/12 -37	</t>
  </si>
  <si>
    <t xml:space="preserve">2021/01/12 -40	</t>
  </si>
  <si>
    <t xml:space="preserve">2021/01/13 -22	</t>
  </si>
  <si>
    <t xml:space="preserve">2021/01/13 -23	</t>
  </si>
  <si>
    <t xml:space="preserve">2021/01/13 -24	</t>
  </si>
  <si>
    <t xml:space="preserve">2021/01/13 -25	</t>
  </si>
  <si>
    <t xml:space="preserve">2021/01/13 -26	</t>
  </si>
  <si>
    <t xml:space="preserve">2021/01/13 -29	</t>
  </si>
  <si>
    <t xml:space="preserve">2021/01/13 -35	</t>
  </si>
  <si>
    <t xml:space="preserve">2021/01/13 -38	</t>
  </si>
  <si>
    <t xml:space="preserve">2021/01/14 -19	</t>
  </si>
  <si>
    <t xml:space="preserve">성남-PG사업부	</t>
  </si>
  <si>
    <t xml:space="preserve">2021/01/14 -20	</t>
  </si>
  <si>
    <t xml:space="preserve">2021/01/14 -21	</t>
  </si>
  <si>
    <t xml:space="preserve">2021/01/14 -22	</t>
  </si>
  <si>
    <t xml:space="preserve">2021/01/14 -30	</t>
  </si>
  <si>
    <t xml:space="preserve">2021/01/14 -33	</t>
  </si>
  <si>
    <t xml:space="preserve">2021/01/15 -17	</t>
  </si>
  <si>
    <t xml:space="preserve">2021/01/15 -18	</t>
  </si>
  <si>
    <t xml:space="preserve">2021/01/15 -19	</t>
  </si>
  <si>
    <t xml:space="preserve">2021/01/15 -20	</t>
  </si>
  <si>
    <t xml:space="preserve">2021/01/15 -21	</t>
  </si>
  <si>
    <t xml:space="preserve">2021/01/15 -22	</t>
  </si>
  <si>
    <t xml:space="preserve">2021/01/15 -28	</t>
  </si>
  <si>
    <t xml:space="preserve">2021/01/15 -31	</t>
  </si>
  <si>
    <t xml:space="preserve">2021/01/16 -6	</t>
  </si>
  <si>
    <t xml:space="preserve">2021/01/17 -1	</t>
  </si>
  <si>
    <t xml:space="preserve">2021/01/18 -4	</t>
  </si>
  <si>
    <t xml:space="preserve">2021/01/18 -5	</t>
  </si>
  <si>
    <t xml:space="preserve">2021/01/18 -6	</t>
  </si>
  <si>
    <t xml:space="preserve">2021/01/18 -27	</t>
  </si>
  <si>
    <t xml:space="preserve">2021/01/18 -28	</t>
  </si>
  <si>
    <t xml:space="preserve">2021/01/18 -29	</t>
  </si>
  <si>
    <t xml:space="preserve">2021/01/18 -30	</t>
  </si>
  <si>
    <t xml:space="preserve">2021/01/18 -44	</t>
  </si>
  <si>
    <t xml:space="preserve">2021/01/18 -47	</t>
  </si>
  <si>
    <t xml:space="preserve">2021/01/19 -26	</t>
  </si>
  <si>
    <t xml:space="preserve">2021/01/19 -27	</t>
  </si>
  <si>
    <t xml:space="preserve">2021/01/19 -28	</t>
  </si>
  <si>
    <t xml:space="preserve">2021/01/19 -29	</t>
  </si>
  <si>
    <t xml:space="preserve">2021/01/19 -38	</t>
  </si>
  <si>
    <t xml:space="preserve">2021/01/19 -41	</t>
  </si>
  <si>
    <t xml:space="preserve">2021/01/20 -12	</t>
  </si>
  <si>
    <t xml:space="preserve">2021/01/20 -13	</t>
  </si>
  <si>
    <t xml:space="preserve">2021/01/20 -14	</t>
  </si>
  <si>
    <t xml:space="preserve">2021/01/20 -15	</t>
  </si>
  <si>
    <t xml:space="preserve">2021/01/20 -16	</t>
  </si>
  <si>
    <t xml:space="preserve">2021/01/20 -28	</t>
  </si>
  <si>
    <t xml:space="preserve">2021/01/20 -31	</t>
  </si>
  <si>
    <t xml:space="preserve">2021/01/21 -30	</t>
  </si>
  <si>
    <t xml:space="preserve">2021/01/21 -31	</t>
  </si>
  <si>
    <t xml:space="preserve">2021/01/21 -32	</t>
  </si>
  <si>
    <t xml:space="preserve">2021/01/21 -33	</t>
  </si>
  <si>
    <t xml:space="preserve">2021/01/21 -39	</t>
  </si>
  <si>
    <t xml:space="preserve">2021/01/21 -42	</t>
  </si>
  <si>
    <t xml:space="preserve">2021/01/22 -17	</t>
  </si>
  <si>
    <t xml:space="preserve">2021/01/22 -18	</t>
  </si>
  <si>
    <t xml:space="preserve">2021/01/22 -19	</t>
  </si>
  <si>
    <t xml:space="preserve">2021/01/22 -20	</t>
  </si>
  <si>
    <t xml:space="preserve">2021/01/22 -21	</t>
  </si>
  <si>
    <t xml:space="preserve">2021/01/22 -27	</t>
  </si>
  <si>
    <t xml:space="preserve">2021/01/22 -30	</t>
  </si>
  <si>
    <t xml:space="preserve">2021/01/23 -2	</t>
  </si>
  <si>
    <t xml:space="preserve">2021/01/24 -1	</t>
  </si>
  <si>
    <t xml:space="preserve">2021/01/25 -34	</t>
  </si>
  <si>
    <t xml:space="preserve">2021/01/25 -35	</t>
  </si>
  <si>
    <t xml:space="preserve">2021/01/25 -36	</t>
  </si>
  <si>
    <t xml:space="preserve">2021/01/25 -37	</t>
  </si>
  <si>
    <t xml:space="preserve">2021/01/25 -42	</t>
  </si>
  <si>
    <t xml:space="preserve">2021/01/25 -46	</t>
  </si>
  <si>
    <t xml:space="preserve">2021/01/26 -22	</t>
  </si>
  <si>
    <t xml:space="preserve">2021/01/26 -23	</t>
  </si>
  <si>
    <t xml:space="preserve">2021/01/26 -24	</t>
  </si>
  <si>
    <t xml:space="preserve">2021/01/26 -25	</t>
  </si>
  <si>
    <t xml:space="preserve">2021/01/26 -26	</t>
  </si>
  <si>
    <t xml:space="preserve">2021/01/26 -27	</t>
  </si>
  <si>
    <t xml:space="preserve">2021/01/26 -32	</t>
  </si>
  <si>
    <t xml:space="preserve">2021/01/26 -35	</t>
  </si>
  <si>
    <t xml:space="preserve">2021/01/27 -22	</t>
  </si>
  <si>
    <t xml:space="preserve">2021/01/27 -23	</t>
  </si>
  <si>
    <t xml:space="preserve">2021/01/27 -24	</t>
  </si>
  <si>
    <t xml:space="preserve">2021/01/27 -25	</t>
  </si>
  <si>
    <t xml:space="preserve">2021/01/27 -26	</t>
  </si>
  <si>
    <t xml:space="preserve">2021/01/27 -31	</t>
  </si>
  <si>
    <t xml:space="preserve">2021/01/27 -34	</t>
  </si>
  <si>
    <t xml:space="preserve">2021/01/28 -36	</t>
  </si>
  <si>
    <t xml:space="preserve">2021/01/28 -37	</t>
  </si>
  <si>
    <t xml:space="preserve">2021/01/28 -38	</t>
  </si>
  <si>
    <t xml:space="preserve">2021/01/28 -39	</t>
  </si>
  <si>
    <t xml:space="preserve">2021/01/28 -42	</t>
  </si>
  <si>
    <t xml:space="preserve">2021/01/28 -43	</t>
  </si>
  <si>
    <t xml:space="preserve">2021/01/29 -48	</t>
  </si>
  <si>
    <t xml:space="preserve">2021/01/29 -51	</t>
  </si>
  <si>
    <t xml:space="preserve">2021/01/29 -54	</t>
  </si>
  <si>
    <t xml:space="preserve">광주-메디컬사업부	</t>
  </si>
  <si>
    <t xml:space="preserve">2021/01/29 -55	</t>
  </si>
  <si>
    <t xml:space="preserve">2021/01/29 -56	</t>
  </si>
  <si>
    <t xml:space="preserve">2021/01/29 -57	</t>
  </si>
  <si>
    <t xml:space="preserve">2021/01/29 -58	</t>
  </si>
  <si>
    <t xml:space="preserve">2021/01/30 -2	</t>
  </si>
  <si>
    <t xml:space="preserve">2021/01/31 -19	</t>
  </si>
  <si>
    <t xml:space="preserve">2021/02/01 -23	</t>
  </si>
  <si>
    <t xml:space="preserve">2021/02/01 -24	</t>
  </si>
  <si>
    <t xml:space="preserve">2021/02/01 -25	</t>
  </si>
  <si>
    <t xml:space="preserve">2021/02/01 -26	</t>
  </si>
  <si>
    <t xml:space="preserve">2021/02/01 -27	</t>
  </si>
  <si>
    <t xml:space="preserve">2021/02/01 -28	</t>
  </si>
  <si>
    <t xml:space="preserve">2021/02/01 -31	</t>
  </si>
  <si>
    <t xml:space="preserve">2021/02/01 -34	</t>
  </si>
  <si>
    <t xml:space="preserve">2021/02/02 -20	</t>
  </si>
  <si>
    <t xml:space="preserve">2021/02/02 -23	</t>
  </si>
  <si>
    <t xml:space="preserve">2021/02/02 -25	</t>
  </si>
  <si>
    <t xml:space="preserve">2021/02/02 -26	</t>
  </si>
  <si>
    <t xml:space="preserve">2021/02/02 -27	</t>
  </si>
  <si>
    <t xml:space="preserve">2021/02/02 -28	</t>
  </si>
  <si>
    <t xml:space="preserve">2021/02/02 -29	</t>
  </si>
  <si>
    <t xml:space="preserve">2021/02/02 -31	</t>
  </si>
  <si>
    <t xml:space="preserve">2021/02/02 -32	</t>
  </si>
  <si>
    <t xml:space="preserve">2021/02/02 -33	</t>
  </si>
  <si>
    <t xml:space="preserve">2021/02/02 -34	</t>
  </si>
  <si>
    <t xml:space="preserve">2021/02/03 -17	</t>
  </si>
  <si>
    <t xml:space="preserve">2021/02/03 -20	</t>
  </si>
  <si>
    <t xml:space="preserve">2021/02/03 -21	</t>
  </si>
  <si>
    <t xml:space="preserve">2021/02/03 -22	</t>
  </si>
  <si>
    <t xml:space="preserve">2021/02/03 -23	</t>
  </si>
  <si>
    <t xml:space="preserve">2021/02/03 -24	</t>
  </si>
  <si>
    <t xml:space="preserve">2021/02/04 -18	</t>
  </si>
  <si>
    <t xml:space="preserve">2021/02/04 -21	</t>
  </si>
  <si>
    <t xml:space="preserve">2021/02/04 -22	</t>
  </si>
  <si>
    <t xml:space="preserve">2021/02/04 -23	</t>
  </si>
  <si>
    <t xml:space="preserve">2021/02/04 -25	</t>
  </si>
  <si>
    <t xml:space="preserve">2021/02/04 -26	</t>
  </si>
  <si>
    <t xml:space="preserve">2021/02/04 -27	</t>
  </si>
  <si>
    <t xml:space="preserve">2021/02/04 -28	</t>
  </si>
  <si>
    <t xml:space="preserve">2021/02/05 -19	</t>
  </si>
  <si>
    <t xml:space="preserve">2021/02/05 -22	</t>
  </si>
  <si>
    <t xml:space="preserve">2021/02/05 -23	</t>
  </si>
  <si>
    <t xml:space="preserve">2021/02/05 -24	</t>
  </si>
  <si>
    <t xml:space="preserve">2021/02/05 -25	</t>
  </si>
  <si>
    <t xml:space="preserve">2021/02/05 -27	</t>
  </si>
  <si>
    <t xml:space="preserve">2021/02/05 -28	</t>
  </si>
  <si>
    <t xml:space="preserve">2021/02/05 -29	</t>
  </si>
  <si>
    <t xml:space="preserve">2021/02/05 -30	</t>
  </si>
  <si>
    <t xml:space="preserve">2021/02/05 -31	</t>
  </si>
  <si>
    <t xml:space="preserve">2021/02/05 -32	</t>
  </si>
  <si>
    <t xml:space="preserve">2021/02/05 -33	</t>
  </si>
  <si>
    <t xml:space="preserve">2021/02/05 -34	</t>
  </si>
  <si>
    <t xml:space="preserve">2021/02/06 -1	</t>
  </si>
  <si>
    <t xml:space="preserve">2021/02/07 -1	</t>
  </si>
  <si>
    <t xml:space="preserve">2021/02/08 -23	</t>
  </si>
  <si>
    <t xml:space="preserve">2021/02/08 -25	</t>
  </si>
  <si>
    <t xml:space="preserve">2021/02/08 -26	</t>
  </si>
  <si>
    <t xml:space="preserve">2021/02/08 -27	</t>
  </si>
  <si>
    <t xml:space="preserve">2021/02/08 -30	</t>
  </si>
  <si>
    <t xml:space="preserve">2021/02/09 -10	</t>
  </si>
  <si>
    <t xml:space="preserve">2021/02/09 -13	</t>
  </si>
  <si>
    <t xml:space="preserve">2021/02/09 -14	</t>
  </si>
  <si>
    <t xml:space="preserve">2021/02/09 -15	</t>
  </si>
  <si>
    <t xml:space="preserve">2021/02/09 -16	</t>
  </si>
  <si>
    <t xml:space="preserve">2021/02/09 -17	</t>
  </si>
  <si>
    <t xml:space="preserve">2021/02/09 -18	</t>
  </si>
  <si>
    <t xml:space="preserve">2021/02/09 -19	</t>
  </si>
  <si>
    <t xml:space="preserve">2021/02/09 -20	</t>
  </si>
  <si>
    <t xml:space="preserve">2021/02/10 -8	</t>
  </si>
  <si>
    <t xml:space="preserve">2021/02/10 -11	</t>
  </si>
  <si>
    <t xml:space="preserve">2021/02/10 -13	</t>
  </si>
  <si>
    <t xml:space="preserve">2021/02/10 -14	</t>
  </si>
  <si>
    <t xml:space="preserve">2021/02/10 -15	</t>
  </si>
  <si>
    <t xml:space="preserve">2021/02/10 -17	</t>
  </si>
  <si>
    <t xml:space="preserve">2021/02/10 -18	</t>
  </si>
  <si>
    <t xml:space="preserve">2021/02/10 -19	</t>
  </si>
  <si>
    <t xml:space="preserve">2021/02/10 -20	</t>
  </si>
  <si>
    <t xml:space="preserve">2021/02/10 -21	</t>
  </si>
  <si>
    <t xml:space="preserve">2021/02/10 -22	</t>
  </si>
  <si>
    <t xml:space="preserve">2021/02/10 -23	</t>
  </si>
  <si>
    <t xml:space="preserve">2021/02/10 -24	</t>
  </si>
  <si>
    <t xml:space="preserve">2021/02/10 -25	</t>
  </si>
  <si>
    <t xml:space="preserve">2021/02/10 -26	</t>
  </si>
  <si>
    <t xml:space="preserve">2021/02/10 -27	</t>
  </si>
  <si>
    <t xml:space="preserve">2021/02/10 -28	</t>
  </si>
  <si>
    <t xml:space="preserve">2021/02/10 -29	</t>
  </si>
  <si>
    <t xml:space="preserve">2021/02/10 -30	</t>
  </si>
  <si>
    <t xml:space="preserve">2021/02/10 -31	</t>
  </si>
  <si>
    <t xml:space="preserve">2021/02/10 -32	</t>
  </si>
  <si>
    <t xml:space="preserve">2021/02/10 -41	</t>
  </si>
  <si>
    <t xml:space="preserve">2021/02/11 -1	</t>
  </si>
  <si>
    <t xml:space="preserve">2021/02/12 -1	</t>
  </si>
  <si>
    <t xml:space="preserve">2021/02/13 -1	</t>
  </si>
  <si>
    <t xml:space="preserve">2021/02/14 -1	</t>
  </si>
  <si>
    <t xml:space="preserve">2021/02/15 -34	</t>
  </si>
  <si>
    <t xml:space="preserve">2021/02/15 -35	</t>
  </si>
  <si>
    <t xml:space="preserve">2021/02/15 -36	</t>
  </si>
  <si>
    <t xml:space="preserve">2021/02/15 -37	</t>
  </si>
  <si>
    <t xml:space="preserve">2021/02/15 -38	</t>
  </si>
  <si>
    <t xml:space="preserve">2021/02/15 -39	</t>
  </si>
  <si>
    <t xml:space="preserve">2021/02/15 -40	</t>
  </si>
  <si>
    <t xml:space="preserve">2021/02/15 -41	</t>
  </si>
  <si>
    <t xml:space="preserve">2021/02/15 -44	</t>
  </si>
  <si>
    <t xml:space="preserve">2021/02/15 -45	</t>
  </si>
  <si>
    <t xml:space="preserve">2021/02/15 -46	</t>
  </si>
  <si>
    <t xml:space="preserve">2021/02/15 -47	</t>
  </si>
  <si>
    <t xml:space="preserve">2021/02/15 -48	</t>
  </si>
  <si>
    <t xml:space="preserve">2021/02/15 -49	</t>
  </si>
  <si>
    <t xml:space="preserve">2021/02/15 -50	</t>
  </si>
  <si>
    <t xml:space="preserve">2021/02/15 -51	</t>
  </si>
  <si>
    <t xml:space="preserve">2021/02/15 -52	</t>
  </si>
  <si>
    <t xml:space="preserve">2021/02/15 -53	</t>
  </si>
  <si>
    <t xml:space="preserve">2021/02/15 -54	</t>
  </si>
  <si>
    <t xml:space="preserve">2021/02/15 -55	</t>
  </si>
  <si>
    <t xml:space="preserve">2021/02/16 -22	</t>
  </si>
  <si>
    <t xml:space="preserve">2021/02/16 -25	</t>
  </si>
  <si>
    <t xml:space="preserve">2021/02/16 -26	</t>
  </si>
  <si>
    <t xml:space="preserve">2021/02/16 -27	</t>
  </si>
  <si>
    <t xml:space="preserve">2021/02/16 -28	</t>
  </si>
  <si>
    <t xml:space="preserve">2021/02/16 -29	</t>
  </si>
  <si>
    <t xml:space="preserve">2021/02/16 -30	</t>
  </si>
  <si>
    <t xml:space="preserve">2021/02/16 -31	</t>
  </si>
  <si>
    <t xml:space="preserve">2021/02/16 -32	</t>
  </si>
  <si>
    <t xml:space="preserve">2021/02/17 -4	</t>
  </si>
  <si>
    <t xml:space="preserve">2021/02/17 -5	</t>
  </si>
  <si>
    <t xml:space="preserve">2021/02/17 -6	</t>
  </si>
  <si>
    <t xml:space="preserve">2021/02/17 -7	</t>
  </si>
  <si>
    <t xml:space="preserve">2021/02/17 -14	</t>
  </si>
  <si>
    <t xml:space="preserve">2021/02/17 -17	</t>
  </si>
  <si>
    <t xml:space="preserve">2021/02/17 -19	</t>
  </si>
  <si>
    <t xml:space="preserve">2021/02/18 -18	</t>
  </si>
  <si>
    <t xml:space="preserve">2021/02/18 -19	</t>
  </si>
  <si>
    <t xml:space="preserve">2021/02/18 -23	</t>
  </si>
  <si>
    <t xml:space="preserve">2021/02/18 -24	</t>
  </si>
  <si>
    <t xml:space="preserve">2021/02/18 -25	</t>
  </si>
  <si>
    <t xml:space="preserve">2021/02/18 -26	</t>
  </si>
  <si>
    <t xml:space="preserve">2021/02/18 -27	</t>
  </si>
  <si>
    <t xml:space="preserve">2021/02/18 -28	</t>
  </si>
  <si>
    <t xml:space="preserve">2021/02/19 -8	</t>
  </si>
  <si>
    <t xml:space="preserve">2021/02/19 -11	</t>
  </si>
  <si>
    <t xml:space="preserve">2021/02/19 -12	</t>
  </si>
  <si>
    <t xml:space="preserve">2021/02/19 -13	</t>
  </si>
  <si>
    <t xml:space="preserve">2021/02/19 -14	</t>
  </si>
  <si>
    <t xml:space="preserve">2021/02/19 -16	</t>
  </si>
  <si>
    <t xml:space="preserve">2021/02/20 -1	</t>
  </si>
  <si>
    <t xml:space="preserve">2021/02/21 -1	</t>
  </si>
  <si>
    <t xml:space="preserve">2021/02/22 -23	</t>
  </si>
  <si>
    <t xml:space="preserve">2021/02/22 -27	</t>
  </si>
  <si>
    <t xml:space="preserve">2021/02/22 -30	</t>
  </si>
  <si>
    <t xml:space="preserve">2021/02/22 -31	</t>
  </si>
  <si>
    <t xml:space="preserve">2021/02/22 -32	</t>
  </si>
  <si>
    <t xml:space="preserve">2021/02/22 -33	</t>
  </si>
  <si>
    <t xml:space="preserve">2021/02/22 -34	</t>
  </si>
  <si>
    <t xml:space="preserve">2021/02/22 -35	</t>
  </si>
  <si>
    <t xml:space="preserve">2021/02/23 -16	</t>
  </si>
  <si>
    <t xml:space="preserve">2021/02/23 -19	</t>
  </si>
  <si>
    <t xml:space="preserve">2021/02/23 -20	</t>
  </si>
  <si>
    <t xml:space="preserve">2021/02/23 -21	</t>
  </si>
  <si>
    <t xml:space="preserve">2021/02/23 -22	</t>
  </si>
  <si>
    <t xml:space="preserve">2021/02/23 -23	</t>
  </si>
  <si>
    <t xml:space="preserve">2021/02/24 -16	</t>
  </si>
  <si>
    <t xml:space="preserve">2021/02/24 -20	</t>
  </si>
  <si>
    <t xml:space="preserve">2021/02/24 -21	</t>
  </si>
  <si>
    <t xml:space="preserve">2021/02/24 -22	</t>
  </si>
  <si>
    <t xml:space="preserve">2021/02/24 -23	</t>
  </si>
  <si>
    <t xml:space="preserve">2021/02/25 -16	</t>
  </si>
  <si>
    <t xml:space="preserve">2021/02/25 -17	</t>
  </si>
  <si>
    <t xml:space="preserve">2021/02/25 -21	</t>
  </si>
  <si>
    <t xml:space="preserve">2021/02/25 -22	</t>
  </si>
  <si>
    <t xml:space="preserve">2021/02/25 -23	</t>
  </si>
  <si>
    <t xml:space="preserve">2021/02/25 -24	</t>
  </si>
  <si>
    <t xml:space="preserve">2021/02/26 -30	</t>
  </si>
  <si>
    <t xml:space="preserve">2021/02/26 -31	</t>
  </si>
  <si>
    <t xml:space="preserve">2021/02/26 -32	</t>
  </si>
  <si>
    <t xml:space="preserve">2021/02/26 -37	</t>
  </si>
  <si>
    <t xml:space="preserve">2021/02/26 -38	</t>
  </si>
  <si>
    <t xml:space="preserve">2021/02/26 -43	</t>
  </si>
  <si>
    <t xml:space="preserve">2021/02/26 -44	</t>
  </si>
  <si>
    <t xml:space="preserve">2021/02/27 -1	</t>
  </si>
  <si>
    <t xml:space="preserve">2021/02/28 -3	</t>
  </si>
  <si>
    <t xml:space="preserve">2021/03/01 -2	</t>
  </si>
  <si>
    <t xml:space="preserve">2021/03/02 -20	</t>
  </si>
  <si>
    <t xml:space="preserve">2021/03/02 -21	</t>
  </si>
  <si>
    <t xml:space="preserve">2021/03/02 -22	</t>
  </si>
  <si>
    <t xml:space="preserve">2021/03/02 -23	</t>
  </si>
  <si>
    <t xml:space="preserve">2021/03/02 -24	</t>
  </si>
  <si>
    <t xml:space="preserve">2021/03/02 -29	</t>
  </si>
  <si>
    <t xml:space="preserve">2021/03/03 -5	</t>
  </si>
  <si>
    <t xml:space="preserve">2021/03/03 -8	</t>
  </si>
  <si>
    <t xml:space="preserve">2021/03/03 -11	</t>
  </si>
  <si>
    <t xml:space="preserve">2021/03/03 -12	</t>
  </si>
  <si>
    <t xml:space="preserve">2021/03/03 -22	</t>
  </si>
  <si>
    <t xml:space="preserve">2021/03/03 -23	</t>
  </si>
  <si>
    <t xml:space="preserve">2021/03/04 -20	</t>
  </si>
  <si>
    <t xml:space="preserve">2021/03/04 -23	</t>
  </si>
  <si>
    <t xml:space="preserve">2021/03/04 -24	</t>
  </si>
  <si>
    <t xml:space="preserve">2021/03/04 -25	</t>
  </si>
  <si>
    <t xml:space="preserve">2021/03/04 -26	</t>
  </si>
  <si>
    <t xml:space="preserve">2021/03/04 -27	</t>
  </si>
  <si>
    <t xml:space="preserve">2021/03/05 -10	</t>
  </si>
  <si>
    <t xml:space="preserve">2021/03/05 -13	</t>
  </si>
  <si>
    <t xml:space="preserve">2021/03/05 -14	</t>
  </si>
  <si>
    <t xml:space="preserve">2021/03/05 -15	</t>
  </si>
  <si>
    <t xml:space="preserve">2021/03/05 -16	</t>
  </si>
  <si>
    <t xml:space="preserve">2021/03/05 -17	</t>
  </si>
  <si>
    <t xml:space="preserve">2021/03/05 -18	</t>
  </si>
  <si>
    <t xml:space="preserve">2021/03/05 -20	</t>
  </si>
  <si>
    <t xml:space="preserve">2021/03/05 -21	</t>
  </si>
  <si>
    <t xml:space="preserve">2021/03/05 -22	</t>
  </si>
  <si>
    <t xml:space="preserve">2021/03/05 -23	</t>
  </si>
  <si>
    <t xml:space="preserve">2021/03/05 -24	</t>
  </si>
  <si>
    <t xml:space="preserve">2021/03/06 -1	</t>
  </si>
  <si>
    <t xml:space="preserve">2021/03/07 -1	</t>
  </si>
  <si>
    <t xml:space="preserve">2021/03/08 -17	</t>
  </si>
  <si>
    <t xml:space="preserve">2021/03/08 -18	</t>
  </si>
  <si>
    <t xml:space="preserve">2021/03/08 -19	</t>
  </si>
  <si>
    <t xml:space="preserve">2021/03/08 -20	</t>
  </si>
  <si>
    <t xml:space="preserve">2021/03/08 -24	</t>
  </si>
  <si>
    <t xml:space="preserve">2021/03/08 -26	</t>
  </si>
  <si>
    <t xml:space="preserve">2021/03/08 -27	</t>
  </si>
  <si>
    <t xml:space="preserve">2021/03/08 -28	</t>
  </si>
  <si>
    <t xml:space="preserve">2021/03/09 -15	</t>
  </si>
  <si>
    <t xml:space="preserve">2021/03/09 -18	</t>
  </si>
  <si>
    <t xml:space="preserve">2021/03/09 -19	</t>
  </si>
  <si>
    <t xml:space="preserve">2021/03/09 -20	</t>
  </si>
  <si>
    <t xml:space="preserve">2021/03/09 -21	</t>
  </si>
  <si>
    <t xml:space="preserve">2021/03/09 -22	</t>
  </si>
  <si>
    <t xml:space="preserve">2021/03/10 -30	</t>
  </si>
  <si>
    <t xml:space="preserve">2021/03/10 -32	</t>
  </si>
  <si>
    <t xml:space="preserve">2021/03/10 -33	</t>
  </si>
  <si>
    <t xml:space="preserve">2021/03/10 -34	</t>
  </si>
  <si>
    <t xml:space="preserve">2021/03/10 -35	</t>
  </si>
  <si>
    <t xml:space="preserve">2021/03/10 -36	</t>
  </si>
  <si>
    <t xml:space="preserve">2021/03/10 -37	</t>
  </si>
  <si>
    <t xml:space="preserve">2021/03/10 -38	</t>
  </si>
  <si>
    <t xml:space="preserve">2021/03/10 -39	</t>
  </si>
  <si>
    <t xml:space="preserve">2021/03/10 -40	</t>
  </si>
  <si>
    <t xml:space="preserve">2021/03/10 -42	</t>
  </si>
  <si>
    <t xml:space="preserve">2021/03/10 -43	</t>
  </si>
  <si>
    <t xml:space="preserve">2021/03/10 -44	</t>
  </si>
  <si>
    <t xml:space="preserve">2021/03/10 -45	</t>
  </si>
  <si>
    <t xml:space="preserve">2021/03/11 -8	</t>
  </si>
  <si>
    <t xml:space="preserve">2021/03/11 -9	</t>
  </si>
  <si>
    <t xml:space="preserve">2021/03/11 -10	</t>
  </si>
  <si>
    <t xml:space="preserve">2021/03/11 -14	</t>
  </si>
  <si>
    <t xml:space="preserve">2021/03/11 -15	</t>
  </si>
  <si>
    <t xml:space="preserve">2021/03/11 -16	</t>
  </si>
  <si>
    <t xml:space="preserve">2021/03/11 -17	</t>
  </si>
  <si>
    <t xml:space="preserve">2021/03/11 -18	</t>
  </si>
  <si>
    <t xml:space="preserve">2021/03/11 -23	</t>
  </si>
  <si>
    <t xml:space="preserve">2021/03/11 -24	</t>
  </si>
  <si>
    <t xml:space="preserve">2021/03/11 -25	</t>
  </si>
  <si>
    <t xml:space="preserve">2021/03/11 -26	</t>
  </si>
  <si>
    <t xml:space="preserve">2021/03/11 -27	</t>
  </si>
  <si>
    <t xml:space="preserve">2021/03/11 -28	</t>
  </si>
  <si>
    <t xml:space="preserve">2021/03/12 -11	</t>
  </si>
  <si>
    <t xml:space="preserve">2021/03/12 -14	</t>
  </si>
  <si>
    <t xml:space="preserve">2021/03/12 -21	</t>
  </si>
  <si>
    <t xml:space="preserve">2021/03/12 -22	</t>
  </si>
  <si>
    <t xml:space="preserve">2021/03/12 -23	</t>
  </si>
  <si>
    <t xml:space="preserve">2021/03/12 -24	</t>
  </si>
  <si>
    <t xml:space="preserve">2021/03/13 -1	</t>
  </si>
  <si>
    <t xml:space="preserve">2021/03/14 -1	</t>
  </si>
  <si>
    <t xml:space="preserve">2021/03/15 -22	</t>
  </si>
  <si>
    <t xml:space="preserve">2021/03/15 -25	</t>
  </si>
  <si>
    <t xml:space="preserve">2021/03/15 -30	</t>
  </si>
  <si>
    <t xml:space="preserve">2021/03/15 -31	</t>
  </si>
  <si>
    <t xml:space="preserve">2021/03/15 -32	</t>
  </si>
  <si>
    <t xml:space="preserve">2021/03/15 -33	</t>
  </si>
  <si>
    <t xml:space="preserve">2021/03/15 -35	</t>
  </si>
  <si>
    <t xml:space="preserve">2021/03/15 -37	</t>
  </si>
  <si>
    <t xml:space="preserve">2021/03/15 -38	</t>
  </si>
  <si>
    <t xml:space="preserve">2021/03/16 -14	</t>
  </si>
  <si>
    <t xml:space="preserve">2021/03/16 -18	</t>
  </si>
  <si>
    <t xml:space="preserve">2021/03/16 -21	</t>
  </si>
  <si>
    <t xml:space="preserve">2021/03/16 -22	</t>
  </si>
  <si>
    <t xml:space="preserve">2021/03/16 -23	</t>
  </si>
  <si>
    <t xml:space="preserve">2021/03/16 -24	</t>
  </si>
  <si>
    <t xml:space="preserve">2021/03/16 -27	</t>
  </si>
  <si>
    <t xml:space="preserve">2021/03/17 -15	</t>
  </si>
  <si>
    <t xml:space="preserve">2021/03/17 -19	</t>
  </si>
  <si>
    <t xml:space="preserve">2021/03/17 -21	</t>
  </si>
  <si>
    <t xml:space="preserve">2021/03/17 -22	</t>
  </si>
  <si>
    <t xml:space="preserve">2021/03/17 -23	</t>
  </si>
  <si>
    <t xml:space="preserve">2021/03/18 -22	</t>
  </si>
  <si>
    <t xml:space="preserve">2021/03/18 -25	</t>
  </si>
  <si>
    <t xml:space="preserve">2021/03/18 -28	</t>
  </si>
  <si>
    <t xml:space="preserve">2021/03/18 -30	</t>
  </si>
  <si>
    <t xml:space="preserve">2021/03/18 -31	</t>
  </si>
  <si>
    <t xml:space="preserve">2021/03/19 -12	</t>
  </si>
  <si>
    <t xml:space="preserve">2021/03/19 -16	</t>
  </si>
  <si>
    <t xml:space="preserve">2021/03/19 -20	</t>
  </si>
  <si>
    <t xml:space="preserve">2021/03/19 -22	</t>
  </si>
  <si>
    <t xml:space="preserve">2021/03/19 -23	</t>
  </si>
  <si>
    <t xml:space="preserve">2021/03/19 -24	</t>
  </si>
  <si>
    <t xml:space="preserve">2021/03/19 -25	</t>
  </si>
  <si>
    <t xml:space="preserve">2021/03/20 -1	</t>
  </si>
  <si>
    <t xml:space="preserve">2021/03/21 -2	</t>
  </si>
  <si>
    <t xml:space="preserve">2021/03/22 -30	</t>
  </si>
  <si>
    <t xml:space="preserve">2021/03/22 -33	</t>
  </si>
  <si>
    <t xml:space="preserve">2021/03/22 -35	</t>
  </si>
  <si>
    <t xml:space="preserve">2021/03/22 -36	</t>
  </si>
  <si>
    <t xml:space="preserve">2021/03/22 -37	</t>
  </si>
  <si>
    <t xml:space="preserve">2021/03/22 -38	</t>
  </si>
  <si>
    <t xml:space="preserve">2021/03/22 -39	</t>
  </si>
  <si>
    <t xml:space="preserve">2021/03/23 -15	</t>
  </si>
  <si>
    <t xml:space="preserve">2021/03/23 -23	</t>
  </si>
  <si>
    <t xml:space="preserve">2021/03/23 -24	</t>
  </si>
  <si>
    <t xml:space="preserve">2021/03/23 -25	</t>
  </si>
  <si>
    <t xml:space="preserve">2021/03/23 -26	</t>
  </si>
  <si>
    <t xml:space="preserve">2021/03/24 -19	</t>
  </si>
  <si>
    <t xml:space="preserve">2021/03/24 -23	</t>
  </si>
  <si>
    <t xml:space="preserve">2021/03/24 -24	</t>
  </si>
  <si>
    <t xml:space="preserve">2021/03/24 -25	</t>
  </si>
  <si>
    <t xml:space="preserve">2021/03/24 -27	</t>
  </si>
  <si>
    <t xml:space="preserve">2021/03/24 -28	</t>
  </si>
  <si>
    <t xml:space="preserve">2021/03/25 -13	</t>
  </si>
  <si>
    <t xml:space="preserve">2021/03/25 -14	</t>
  </si>
  <si>
    <t xml:space="preserve">2021/03/25 -15	</t>
  </si>
  <si>
    <t xml:space="preserve">2021/03/25 -18	</t>
  </si>
  <si>
    <t xml:space="preserve">2021/03/25 -19	</t>
  </si>
  <si>
    <t xml:space="preserve">2021/03/25 -21	</t>
  </si>
  <si>
    <t xml:space="preserve">2021/03/26 -12	</t>
  </si>
  <si>
    <t xml:space="preserve">2021/03/26 -13	</t>
  </si>
  <si>
    <t xml:space="preserve">2021/03/26 -14	</t>
  </si>
  <si>
    <t xml:space="preserve">2021/03/26 -17	</t>
  </si>
  <si>
    <t xml:space="preserve">2021/03/26 -21	</t>
  </si>
  <si>
    <t xml:space="preserve">2021/03/26 -22	</t>
  </si>
  <si>
    <t xml:space="preserve">2021/03/27 -2	</t>
  </si>
  <si>
    <t xml:space="preserve">2021/03/28 -1	</t>
  </si>
  <si>
    <t xml:space="preserve">2021/03/29 -39	</t>
  </si>
  <si>
    <t xml:space="preserve">2021/03/29 -43	</t>
  </si>
  <si>
    <t xml:space="preserve">2021/03/29 -44	</t>
  </si>
  <si>
    <t xml:space="preserve">2021/03/29 -45	</t>
  </si>
  <si>
    <t xml:space="preserve">2021/03/29 -46	</t>
  </si>
  <si>
    <t xml:space="preserve">2021/03/29 -47	</t>
  </si>
  <si>
    <t xml:space="preserve">2021/03/29 -48	</t>
  </si>
  <si>
    <t xml:space="preserve">2021/03/30 -19	</t>
  </si>
  <si>
    <t xml:space="preserve">2021/03/30 -31	</t>
  </si>
  <si>
    <t xml:space="preserve">2021/03/30 -32	</t>
  </si>
  <si>
    <t xml:space="preserve">2021/03/30 -33	</t>
  </si>
  <si>
    <t xml:space="preserve">2021/03/30 -34	</t>
  </si>
  <si>
    <t xml:space="preserve">2021/03/31 -42	</t>
  </si>
  <si>
    <t xml:space="preserve">2021/03/31 -47	</t>
  </si>
  <si>
    <t xml:space="preserve">2021/03/31 -49	</t>
  </si>
  <si>
    <t xml:space="preserve">2021/03/31 -50	</t>
  </si>
  <si>
    <t xml:space="preserve">2021/03/31 -51	</t>
  </si>
  <si>
    <t xml:space="preserve">2021/03/31 -52	</t>
  </si>
  <si>
    <t xml:space="preserve">2021/03/31 -53	</t>
  </si>
  <si>
    <t xml:space="preserve">2021/03/31 -54	</t>
  </si>
  <si>
    <t xml:space="preserve">2021/03/31 -55	</t>
  </si>
  <si>
    <t xml:space="preserve">2021/01/01 -1	</t>
  </si>
  <si>
    <t xml:space="preserve">2021/01/01 -5	</t>
  </si>
  <si>
    <t xml:space="preserve">2021/01/01 -6	</t>
  </si>
  <si>
    <t xml:space="preserve">2021/01/01 -7	</t>
  </si>
  <si>
    <t xml:space="preserve">2021/01/01 -8	</t>
  </si>
  <si>
    <t xml:space="preserve">2021/01/01 -10	</t>
  </si>
  <si>
    <t xml:space="preserve">2021/01/01 -11	</t>
  </si>
  <si>
    <t xml:space="preserve">2021/01/01 -13	</t>
  </si>
  <si>
    <t xml:space="preserve">2021/01/01 -14	</t>
  </si>
  <si>
    <t xml:space="preserve">2021/01/01 -15	</t>
  </si>
  <si>
    <t xml:space="preserve">2021/01/01 -16	</t>
  </si>
  <si>
    <t xml:space="preserve">2021/01/01 -17	</t>
  </si>
  <si>
    <t xml:space="preserve">2021/01/01 -19	</t>
  </si>
  <si>
    <t xml:space="preserve">2021/01/01 -20	</t>
  </si>
  <si>
    <t xml:space="preserve">2021/01/01 -21	</t>
  </si>
  <si>
    <t xml:space="preserve">2021/01/01 -22	</t>
  </si>
  <si>
    <t xml:space="preserve">2021/01/01 -23	</t>
  </si>
  <si>
    <t xml:space="preserve">2021/01/01 -24	</t>
  </si>
  <si>
    <t xml:space="preserve">2021/01/01 -25	</t>
  </si>
  <si>
    <t xml:space="preserve">2021/01/01 -26	</t>
  </si>
  <si>
    <t xml:space="preserve">2021/01/01 -27	</t>
  </si>
  <si>
    <t xml:space="preserve">2021/01/01 -28	</t>
  </si>
  <si>
    <t xml:space="preserve">2021/01/01 -29	</t>
  </si>
  <si>
    <t xml:space="preserve">2021/01/01 -30	</t>
  </si>
  <si>
    <t xml:space="preserve">2021/01/01 -31	</t>
  </si>
  <si>
    <t xml:space="preserve">2021/01/01 -32	</t>
  </si>
  <si>
    <t xml:space="preserve">2021/01/01 -33	</t>
  </si>
  <si>
    <t xml:space="preserve">2021/01/01 -34	</t>
  </si>
  <si>
    <t xml:space="preserve">2021/01/01 -35	</t>
  </si>
  <si>
    <t xml:space="preserve">2021/01/01 -36	</t>
  </si>
  <si>
    <t xml:space="preserve">2021/01/01 -37	</t>
  </si>
  <si>
    <t xml:space="preserve">2021/01/01 -38	</t>
  </si>
  <si>
    <t xml:space="preserve">2021/01/01 -39	</t>
  </si>
  <si>
    <t xml:space="preserve">2021/01/01 -40	</t>
  </si>
  <si>
    <t xml:space="preserve">2021/01/01 -41	</t>
  </si>
  <si>
    <t xml:space="preserve">2021/01/01 -42	</t>
  </si>
  <si>
    <t xml:space="preserve">2021/01/01 -43	</t>
  </si>
  <si>
    <t xml:space="preserve">2021/01/01 -45	</t>
  </si>
  <si>
    <t xml:space="preserve">2021/01/01 -55	</t>
  </si>
  <si>
    <t xml:space="preserve">2021/01/03 -5	</t>
  </si>
  <si>
    <t xml:space="preserve">2021/01/04 -13	</t>
  </si>
  <si>
    <t xml:space="preserve">2021/01/04 -14	</t>
  </si>
  <si>
    <t xml:space="preserve">2021/01/04 -15	</t>
  </si>
  <si>
    <t xml:space="preserve">2021/01/04 -16	</t>
  </si>
  <si>
    <t xml:space="preserve">2021/01/04 -17	</t>
  </si>
  <si>
    <t xml:space="preserve">2021/01/04 -18	</t>
  </si>
  <si>
    <t xml:space="preserve">2021/01/04 -19	</t>
  </si>
  <si>
    <t xml:space="preserve">2021/01/04 -20	</t>
  </si>
  <si>
    <t xml:space="preserve">2021/01/04 -21	</t>
  </si>
  <si>
    <t xml:space="preserve">2021/01/04 -22	</t>
  </si>
  <si>
    <t xml:space="preserve">2021/01/04 -23	</t>
  </si>
  <si>
    <t xml:space="preserve">2021/01/04 -24	</t>
  </si>
  <si>
    <t xml:space="preserve">2021/01/04 -25	</t>
  </si>
  <si>
    <t xml:space="preserve">2021/01/04 -26	</t>
  </si>
  <si>
    <t xml:space="preserve">2021/01/04 -27	</t>
  </si>
  <si>
    <t xml:space="preserve">2021/01/04 -28	</t>
  </si>
  <si>
    <t xml:space="preserve">2021/01/04 -43	</t>
  </si>
  <si>
    <t xml:space="preserve">2021/01/04 -45	</t>
  </si>
  <si>
    <t xml:space="preserve">2021/01/05 -1	</t>
  </si>
  <si>
    <t xml:space="preserve">2021/01/05 -14	</t>
  </si>
  <si>
    <t xml:space="preserve">2021/01/05 -16	</t>
  </si>
  <si>
    <t xml:space="preserve">2021/01/05 -17	</t>
  </si>
  <si>
    <t xml:space="preserve">2021/01/05 -18	</t>
  </si>
  <si>
    <t xml:space="preserve">2021/01/05 -19	</t>
  </si>
  <si>
    <t xml:space="preserve">2021/01/05 -20	</t>
  </si>
  <si>
    <t xml:space="preserve">2021/01/05 -21	</t>
  </si>
  <si>
    <t xml:space="preserve">2021/01/05 -22	</t>
  </si>
  <si>
    <t xml:space="preserve">2021/01/05 -23	</t>
  </si>
  <si>
    <t xml:space="preserve">2021/01/05 -24	</t>
  </si>
  <si>
    <t xml:space="preserve">2021/01/05 -35	</t>
  </si>
  <si>
    <t xml:space="preserve">2021/01/05 -36	</t>
  </si>
  <si>
    <t xml:space="preserve">2021/01/05 -41	</t>
  </si>
  <si>
    <t xml:space="preserve">2021/01/05 -42	</t>
  </si>
  <si>
    <t xml:space="preserve">2021/01/06 -10	</t>
  </si>
  <si>
    <t xml:space="preserve">2021/01/06 -11	</t>
  </si>
  <si>
    <t xml:space="preserve">2021/01/06 -12	</t>
  </si>
  <si>
    <t xml:space="preserve">2021/01/06 -13	</t>
  </si>
  <si>
    <t xml:space="preserve">2021/01/06 -14	</t>
  </si>
  <si>
    <t xml:space="preserve">2021/01/06 -15	</t>
  </si>
  <si>
    <t xml:space="preserve">2021/01/06 -17	</t>
  </si>
  <si>
    <t xml:space="preserve">2021/01/06 -18	</t>
  </si>
  <si>
    <t xml:space="preserve">2021/01/06 -19	</t>
  </si>
  <si>
    <t xml:space="preserve">2021/01/06 -20	</t>
  </si>
  <si>
    <t xml:space="preserve">2021/01/06 -21	</t>
  </si>
  <si>
    <t xml:space="preserve">2021/01/06 -22	</t>
  </si>
  <si>
    <t xml:space="preserve">2021/01/06 -25	</t>
  </si>
  <si>
    <t xml:space="preserve">2021/01/06 -26	</t>
  </si>
  <si>
    <t xml:space="preserve">2021/01/06 -34	</t>
  </si>
  <si>
    <t xml:space="preserve">2021/01/06 -35	</t>
  </si>
  <si>
    <t xml:space="preserve">2021/01/07 -4	</t>
  </si>
  <si>
    <t xml:space="preserve">2021/01/07 -5	</t>
  </si>
  <si>
    <t xml:space="preserve">2021/01/07 -6	</t>
  </si>
  <si>
    <t xml:space="preserve">2021/01/07 -7	</t>
  </si>
  <si>
    <t xml:space="preserve">2021/01/07 -8	</t>
  </si>
  <si>
    <t xml:space="preserve">2021/01/07 -9	</t>
  </si>
  <si>
    <t xml:space="preserve">2021/01/07 -10	</t>
  </si>
  <si>
    <t xml:space="preserve">2021/01/07 -11	</t>
  </si>
  <si>
    <t xml:space="preserve">2021/01/07 -16	</t>
  </si>
  <si>
    <t xml:space="preserve">2021/01/07 -21	</t>
  </si>
  <si>
    <t xml:space="preserve">2021/01/07 -22	</t>
  </si>
  <si>
    <t xml:space="preserve">2021/01/07 -28	</t>
  </si>
  <si>
    <t xml:space="preserve">2021/01/07 -29	</t>
  </si>
  <si>
    <t xml:space="preserve">2021/01/08 -5	</t>
  </si>
  <si>
    <t xml:space="preserve">2021/01/08 -6	</t>
  </si>
  <si>
    <t xml:space="preserve">2021/01/08 -7	</t>
  </si>
  <si>
    <t xml:space="preserve">2021/01/08 -8	</t>
  </si>
  <si>
    <t xml:space="preserve">2021/01/08 -9	</t>
  </si>
  <si>
    <t xml:space="preserve">2021/01/08 -10	</t>
  </si>
  <si>
    <t xml:space="preserve">2021/01/08 -25	</t>
  </si>
  <si>
    <t xml:space="preserve">2021/01/08 -26	</t>
  </si>
  <si>
    <t xml:space="preserve">2021/01/08 -35	</t>
  </si>
  <si>
    <t xml:space="preserve">2021/01/08 -36	</t>
  </si>
  <si>
    <t xml:space="preserve">2021/01/09 -1	</t>
  </si>
  <si>
    <t xml:space="preserve">2021/01/09 -4	</t>
  </si>
  <si>
    <t xml:space="preserve">2021/01/11 -7	</t>
  </si>
  <si>
    <t xml:space="preserve">2021/01/11 -9	</t>
  </si>
  <si>
    <t xml:space="preserve">2021/01/11 -10	</t>
  </si>
  <si>
    <t xml:space="preserve">2021/01/11 -11	</t>
  </si>
  <si>
    <t xml:space="preserve">2021/01/11 -12	</t>
  </si>
  <si>
    <t xml:space="preserve">2021/01/11 -13	</t>
  </si>
  <si>
    <t xml:space="preserve">2021/01/11 -14	</t>
  </si>
  <si>
    <t xml:space="preserve">2021/01/11 -15	</t>
  </si>
  <si>
    <t xml:space="preserve">2021/01/11 -16	</t>
  </si>
  <si>
    <t xml:space="preserve">2021/01/11 -17	</t>
  </si>
  <si>
    <t xml:space="preserve">2021/01/11 -18	</t>
  </si>
  <si>
    <t xml:space="preserve">2021/01/11 -19	</t>
  </si>
  <si>
    <t xml:space="preserve">2021/01/11 -20	</t>
  </si>
  <si>
    <t xml:space="preserve">2021/01/11 -21	</t>
  </si>
  <si>
    <t xml:space="preserve">2021/01/11 -22	</t>
  </si>
  <si>
    <t xml:space="preserve">2021/01/11 -23	</t>
  </si>
  <si>
    <t xml:space="preserve">2021/01/11 -43	</t>
  </si>
  <si>
    <t xml:space="preserve">2021/01/11 -44	</t>
  </si>
  <si>
    <t xml:space="preserve">2021/01/11 -53	</t>
  </si>
  <si>
    <t xml:space="preserve">2021/01/11 -54	</t>
  </si>
  <si>
    <t xml:space="preserve">2021/01/11 -55	</t>
  </si>
  <si>
    <t xml:space="preserve">2021/01/12 -11	</t>
  </si>
  <si>
    <t xml:space="preserve">2021/01/12 -12	</t>
  </si>
  <si>
    <t xml:space="preserve">2021/01/12 -13	</t>
  </si>
  <si>
    <t xml:space="preserve">2021/01/12 -14	</t>
  </si>
  <si>
    <t xml:space="preserve">2021/01/12 -15	</t>
  </si>
  <si>
    <t xml:space="preserve">2021/01/12 -16	</t>
  </si>
  <si>
    <t xml:space="preserve">2021/01/12 -17	</t>
  </si>
  <si>
    <t xml:space="preserve">2021/01/12 -18	</t>
  </si>
  <si>
    <t xml:space="preserve">2021/01/12 -19	</t>
  </si>
  <si>
    <t xml:space="preserve">2021/01/12 -20	</t>
  </si>
  <si>
    <t xml:space="preserve">2021/01/12 -38	</t>
  </si>
  <si>
    <t xml:space="preserve">2021/01/12 -39	</t>
  </si>
  <si>
    <t xml:space="preserve">2021/01/12 -46	</t>
  </si>
  <si>
    <t xml:space="preserve">2021/01/13 -12	</t>
  </si>
  <si>
    <t xml:space="preserve">2021/01/13 -13	</t>
  </si>
  <si>
    <t xml:space="preserve">2021/01/13 -14	</t>
  </si>
  <si>
    <t xml:space="preserve">2021/01/13 -15	</t>
  </si>
  <si>
    <t xml:space="preserve">2021/01/13 -16	</t>
  </si>
  <si>
    <t xml:space="preserve">2021/01/13 -17	</t>
  </si>
  <si>
    <t xml:space="preserve">2021/01/13 -18	</t>
  </si>
  <si>
    <t xml:space="preserve">2021/01/13 -19	</t>
  </si>
  <si>
    <t xml:space="preserve">2021/01/13 -20	</t>
  </si>
  <si>
    <t xml:space="preserve">2021/01/13 -27	</t>
  </si>
  <si>
    <t xml:space="preserve">2021/01/13 -28	</t>
  </si>
  <si>
    <t xml:space="preserve">2021/01/13 -36	</t>
  </si>
  <si>
    <t xml:space="preserve">2021/01/13 -37	</t>
  </si>
  <si>
    <t xml:space="preserve">2021/01/14 -6	</t>
  </si>
  <si>
    <t xml:space="preserve">2021/01/14 -11	</t>
  </si>
  <si>
    <t xml:space="preserve">2021/01/14 -12	</t>
  </si>
  <si>
    <t xml:space="preserve">2021/01/14 -13	</t>
  </si>
  <si>
    <t xml:space="preserve">2021/01/14 -14	</t>
  </si>
  <si>
    <t xml:space="preserve">2021/01/14 -15	</t>
  </si>
  <si>
    <t xml:space="preserve">2021/01/14 -31	</t>
  </si>
  <si>
    <t xml:space="preserve">2021/01/14 -32	</t>
  </si>
  <si>
    <t xml:space="preserve">2021/01/15 -2	</t>
  </si>
  <si>
    <t xml:space="preserve">2021/01/15 -3	</t>
  </si>
  <si>
    <t xml:space="preserve">2021/01/15 -4	</t>
  </si>
  <si>
    <t xml:space="preserve">2021/01/15 -5	</t>
  </si>
  <si>
    <t xml:space="preserve">2021/01/15 -6	</t>
  </si>
  <si>
    <t xml:space="preserve">2021/01/15 -12	</t>
  </si>
  <si>
    <t xml:space="preserve">2021/01/15 -13	</t>
  </si>
  <si>
    <t xml:space="preserve">2021/01/15 -14	</t>
  </si>
  <si>
    <t xml:space="preserve">2021/01/15 -15	</t>
  </si>
  <si>
    <t xml:space="preserve">2021/01/15 -16	</t>
  </si>
  <si>
    <t xml:space="preserve">2021/01/15 -29	</t>
  </si>
  <si>
    <t xml:space="preserve">2021/01/15 -30	</t>
  </si>
  <si>
    <t xml:space="preserve">2021/01/15 -38	</t>
  </si>
  <si>
    <t xml:space="preserve">2021/01/16 -2	</t>
  </si>
  <si>
    <t xml:space="preserve">2021/01/18 -1	</t>
  </si>
  <si>
    <t xml:space="preserve">2021/01/18 -2	</t>
  </si>
  <si>
    <t xml:space="preserve">2021/01/18 -10	</t>
  </si>
  <si>
    <t xml:space="preserve">2021/01/18 -11	</t>
  </si>
  <si>
    <t xml:space="preserve">2021/01/18 -12	</t>
  </si>
  <si>
    <t xml:space="preserve">2021/01/18 -13	</t>
  </si>
  <si>
    <t xml:space="preserve">2021/01/18 -14	</t>
  </si>
  <si>
    <t xml:space="preserve">2021/01/18 -15	</t>
  </si>
  <si>
    <t xml:space="preserve">2021/01/18 -16	</t>
  </si>
  <si>
    <t xml:space="preserve">2021/01/18 -17	</t>
  </si>
  <si>
    <t xml:space="preserve">2021/01/18 -18	</t>
  </si>
  <si>
    <t xml:space="preserve">2021/01/18 -19	</t>
  </si>
  <si>
    <t xml:space="preserve">2021/01/18 -20	</t>
  </si>
  <si>
    <t xml:space="preserve">2021/01/18 -21	</t>
  </si>
  <si>
    <t xml:space="preserve">2021/01/18 -22	</t>
  </si>
  <si>
    <t xml:space="preserve">2021/01/18 -23	</t>
  </si>
  <si>
    <t xml:space="preserve">2021/01/18 -37	</t>
  </si>
  <si>
    <t xml:space="preserve">2021/01/18 -43	</t>
  </si>
  <si>
    <t xml:space="preserve">2021/01/18 -45	</t>
  </si>
  <si>
    <t xml:space="preserve">2021/01/18 -46	</t>
  </si>
  <si>
    <t xml:space="preserve">2021/01/19 -9	</t>
  </si>
  <si>
    <t xml:space="preserve">2021/01/19 -10	</t>
  </si>
  <si>
    <t xml:space="preserve">2021/01/19 -11	</t>
  </si>
  <si>
    <t xml:space="preserve">2021/01/19 -12	</t>
  </si>
  <si>
    <t xml:space="preserve">2021/01/19 -13	</t>
  </si>
  <si>
    <t xml:space="preserve">2021/01/19 -14	</t>
  </si>
  <si>
    <t xml:space="preserve">2021/01/19 -15	</t>
  </si>
  <si>
    <t xml:space="preserve">2021/01/19 -16	</t>
  </si>
  <si>
    <t xml:space="preserve">2021/01/19 -17	</t>
  </si>
  <si>
    <t xml:space="preserve">2021/01/19 -18	</t>
  </si>
  <si>
    <t xml:space="preserve">2021/01/19 -19	</t>
  </si>
  <si>
    <t xml:space="preserve">2021/01/19 -20	</t>
  </si>
  <si>
    <t xml:space="preserve">2021/01/19 -39	</t>
  </si>
  <si>
    <t xml:space="preserve">2021/01/19 -40	</t>
  </si>
  <si>
    <t xml:space="preserve">2021/01/20 -18	</t>
  </si>
  <si>
    <t xml:space="preserve">2021/01/20 -19	</t>
  </si>
  <si>
    <t xml:space="preserve">2021/01/20 -24	</t>
  </si>
  <si>
    <t xml:space="preserve">2021/01/20 -29	</t>
  </si>
  <si>
    <t xml:space="preserve">2021/01/20 -30	</t>
  </si>
  <si>
    <t xml:space="preserve">2021/01/21 -2	</t>
  </si>
  <si>
    <t xml:space="preserve">2021/01/21 -3	</t>
  </si>
  <si>
    <t xml:space="preserve">2021/01/21 -4	</t>
  </si>
  <si>
    <t xml:space="preserve">2021/01/21 -11	</t>
  </si>
  <si>
    <t xml:space="preserve">2021/01/21 -12	</t>
  </si>
  <si>
    <t xml:space="preserve">2021/01/21 -13	</t>
  </si>
  <si>
    <t xml:space="preserve">2021/01/21 -14	</t>
  </si>
  <si>
    <t xml:space="preserve">2021/01/21 -15	</t>
  </si>
  <si>
    <t xml:space="preserve">2021/01/21 -16	</t>
  </si>
  <si>
    <t xml:space="preserve">2021/01/21 -17	</t>
  </si>
  <si>
    <t xml:space="preserve">2021/01/21 -19	</t>
  </si>
  <si>
    <t xml:space="preserve">2021/01/21 -20	</t>
  </si>
  <si>
    <t xml:space="preserve">2021/01/21 -21	</t>
  </si>
  <si>
    <t xml:space="preserve">2021/01/21 -22	</t>
  </si>
  <si>
    <t xml:space="preserve">2021/01/21 -23	</t>
  </si>
  <si>
    <t xml:space="preserve">2021/01/21 -26	</t>
  </si>
  <si>
    <t xml:space="preserve">2021/01/21 -35	</t>
  </si>
  <si>
    <t xml:space="preserve">2021/01/21 -36	</t>
  </si>
  <si>
    <t xml:space="preserve">2021/01/21 -37	</t>
  </si>
  <si>
    <t xml:space="preserve">2021/01/21 -40	</t>
  </si>
  <si>
    <t xml:space="preserve">2021/01/21 -41	</t>
  </si>
  <si>
    <t xml:space="preserve">2021/01/22 -12	</t>
  </si>
  <si>
    <t xml:space="preserve">2021/01/22 -13	</t>
  </si>
  <si>
    <t xml:space="preserve">2021/01/22 -14	</t>
  </si>
  <si>
    <t xml:space="preserve">2021/01/22 -22	</t>
  </si>
  <si>
    <t xml:space="preserve">2021/01/22 -28	</t>
  </si>
  <si>
    <t xml:space="preserve">2021/01/22 -29	</t>
  </si>
  <si>
    <t xml:space="preserve">2021/01/25 -1	</t>
  </si>
  <si>
    <t xml:space="preserve">2021/01/25 -2	</t>
  </si>
  <si>
    <t xml:space="preserve">2021/01/25 -3	</t>
  </si>
  <si>
    <t xml:space="preserve">2021/01/25 -16	</t>
  </si>
  <si>
    <t xml:space="preserve">2021/01/25 -17	</t>
  </si>
  <si>
    <t xml:space="preserve">2021/01/25 -18	</t>
  </si>
  <si>
    <t xml:space="preserve">2021/01/25 -19	</t>
  </si>
  <si>
    <t xml:space="preserve">2021/01/25 -20	</t>
  </si>
  <si>
    <t xml:space="preserve">2021/01/25 -21	</t>
  </si>
  <si>
    <t xml:space="preserve">2021/01/25 -22	</t>
  </si>
  <si>
    <t xml:space="preserve">2021/01/25 -23	</t>
  </si>
  <si>
    <t xml:space="preserve">2021/01/25 -24	</t>
  </si>
  <si>
    <t xml:space="preserve">2021/01/25 -25	</t>
  </si>
  <si>
    <t xml:space="preserve">2021/01/25 -26	</t>
  </si>
  <si>
    <t xml:space="preserve">2021/01/25 -27	</t>
  </si>
  <si>
    <t xml:space="preserve">2021/01/25 -28	</t>
  </si>
  <si>
    <t xml:space="preserve">2021/01/25 -29	</t>
  </si>
  <si>
    <t xml:space="preserve">2021/01/25 -30	</t>
  </si>
  <si>
    <t xml:space="preserve">2021/01/25 -31	</t>
  </si>
  <si>
    <t xml:space="preserve">2021/01/25 -38	</t>
  </si>
  <si>
    <t xml:space="preserve">2021/01/25 -43	</t>
  </si>
  <si>
    <t xml:space="preserve">2021/01/25 -44	</t>
  </si>
  <si>
    <t xml:space="preserve">2021/01/25 -45	</t>
  </si>
  <si>
    <t xml:space="preserve">2021/01/26 -12	</t>
  </si>
  <si>
    <t xml:space="preserve">2021/01/26 -13	</t>
  </si>
  <si>
    <t xml:space="preserve">2021/01/26 -14	</t>
  </si>
  <si>
    <t xml:space="preserve">2021/01/26 -15	</t>
  </si>
  <si>
    <t xml:space="preserve">2021/01/26 -16	</t>
  </si>
  <si>
    <t xml:space="preserve">2021/01/26 -17	</t>
  </si>
  <si>
    <t xml:space="preserve">2021/01/26 -18	</t>
  </si>
  <si>
    <t xml:space="preserve">2021/01/26 -19	</t>
  </si>
  <si>
    <t xml:space="preserve">2021/01/26 -20	</t>
  </si>
  <si>
    <t xml:space="preserve">2021/01/26 -21	</t>
  </si>
  <si>
    <t xml:space="preserve">2021/01/26 -31	</t>
  </si>
  <si>
    <t xml:space="preserve">2021/01/26 -33	</t>
  </si>
  <si>
    <t xml:space="preserve">2021/01/26 -34	</t>
  </si>
  <si>
    <t xml:space="preserve">2021/01/26 -36	</t>
  </si>
  <si>
    <t xml:space="preserve">2021/01/27 -8	</t>
  </si>
  <si>
    <t xml:space="preserve">2021/01/27 -9	</t>
  </si>
  <si>
    <t xml:space="preserve">2021/01/27 -10	</t>
  </si>
  <si>
    <t xml:space="preserve">2021/01/27 -11	</t>
  </si>
  <si>
    <t xml:space="preserve">2021/01/27 -12	</t>
  </si>
  <si>
    <t xml:space="preserve">2021/01/27 -29	</t>
  </si>
  <si>
    <t xml:space="preserve">2021/01/27 -32	</t>
  </si>
  <si>
    <t xml:space="preserve">2021/01/27 -33	</t>
  </si>
  <si>
    <t xml:space="preserve">2021/01/28 -5	</t>
  </si>
  <si>
    <t xml:space="preserve">2021/01/28 -6	</t>
  </si>
  <si>
    <t xml:space="preserve">2021/01/28 -7	</t>
  </si>
  <si>
    <t xml:space="preserve">2021/01/28 -8	</t>
  </si>
  <si>
    <t xml:space="preserve">2021/01/28 -9	</t>
  </si>
  <si>
    <t xml:space="preserve">2021/01/28 -10	</t>
  </si>
  <si>
    <t xml:space="preserve">2021/01/28 -11	</t>
  </si>
  <si>
    <t xml:space="preserve">2021/01/28 -12	</t>
  </si>
  <si>
    <t xml:space="preserve">2021/01/28 -13	</t>
  </si>
  <si>
    <t xml:space="preserve">2021/01/28 -14	</t>
  </si>
  <si>
    <t xml:space="preserve">2021/01/28 -15	</t>
  </si>
  <si>
    <t xml:space="preserve">2021/01/28 -16	</t>
  </si>
  <si>
    <t xml:space="preserve">2021/01/28 -17	</t>
  </si>
  <si>
    <t xml:space="preserve">2021/01/28 -23	</t>
  </si>
  <si>
    <t xml:space="preserve">2021/01/28 -24	</t>
  </si>
  <si>
    <t xml:space="preserve">2021/01/28 -25	</t>
  </si>
  <si>
    <t xml:space="preserve">2021/01/28 -26	</t>
  </si>
  <si>
    <t xml:space="preserve">2021/01/28 -27	</t>
  </si>
  <si>
    <t xml:space="preserve">2021/01/28 -28	</t>
  </si>
  <si>
    <t xml:space="preserve">2021/01/28 -31	</t>
  </si>
  <si>
    <t xml:space="preserve">2021/01/28 -35	</t>
  </si>
  <si>
    <t xml:space="preserve">2021/01/28 -40	</t>
  </si>
  <si>
    <t xml:space="preserve">2021/01/28 -41	</t>
  </si>
  <si>
    <t xml:space="preserve">2021/01/29 -7	</t>
  </si>
  <si>
    <t xml:space="preserve">2021/01/29 -8	</t>
  </si>
  <si>
    <t xml:space="preserve">2021/01/29 -9	</t>
  </si>
  <si>
    <t xml:space="preserve">2021/01/29 -10	</t>
  </si>
  <si>
    <t xml:space="preserve">2021/01/29 -11	</t>
  </si>
  <si>
    <t xml:space="preserve">2021/01/29 -12	</t>
  </si>
  <si>
    <t xml:space="preserve">2021/01/29 -13	</t>
  </si>
  <si>
    <t xml:space="preserve">2021/01/29 -14	</t>
  </si>
  <si>
    <t xml:space="preserve">2021/01/29 -15	</t>
  </si>
  <si>
    <t xml:space="preserve">2021/01/29 -16	</t>
  </si>
  <si>
    <t xml:space="preserve">2021/01/29 -17	</t>
  </si>
  <si>
    <t xml:space="preserve">2021/01/29 -18	</t>
  </si>
  <si>
    <t xml:space="preserve">2021/01/29 -19	</t>
  </si>
  <si>
    <t xml:space="preserve">2021/01/29 -20	</t>
  </si>
  <si>
    <t xml:space="preserve">2021/01/29 -21	</t>
  </si>
  <si>
    <t xml:space="preserve">2021/01/29 -22	</t>
  </si>
  <si>
    <t xml:space="preserve">2021/01/29 -23	</t>
  </si>
  <si>
    <t xml:space="preserve">2021/01/29 -24	</t>
  </si>
  <si>
    <t xml:space="preserve">2021/01/29 -25	</t>
  </si>
  <si>
    <t xml:space="preserve">2021/01/29 -26	</t>
  </si>
  <si>
    <t xml:space="preserve">2021/01/29 -29	</t>
  </si>
  <si>
    <t xml:space="preserve">2021/01/29 -30	</t>
  </si>
  <si>
    <t xml:space="preserve">2021/01/29 -31	</t>
  </si>
  <si>
    <t xml:space="preserve">2021/01/29 -32	</t>
  </si>
  <si>
    <t xml:space="preserve">2021/01/29 -33	</t>
  </si>
  <si>
    <t xml:space="preserve">2021/01/29 -34	</t>
  </si>
  <si>
    <t xml:space="preserve">2021/01/29 -35	</t>
  </si>
  <si>
    <t xml:space="preserve">2021/01/29 -38	</t>
  </si>
  <si>
    <t xml:space="preserve">2021/01/29 -39	</t>
  </si>
  <si>
    <t xml:space="preserve">2021/01/29 -40	</t>
  </si>
  <si>
    <t xml:space="preserve">2021/01/29 -41	</t>
  </si>
  <si>
    <t xml:space="preserve">2021/01/29 -42	</t>
  </si>
  <si>
    <t xml:space="preserve">2021/01/29 -43	</t>
  </si>
  <si>
    <t xml:space="preserve">2021/01/29 -49	</t>
  </si>
  <si>
    <t xml:space="preserve">2021/01/29 -50	</t>
  </si>
  <si>
    <t xml:space="preserve">2021/01/29 -76	</t>
  </si>
  <si>
    <t xml:space="preserve">2021/01/29 -77	</t>
  </si>
  <si>
    <t xml:space="preserve">2021/01/31 -5	</t>
  </si>
  <si>
    <t xml:space="preserve">2021/01/31 -6	</t>
  </si>
  <si>
    <t xml:space="preserve">2021/01/31 -7	</t>
  </si>
  <si>
    <t xml:space="preserve">2021/01/31 -8	</t>
  </si>
  <si>
    <t xml:space="preserve">2021/01/31 -9	</t>
  </si>
  <si>
    <t xml:space="preserve">2021/01/31 -10	</t>
  </si>
  <si>
    <t xml:space="preserve">2021/01/31 -11	</t>
  </si>
  <si>
    <t xml:space="preserve">2021/01/31 -12	</t>
  </si>
  <si>
    <t xml:space="preserve">2021/01/31 -13	</t>
  </si>
  <si>
    <t xml:space="preserve">2021/01/31 -14	</t>
  </si>
  <si>
    <t xml:space="preserve">2021/01/31 -15	</t>
  </si>
  <si>
    <t xml:space="preserve">2021/01/31 -16	</t>
  </si>
  <si>
    <t xml:space="preserve">2021/01/31 -17	</t>
  </si>
  <si>
    <t xml:space="preserve">2021/01/31 -18	</t>
  </si>
  <si>
    <t xml:space="preserve">2021/01/31 -27	</t>
  </si>
  <si>
    <t xml:space="preserve">2021/01/31 -54	</t>
  </si>
  <si>
    <t xml:space="preserve">2021/01/31 -55	</t>
  </si>
  <si>
    <t xml:space="preserve">2021/01/31 -74	</t>
  </si>
  <si>
    <t xml:space="preserve">2021/01/31 -82	</t>
  </si>
  <si>
    <t xml:space="preserve">2021/01/31 -83	</t>
  </si>
  <si>
    <t xml:space="preserve">2021/01/31 -84	</t>
  </si>
  <si>
    <t xml:space="preserve">2021/01/31 -85	</t>
  </si>
  <si>
    <t xml:space="preserve">2021/01/31 -86	</t>
  </si>
  <si>
    <t xml:space="preserve">2021/01/31 -87	</t>
  </si>
  <si>
    <t xml:space="preserve">2021/01/31 -88	</t>
  </si>
  <si>
    <t xml:space="preserve">2021/01/31 -89	</t>
  </si>
  <si>
    <t xml:space="preserve">2021/01/31 -90	</t>
  </si>
  <si>
    <t xml:space="preserve">2021/01/31 -91	</t>
  </si>
  <si>
    <t xml:space="preserve">2021/01/31 -92	</t>
  </si>
  <si>
    <t xml:space="preserve">2021/01/31 -93	</t>
  </si>
  <si>
    <t xml:space="preserve">2021/01/31 -94	</t>
  </si>
  <si>
    <t xml:space="preserve">2021/01/31 -95	</t>
  </si>
  <si>
    <t xml:space="preserve">2021/02/01 -5	</t>
  </si>
  <si>
    <t xml:space="preserve">2021/02/01 -6	</t>
  </si>
  <si>
    <t xml:space="preserve">2021/02/01 -7	</t>
  </si>
  <si>
    <t xml:space="preserve">2021/02/01 -10	</t>
  </si>
  <si>
    <t xml:space="preserve">2021/02/01 -11	</t>
  </si>
  <si>
    <t xml:space="preserve">2021/02/01 -13	</t>
  </si>
  <si>
    <t xml:space="preserve">2021/02/01 -14	</t>
  </si>
  <si>
    <t xml:space="preserve">2021/02/01 -15	</t>
  </si>
  <si>
    <t xml:space="preserve">2021/02/01 -16	</t>
  </si>
  <si>
    <t xml:space="preserve">2021/02/01 -17	</t>
  </si>
  <si>
    <t xml:space="preserve">2021/02/01 -18	</t>
  </si>
  <si>
    <t xml:space="preserve">2021/02/01 -19	</t>
  </si>
  <si>
    <t xml:space="preserve">2021/02/01 -20	</t>
  </si>
  <si>
    <t xml:space="preserve">2021/02/01 -21	</t>
  </si>
  <si>
    <t xml:space="preserve">2021/02/01 -22	</t>
  </si>
  <si>
    <t xml:space="preserve">2021/02/01 -32	</t>
  </si>
  <si>
    <t xml:space="preserve">2021/02/01 -33	</t>
  </si>
  <si>
    <t xml:space="preserve">2021/02/01 -38	</t>
  </si>
  <si>
    <t xml:space="preserve">2021/02/01 -42	</t>
  </si>
  <si>
    <t xml:space="preserve">2021/02/01 -43	</t>
  </si>
  <si>
    <t xml:space="preserve">2021/02/02 -7	</t>
  </si>
  <si>
    <t xml:space="preserve">2021/02/02 -8	</t>
  </si>
  <si>
    <t xml:space="preserve">2021/02/02 -9	</t>
  </si>
  <si>
    <t xml:space="preserve">2021/02/02 -11	</t>
  </si>
  <si>
    <t xml:space="preserve">2021/02/02 -12	</t>
  </si>
  <si>
    <t xml:space="preserve">2021/02/02 -13	</t>
  </si>
  <si>
    <t xml:space="preserve">2021/02/02 -14	</t>
  </si>
  <si>
    <t xml:space="preserve">2021/02/02 -15	</t>
  </si>
  <si>
    <t xml:space="preserve">2021/02/02 -16	</t>
  </si>
  <si>
    <t xml:space="preserve">2021/02/02 -17	</t>
  </si>
  <si>
    <t xml:space="preserve">2021/02/02 -18	</t>
  </si>
  <si>
    <t xml:space="preserve">2021/02/02 -21	</t>
  </si>
  <si>
    <t xml:space="preserve">2021/02/02 -22	</t>
  </si>
  <si>
    <t xml:space="preserve">2021/02/02 -24	</t>
  </si>
  <si>
    <t xml:space="preserve">2021/02/02 -35	</t>
  </si>
  <si>
    <t xml:space="preserve">2021/02/03 -7	</t>
  </si>
  <si>
    <t xml:space="preserve">2021/02/03 -8	</t>
  </si>
  <si>
    <t xml:space="preserve">2021/02/03 -9	</t>
  </si>
  <si>
    <t xml:space="preserve">2021/02/03 -10	</t>
  </si>
  <si>
    <t xml:space="preserve">2021/02/03 -11	</t>
  </si>
  <si>
    <t xml:space="preserve">2021/02/03 -12	</t>
  </si>
  <si>
    <t xml:space="preserve">2021/02/03 -13	</t>
  </si>
  <si>
    <t xml:space="preserve">2021/02/03 -14	</t>
  </si>
  <si>
    <t xml:space="preserve">2021/02/03 -15	</t>
  </si>
  <si>
    <t xml:space="preserve">2021/02/03 -16	</t>
  </si>
  <si>
    <t xml:space="preserve">2021/02/03 -18	</t>
  </si>
  <si>
    <t xml:space="preserve">2021/02/03 -19	</t>
  </si>
  <si>
    <t xml:space="preserve">2021/02/03 -30	</t>
  </si>
  <si>
    <t xml:space="preserve">2021/02/04 -4	</t>
  </si>
  <si>
    <t xml:space="preserve">2021/02/04 -5	</t>
  </si>
  <si>
    <t xml:space="preserve">2021/02/04 -6	</t>
  </si>
  <si>
    <t xml:space="preserve">2021/02/04 -7	</t>
  </si>
  <si>
    <t xml:space="preserve">2021/02/04 -9	</t>
  </si>
  <si>
    <t xml:space="preserve">2021/02/04 -10	</t>
  </si>
  <si>
    <t xml:space="preserve">2021/02/04 -11	</t>
  </si>
  <si>
    <t xml:space="preserve">2021/02/04 -12	</t>
  </si>
  <si>
    <t xml:space="preserve">2021/02/04 -13	</t>
  </si>
  <si>
    <t xml:space="preserve">2021/02/04 -14	</t>
  </si>
  <si>
    <t xml:space="preserve">2021/02/04 -15	</t>
  </si>
  <si>
    <t xml:space="preserve">2021/02/04 -16	</t>
  </si>
  <si>
    <t xml:space="preserve">2021/02/04 -19	</t>
  </si>
  <si>
    <t xml:space="preserve">2021/02/04 -20	</t>
  </si>
  <si>
    <t xml:space="preserve">2021/02/04 -30	</t>
  </si>
  <si>
    <t xml:space="preserve">2021/02/04 -37	</t>
  </si>
  <si>
    <t xml:space="preserve">2021/02/05 -10	</t>
  </si>
  <si>
    <t xml:space="preserve">2021/02/05 -11	</t>
  </si>
  <si>
    <t xml:space="preserve">2021/02/05 -12	</t>
  </si>
  <si>
    <t xml:space="preserve">2021/02/05 -13	</t>
  </si>
  <si>
    <t xml:space="preserve">2021/02/05 -14	</t>
  </si>
  <si>
    <t xml:space="preserve">2021/02/05 -15	</t>
  </si>
  <si>
    <t xml:space="preserve">2021/02/05 -16	</t>
  </si>
  <si>
    <t xml:space="preserve">2021/02/05 -20	</t>
  </si>
  <si>
    <t xml:space="preserve">2021/02/05 -21	</t>
  </si>
  <si>
    <t xml:space="preserve">2021/02/05 -35	</t>
  </si>
  <si>
    <t xml:space="preserve">2021/02/05 -36	</t>
  </si>
  <si>
    <t xml:space="preserve">2021/02/05 -37	</t>
  </si>
  <si>
    <t xml:space="preserve">2021/02/08 -1	</t>
  </si>
  <si>
    <t xml:space="preserve">2021/02/08 -2	</t>
  </si>
  <si>
    <t xml:space="preserve">2021/02/08 -3	</t>
  </si>
  <si>
    <t xml:space="preserve">2021/02/08 -4	</t>
  </si>
  <si>
    <t xml:space="preserve">2021/02/08 -10	</t>
  </si>
  <si>
    <t xml:space="preserve">2021/02/08 -11	</t>
  </si>
  <si>
    <t xml:space="preserve">2021/02/08 -12	</t>
  </si>
  <si>
    <t xml:space="preserve">2021/02/08 -13	</t>
  </si>
  <si>
    <t xml:space="preserve">2021/02/08 -14	</t>
  </si>
  <si>
    <t xml:space="preserve">2021/02/08 -15	</t>
  </si>
  <si>
    <t xml:space="preserve">2021/02/08 -16	</t>
  </si>
  <si>
    <t xml:space="preserve">2021/02/08 -18	</t>
  </si>
  <si>
    <t xml:space="preserve">2021/02/08 -19	</t>
  </si>
  <si>
    <t xml:space="preserve">2021/02/08 -20	</t>
  </si>
  <si>
    <t xml:space="preserve">2021/02/08 -21	</t>
  </si>
  <si>
    <t xml:space="preserve">2021/02/08 -22	</t>
  </si>
  <si>
    <t xml:space="preserve">2021/02/08 -24	</t>
  </si>
  <si>
    <t xml:space="preserve">2021/02/08 -29	</t>
  </si>
  <si>
    <t xml:space="preserve">2021/02/08 -32	</t>
  </si>
  <si>
    <t xml:space="preserve">2021/02/08 -33	</t>
  </si>
  <si>
    <t xml:space="preserve">2021/02/08 -34	</t>
  </si>
  <si>
    <t xml:space="preserve">2021/02/08 -42	</t>
  </si>
  <si>
    <t xml:space="preserve">2021/02/09 -4	</t>
  </si>
  <si>
    <t xml:space="preserve">2021/02/09 -11	</t>
  </si>
  <si>
    <t xml:space="preserve">2021/02/09 -12	</t>
  </si>
  <si>
    <t xml:space="preserve">2021/02/09 -23	</t>
  </si>
  <si>
    <t xml:space="preserve">2021/02/10 -9	</t>
  </si>
  <si>
    <t xml:space="preserve">2021/02/10 -10	</t>
  </si>
  <si>
    <t xml:space="preserve">2021/02/10 -33	</t>
  </si>
  <si>
    <t xml:space="preserve">2021/02/10 -36	</t>
  </si>
  <si>
    <t xml:space="preserve">2021/02/10 -37	</t>
  </si>
  <si>
    <t xml:space="preserve">2021/02/10 -38	</t>
  </si>
  <si>
    <t xml:space="preserve">2021/02/10 -39	</t>
  </si>
  <si>
    <t xml:space="preserve">2021/02/10 -40	</t>
  </si>
  <si>
    <t xml:space="preserve">2021/02/10 -43	</t>
  </si>
  <si>
    <t xml:space="preserve">2021/02/15 -3	</t>
  </si>
  <si>
    <t xml:space="preserve">2021/02/15 -4	</t>
  </si>
  <si>
    <t xml:space="preserve">2021/02/15 -5	</t>
  </si>
  <si>
    <t xml:space="preserve">2021/02/15 -6	</t>
  </si>
  <si>
    <t xml:space="preserve">2021/02/15 -7	</t>
  </si>
  <si>
    <t xml:space="preserve">2021/02/15 -12	</t>
  </si>
  <si>
    <t xml:space="preserve">2021/02/15 -13	</t>
  </si>
  <si>
    <t xml:space="preserve">2021/02/15 -14	</t>
  </si>
  <si>
    <t xml:space="preserve">2021/02/15 -15	</t>
  </si>
  <si>
    <t xml:space="preserve">2021/02/15 -16	</t>
  </si>
  <si>
    <t xml:space="preserve">2021/02/15 -17	</t>
  </si>
  <si>
    <t xml:space="preserve">2021/02/15 -18	</t>
  </si>
  <si>
    <t xml:space="preserve">2021/02/15 -19	</t>
  </si>
  <si>
    <t xml:space="preserve">2021/02/15 -20	</t>
  </si>
  <si>
    <t xml:space="preserve">2021/02/15 -21	</t>
  </si>
  <si>
    <t xml:space="preserve">2021/02/15 -22	</t>
  </si>
  <si>
    <t xml:space="preserve">2021/02/15 -23	</t>
  </si>
  <si>
    <t xml:space="preserve">2021/02/15 -24	</t>
  </si>
  <si>
    <t xml:space="preserve">2021/02/15 -25	</t>
  </si>
  <si>
    <t xml:space="preserve">2021/02/15 -26	</t>
  </si>
  <si>
    <t xml:space="preserve">2021/02/15 -27	</t>
  </si>
  <si>
    <t xml:space="preserve">2021/02/15 -28	</t>
  </si>
  <si>
    <t xml:space="preserve">2021/02/15 -29	</t>
  </si>
  <si>
    <t xml:space="preserve">2021/02/15 -30	</t>
  </si>
  <si>
    <t xml:space="preserve">2021/02/15 -31	</t>
  </si>
  <si>
    <t xml:space="preserve">2021/02/15 -32	</t>
  </si>
  <si>
    <t xml:space="preserve">2021/02/15 -33	</t>
  </si>
  <si>
    <t xml:space="preserve">2021/02/15 -42	</t>
  </si>
  <si>
    <t xml:space="preserve">2021/02/15 -43	</t>
  </si>
  <si>
    <t xml:space="preserve">2021/02/15 -60	</t>
  </si>
  <si>
    <t xml:space="preserve">2021/02/16 -1	</t>
  </si>
  <si>
    <t xml:space="preserve">2021/02/16 -2	</t>
  </si>
  <si>
    <t xml:space="preserve">2021/02/16 -3	</t>
  </si>
  <si>
    <t xml:space="preserve">2021/02/16 -4	</t>
  </si>
  <si>
    <t xml:space="preserve">2021/02/16 -5	</t>
  </si>
  <si>
    <t xml:space="preserve">2021/02/16 -6	</t>
  </si>
  <si>
    <t xml:space="preserve">2021/02/16 -11	</t>
  </si>
  <si>
    <t xml:space="preserve">2021/02/16 -12	</t>
  </si>
  <si>
    <t xml:space="preserve">2021/02/16 -13	</t>
  </si>
  <si>
    <t xml:space="preserve">2021/02/16 -14	</t>
  </si>
  <si>
    <t xml:space="preserve">2021/02/16 -15	</t>
  </si>
  <si>
    <t xml:space="preserve">2021/02/16 -16	</t>
  </si>
  <si>
    <t xml:space="preserve">2021/02/16 -17	</t>
  </si>
  <si>
    <t xml:space="preserve">2021/02/16 -18	</t>
  </si>
  <si>
    <t xml:space="preserve">2021/02/16 -19	</t>
  </si>
  <si>
    <t xml:space="preserve">2021/02/16 -21	</t>
  </si>
  <si>
    <t xml:space="preserve">2021/02/16 -23	</t>
  </si>
  <si>
    <t xml:space="preserve">2021/02/16 -24	</t>
  </si>
  <si>
    <t xml:space="preserve">2021/02/17 -8	</t>
  </si>
  <si>
    <t xml:space="preserve">2021/02/17 -9	</t>
  </si>
  <si>
    <t xml:space="preserve">2021/02/17 -10	</t>
  </si>
  <si>
    <t xml:space="preserve">2021/02/17 -12	</t>
  </si>
  <si>
    <t xml:space="preserve">2021/02/17 -15	</t>
  </si>
  <si>
    <t xml:space="preserve">2021/02/17 -16	</t>
  </si>
  <si>
    <t xml:space="preserve">2021/02/17 -18	</t>
  </si>
  <si>
    <t xml:space="preserve">2021/02/18 -7	</t>
  </si>
  <si>
    <t xml:space="preserve">2021/02/18 -8	</t>
  </si>
  <si>
    <t xml:space="preserve">2021/02/18 -9	</t>
  </si>
  <si>
    <t xml:space="preserve">2021/02/18 -10	</t>
  </si>
  <si>
    <t xml:space="preserve">2021/02/18 -11	</t>
  </si>
  <si>
    <t xml:space="preserve">2021/02/18 -12	</t>
  </si>
  <si>
    <t xml:space="preserve">2021/02/18 -13	</t>
  </si>
  <si>
    <t xml:space="preserve">2021/02/18 -14	</t>
  </si>
  <si>
    <t xml:space="preserve">2021/02/18 -15	</t>
  </si>
  <si>
    <t xml:space="preserve">2021/02/18 -16	</t>
  </si>
  <si>
    <t xml:space="preserve">2021/02/18 -17	</t>
  </si>
  <si>
    <t xml:space="preserve">2021/02/18 -20	</t>
  </si>
  <si>
    <t xml:space="preserve">2021/02/18 -21	</t>
  </si>
  <si>
    <t xml:space="preserve">2021/02/18 -22	</t>
  </si>
  <si>
    <t xml:space="preserve">2021/02/19 -4	</t>
  </si>
  <si>
    <t xml:space="preserve">2021/02/19 -5	</t>
  </si>
  <si>
    <t xml:space="preserve">2021/02/19 -6	</t>
  </si>
  <si>
    <t xml:space="preserve">2021/02/19 -9	</t>
  </si>
  <si>
    <t xml:space="preserve">2021/02/19 -10	</t>
  </si>
  <si>
    <t xml:space="preserve">2021/02/19 -18	</t>
  </si>
  <si>
    <t xml:space="preserve">2021/02/19 -19	</t>
  </si>
  <si>
    <t xml:space="preserve">2021/02/19 -20	</t>
  </si>
  <si>
    <t xml:space="preserve">2021/02/22 -7	</t>
  </si>
  <si>
    <t xml:space="preserve">2021/02/22 -8	</t>
  </si>
  <si>
    <t xml:space="preserve">2021/02/22 -9	</t>
  </si>
  <si>
    <t xml:space="preserve">2021/02/22 -10	</t>
  </si>
  <si>
    <t xml:space="preserve">2021/02/22 -11	</t>
  </si>
  <si>
    <t xml:space="preserve">2021/02/22 -12	</t>
  </si>
  <si>
    <t xml:space="preserve">2021/02/22 -13	</t>
  </si>
  <si>
    <t xml:space="preserve">2021/02/22 -14	</t>
  </si>
  <si>
    <t xml:space="preserve">2021/02/22 -15	</t>
  </si>
  <si>
    <t xml:space="preserve">2021/02/22 -16	</t>
  </si>
  <si>
    <t xml:space="preserve">2021/02/22 -17	</t>
  </si>
  <si>
    <t xml:space="preserve">2021/02/22 -18	</t>
  </si>
  <si>
    <t xml:space="preserve">2021/02/22 -19	</t>
  </si>
  <si>
    <t xml:space="preserve">2021/02/22 -20	</t>
  </si>
  <si>
    <t xml:space="preserve">2021/02/22 -21	</t>
  </si>
  <si>
    <t xml:space="preserve">2021/02/22 -22	</t>
  </si>
  <si>
    <t xml:space="preserve">2021/02/22 -24	</t>
  </si>
  <si>
    <t xml:space="preserve">2021/02/22 -25	</t>
  </si>
  <si>
    <t xml:space="preserve">2021/02/22 -26	</t>
  </si>
  <si>
    <t xml:space="preserve">2021/02/22 -36	</t>
  </si>
  <si>
    <t xml:space="preserve">2021/02/23 -1	</t>
  </si>
  <si>
    <t xml:space="preserve">2021/02/23 -2	</t>
  </si>
  <si>
    <t xml:space="preserve">2021/02/23 -3	</t>
  </si>
  <si>
    <t xml:space="preserve">2021/02/23 -4	</t>
  </si>
  <si>
    <t xml:space="preserve">2021/02/23 -5	</t>
  </si>
  <si>
    <t xml:space="preserve">2021/02/23 -7	</t>
  </si>
  <si>
    <t xml:space="preserve">2021/02/23 -8	</t>
  </si>
  <si>
    <t xml:space="preserve">2021/02/23 -9	</t>
  </si>
  <si>
    <t xml:space="preserve">2021/02/23 -10	</t>
  </si>
  <si>
    <t xml:space="preserve">2021/02/23 -11	</t>
  </si>
  <si>
    <t xml:space="preserve">2021/02/23 -12	</t>
  </si>
  <si>
    <t xml:space="preserve">2021/02/23 -13	</t>
  </si>
  <si>
    <t xml:space="preserve">2021/02/23 -15	</t>
  </si>
  <si>
    <t xml:space="preserve">2021/02/23 -17	</t>
  </si>
  <si>
    <t xml:space="preserve">2021/02/23 -18	</t>
  </si>
  <si>
    <t xml:space="preserve">2021/02/23 -24	</t>
  </si>
  <si>
    <t xml:space="preserve">2021/02/23 -25	</t>
  </si>
  <si>
    <t xml:space="preserve">2021/02/24 -7	</t>
  </si>
  <si>
    <t xml:space="preserve">2021/02/24 -8	</t>
  </si>
  <si>
    <t xml:space="preserve">2021/02/24 -9	</t>
  </si>
  <si>
    <t xml:space="preserve">2021/02/24 -10	</t>
  </si>
  <si>
    <t xml:space="preserve">2021/02/24 -11	</t>
  </si>
  <si>
    <t xml:space="preserve">2021/02/24 -12	</t>
  </si>
  <si>
    <t xml:space="preserve">2021/02/24 -13	</t>
  </si>
  <si>
    <t xml:space="preserve">2021/02/24 -14	</t>
  </si>
  <si>
    <t xml:space="preserve">2021/02/24 -15	</t>
  </si>
  <si>
    <t xml:space="preserve">2021/02/24 -17	</t>
  </si>
  <si>
    <t xml:space="preserve">2021/02/24 -18	</t>
  </si>
  <si>
    <t xml:space="preserve">2021/02/24 -19	</t>
  </si>
  <si>
    <t xml:space="preserve">2021/02/24 -25	</t>
  </si>
  <si>
    <t xml:space="preserve">2021/02/24 -26	</t>
  </si>
  <si>
    <t xml:space="preserve">2021/02/24 -27	</t>
  </si>
  <si>
    <t xml:space="preserve">2021/02/25 -1	</t>
  </si>
  <si>
    <t xml:space="preserve">2021/02/25 -2	</t>
  </si>
  <si>
    <t xml:space="preserve">2021/02/25 -3	</t>
  </si>
  <si>
    <t xml:space="preserve">2021/02/25 -4	</t>
  </si>
  <si>
    <t xml:space="preserve">2021/02/25 -5	</t>
  </si>
  <si>
    <t xml:space="preserve">2021/02/25 -8	</t>
  </si>
  <si>
    <t xml:space="preserve">2021/02/25 -9	</t>
  </si>
  <si>
    <t xml:space="preserve">2021/02/25 -10	</t>
  </si>
  <si>
    <t xml:space="preserve">2021/02/25 -11	</t>
  </si>
  <si>
    <t xml:space="preserve">2021/02/25 -12	</t>
  </si>
  <si>
    <t xml:space="preserve">2021/02/25 -13	</t>
  </si>
  <si>
    <t xml:space="preserve">2021/02/25 -18	</t>
  </si>
  <si>
    <t xml:space="preserve">2021/02/25 -19	</t>
  </si>
  <si>
    <t xml:space="preserve">2021/02/25 -20	</t>
  </si>
  <si>
    <t xml:space="preserve">2021/02/25 -25	</t>
  </si>
  <si>
    <t xml:space="preserve">2021/02/26 -5	</t>
  </si>
  <si>
    <t xml:space="preserve">2021/02/26 -6	</t>
  </si>
  <si>
    <t xml:space="preserve">2021/02/26 -7	</t>
  </si>
  <si>
    <t xml:space="preserve">2021/02/26 -8	</t>
  </si>
  <si>
    <t xml:space="preserve">2021/02/26 -9	</t>
  </si>
  <si>
    <t xml:space="preserve">2021/02/26 -10	</t>
  </si>
  <si>
    <t xml:space="preserve">2021/02/26 -11	</t>
  </si>
  <si>
    <t xml:space="preserve">2021/02/26 -12	</t>
  </si>
  <si>
    <t xml:space="preserve">2021/02/26 -13	</t>
  </si>
  <si>
    <t xml:space="preserve">2021/02/26 -14	</t>
  </si>
  <si>
    <t xml:space="preserve">2021/02/26 -15	</t>
  </si>
  <si>
    <t xml:space="preserve">2021/02/26 -16	</t>
  </si>
  <si>
    <t xml:space="preserve">2021/02/26 -17	</t>
  </si>
  <si>
    <t xml:space="preserve">2021/02/26 -18	</t>
  </si>
  <si>
    <t xml:space="preserve">2021/02/26 -19	</t>
  </si>
  <si>
    <t xml:space="preserve">2021/02/26 -20	</t>
  </si>
  <si>
    <t xml:space="preserve">2021/02/26 -21	</t>
  </si>
  <si>
    <t xml:space="preserve">2021/02/26 -22	</t>
  </si>
  <si>
    <t xml:space="preserve">2021/02/26 -25	</t>
  </si>
  <si>
    <t xml:space="preserve">2021/02/26 -26	</t>
  </si>
  <si>
    <t xml:space="preserve">2021/02/26 -27	</t>
  </si>
  <si>
    <t xml:space="preserve">2021/02/26 -28	</t>
  </si>
  <si>
    <t xml:space="preserve">2021/02/26 -29	</t>
  </si>
  <si>
    <t xml:space="preserve">2021/02/26 -33	</t>
  </si>
  <si>
    <t xml:space="preserve">2021/02/26 -34	</t>
  </si>
  <si>
    <t xml:space="preserve">2021/02/26 -35	</t>
  </si>
  <si>
    <t xml:space="preserve">2021/02/26 -36	</t>
  </si>
  <si>
    <t xml:space="preserve">2021/02/26 -41	</t>
  </si>
  <si>
    <t xml:space="preserve">2021/02/26 -42	</t>
  </si>
  <si>
    <t xml:space="preserve">2021/02/28 -6	</t>
  </si>
  <si>
    <t xml:space="preserve">2021/02/28 -7	</t>
  </si>
  <si>
    <t xml:space="preserve">2021/02/28 -8	</t>
  </si>
  <si>
    <t xml:space="preserve">2021/02/28 -9	</t>
  </si>
  <si>
    <t xml:space="preserve">2021/02/28 -10	</t>
  </si>
  <si>
    <t xml:space="preserve">2021/02/28 -11	</t>
  </si>
  <si>
    <t xml:space="preserve">2021/02/28 -12	</t>
  </si>
  <si>
    <t xml:space="preserve">2021/02/28 -13	</t>
  </si>
  <si>
    <t xml:space="preserve">2021/02/28 -14	</t>
  </si>
  <si>
    <t xml:space="preserve">2021/02/28 -15	</t>
  </si>
  <si>
    <t xml:space="preserve">2021/02/28 -16	</t>
  </si>
  <si>
    <t xml:space="preserve">2021/02/28 -17	</t>
  </si>
  <si>
    <t xml:space="preserve">2021/02/28 -18	</t>
  </si>
  <si>
    <t xml:space="preserve">2021/02/28 -37	</t>
  </si>
  <si>
    <t xml:space="preserve">2021/02/28 -38	</t>
  </si>
  <si>
    <t xml:space="preserve">2021/02/28 -53	</t>
  </si>
  <si>
    <t xml:space="preserve">2021/02/28 -54	</t>
  </si>
  <si>
    <t xml:space="preserve">2021/02/28 -72	</t>
  </si>
  <si>
    <t xml:space="preserve">2021/02/28 -78	</t>
  </si>
  <si>
    <t xml:space="preserve">2021/02/28 -79	</t>
  </si>
  <si>
    <t xml:space="preserve">2021/02/28 -80	</t>
  </si>
  <si>
    <t xml:space="preserve">2021/02/28 -81	</t>
  </si>
  <si>
    <t xml:space="preserve">2021/02/28 -82	</t>
  </si>
  <si>
    <t xml:space="preserve">2021/02/28 -83	</t>
  </si>
  <si>
    <t xml:space="preserve">2021/02/28 -84	</t>
  </si>
  <si>
    <t xml:space="preserve">2021/02/28 -85	</t>
  </si>
  <si>
    <t xml:space="preserve">2021/02/28 -86	</t>
  </si>
  <si>
    <t xml:space="preserve">2021/02/28 -87	</t>
  </si>
  <si>
    <t xml:space="preserve">2021/02/28 -88	</t>
  </si>
  <si>
    <t xml:space="preserve">2021/02/28 -89	</t>
  </si>
  <si>
    <t xml:space="preserve">2021/02/28 -90	</t>
  </si>
  <si>
    <t xml:space="preserve">2021/03/01 -5	</t>
  </si>
  <si>
    <t xml:space="preserve">2021/03/01 -6	</t>
  </si>
  <si>
    <t xml:space="preserve">2021/03/01 -7	</t>
  </si>
  <si>
    <t xml:space="preserve">2021/03/02 -1	</t>
  </si>
  <si>
    <t xml:space="preserve">2021/03/02 -2	</t>
  </si>
  <si>
    <t xml:space="preserve">2021/03/02 -3	</t>
  </si>
  <si>
    <t xml:space="preserve">2021/03/02 -8	</t>
  </si>
  <si>
    <t xml:space="preserve">2021/03/02 -10	</t>
  </si>
  <si>
    <t xml:space="preserve">2021/03/02 -11	</t>
  </si>
  <si>
    <t xml:space="preserve">2021/03/02 -12	</t>
  </si>
  <si>
    <t xml:space="preserve">2021/03/02 -13	</t>
  </si>
  <si>
    <t xml:space="preserve">2021/03/02 -14	</t>
  </si>
  <si>
    <t xml:space="preserve">2021/03/02 -15	</t>
  </si>
  <si>
    <t xml:space="preserve">2021/03/02 -16	</t>
  </si>
  <si>
    <t xml:space="preserve">2021/03/02 -17	</t>
  </si>
  <si>
    <t xml:space="preserve">2021/03/02 -18	</t>
  </si>
  <si>
    <t xml:space="preserve">2021/03/02 -19	</t>
  </si>
  <si>
    <t xml:space="preserve">2021/03/02 -25	</t>
  </si>
  <si>
    <t xml:space="preserve">2021/03/02 -26	</t>
  </si>
  <si>
    <t xml:space="preserve">2021/03/02 -27	</t>
  </si>
  <si>
    <t xml:space="preserve">2021/03/02 -28	</t>
  </si>
  <si>
    <t xml:space="preserve">2021/03/02 -33	</t>
  </si>
  <si>
    <t xml:space="preserve">2021/03/03 -3	</t>
  </si>
  <si>
    <t xml:space="preserve">2021/03/03 -6	</t>
  </si>
  <si>
    <t xml:space="preserve">2021/03/03 -7	</t>
  </si>
  <si>
    <t xml:space="preserve">2021/03/03 -13	</t>
  </si>
  <si>
    <t xml:space="preserve">2021/03/03 -14	</t>
  </si>
  <si>
    <t xml:space="preserve">2021/03/03 -15	</t>
  </si>
  <si>
    <t xml:space="preserve">2021/03/03 -16	</t>
  </si>
  <si>
    <t xml:space="preserve">2021/03/03 -17	</t>
  </si>
  <si>
    <t xml:space="preserve">2021/03/03 -18	</t>
  </si>
  <si>
    <t xml:space="preserve">2021/03/03 -19	</t>
  </si>
  <si>
    <t xml:space="preserve">2021/03/03 -20	</t>
  </si>
  <si>
    <t xml:space="preserve">2021/03/03 -21	</t>
  </si>
  <si>
    <t xml:space="preserve">2021/03/04 -15	</t>
  </si>
  <si>
    <t xml:space="preserve">2021/03/04 -16	</t>
  </si>
  <si>
    <t xml:space="preserve">2021/03/04 -17	</t>
  </si>
  <si>
    <t xml:space="preserve">2021/03/04 -18	</t>
  </si>
  <si>
    <t xml:space="preserve">2021/03/04 -21	</t>
  </si>
  <si>
    <t xml:space="preserve">2021/03/04 -22	</t>
  </si>
  <si>
    <t xml:space="preserve">2021/03/05 -4	</t>
  </si>
  <si>
    <t xml:space="preserve">2021/03/05 -5	</t>
  </si>
  <si>
    <t xml:space="preserve">2021/03/05 -6	</t>
  </si>
  <si>
    <t xml:space="preserve">2021/03/05 -7	</t>
  </si>
  <si>
    <t xml:space="preserve">2021/03/05 -8	</t>
  </si>
  <si>
    <t xml:space="preserve">2021/03/05 -9	</t>
  </si>
  <si>
    <t xml:space="preserve">2021/03/05 -11	</t>
  </si>
  <si>
    <t xml:space="preserve">2021/03/05 -12	</t>
  </si>
  <si>
    <t xml:space="preserve">2021/03/05 -19	</t>
  </si>
  <si>
    <t xml:space="preserve">2021/03/05 -26	</t>
  </si>
  <si>
    <t xml:space="preserve">2021/03/05 -27	</t>
  </si>
  <si>
    <t xml:space="preserve">2021/03/08 -1	</t>
  </si>
  <si>
    <t xml:space="preserve">2021/03/08 -2	</t>
  </si>
  <si>
    <t xml:space="preserve">2021/03/08 -3	</t>
  </si>
  <si>
    <t xml:space="preserve">2021/03/08 -4	</t>
  </si>
  <si>
    <t xml:space="preserve">2021/03/08 -9	</t>
  </si>
  <si>
    <t xml:space="preserve">2021/03/08 -10	</t>
  </si>
  <si>
    <t xml:space="preserve">2021/03/08 -11	</t>
  </si>
  <si>
    <t xml:space="preserve">2021/03/08 -12	</t>
  </si>
  <si>
    <t xml:space="preserve">2021/03/08 -13	</t>
  </si>
  <si>
    <t xml:space="preserve">2021/03/08 -14	</t>
  </si>
  <si>
    <t xml:space="preserve">2021/03/08 -15	</t>
  </si>
  <si>
    <t xml:space="preserve">2021/03/08 -16	</t>
  </si>
  <si>
    <t xml:space="preserve">2021/03/08 -21	</t>
  </si>
  <si>
    <t xml:space="preserve">2021/03/08 -22	</t>
  </si>
  <si>
    <t xml:space="preserve">2021/03/08 -23	</t>
  </si>
  <si>
    <t xml:space="preserve">2021/03/08 -25	</t>
  </si>
  <si>
    <t xml:space="preserve">2021/03/08 -29	</t>
  </si>
  <si>
    <t xml:space="preserve">2021/03/08 -31	</t>
  </si>
  <si>
    <t xml:space="preserve">2021/03/09 -7	</t>
  </si>
  <si>
    <t xml:space="preserve">2021/03/09 -8	</t>
  </si>
  <si>
    <t xml:space="preserve">2021/03/09 -9	</t>
  </si>
  <si>
    <t xml:space="preserve">2021/03/09 -10	</t>
  </si>
  <si>
    <t xml:space="preserve">2021/03/09 -11	</t>
  </si>
  <si>
    <t xml:space="preserve">2021/03/09 -12	</t>
  </si>
  <si>
    <t xml:space="preserve">2021/03/09 -13	</t>
  </si>
  <si>
    <t xml:space="preserve">2021/03/09 -14	</t>
  </si>
  <si>
    <t xml:space="preserve">2021/03/09 -16	</t>
  </si>
  <si>
    <t xml:space="preserve">2021/03/09 -17	</t>
  </si>
  <si>
    <t xml:space="preserve">2021/03/10 -1	</t>
  </si>
  <si>
    <t xml:space="preserve">2021/03/10 -2	</t>
  </si>
  <si>
    <t xml:space="preserve">2021/03/10 -4	</t>
  </si>
  <si>
    <t xml:space="preserve">2021/03/10 -5	</t>
  </si>
  <si>
    <t xml:space="preserve">2021/03/10 -6	</t>
  </si>
  <si>
    <t xml:space="preserve">2021/03/10 -8	</t>
  </si>
  <si>
    <t xml:space="preserve">2021/03/10 -9	</t>
  </si>
  <si>
    <t xml:space="preserve">2021/03/10 -20	</t>
  </si>
  <si>
    <t xml:space="preserve">2021/03/10 -21	</t>
  </si>
  <si>
    <t xml:space="preserve">2021/03/10 -22	</t>
  </si>
  <si>
    <t xml:space="preserve">2021/03/10 -23	</t>
  </si>
  <si>
    <t xml:space="preserve">2021/03/10 -24	</t>
  </si>
  <si>
    <t xml:space="preserve">2021/03/10 -25	</t>
  </si>
  <si>
    <t xml:space="preserve">2021/03/10 -26	</t>
  </si>
  <si>
    <t xml:space="preserve">2021/03/10 -27	</t>
  </si>
  <si>
    <t xml:space="preserve">2021/03/10 -28	</t>
  </si>
  <si>
    <t xml:space="preserve">2021/03/10 -29	</t>
  </si>
  <si>
    <t xml:space="preserve">2021/03/10 -31	</t>
  </si>
  <si>
    <t xml:space="preserve">2021/03/10 -41	</t>
  </si>
  <si>
    <t xml:space="preserve">2021/03/10 -47	</t>
  </si>
  <si>
    <t xml:space="preserve">2021/03/10 -48	</t>
  </si>
  <si>
    <t xml:space="preserve">2021/03/11 -11	</t>
  </si>
  <si>
    <t xml:space="preserve">2021/03/11 -12	</t>
  </si>
  <si>
    <t xml:space="preserve">2021/03/11 -13	</t>
  </si>
  <si>
    <t xml:space="preserve">2021/03/11 -19	</t>
  </si>
  <si>
    <t xml:space="preserve">2021/03/11 -20	</t>
  </si>
  <si>
    <t xml:space="preserve">2021/03/11 -21	</t>
  </si>
  <si>
    <t xml:space="preserve">2021/03/11 -22	</t>
  </si>
  <si>
    <t xml:space="preserve">2021/03/12 -1	</t>
  </si>
  <si>
    <t xml:space="preserve">2021/03/12 -4	</t>
  </si>
  <si>
    <t xml:space="preserve">2021/03/12 -5	</t>
  </si>
  <si>
    <t xml:space="preserve">2021/03/12 -6	</t>
  </si>
  <si>
    <t xml:space="preserve">2021/03/12 -7	</t>
  </si>
  <si>
    <t xml:space="preserve">2021/03/12 -8	</t>
  </si>
  <si>
    <t xml:space="preserve">2021/03/12 -12	</t>
  </si>
  <si>
    <t xml:space="preserve">2021/03/12 -13	</t>
  </si>
  <si>
    <t xml:space="preserve">2021/03/12 -15	</t>
  </si>
  <si>
    <t xml:space="preserve">2021/03/12 -16	</t>
  </si>
  <si>
    <t xml:space="preserve">2021/03/12 -17	</t>
  </si>
  <si>
    <t xml:space="preserve">2021/03/15 -2	</t>
  </si>
  <si>
    <t xml:space="preserve">2021/03/15 -3	</t>
  </si>
  <si>
    <t xml:space="preserve">2021/03/15 -4	</t>
  </si>
  <si>
    <t xml:space="preserve">2021/03/15 -5	</t>
  </si>
  <si>
    <t xml:space="preserve">2021/03/15 -9	</t>
  </si>
  <si>
    <t xml:space="preserve">2021/03/15 -10	</t>
  </si>
  <si>
    <t xml:space="preserve">2021/03/15 -11	</t>
  </si>
  <si>
    <t xml:space="preserve">2021/03/15 -12	</t>
  </si>
  <si>
    <t xml:space="preserve">2021/03/15 -14	</t>
  </si>
  <si>
    <t xml:space="preserve">2021/03/15 -15	</t>
  </si>
  <si>
    <t xml:space="preserve">2021/03/15 -16	</t>
  </si>
  <si>
    <t xml:space="preserve">2021/03/15 -18	</t>
  </si>
  <si>
    <t xml:space="preserve">2021/03/15 -19	</t>
  </si>
  <si>
    <t xml:space="preserve">2021/03/15 -20	</t>
  </si>
  <si>
    <t xml:space="preserve">2021/03/15 -21	</t>
  </si>
  <si>
    <t xml:space="preserve">2021/03/15 -23	</t>
  </si>
  <si>
    <t xml:space="preserve">2021/03/15 -24	</t>
  </si>
  <si>
    <t xml:space="preserve">2021/03/15 -27	</t>
  </si>
  <si>
    <t xml:space="preserve">2021/03/15 -28	</t>
  </si>
  <si>
    <t xml:space="preserve">2021/03/16 -1	</t>
  </si>
  <si>
    <t xml:space="preserve">2021/03/16 -2	</t>
  </si>
  <si>
    <t xml:space="preserve">2021/03/16 -9	</t>
  </si>
  <si>
    <t xml:space="preserve">2021/03/16 -10	</t>
  </si>
  <si>
    <t xml:space="preserve">2021/03/16 -11	</t>
  </si>
  <si>
    <t xml:space="preserve">2021/03/16 -12	</t>
  </si>
  <si>
    <t xml:space="preserve">2021/03/16 -13	</t>
  </si>
  <si>
    <t xml:space="preserve">2021/03/16 -15	</t>
  </si>
  <si>
    <t xml:space="preserve">2021/03/16 -16	</t>
  </si>
  <si>
    <t xml:space="preserve">2021/03/16 -17	</t>
  </si>
  <si>
    <t xml:space="preserve">2021/03/16 -29	</t>
  </si>
  <si>
    <t xml:space="preserve">2021/03/17 -7	</t>
  </si>
  <si>
    <t xml:space="preserve">2021/03/17 -8	</t>
  </si>
  <si>
    <t xml:space="preserve">2021/03/17 -9	</t>
  </si>
  <si>
    <t xml:space="preserve">2021/03/17 -10	</t>
  </si>
  <si>
    <t xml:space="preserve">2021/03/17 -11	</t>
  </si>
  <si>
    <t xml:space="preserve">2021/03/17 -12	</t>
  </si>
  <si>
    <t xml:space="preserve">2021/03/17 -13	</t>
  </si>
  <si>
    <t xml:space="preserve">2021/03/17 -14	</t>
  </si>
  <si>
    <t xml:space="preserve">2021/03/17 -16	</t>
  </si>
  <si>
    <t xml:space="preserve">2021/03/17 -17	</t>
  </si>
  <si>
    <t xml:space="preserve">2021/03/17 -18	</t>
  </si>
  <si>
    <t xml:space="preserve">2021/03/17 -24	</t>
  </si>
  <si>
    <t xml:space="preserve">2021/03/18 -3	</t>
  </si>
  <si>
    <t xml:space="preserve">2021/03/18 -10	</t>
  </si>
  <si>
    <t xml:space="preserve">2021/03/18 -11	</t>
  </si>
  <si>
    <t xml:space="preserve">2021/03/18 -12	</t>
  </si>
  <si>
    <t xml:space="preserve">2021/03/18 -13	</t>
  </si>
  <si>
    <t xml:space="preserve">2021/03/18 -14	</t>
  </si>
  <si>
    <t xml:space="preserve">2021/03/18 -15	</t>
  </si>
  <si>
    <t xml:space="preserve">2021/03/18 -16	</t>
  </si>
  <si>
    <t xml:space="preserve">2021/03/18 -17	</t>
  </si>
  <si>
    <t xml:space="preserve">2021/03/18 -18	</t>
  </si>
  <si>
    <t xml:space="preserve">2021/03/18 -19	</t>
  </si>
  <si>
    <t xml:space="preserve">2021/03/18 -23	</t>
  </si>
  <si>
    <t xml:space="preserve">2021/03/18 -24	</t>
  </si>
  <si>
    <t xml:space="preserve">2021/03/18 -29	</t>
  </si>
  <si>
    <t xml:space="preserve">2021/03/19 -4	</t>
  </si>
  <si>
    <t xml:space="preserve">2021/03/19 -5	</t>
  </si>
  <si>
    <t xml:space="preserve">2021/03/19 -6	</t>
  </si>
  <si>
    <t xml:space="preserve">2021/03/19 -7	</t>
  </si>
  <si>
    <t xml:space="preserve">2021/03/19 -8	</t>
  </si>
  <si>
    <t xml:space="preserve">2021/03/19 -11	</t>
  </si>
  <si>
    <t xml:space="preserve">2021/03/19 -13	</t>
  </si>
  <si>
    <t xml:space="preserve">2021/03/19 -14	</t>
  </si>
  <si>
    <t xml:space="preserve">2021/03/19 -15	</t>
  </si>
  <si>
    <t xml:space="preserve">2021/03/19 -18	</t>
  </si>
  <si>
    <t xml:space="preserve">2021/03/19 -19	</t>
  </si>
  <si>
    <t xml:space="preserve">2021/03/20 -3	</t>
  </si>
  <si>
    <t xml:space="preserve">2021/03/22 -1	</t>
  </si>
  <si>
    <t xml:space="preserve">2021/03/22 -2	</t>
  </si>
  <si>
    <t xml:space="preserve">2021/03/22 -3	</t>
  </si>
  <si>
    <t xml:space="preserve">2021/03/22 -4	</t>
  </si>
  <si>
    <t xml:space="preserve">2021/03/22 -13	</t>
  </si>
  <si>
    <t xml:space="preserve">2021/03/22 -14	</t>
  </si>
  <si>
    <t xml:space="preserve">2021/03/22 -16	</t>
  </si>
  <si>
    <t xml:space="preserve">2021/03/22 -17	</t>
  </si>
  <si>
    <t xml:space="preserve">2021/03/22 -18	</t>
  </si>
  <si>
    <t xml:space="preserve">2021/03/22 -19	</t>
  </si>
  <si>
    <t xml:space="preserve">2021/03/22 -20	</t>
  </si>
  <si>
    <t xml:space="preserve">2021/03/22 -21	</t>
  </si>
  <si>
    <t xml:space="preserve">2021/03/22 -23	</t>
  </si>
  <si>
    <t xml:space="preserve">2021/03/22 -24	</t>
  </si>
  <si>
    <t xml:space="preserve">2021/03/22 -25	</t>
  </si>
  <si>
    <t xml:space="preserve">2021/03/22 -27	</t>
  </si>
  <si>
    <t xml:space="preserve">2021/03/22 -28	</t>
  </si>
  <si>
    <t xml:space="preserve">2021/03/22 -29	</t>
  </si>
  <si>
    <t xml:space="preserve">2021/03/22 -31	</t>
  </si>
  <si>
    <t xml:space="preserve">2021/03/22 -32	</t>
  </si>
  <si>
    <t xml:space="preserve">2021/03/22 -51	</t>
  </si>
  <si>
    <t xml:space="preserve">2021/03/23 -8	</t>
  </si>
  <si>
    <t xml:space="preserve">2021/03/23 -9	</t>
  </si>
  <si>
    <t xml:space="preserve">2021/03/23 -11	</t>
  </si>
  <si>
    <t xml:space="preserve">2021/03/23 -12	</t>
  </si>
  <si>
    <t xml:space="preserve">2021/03/23 -14	</t>
  </si>
  <si>
    <t xml:space="preserve">2021/03/23 -16	</t>
  </si>
  <si>
    <t xml:space="preserve">2021/03/23 -17	</t>
  </si>
  <si>
    <t xml:space="preserve">2021/03/23 -18	</t>
  </si>
  <si>
    <t xml:space="preserve">2021/03/23 -22	</t>
  </si>
  <si>
    <t xml:space="preserve">2021/03/24 -2	</t>
  </si>
  <si>
    <t xml:space="preserve">2021/03/24 -11	</t>
  </si>
  <si>
    <t xml:space="preserve">2021/03/24 -12	</t>
  </si>
  <si>
    <t xml:space="preserve">2021/03/24 -17	</t>
  </si>
  <si>
    <t xml:space="preserve">2021/03/24 -18	</t>
  </si>
  <si>
    <t xml:space="preserve">2021/03/24 -20	</t>
  </si>
  <si>
    <t xml:space="preserve">2021/03/24 -21	</t>
  </si>
  <si>
    <t xml:space="preserve">2021/03/24 -22	</t>
  </si>
  <si>
    <t xml:space="preserve">2021/03/25 -6	</t>
  </si>
  <si>
    <t xml:space="preserve">2021/03/25 -8	</t>
  </si>
  <si>
    <t xml:space="preserve">2021/03/25 -9	</t>
  </si>
  <si>
    <t xml:space="preserve">2021/03/25 -10	</t>
  </si>
  <si>
    <t xml:space="preserve">2021/03/25 -16	</t>
  </si>
  <si>
    <t xml:space="preserve">2021/03/25 -17	</t>
  </si>
  <si>
    <t xml:space="preserve">2021/03/25 -22	</t>
  </si>
  <si>
    <t xml:space="preserve">2021/03/26 -5	</t>
  </si>
  <si>
    <t xml:space="preserve">2021/03/26 -6	</t>
  </si>
  <si>
    <t xml:space="preserve">2021/03/26 -18	</t>
  </si>
  <si>
    <t xml:space="preserve">2021/03/26 -19	</t>
  </si>
  <si>
    <t xml:space="preserve">2021/03/26 -20	</t>
  </si>
  <si>
    <t xml:space="preserve">2021/03/29 -8	</t>
  </si>
  <si>
    <t xml:space="preserve">2021/03/29 -10	</t>
  </si>
  <si>
    <t xml:space="preserve">2021/03/29 -14	</t>
  </si>
  <si>
    <t xml:space="preserve">2021/03/29 -15	</t>
  </si>
  <si>
    <t xml:space="preserve">2021/03/29 -21	</t>
  </si>
  <si>
    <t xml:space="preserve">2021/03/29 -22	</t>
  </si>
  <si>
    <t xml:space="preserve">2021/03/29 -27	</t>
  </si>
  <si>
    <t xml:space="preserve">2021/03/29 -35	</t>
  </si>
  <si>
    <t xml:space="preserve">2021/03/29 -36	</t>
  </si>
  <si>
    <t xml:space="preserve">2021/03/29 -37	</t>
  </si>
  <si>
    <t xml:space="preserve">2021/03/29 -40	</t>
  </si>
  <si>
    <t xml:space="preserve">2021/03/29 -41	</t>
  </si>
  <si>
    <t xml:space="preserve">2021/03/29 -42	</t>
  </si>
  <si>
    <t xml:space="preserve">2021/03/29 -49	</t>
  </si>
  <si>
    <t xml:space="preserve">2021/03/29 -50	</t>
  </si>
  <si>
    <t xml:space="preserve">2021/03/29 -51	</t>
  </si>
  <si>
    <t xml:space="preserve">2021/03/29 -52	</t>
  </si>
  <si>
    <t xml:space="preserve">2021/03/30 -1	</t>
  </si>
  <si>
    <t xml:space="preserve">2021/03/30 -12	</t>
  </si>
  <si>
    <t xml:space="preserve">2021/03/30 -17	</t>
  </si>
  <si>
    <t xml:space="preserve">2021/03/30 -20	</t>
  </si>
  <si>
    <t xml:space="preserve">2021/03/30 -21	</t>
  </si>
  <si>
    <t xml:space="preserve">2021/03/30 -22	</t>
  </si>
  <si>
    <t xml:space="preserve">2021/03/30 -23	</t>
  </si>
  <si>
    <t xml:space="preserve">2021/03/30 -24	</t>
  </si>
  <si>
    <t xml:space="preserve">2021/03/30 -25	</t>
  </si>
  <si>
    <t xml:space="preserve">2021/03/30 -26	</t>
  </si>
  <si>
    <t xml:space="preserve">2021/03/30 -27	</t>
  </si>
  <si>
    <t xml:space="preserve">2021/03/30 -28	</t>
  </si>
  <si>
    <t xml:space="preserve">2021/03/30 -29	</t>
  </si>
  <si>
    <t xml:space="preserve">2021/03/30 -30	</t>
  </si>
  <si>
    <t xml:space="preserve">2021/03/31 -6	</t>
  </si>
  <si>
    <t xml:space="preserve">2021/03/31 -7	</t>
  </si>
  <si>
    <t xml:space="preserve">2021/03/31 -12	</t>
  </si>
  <si>
    <t xml:space="preserve">2021/03/31 -21	</t>
  </si>
  <si>
    <t xml:space="preserve">2021/03/31 -22	</t>
  </si>
  <si>
    <t xml:space="preserve">2021/03/31 -23	</t>
  </si>
  <si>
    <t xml:space="preserve">2021/03/31 -24	</t>
  </si>
  <si>
    <t xml:space="preserve">2021/03/31 -25	</t>
  </si>
  <si>
    <t xml:space="preserve">2021/03/31 -26	</t>
  </si>
  <si>
    <t xml:space="preserve">2021/03/31 -27	</t>
  </si>
  <si>
    <t xml:space="preserve">2021/03/31 -28	</t>
  </si>
  <si>
    <t xml:space="preserve">2021/03/31 -29	</t>
  </si>
  <si>
    <t xml:space="preserve">2021/03/31 -30	</t>
  </si>
  <si>
    <t xml:space="preserve">2021/03/31 -31	</t>
  </si>
  <si>
    <t xml:space="preserve">2021/03/31 -32	</t>
  </si>
  <si>
    <t xml:space="preserve">2021/03/31 -33	</t>
  </si>
  <si>
    <t xml:space="preserve">2021/03/31 -34	</t>
  </si>
  <si>
    <t xml:space="preserve">2021/03/31 -35	</t>
  </si>
  <si>
    <t xml:space="preserve">2021/03/31 -36	</t>
  </si>
  <si>
    <t xml:space="preserve">2021/03/31 -37	</t>
  </si>
  <si>
    <t xml:space="preserve">2021/03/31 -38	</t>
  </si>
  <si>
    <t xml:space="preserve">2021/03/31 -39	</t>
  </si>
  <si>
    <t xml:space="preserve">2021/03/31 -40	</t>
  </si>
  <si>
    <t xml:space="preserve">2021/03/31 -43	</t>
  </si>
  <si>
    <t xml:space="preserve">2021/03/31 -44	</t>
  </si>
  <si>
    <t xml:space="preserve">2021/03/31 -45	</t>
  </si>
  <si>
    <t xml:space="preserve">2021/03/31 -46	</t>
  </si>
  <si>
    <t xml:space="preserve">2021/03/31 -87	</t>
  </si>
  <si>
    <t xml:space="preserve">2021/03/31 -95	</t>
  </si>
  <si>
    <t xml:space="preserve">2021/03/31 -97	</t>
  </si>
  <si>
    <t xml:space="preserve">2021/03/31 -103	</t>
  </si>
  <si>
    <t xml:space="preserve">2021/03/31 -104	</t>
  </si>
  <si>
    <t xml:space="preserve">2021/03/31 -105	</t>
  </si>
  <si>
    <t xml:space="preserve">2021/03/31 -106	</t>
  </si>
  <si>
    <t xml:space="preserve">2021/03/31 -107	</t>
  </si>
  <si>
    <t xml:space="preserve">2021/03/31 -108	</t>
  </si>
  <si>
    <t xml:space="preserve">2021/03/31 -117	</t>
  </si>
  <si>
    <t xml:space="preserve">2021/03/31 -119	</t>
  </si>
  <si>
    <t xml:space="preserve">2021/03/31 -120	</t>
  </si>
  <si>
    <t xml:space="preserve">2021/03/31 -122	</t>
  </si>
  <si>
    <t xml:space="preserve">2021/03/31 -126	</t>
  </si>
  <si>
    <t xml:space="preserve">2021/03/31 -127	</t>
  </si>
  <si>
    <t xml:space="preserve">2021/03/31 -133	</t>
  </si>
  <si>
    <t xml:space="preserve">2021/03/31 -134	</t>
  </si>
  <si>
    <t xml:space="preserve">2021/03/31 -135	</t>
  </si>
  <si>
    <t xml:space="preserve">2021/03/31 -136	</t>
  </si>
  <si>
    <t xml:space="preserve">2021/03/31 -137	</t>
  </si>
  <si>
    <t xml:space="preserve">2021/03/31 -138	</t>
  </si>
  <si>
    <t xml:space="preserve">2021/03/31 -139	</t>
  </si>
  <si>
    <t xml:space="preserve">2021/03/31 -140	</t>
  </si>
  <si>
    <t xml:space="preserve">2021/03/31 -141	</t>
  </si>
  <si>
    <t xml:space="preserve">2021/03/31 -142	</t>
  </si>
  <si>
    <t xml:space="preserve">2021/03/31 -143	</t>
  </si>
  <si>
    <t xml:space="preserve">2021/03/31 -147	</t>
  </si>
  <si>
    <t xml:space="preserve">2021/01/01 -52	</t>
  </si>
  <si>
    <t xml:space="preserve">2021/01/18 -32	</t>
  </si>
  <si>
    <t xml:space="preserve">2021/01/31 -28	</t>
  </si>
  <si>
    <t xml:space="preserve">2021/01/31 -29	</t>
  </si>
  <si>
    <t xml:space="preserve">2021/01/31 -69	</t>
  </si>
  <si>
    <t xml:space="preserve">2021/01/31 -72	</t>
  </si>
  <si>
    <t xml:space="preserve">2021/02/26 -51	</t>
  </si>
  <si>
    <t xml:space="preserve">2021/02/28 -23	</t>
  </si>
  <si>
    <t xml:space="preserve">2021/02/28 -25	</t>
  </si>
  <si>
    <t xml:space="preserve">2021/02/28 -27	</t>
  </si>
  <si>
    <t xml:space="preserve">2021/02/28 -30	</t>
  </si>
  <si>
    <t xml:space="preserve">2021/02/28 -32	</t>
  </si>
  <si>
    <t xml:space="preserve">2021/03/19 -21	</t>
  </si>
  <si>
    <t xml:space="preserve">2021/03/31 -1	</t>
  </si>
  <si>
    <t xml:space="preserve">2021/03/31 -56	</t>
  </si>
  <si>
    <t xml:space="preserve">2021/03/31 -58	</t>
  </si>
  <si>
    <t xml:space="preserve">2021/03/31 -81	</t>
  </si>
  <si>
    <t xml:space="preserve">2021/03/31 -90	</t>
  </si>
  <si>
    <t xml:space="preserve">2021/03/31 -92	</t>
  </si>
  <si>
    <t xml:space="preserve">2021/01/03 -4	</t>
  </si>
  <si>
    <t xml:space="preserve">2021/01/04 -48	</t>
  </si>
  <si>
    <t xml:space="preserve">2021/01/05 -44	</t>
  </si>
  <si>
    <t xml:space="preserve">수유-간병사업부(개인)	</t>
  </si>
  <si>
    <t xml:space="preserve">2021/01/06 -3	</t>
  </si>
  <si>
    <t xml:space="preserve">2021/01/06 -4	</t>
  </si>
  <si>
    <t xml:space="preserve">2021/01/06 -39	</t>
  </si>
  <si>
    <t xml:space="preserve">2021/01/08 -3	</t>
  </si>
  <si>
    <t xml:space="preserve">2021/01/08 -4	</t>
  </si>
  <si>
    <t xml:space="preserve">2021/01/08 -27	</t>
  </si>
  <si>
    <t xml:space="preserve">2021/01/08 -39	</t>
  </si>
  <si>
    <t xml:space="preserve">2021/01/11 -25	</t>
  </si>
  <si>
    <t xml:space="preserve">2021/01/11 -57	</t>
  </si>
  <si>
    <t xml:space="preserve">2021/01/11 -58	</t>
  </si>
  <si>
    <t xml:space="preserve">2021/01/15 -10	</t>
  </si>
  <si>
    <t xml:space="preserve">2021/01/15 -32	</t>
  </si>
  <si>
    <t xml:space="preserve">2021/01/15 -33	</t>
  </si>
  <si>
    <t xml:space="preserve">2021/01/16 -3	</t>
  </si>
  <si>
    <t xml:space="preserve">2021/01/19 -35	</t>
  </si>
  <si>
    <t xml:space="preserve">2021/01/20 -25	</t>
  </si>
  <si>
    <t xml:space="preserve">2021/01/20 -33	</t>
  </si>
  <si>
    <t xml:space="preserve">2021/01/21 -10	</t>
  </si>
  <si>
    <t xml:space="preserve">2021/01/21 -46	</t>
  </si>
  <si>
    <t xml:space="preserve">2021/01/22 -23	</t>
  </si>
  <si>
    <t xml:space="preserve">2021/01/25 -53	</t>
  </si>
  <si>
    <t xml:space="preserve">2021/01/27 -7	</t>
  </si>
  <si>
    <t xml:space="preserve">2021/01/28 -21	</t>
  </si>
  <si>
    <t xml:space="preserve">2021/01/28 -22	</t>
  </si>
  <si>
    <t xml:space="preserve">2021/01/28 -32	</t>
  </si>
  <si>
    <t xml:space="preserve">2021/01/28 -34	</t>
  </si>
  <si>
    <t xml:space="preserve">2021/01/28 -44	</t>
  </si>
  <si>
    <t xml:space="preserve">2021/01/29 -27	</t>
  </si>
  <si>
    <t xml:space="preserve">2021/01/29 -52	</t>
  </si>
  <si>
    <t xml:space="preserve">2021/01/29 -62	</t>
  </si>
  <si>
    <t xml:space="preserve">2021/01/29 -63	</t>
  </si>
  <si>
    <t xml:space="preserve">2021/01/29 -65	</t>
  </si>
  <si>
    <t xml:space="preserve">2021/01/29 -66	</t>
  </si>
  <si>
    <t xml:space="preserve">2021/01/30 -4	</t>
  </si>
  <si>
    <t xml:space="preserve">2021/01/31 -4	</t>
  </si>
  <si>
    <t xml:space="preserve">2021/01/31 -20	</t>
  </si>
  <si>
    <t xml:space="preserve">2021/01/31 -21	</t>
  </si>
  <si>
    <t xml:space="preserve">2021/01/31 -26	</t>
  </si>
  <si>
    <t xml:space="preserve">2021/01/31 -33	</t>
  </si>
  <si>
    <t xml:space="preserve">2021/01/31 -35	</t>
  </si>
  <si>
    <t xml:space="preserve">2021/01/31 -46	</t>
  </si>
  <si>
    <t xml:space="preserve">2021/01/31 -47	</t>
  </si>
  <si>
    <t xml:space="preserve">2021/01/31 -48	</t>
  </si>
  <si>
    <t xml:space="preserve">2021/01/31 -50	</t>
  </si>
  <si>
    <t xml:space="preserve">2021/01/31 -51	</t>
  </si>
  <si>
    <t xml:space="preserve">2021/01/31 -52	</t>
  </si>
  <si>
    <t xml:space="preserve">2021/01/31 -53	</t>
  </si>
  <si>
    <t xml:space="preserve">2021/01/31 -96	</t>
  </si>
  <si>
    <t xml:space="preserve">2021/02/02 -19	</t>
  </si>
  <si>
    <t xml:space="preserve">2021/02/03 -2	</t>
  </si>
  <si>
    <t xml:space="preserve">2021/02/03 -28	</t>
  </si>
  <si>
    <t xml:space="preserve">2021/02/03 -33	</t>
  </si>
  <si>
    <t xml:space="preserve">2021/02/05 -38	</t>
  </si>
  <si>
    <t xml:space="preserve">2021/02/05 -39	</t>
  </si>
  <si>
    <t xml:space="preserve">2021/02/08 -35	</t>
  </si>
  <si>
    <t xml:space="preserve">2021/02/09 -24	</t>
  </si>
  <si>
    <t xml:space="preserve">2021/02/10 -16	</t>
  </si>
  <si>
    <t xml:space="preserve">2021/02/15 -56	</t>
  </si>
  <si>
    <t xml:space="preserve">2021/02/15 -59	</t>
  </si>
  <si>
    <t xml:space="preserve">2021/02/15 -61	</t>
  </si>
  <si>
    <t xml:space="preserve">2021/02/21 -3	</t>
  </si>
  <si>
    <t xml:space="preserve">2021/02/23 -26	</t>
  </si>
  <si>
    <t xml:space="preserve">2021/02/24 -6	</t>
  </si>
  <si>
    <t xml:space="preserve">2021/02/25 -31	</t>
  </si>
  <si>
    <t xml:space="preserve">2021/02/26 -46	</t>
  </si>
  <si>
    <t xml:space="preserve">2021/02/26 -47	</t>
  </si>
  <si>
    <t xml:space="preserve">2021/02/26 -49	</t>
  </si>
  <si>
    <t xml:space="preserve">2021/02/26 -50	</t>
  </si>
  <si>
    <t xml:space="preserve">2021/02/26 -52	</t>
  </si>
  <si>
    <t xml:space="preserve">2021/02/26 -53	</t>
  </si>
  <si>
    <t xml:space="preserve">2021/02/28 -5	</t>
  </si>
  <si>
    <t xml:space="preserve">2021/02/28 -24	</t>
  </si>
  <si>
    <t xml:space="preserve">2021/02/28 -28	</t>
  </si>
  <si>
    <t xml:space="preserve">2021/02/28 -29	</t>
  </si>
  <si>
    <t xml:space="preserve">2021/02/28 -31	</t>
  </si>
  <si>
    <t xml:space="preserve">2021/02/28 -34	</t>
  </si>
  <si>
    <t xml:space="preserve">2021/02/28 -35	</t>
  </si>
  <si>
    <t xml:space="preserve">2021/02/28 -36	</t>
  </si>
  <si>
    <t xml:space="preserve">2021/02/28 -39	</t>
  </si>
  <si>
    <t xml:space="preserve">2021/02/28 -40	</t>
  </si>
  <si>
    <t xml:space="preserve">2021/02/28 -41	</t>
  </si>
  <si>
    <t xml:space="preserve">2021/02/28 -48	</t>
  </si>
  <si>
    <t xml:space="preserve">2021/02/28 -49	</t>
  </si>
  <si>
    <t xml:space="preserve">2021/02/28 -55	</t>
  </si>
  <si>
    <t xml:space="preserve">2021/02/28 -91	</t>
  </si>
  <si>
    <t xml:space="preserve">2021/03/03 -26	</t>
  </si>
  <si>
    <t xml:space="preserve">2021/03/05 -25	</t>
  </si>
  <si>
    <t xml:space="preserve">2021/03/08 -8	</t>
  </si>
  <si>
    <t xml:space="preserve">2021/03/08 -40	</t>
  </si>
  <si>
    <t xml:space="preserve">2021/03/09 -23	</t>
  </si>
  <si>
    <t xml:space="preserve">2021/03/09 -24	</t>
  </si>
  <si>
    <t xml:space="preserve">2021/03/10 -14	</t>
  </si>
  <si>
    <t xml:space="preserve">2021/03/10 -52	</t>
  </si>
  <si>
    <t xml:space="preserve">2021/03/11 -29	</t>
  </si>
  <si>
    <t xml:space="preserve">2021/03/12 -18	</t>
  </si>
  <si>
    <t xml:space="preserve">2021/03/12 -19	</t>
  </si>
  <si>
    <t xml:space="preserve">2021/03/15 -7	</t>
  </si>
  <si>
    <t xml:space="preserve">2021/03/15 -8	</t>
  </si>
  <si>
    <t xml:space="preserve">2021/03/15 -41	</t>
  </si>
  <si>
    <t xml:space="preserve">2021/03/16 -20	</t>
  </si>
  <si>
    <t xml:space="preserve">2021/03/17 -25	</t>
  </si>
  <si>
    <t xml:space="preserve">2021/03/19 -26	</t>
  </si>
  <si>
    <t xml:space="preserve">2021/03/20 -4	</t>
  </si>
  <si>
    <t xml:space="preserve">2021/03/20 -5	</t>
  </si>
  <si>
    <t xml:space="preserve">2021/03/21 -3	</t>
  </si>
  <si>
    <t xml:space="preserve">2021/03/22 -50	</t>
  </si>
  <si>
    <t xml:space="preserve">2021/03/23 -19	</t>
  </si>
  <si>
    <t xml:space="preserve">2021/03/24 -1	</t>
  </si>
  <si>
    <t xml:space="preserve">2021/03/24 -10	</t>
  </si>
  <si>
    <t xml:space="preserve">2021/03/25 -30	</t>
  </si>
  <si>
    <t xml:space="preserve">2021/03/26 -2	</t>
  </si>
  <si>
    <t xml:space="preserve">2021/03/26 -3	</t>
  </si>
  <si>
    <t xml:space="preserve">2021/03/26 -27	</t>
  </si>
  <si>
    <t xml:space="preserve">2021/03/26 -28	</t>
  </si>
  <si>
    <t xml:space="preserve">2021/03/27 -3	</t>
  </si>
  <si>
    <t xml:space="preserve">2021/03/29 -3	</t>
  </si>
  <si>
    <t xml:space="preserve">2021/03/29 -53	</t>
  </si>
  <si>
    <t xml:space="preserve">2021/03/29 -59	</t>
  </si>
  <si>
    <t xml:space="preserve">2021/03/29 -61	</t>
  </si>
  <si>
    <t xml:space="preserve">2021/03/31 -4	</t>
  </si>
  <si>
    <t xml:space="preserve">2021/03/31 -11	</t>
  </si>
  <si>
    <t xml:space="preserve">2021/03/31 -57	</t>
  </si>
  <si>
    <t xml:space="preserve">2021/03/31 -61	</t>
  </si>
  <si>
    <t xml:space="preserve">2021/03/31 -63	</t>
  </si>
  <si>
    <t xml:space="preserve">2021/03/31 -64	</t>
  </si>
  <si>
    <t xml:space="preserve">2021/03/31 -75	</t>
  </si>
  <si>
    <t xml:space="preserve">2021/03/31 -78	</t>
  </si>
  <si>
    <t xml:space="preserve">2021/03/31 -80	</t>
  </si>
  <si>
    <t xml:space="preserve">2021/03/31 -82	</t>
  </si>
  <si>
    <t xml:space="preserve">2021/03/31 -83	</t>
  </si>
  <si>
    <t xml:space="preserve">2021/03/31 -84	</t>
  </si>
  <si>
    <t xml:space="preserve">2021/03/31 -88	</t>
  </si>
  <si>
    <t xml:space="preserve">2021/03/31 -89	</t>
  </si>
  <si>
    <t xml:space="preserve">2021/03/31 -98	</t>
  </si>
  <si>
    <t xml:space="preserve">2021/03/31 -99	</t>
  </si>
  <si>
    <t xml:space="preserve">2021/03/31 -102	</t>
  </si>
  <si>
    <t xml:space="preserve">2021/03/31 -112	</t>
  </si>
  <si>
    <t xml:space="preserve">2021/03/31 -113	</t>
  </si>
  <si>
    <t xml:space="preserve">2021/03/31 -114	</t>
  </si>
  <si>
    <t xml:space="preserve">2021/03/31 -115	</t>
  </si>
  <si>
    <t xml:space="preserve">2021/03/31 -116	</t>
  </si>
  <si>
    <t xml:space="preserve">2021/03/31 -121	</t>
  </si>
  <si>
    <t xml:space="preserve">2021/03/31 -124	</t>
  </si>
  <si>
    <t xml:space="preserve">2021/03/31 -144	</t>
  </si>
  <si>
    <t xml:space="preserve">2021/01/29 -64	</t>
  </si>
  <si>
    <t xml:space="preserve">2021/01/30 -3	</t>
  </si>
  <si>
    <t xml:space="preserve">2021/01/31 -24	</t>
  </si>
  <si>
    <t xml:space="preserve">2021/02/28 -22	</t>
  </si>
  <si>
    <t xml:space="preserve">2021/03/03 -9	</t>
  </si>
  <si>
    <t xml:space="preserve">2021/03/17 -27	</t>
  </si>
  <si>
    <t xml:space="preserve">2021/03/22 -49	</t>
  </si>
  <si>
    <t xml:space="preserve">2021/03/29 -58	</t>
  </si>
  <si>
    <t xml:space="preserve">2021/03/31 -76	</t>
  </si>
  <si>
    <t xml:space="preserve">2021/03/31 -79	</t>
  </si>
  <si>
    <t xml:space="preserve">2021/03/31 -111	</t>
  </si>
  <si>
    <t xml:space="preserve">2021/01/04 -8	</t>
  </si>
  <si>
    <t xml:space="preserve">2021/01/04 -9	</t>
  </si>
  <si>
    <t xml:space="preserve">2021/01/07 -32	</t>
  </si>
  <si>
    <t xml:space="preserve">2021/01/08 -40	</t>
  </si>
  <si>
    <t xml:space="preserve">2021/01/11 -45	</t>
  </si>
  <si>
    <t xml:space="preserve">2021/01/11 -46	</t>
  </si>
  <si>
    <t xml:space="preserve">2021/01/12 -42	</t>
  </si>
  <si>
    <t xml:space="preserve">2021/01/14 -24	</t>
  </si>
  <si>
    <t xml:space="preserve">2021/01/14 -34	</t>
  </si>
  <si>
    <t xml:space="preserve">2021/01/18 -38	</t>
  </si>
  <si>
    <t xml:space="preserve">2021/01/18 -39	</t>
  </si>
  <si>
    <t xml:space="preserve">2021/01/18 -48	</t>
  </si>
  <si>
    <t xml:space="preserve">2021/01/19 -36	</t>
  </si>
  <si>
    <t xml:space="preserve">2021/01/21 -44	</t>
  </si>
  <si>
    <t xml:space="preserve">2021/01/22 -24	</t>
  </si>
  <si>
    <t xml:space="preserve">2021/01/27 -30	</t>
  </si>
  <si>
    <t xml:space="preserve">2021/01/27 -35	</t>
  </si>
  <si>
    <t xml:space="preserve">2021/01/28 -33	</t>
  </si>
  <si>
    <t xml:space="preserve">2021/01/28 -45	</t>
  </si>
  <si>
    <t xml:space="preserve">2021/01/29 -45	</t>
  </si>
  <si>
    <t xml:space="preserve">2021/01/31 -23	</t>
  </si>
  <si>
    <t xml:space="preserve">2021/01/31 -36	</t>
  </si>
  <si>
    <t xml:space="preserve">2021/01/31 -37	</t>
  </si>
  <si>
    <t xml:space="preserve">2021/01/31 -38	</t>
  </si>
  <si>
    <t xml:space="preserve">2021/01/31 -39	</t>
  </si>
  <si>
    <t xml:space="preserve">2021/01/31 -40	</t>
  </si>
  <si>
    <t xml:space="preserve">2021/01/31 -41	</t>
  </si>
  <si>
    <t xml:space="preserve">2021/01/31 -42	</t>
  </si>
  <si>
    <t xml:space="preserve">2021/02/01 -29	</t>
  </si>
  <si>
    <t xml:space="preserve">2021/02/01 -30	</t>
  </si>
  <si>
    <t xml:space="preserve">2021/02/03 -3	</t>
  </si>
  <si>
    <t xml:space="preserve">2021/02/03 -29	</t>
  </si>
  <si>
    <t xml:space="preserve">2021/02/04 -36	</t>
  </si>
  <si>
    <t xml:space="preserve">2021/02/04 -39	</t>
  </si>
  <si>
    <t xml:space="preserve">2021/02/04 -40	</t>
  </si>
  <si>
    <t xml:space="preserve">2021/02/10 -35	</t>
  </si>
  <si>
    <t xml:space="preserve">2021/02/10 -42	</t>
  </si>
  <si>
    <t xml:space="preserve">2021/02/15 -57	</t>
  </si>
  <si>
    <t xml:space="preserve">2021/02/17 -20	</t>
  </si>
  <si>
    <t xml:space="preserve">2021/02/18 -30	</t>
  </si>
  <si>
    <t xml:space="preserve">2021/02/22 -37	</t>
  </si>
  <si>
    <t xml:space="preserve">2021/02/22 -38	</t>
  </si>
  <si>
    <t xml:space="preserve">2021/02/22 -39	</t>
  </si>
  <si>
    <t xml:space="preserve">2021/02/26 -39	</t>
  </si>
  <si>
    <t xml:space="preserve">2021/02/26 -40	</t>
  </si>
  <si>
    <t xml:space="preserve">2021/02/27 -3	</t>
  </si>
  <si>
    <t xml:space="preserve">2021/02/28 -43	</t>
  </si>
  <si>
    <t xml:space="preserve">2021/02/28 -44	</t>
  </si>
  <si>
    <t xml:space="preserve">2021/02/28 -45	</t>
  </si>
  <si>
    <t xml:space="preserve">2021/02/28 -46	</t>
  </si>
  <si>
    <t xml:space="preserve">2021/02/28 -47	</t>
  </si>
  <si>
    <t xml:space="preserve">2021/02/28 -50	</t>
  </si>
  <si>
    <t xml:space="preserve">2021/02/28 -51	</t>
  </si>
  <si>
    <t xml:space="preserve">2021/02/28 -52	</t>
  </si>
  <si>
    <t xml:space="preserve">2021/03/02 -31	</t>
  </si>
  <si>
    <t xml:space="preserve">2021/03/03 -25	</t>
  </si>
  <si>
    <t xml:space="preserve">2021/03/04 -33	</t>
  </si>
  <si>
    <t xml:space="preserve">2021/03/09 -25	</t>
  </si>
  <si>
    <t xml:space="preserve">2021/03/11 -30	</t>
  </si>
  <si>
    <t xml:space="preserve">2021/03/11 -31	</t>
  </si>
  <si>
    <t xml:space="preserve">2021/03/11 -35	</t>
  </si>
  <si>
    <t xml:space="preserve">2021/03/12 -20	</t>
  </si>
  <si>
    <t xml:space="preserve">2021/03/16 -4	</t>
  </si>
  <si>
    <t xml:space="preserve">2021/03/16 -5	</t>
  </si>
  <si>
    <t xml:space="preserve">2021/03/16 -6	</t>
  </si>
  <si>
    <t xml:space="preserve">2021/03/18 -32	</t>
  </si>
  <si>
    <t xml:space="preserve">2021/03/18 -33	</t>
  </si>
  <si>
    <t xml:space="preserve">2021/03/18 -38	</t>
  </si>
  <si>
    <t xml:space="preserve">2021/03/19 -29	</t>
  </si>
  <si>
    <t xml:space="preserve">2021/03/22 -34	</t>
  </si>
  <si>
    <t xml:space="preserve">2021/03/23 -20	</t>
  </si>
  <si>
    <t xml:space="preserve">2021/03/23 -21	</t>
  </si>
  <si>
    <t xml:space="preserve">2021/03/23 -31	</t>
  </si>
  <si>
    <t xml:space="preserve">2021/03/25 -26	</t>
  </si>
  <si>
    <t xml:space="preserve">2021/03/27 -4	</t>
  </si>
  <si>
    <t xml:space="preserve">2021/03/29 -54	</t>
  </si>
  <si>
    <t xml:space="preserve">2021/03/31 -59	</t>
  </si>
  <si>
    <t xml:space="preserve">2021/03/31 -62	</t>
  </si>
  <si>
    <t xml:space="preserve">2021/03/31 -65	</t>
  </si>
  <si>
    <t xml:space="preserve">2021/03/31 -66	</t>
  </si>
  <si>
    <t xml:space="preserve">2021/03/31 -67	</t>
  </si>
  <si>
    <t xml:space="preserve">2021/03/31 -68	</t>
  </si>
  <si>
    <t xml:space="preserve">2021/03/31 -69	</t>
  </si>
  <si>
    <t xml:space="preserve">2021/03/31 -70	</t>
  </si>
  <si>
    <t xml:space="preserve">2021/03/31 -100	</t>
  </si>
  <si>
    <t xml:space="preserve">2021/03/31 -101	</t>
  </si>
  <si>
    <t xml:space="preserve">2021/01/07 -33	</t>
  </si>
  <si>
    <t xml:space="preserve">2021/02/04 -33	</t>
  </si>
  <si>
    <t xml:space="preserve">2021/03/18 -6	</t>
  </si>
  <si>
    <t xml:space="preserve">2021/01/01 -46	</t>
  </si>
  <si>
    <t xml:space="preserve">2021/01/01 -50	</t>
  </si>
  <si>
    <t xml:space="preserve">2021/01/01 -51	</t>
  </si>
  <si>
    <t xml:space="preserve">2021/01/02 -2	</t>
  </si>
  <si>
    <t xml:space="preserve">2021/01/02 -5	</t>
  </si>
  <si>
    <t xml:space="preserve">2021/01/02 -6	</t>
  </si>
  <si>
    <t xml:space="preserve">2021/01/03 -1	</t>
  </si>
  <si>
    <t xml:space="preserve">2021/01/04 -1	</t>
  </si>
  <si>
    <t xml:space="preserve">2021/01/04 -6	</t>
  </si>
  <si>
    <t xml:space="preserve">2021/01/04 -7	</t>
  </si>
  <si>
    <t xml:space="preserve">2021/01/04 -10	</t>
  </si>
  <si>
    <t xml:space="preserve">2021/01/04 -11	</t>
  </si>
  <si>
    <t xml:space="preserve">2021/01/04 -12	</t>
  </si>
  <si>
    <t xml:space="preserve">성남-영업부	</t>
  </si>
  <si>
    <t xml:space="preserve">2021/01/04 -29	</t>
  </si>
  <si>
    <t xml:space="preserve">2021/01/04 -30	</t>
  </si>
  <si>
    <t xml:space="preserve">2021/01/04 -32	</t>
  </si>
  <si>
    <t xml:space="preserve">2021/01/04 -33	</t>
  </si>
  <si>
    <t xml:space="preserve">2021/01/04 -38	</t>
  </si>
  <si>
    <t xml:space="preserve">2021/01/04 -39	</t>
  </si>
  <si>
    <t xml:space="preserve">2021/01/04 -40	</t>
  </si>
  <si>
    <t xml:space="preserve">2021/01/04 -41	</t>
  </si>
  <si>
    <t xml:space="preserve">2021/01/04 -49	</t>
  </si>
  <si>
    <t xml:space="preserve">2021/01/04 -50	</t>
  </si>
  <si>
    <t xml:space="preserve">2021/01/05 -2	</t>
  </si>
  <si>
    <t xml:space="preserve">2021/01/05 -3	</t>
  </si>
  <si>
    <t xml:space="preserve">2021/01/05 -4	</t>
  </si>
  <si>
    <t xml:space="preserve">2021/01/05 -5	</t>
  </si>
  <si>
    <t xml:space="preserve">2021/01/05 -7	</t>
  </si>
  <si>
    <t xml:space="preserve">2021/01/05 -8	</t>
  </si>
  <si>
    <t xml:space="preserve">2021/01/05 -9	</t>
  </si>
  <si>
    <t xml:space="preserve">2021/01/05 -10	</t>
  </si>
  <si>
    <t xml:space="preserve">2021/01/05 -11	</t>
  </si>
  <si>
    <t xml:space="preserve">2021/01/05 -12	</t>
  </si>
  <si>
    <t xml:space="preserve">2021/01/05 -13	</t>
  </si>
  <si>
    <t xml:space="preserve">2021/01/05 -25	</t>
  </si>
  <si>
    <t xml:space="preserve">2021/01/05 -26	</t>
  </si>
  <si>
    <t xml:space="preserve">2021/01/05 -27	</t>
  </si>
  <si>
    <t xml:space="preserve">2021/01/05 -28	</t>
  </si>
  <si>
    <t xml:space="preserve">2021/01/05 -37	</t>
  </si>
  <si>
    <t xml:space="preserve">2021/01/05 -45	</t>
  </si>
  <si>
    <t xml:space="preserve">2021/01/05 -46	</t>
  </si>
  <si>
    <t xml:space="preserve">2021/01/06 -1	</t>
  </si>
  <si>
    <t xml:space="preserve">2021/01/06 -5	</t>
  </si>
  <si>
    <t xml:space="preserve">2021/01/06 -6	</t>
  </si>
  <si>
    <t xml:space="preserve">2021/01/06 -7	</t>
  </si>
  <si>
    <t xml:space="preserve">2021/01/06 -8	</t>
  </si>
  <si>
    <t xml:space="preserve">2021/01/06 -9	</t>
  </si>
  <si>
    <t xml:space="preserve">2021/01/06 -27	</t>
  </si>
  <si>
    <t xml:space="preserve">2021/01/06 -28	</t>
  </si>
  <si>
    <t xml:space="preserve">2021/01/06 -29	</t>
  </si>
  <si>
    <t xml:space="preserve">2021/01/06 -30	</t>
  </si>
  <si>
    <t xml:space="preserve">2021/01/06 -31	</t>
  </si>
  <si>
    <t xml:space="preserve">2021/01/06 -32	</t>
  </si>
  <si>
    <t xml:space="preserve">2021/01/06 -37	</t>
  </si>
  <si>
    <t xml:space="preserve">2021/01/07 -2	</t>
  </si>
  <si>
    <t xml:space="preserve">2021/01/07 -3	</t>
  </si>
  <si>
    <t xml:space="preserve">2021/01/07 -17	</t>
  </si>
  <si>
    <t xml:space="preserve">2021/01/07 -18	</t>
  </si>
  <si>
    <t xml:space="preserve">2021/01/07 -19	</t>
  </si>
  <si>
    <t xml:space="preserve">2021/01/07 -20	</t>
  </si>
  <si>
    <t xml:space="preserve">2021/01/07 -24	</t>
  </si>
  <si>
    <t xml:space="preserve">2021/01/07 -25	</t>
  </si>
  <si>
    <t xml:space="preserve">2021/01/07 -26	</t>
  </si>
  <si>
    <t xml:space="preserve">2021/01/07 -31	</t>
  </si>
  <si>
    <t xml:space="preserve">2021/01/07 -34	</t>
  </si>
  <si>
    <t xml:space="preserve">2021/01/08 -1	</t>
  </si>
  <si>
    <t xml:space="preserve">2021/01/08 -20	</t>
  </si>
  <si>
    <t xml:space="preserve">2021/01/08 -22	</t>
  </si>
  <si>
    <t xml:space="preserve">2021/01/08 -23	</t>
  </si>
  <si>
    <t xml:space="preserve">2021/01/08 -24	</t>
  </si>
  <si>
    <t xml:space="preserve">2021/01/08 -28	</t>
  </si>
  <si>
    <t xml:space="preserve">2021/01/08 -29	</t>
  </si>
  <si>
    <t xml:space="preserve">2021/01/08 -31	</t>
  </si>
  <si>
    <t xml:space="preserve">2021/01/08 -32	</t>
  </si>
  <si>
    <t xml:space="preserve">2021/01/08 -33	</t>
  </si>
  <si>
    <t xml:space="preserve">2021/01/08 -38	</t>
  </si>
  <si>
    <t xml:space="preserve">2021/01/08 -41	</t>
  </si>
  <si>
    <t xml:space="preserve">2021/01/08 -43	</t>
  </si>
  <si>
    <t xml:space="preserve">2021/01/08 -44	</t>
  </si>
  <si>
    <t xml:space="preserve">2021/01/08 -45	</t>
  </si>
  <si>
    <t xml:space="preserve">2021/01/10 -1	</t>
  </si>
  <si>
    <t xml:space="preserve">2021/01/11 -3	</t>
  </si>
  <si>
    <t xml:space="preserve">2021/01/11 -4	</t>
  </si>
  <si>
    <t xml:space="preserve">2021/01/11 -5	</t>
  </si>
  <si>
    <t xml:space="preserve">2021/01/11 -6	</t>
  </si>
  <si>
    <t xml:space="preserve">2021/01/11 -8	</t>
  </si>
  <si>
    <t xml:space="preserve">2021/01/11 -26	</t>
  </si>
  <si>
    <t xml:space="preserve">2021/01/11 -36	</t>
  </si>
  <si>
    <t xml:space="preserve">2021/01/11 -37	</t>
  </si>
  <si>
    <t xml:space="preserve">2021/01/11 -47	</t>
  </si>
  <si>
    <t xml:space="preserve">2021/01/11 -48	</t>
  </si>
  <si>
    <t xml:space="preserve">2021/01/11 -49	</t>
  </si>
  <si>
    <t xml:space="preserve">2021/01/11 -50	</t>
  </si>
  <si>
    <t xml:space="preserve">2021/01/11 -51	</t>
  </si>
  <si>
    <t xml:space="preserve">2021/01/11 -60	</t>
  </si>
  <si>
    <t xml:space="preserve">2021/01/12 -1	</t>
  </si>
  <si>
    <t xml:space="preserve">2021/01/12 -3	</t>
  </si>
  <si>
    <t xml:space="preserve">2021/01/12 -4	</t>
  </si>
  <si>
    <t xml:space="preserve">2021/01/12 -5	</t>
  </si>
  <si>
    <t xml:space="preserve">2021/01/12 -6	</t>
  </si>
  <si>
    <t xml:space="preserve">2021/01/12 -7	</t>
  </si>
  <si>
    <t xml:space="preserve">2021/01/12 -9	</t>
  </si>
  <si>
    <t xml:space="preserve">2021/01/12 -10	</t>
  </si>
  <si>
    <t xml:space="preserve">2021/01/12 -31	</t>
  </si>
  <si>
    <t xml:space="preserve">2021/01/12 -32	</t>
  </si>
  <si>
    <t xml:space="preserve">2021/01/12 -33	</t>
  </si>
  <si>
    <t xml:space="preserve">2021/01/12 -34	</t>
  </si>
  <si>
    <t xml:space="preserve">2021/01/12 -35	</t>
  </si>
  <si>
    <t xml:space="preserve">2021/01/12 -36	</t>
  </si>
  <si>
    <t xml:space="preserve">2021/01/12 -41	</t>
  </si>
  <si>
    <t xml:space="preserve">2021/01/12 -43	</t>
  </si>
  <si>
    <t xml:space="preserve">2021/01/12 -44	</t>
  </si>
  <si>
    <t xml:space="preserve">2021/01/13 -1	</t>
  </si>
  <si>
    <t xml:space="preserve">2021/01/13 -3	</t>
  </si>
  <si>
    <t xml:space="preserve">2021/01/13 -4	</t>
  </si>
  <si>
    <t xml:space="preserve">2021/01/13 -5	</t>
  </si>
  <si>
    <t xml:space="preserve">2021/01/13 -6	</t>
  </si>
  <si>
    <t xml:space="preserve">2021/01/13 -7	</t>
  </si>
  <si>
    <t xml:space="preserve">2021/01/13 -21	</t>
  </si>
  <si>
    <t xml:space="preserve">2021/01/13 -30	</t>
  </si>
  <si>
    <t xml:space="preserve">2021/01/13 -31	</t>
  </si>
  <si>
    <t xml:space="preserve">2021/01/13 -32	</t>
  </si>
  <si>
    <t xml:space="preserve">2021/01/13 -33	</t>
  </si>
  <si>
    <t xml:space="preserve">2021/01/13 -34	</t>
  </si>
  <si>
    <t xml:space="preserve">2021/01/13 -39	</t>
  </si>
  <si>
    <t xml:space="preserve">2021/01/13 -40	</t>
  </si>
  <si>
    <t xml:space="preserve">2021/01/13 -41	</t>
  </si>
  <si>
    <t xml:space="preserve">2021/01/13 -42	</t>
  </si>
  <si>
    <t xml:space="preserve">2021/01/14 -1	</t>
  </si>
  <si>
    <t xml:space="preserve">2021/01/14 -3	</t>
  </si>
  <si>
    <t xml:space="preserve">2021/01/14 -4	</t>
  </si>
  <si>
    <t xml:space="preserve">2021/01/14 -5	</t>
  </si>
  <si>
    <t xml:space="preserve">2021/01/14 -7	</t>
  </si>
  <si>
    <t xml:space="preserve">2021/01/14 -8	</t>
  </si>
  <si>
    <t xml:space="preserve">2021/01/14 -9	</t>
  </si>
  <si>
    <t xml:space="preserve">2021/01/14 -10	</t>
  </si>
  <si>
    <t xml:space="preserve">2021/01/14 -16	</t>
  </si>
  <si>
    <t xml:space="preserve">2021/01/14 -17	</t>
  </si>
  <si>
    <t xml:space="preserve">2021/01/14 -18	</t>
  </si>
  <si>
    <t xml:space="preserve">2021/01/14 -25	</t>
  </si>
  <si>
    <t xml:space="preserve">2021/01/14 -26	</t>
  </si>
  <si>
    <t xml:space="preserve">2021/01/14 -27	</t>
  </si>
  <si>
    <t xml:space="preserve">2021/01/14 -28	</t>
  </si>
  <si>
    <t xml:space="preserve">2021/01/14 -29	</t>
  </si>
  <si>
    <t xml:space="preserve">2021/01/15 -1	</t>
  </si>
  <si>
    <t xml:space="preserve">2021/01/15 -7	</t>
  </si>
  <si>
    <t xml:space="preserve">2021/01/15 -8	</t>
  </si>
  <si>
    <t xml:space="preserve">2021/01/15 -11	</t>
  </si>
  <si>
    <t xml:space="preserve">2021/01/15 -23	</t>
  </si>
  <si>
    <t xml:space="preserve">2021/01/15 -24	</t>
  </si>
  <si>
    <t xml:space="preserve">2021/01/15 -25	</t>
  </si>
  <si>
    <t xml:space="preserve">2021/01/15 -26	</t>
  </si>
  <si>
    <t xml:space="preserve">2021/01/15 -27	</t>
  </si>
  <si>
    <t xml:space="preserve">2021/01/15 -34	</t>
  </si>
  <si>
    <t xml:space="preserve">2021/01/15 -35	</t>
  </si>
  <si>
    <t xml:space="preserve">2021/01/15 -36	</t>
  </si>
  <si>
    <t xml:space="preserve">2021/01/16 -1	</t>
  </si>
  <si>
    <t xml:space="preserve">2021/01/16 -4	</t>
  </si>
  <si>
    <t xml:space="preserve">2021/01/16 -7	</t>
  </si>
  <si>
    <t xml:space="preserve">2021/01/18 -3	</t>
  </si>
  <si>
    <t xml:space="preserve">2021/01/18 -7	</t>
  </si>
  <si>
    <t xml:space="preserve">2021/01/18 -8	</t>
  </si>
  <si>
    <t xml:space="preserve">2021/01/18 -9	</t>
  </si>
  <si>
    <t xml:space="preserve">2021/01/18 -24	</t>
  </si>
  <si>
    <t xml:space="preserve">2021/01/18 -25	</t>
  </si>
  <si>
    <t xml:space="preserve">2021/01/18 -26	</t>
  </si>
  <si>
    <t xml:space="preserve">2021/01/18 -31	</t>
  </si>
  <si>
    <t xml:space="preserve">2021/01/18 -33	</t>
  </si>
  <si>
    <t xml:space="preserve">2021/01/18 -34	</t>
  </si>
  <si>
    <t xml:space="preserve">2021/01/18 -35	</t>
  </si>
  <si>
    <t xml:space="preserve">2021/01/18 -36	</t>
  </si>
  <si>
    <t xml:space="preserve">2021/01/18 -40	</t>
  </si>
  <si>
    <t xml:space="preserve">2021/01/18 -41	</t>
  </si>
  <si>
    <t xml:space="preserve">2021/01/18 -42	</t>
  </si>
  <si>
    <t xml:space="preserve">2021/01/18 -49	</t>
  </si>
  <si>
    <t xml:space="preserve">2021/01/18 -50	</t>
  </si>
  <si>
    <t xml:space="preserve">2021/01/19 -1	</t>
  </si>
  <si>
    <t xml:space="preserve">2021/01/19 -2	</t>
  </si>
  <si>
    <t xml:space="preserve">2021/01/19 -3	</t>
  </si>
  <si>
    <t xml:space="preserve">2021/01/19 -4	</t>
  </si>
  <si>
    <t xml:space="preserve">2021/01/19 -5	</t>
  </si>
  <si>
    <t xml:space="preserve">2021/01/19 -6	</t>
  </si>
  <si>
    <t xml:space="preserve">2021/01/19 -7	</t>
  </si>
  <si>
    <t xml:space="preserve">2021/01/19 -8	</t>
  </si>
  <si>
    <t xml:space="preserve">2021/01/19 -21	</t>
  </si>
  <si>
    <t xml:space="preserve">2021/01/19 -22	</t>
  </si>
  <si>
    <t xml:space="preserve">2021/01/19 -23	</t>
  </si>
  <si>
    <t xml:space="preserve">2021/01/19 -24	</t>
  </si>
  <si>
    <t xml:space="preserve">2021/01/19 -25	</t>
  </si>
  <si>
    <t xml:space="preserve">2021/01/19 -30	</t>
  </si>
  <si>
    <t xml:space="preserve">2021/01/19 -31	</t>
  </si>
  <si>
    <t xml:space="preserve">2021/01/19 -32	</t>
  </si>
  <si>
    <t xml:space="preserve">2021/01/19 -33	</t>
  </si>
  <si>
    <t xml:space="preserve">2021/01/19 -34	</t>
  </si>
  <si>
    <t xml:space="preserve">2021/01/19 -37	</t>
  </si>
  <si>
    <t xml:space="preserve">2021/01/19 -42	</t>
  </si>
  <si>
    <t xml:space="preserve">2021/01/19 -43	</t>
  </si>
  <si>
    <t xml:space="preserve">2021/01/19 -44	</t>
  </si>
  <si>
    <t xml:space="preserve">2021/01/19 -45	</t>
  </si>
  <si>
    <t xml:space="preserve">2021/01/19 -46	</t>
  </si>
  <si>
    <t xml:space="preserve">2021/01/19 -47	</t>
  </si>
  <si>
    <t xml:space="preserve">2021/01/19 -48	</t>
  </si>
  <si>
    <t xml:space="preserve">2021/01/20 -2	</t>
  </si>
  <si>
    <t xml:space="preserve">2021/01/20 -3	</t>
  </si>
  <si>
    <t xml:space="preserve">2021/01/20 -4	</t>
  </si>
  <si>
    <t xml:space="preserve">2021/01/20 -5	</t>
  </si>
  <si>
    <t xml:space="preserve">2021/01/20 -6	</t>
  </si>
  <si>
    <t xml:space="preserve">2021/01/20 -7	</t>
  </si>
  <si>
    <t xml:space="preserve">2021/01/20 -8	</t>
  </si>
  <si>
    <t xml:space="preserve">2021/01/20 -9	</t>
  </si>
  <si>
    <t xml:space="preserve">2021/01/20 -10	</t>
  </si>
  <si>
    <t xml:space="preserve">2021/01/20 -11	</t>
  </si>
  <si>
    <t xml:space="preserve">2021/01/20 -17	</t>
  </si>
  <si>
    <t xml:space="preserve">2021/01/20 -20	</t>
  </si>
  <si>
    <t xml:space="preserve">2021/01/20 -21	</t>
  </si>
  <si>
    <t xml:space="preserve">2021/01/20 -22	</t>
  </si>
  <si>
    <t xml:space="preserve">2021/01/20 -23	</t>
  </si>
  <si>
    <t xml:space="preserve">2021/01/20 -26	</t>
  </si>
  <si>
    <t xml:space="preserve">2021/01/20 -27	</t>
  </si>
  <si>
    <t xml:space="preserve">2021/01/20 -32	</t>
  </si>
  <si>
    <t xml:space="preserve">2021/01/20 -34	</t>
  </si>
  <si>
    <t xml:space="preserve">2021/01/20 -36	</t>
  </si>
  <si>
    <t xml:space="preserve">2021/01/20 -37	</t>
  </si>
  <si>
    <t xml:space="preserve">2021/01/20 -38	</t>
  </si>
  <si>
    <t xml:space="preserve">2021/01/20 -39	</t>
  </si>
  <si>
    <t xml:space="preserve">2021/01/20 -40	</t>
  </si>
  <si>
    <t xml:space="preserve">2021/01/20 -43	</t>
  </si>
  <si>
    <t xml:space="preserve">2021/01/21 -1	</t>
  </si>
  <si>
    <t xml:space="preserve">2021/01/21 -5	</t>
  </si>
  <si>
    <t xml:space="preserve">2021/01/21 -6	</t>
  </si>
  <si>
    <t xml:space="preserve">2021/01/21 -7	</t>
  </si>
  <si>
    <t xml:space="preserve">2021/01/21 -8	</t>
  </si>
  <si>
    <t xml:space="preserve">2021/01/21 -9	</t>
  </si>
  <si>
    <t xml:space="preserve">2021/01/21 -24	</t>
  </si>
  <si>
    <t xml:space="preserve">2021/01/21 -25	</t>
  </si>
  <si>
    <t xml:space="preserve">2021/01/21 -27	</t>
  </si>
  <si>
    <t xml:space="preserve">2021/01/21 -28	</t>
  </si>
  <si>
    <t xml:space="preserve">2021/01/21 -29	</t>
  </si>
  <si>
    <t xml:space="preserve">2021/01/21 -34	</t>
  </si>
  <si>
    <t xml:space="preserve">2021/01/21 -38	</t>
  </si>
  <si>
    <t xml:space="preserve">2021/01/21 -43	</t>
  </si>
  <si>
    <t xml:space="preserve">2021/01/22 -1	</t>
  </si>
  <si>
    <t xml:space="preserve">2021/01/22 -2	</t>
  </si>
  <si>
    <t xml:space="preserve">2021/01/22 -3	</t>
  </si>
  <si>
    <t xml:space="preserve">2021/01/22 -4	</t>
  </si>
  <si>
    <t xml:space="preserve">2021/01/22 -5	</t>
  </si>
  <si>
    <t xml:space="preserve">2021/01/22 -6	</t>
  </si>
  <si>
    <t xml:space="preserve">2021/01/22 -7	</t>
  </si>
  <si>
    <t xml:space="preserve">2021/01/22 -8	</t>
  </si>
  <si>
    <t xml:space="preserve">2021/01/22 -9	</t>
  </si>
  <si>
    <t xml:space="preserve">2021/01/22 -10	</t>
  </si>
  <si>
    <t xml:space="preserve">2021/01/22 -11	</t>
  </si>
  <si>
    <t xml:space="preserve">2021/01/22 -15	</t>
  </si>
  <si>
    <t xml:space="preserve">2021/01/22 -16	</t>
  </si>
  <si>
    <t xml:space="preserve">2021/01/22 -25	</t>
  </si>
  <si>
    <t xml:space="preserve">2021/01/22 -26	</t>
  </si>
  <si>
    <t xml:space="preserve">2021/01/22 -31	</t>
  </si>
  <si>
    <t xml:space="preserve">2021/01/23 -1	</t>
  </si>
  <si>
    <t xml:space="preserve">2021/01/23 -3	</t>
  </si>
  <si>
    <t xml:space="preserve">2021/01/23 -4	</t>
  </si>
  <si>
    <t xml:space="preserve">2021/01/24 -2	</t>
  </si>
  <si>
    <t xml:space="preserve">2021/01/25 -4	</t>
  </si>
  <si>
    <t xml:space="preserve">2021/01/25 -5	</t>
  </si>
  <si>
    <t xml:space="preserve">2021/01/25 -6	</t>
  </si>
  <si>
    <t xml:space="preserve">2021/01/25 -7	</t>
  </si>
  <si>
    <t xml:space="preserve">2021/01/25 -8	</t>
  </si>
  <si>
    <t xml:space="preserve">2021/01/25 -9	</t>
  </si>
  <si>
    <t xml:space="preserve">2021/01/25 -10	</t>
  </si>
  <si>
    <t xml:space="preserve">2021/01/25 -11	</t>
  </si>
  <si>
    <t xml:space="preserve">2021/01/25 -12	</t>
  </si>
  <si>
    <t xml:space="preserve">2021/01/25 -13	</t>
  </si>
  <si>
    <t xml:space="preserve">2021/01/25 -14	</t>
  </si>
  <si>
    <t xml:space="preserve">2021/01/25 -15	</t>
  </si>
  <si>
    <t xml:space="preserve">2021/01/25 -32	</t>
  </si>
  <si>
    <t xml:space="preserve">2021/01/25 -33	</t>
  </si>
  <si>
    <t xml:space="preserve">2021/01/25 -39	</t>
  </si>
  <si>
    <t xml:space="preserve">2021/01/25 -47	</t>
  </si>
  <si>
    <t xml:space="preserve">2021/01/25 -48	</t>
  </si>
  <si>
    <t xml:space="preserve">2021/01/25 -49	</t>
  </si>
  <si>
    <t xml:space="preserve">2021/01/25 -50	</t>
  </si>
  <si>
    <t xml:space="preserve">2021/01/25 -51	</t>
  </si>
  <si>
    <t xml:space="preserve">2021/01/25 -52	</t>
  </si>
  <si>
    <t xml:space="preserve">2021/01/26 -1	</t>
  </si>
  <si>
    <t xml:space="preserve">2021/01/26 -2	</t>
  </si>
  <si>
    <t xml:space="preserve">2021/01/26 -3	</t>
  </si>
  <si>
    <t xml:space="preserve">2021/01/26 -4	</t>
  </si>
  <si>
    <t xml:space="preserve">2021/01/26 -5	</t>
  </si>
  <si>
    <t xml:space="preserve">2021/01/26 -6	</t>
  </si>
  <si>
    <t xml:space="preserve">2021/01/26 -7	</t>
  </si>
  <si>
    <t xml:space="preserve">2021/01/26 -8	</t>
  </si>
  <si>
    <t xml:space="preserve">2021/01/26 -9	</t>
  </si>
  <si>
    <t xml:space="preserve">2021/01/26 -10	</t>
  </si>
  <si>
    <t xml:space="preserve">2021/01/26 -28	</t>
  </si>
  <si>
    <t xml:space="preserve">2021/01/26 -29	</t>
  </si>
  <si>
    <t xml:space="preserve">2021/01/26 -30	</t>
  </si>
  <si>
    <t xml:space="preserve">2021/01/26 -37	</t>
  </si>
  <si>
    <t xml:space="preserve">2021/01/26 -38	</t>
  </si>
  <si>
    <t xml:space="preserve">2021/01/26 -39	</t>
  </si>
  <si>
    <t xml:space="preserve">2021/01/26 -40	</t>
  </si>
  <si>
    <t xml:space="preserve">2021/01/26 -41	</t>
  </si>
  <si>
    <t xml:space="preserve">2021/01/26 -42	</t>
  </si>
  <si>
    <t xml:space="preserve">2021/01/26 -43	</t>
  </si>
  <si>
    <t xml:space="preserve">2021/01/27 -4	</t>
  </si>
  <si>
    <t xml:space="preserve">2021/01/27 -5	</t>
  </si>
  <si>
    <t xml:space="preserve">2021/01/27 -6	</t>
  </si>
  <si>
    <t xml:space="preserve">2021/01/27 -13	</t>
  </si>
  <si>
    <t xml:space="preserve">2021/01/27 -15	</t>
  </si>
  <si>
    <t xml:space="preserve">2021/01/27 -16	</t>
  </si>
  <si>
    <t xml:space="preserve">2021/01/27 -17	</t>
  </si>
  <si>
    <t xml:space="preserve">2021/01/27 -18	</t>
  </si>
  <si>
    <t xml:space="preserve">2021/01/27 -19	</t>
  </si>
  <si>
    <t xml:space="preserve">2021/01/27 -20	</t>
  </si>
  <si>
    <t xml:space="preserve">2021/01/27 -21	</t>
  </si>
  <si>
    <t xml:space="preserve">2021/01/27 -27	</t>
  </si>
  <si>
    <t xml:space="preserve">2021/01/27 -28	</t>
  </si>
  <si>
    <t xml:space="preserve">2021/01/27 -36	</t>
  </si>
  <si>
    <t xml:space="preserve">2021/01/27 -37	</t>
  </si>
  <si>
    <t xml:space="preserve">2021/01/27 -38	</t>
  </si>
  <si>
    <t xml:space="preserve">2021/01/27 -39	</t>
  </si>
  <si>
    <t xml:space="preserve">2021/01/27 -40	</t>
  </si>
  <si>
    <t xml:space="preserve">2021/01/27 -41	</t>
  </si>
  <si>
    <t xml:space="preserve">2021/01/27 -42	</t>
  </si>
  <si>
    <t xml:space="preserve">2021/01/28 -2	</t>
  </si>
  <si>
    <t xml:space="preserve">2021/01/28 -3	</t>
  </si>
  <si>
    <t xml:space="preserve">2021/01/28 -4	</t>
  </si>
  <si>
    <t xml:space="preserve">2021/01/28 -18	</t>
  </si>
  <si>
    <t xml:space="preserve">2021/01/28 -19	</t>
  </si>
  <si>
    <t xml:space="preserve">2021/01/28 -20	</t>
  </si>
  <si>
    <t xml:space="preserve">2021/01/28 -46	</t>
  </si>
  <si>
    <t xml:space="preserve">2021/01/28 -47	</t>
  </si>
  <si>
    <t xml:space="preserve">2021/01/28 -48	</t>
  </si>
  <si>
    <t xml:space="preserve">2021/01/28 -49	</t>
  </si>
  <si>
    <t xml:space="preserve">2021/01/28 -50	</t>
  </si>
  <si>
    <t xml:space="preserve">2021/01/28 -51	</t>
  </si>
  <si>
    <t xml:space="preserve">2021/01/28 -52	</t>
  </si>
  <si>
    <t xml:space="preserve">2021/01/29 -1	</t>
  </si>
  <si>
    <t xml:space="preserve">2021/01/29 -2	</t>
  </si>
  <si>
    <t xml:space="preserve">2021/01/29 -3	</t>
  </si>
  <si>
    <t xml:space="preserve">2021/01/29 -4	</t>
  </si>
  <si>
    <t xml:space="preserve">2021/01/29 -5	</t>
  </si>
  <si>
    <t xml:space="preserve">2021/01/29 -6	</t>
  </si>
  <si>
    <t xml:space="preserve">2021/01/29 -36	</t>
  </si>
  <si>
    <t xml:space="preserve">2021/01/29 -37	</t>
  </si>
  <si>
    <t xml:space="preserve">2021/01/29 -44	</t>
  </si>
  <si>
    <t xml:space="preserve">2021/01/29 -67	</t>
  </si>
  <si>
    <t xml:space="preserve">2021/01/29 -68	</t>
  </si>
  <si>
    <t xml:space="preserve">2021/01/29 -69	</t>
  </si>
  <si>
    <t xml:space="preserve">2021/01/29 -70	</t>
  </si>
  <si>
    <t xml:space="preserve">2021/01/29 -71	</t>
  </si>
  <si>
    <t xml:space="preserve">2021/01/29 -72	</t>
  </si>
  <si>
    <t xml:space="preserve">2021/01/29 -73	</t>
  </si>
  <si>
    <t xml:space="preserve">2021/01/29 -74	</t>
  </si>
  <si>
    <t xml:space="preserve">2021/01/30 -1	</t>
  </si>
  <si>
    <t xml:space="preserve">2021/01/30 -5	</t>
  </si>
  <si>
    <t xml:space="preserve">2021/01/31 -30	</t>
  </si>
  <si>
    <t xml:space="preserve">2021/01/31 -43	</t>
  </si>
  <si>
    <t xml:space="preserve">2021/01/31 -44	</t>
  </si>
  <si>
    <t xml:space="preserve">2021/01/31 -45	</t>
  </si>
  <si>
    <t xml:space="preserve">2021/01/31 -56	</t>
  </si>
  <si>
    <t xml:space="preserve">2021/01/31 -66	</t>
  </si>
  <si>
    <t xml:space="preserve">2021/01/31 -73	</t>
  </si>
  <si>
    <t xml:space="preserve">2021/02/01 -2	</t>
  </si>
  <si>
    <t xml:space="preserve">2021/02/01 -3	</t>
  </si>
  <si>
    <t xml:space="preserve">2021/02/01 -4	</t>
  </si>
  <si>
    <t xml:space="preserve">2021/02/01 -8	</t>
  </si>
  <si>
    <t xml:space="preserve">2021/02/01 -9	</t>
  </si>
  <si>
    <t xml:space="preserve">2021/02/01 -12	</t>
  </si>
  <si>
    <t xml:space="preserve">2021/02/01 -35	</t>
  </si>
  <si>
    <t xml:space="preserve">2021/02/01 -36	</t>
  </si>
  <si>
    <t xml:space="preserve">2021/02/01 -39	</t>
  </si>
  <si>
    <t xml:space="preserve">2021/02/01 -44	</t>
  </si>
  <si>
    <t xml:space="preserve">2021/02/01 -45	</t>
  </si>
  <si>
    <t xml:space="preserve">2021/02/01 -46	</t>
  </si>
  <si>
    <t xml:space="preserve">2021/02/01 -47	</t>
  </si>
  <si>
    <t xml:space="preserve">2021/02/01 -48	</t>
  </si>
  <si>
    <t xml:space="preserve">2021/02/02 -1	</t>
  </si>
  <si>
    <t xml:space="preserve">2021/02/02 -2	</t>
  </si>
  <si>
    <t xml:space="preserve">2021/02/02 -3	</t>
  </si>
  <si>
    <t xml:space="preserve">2021/02/02 -4	</t>
  </si>
  <si>
    <t xml:space="preserve">2021/02/02 -5	</t>
  </si>
  <si>
    <t xml:space="preserve">2021/02/02 -6	</t>
  </si>
  <si>
    <t xml:space="preserve">2021/02/02 -10	</t>
  </si>
  <si>
    <t xml:space="preserve">2021/02/02 -36	</t>
  </si>
  <si>
    <t xml:space="preserve">2021/02/02 -37	</t>
  </si>
  <si>
    <t xml:space="preserve">2021/02/02 -38	</t>
  </si>
  <si>
    <t xml:space="preserve">2021/02/02 -39	</t>
  </si>
  <si>
    <t xml:space="preserve">2021/02/03 -1	</t>
  </si>
  <si>
    <t xml:space="preserve">2021/02/03 -4	</t>
  </si>
  <si>
    <t xml:space="preserve">2021/02/03 -5	</t>
  </si>
  <si>
    <t xml:space="preserve">2021/02/03 -25	</t>
  </si>
  <si>
    <t xml:space="preserve">2021/02/03 -26	</t>
  </si>
  <si>
    <t xml:space="preserve">2021/02/03 -27	</t>
  </si>
  <si>
    <t xml:space="preserve">2021/02/03 -32	</t>
  </si>
  <si>
    <t xml:space="preserve">2021/02/03 -34	</t>
  </si>
  <si>
    <t xml:space="preserve">2021/02/03 -35	</t>
  </si>
  <si>
    <t xml:space="preserve">2021/02/04 -2	</t>
  </si>
  <si>
    <t xml:space="preserve">2021/02/04 -3	</t>
  </si>
  <si>
    <t xml:space="preserve">2021/02/04 -8	</t>
  </si>
  <si>
    <t xml:space="preserve">2021/02/04 -17	</t>
  </si>
  <si>
    <t xml:space="preserve">2021/02/04 -24	</t>
  </si>
  <si>
    <t xml:space="preserve">2021/02/04 -29	</t>
  </si>
  <si>
    <t xml:space="preserve">2021/02/04 -31	</t>
  </si>
  <si>
    <t xml:space="preserve">2021/02/04 -41	</t>
  </si>
  <si>
    <t xml:space="preserve">2021/02/05 -1	</t>
  </si>
  <si>
    <t xml:space="preserve">2021/02/05 -2	</t>
  </si>
  <si>
    <t xml:space="preserve">2021/02/05 -3	</t>
  </si>
  <si>
    <t xml:space="preserve">2021/02/05 -4	</t>
  </si>
  <si>
    <t xml:space="preserve">2021/02/05 -5	</t>
  </si>
  <si>
    <t xml:space="preserve">2021/02/05 -6	</t>
  </si>
  <si>
    <t xml:space="preserve">2021/02/05 -7	</t>
  </si>
  <si>
    <t xml:space="preserve">2021/02/05 -17	</t>
  </si>
  <si>
    <t xml:space="preserve">2021/02/05 -18	</t>
  </si>
  <si>
    <t xml:space="preserve">2021/02/05 -26	</t>
  </si>
  <si>
    <t xml:space="preserve">2021/02/06 -3	</t>
  </si>
  <si>
    <t xml:space="preserve">2021/02/08 -5	</t>
  </si>
  <si>
    <t xml:space="preserve">2021/02/08 -6	</t>
  </si>
  <si>
    <t xml:space="preserve">2021/02/08 -7	</t>
  </si>
  <si>
    <t xml:space="preserve">2021/02/08 -8	</t>
  </si>
  <si>
    <t xml:space="preserve">2021/02/08 -9	</t>
  </si>
  <si>
    <t xml:space="preserve">2021/02/08 -31	</t>
  </si>
  <si>
    <t xml:space="preserve">2021/02/08 -36	</t>
  </si>
  <si>
    <t xml:space="preserve">2021/02/08 -38	</t>
  </si>
  <si>
    <t xml:space="preserve">2021/02/08 -39	</t>
  </si>
  <si>
    <t xml:space="preserve">2021/02/08 -40	</t>
  </si>
  <si>
    <t xml:space="preserve">2021/02/08 -41	</t>
  </si>
  <si>
    <t xml:space="preserve">2021/02/09 -1	</t>
  </si>
  <si>
    <t xml:space="preserve">2021/02/09 -3	</t>
  </si>
  <si>
    <t xml:space="preserve">2021/02/09 -5	</t>
  </si>
  <si>
    <t xml:space="preserve">2021/02/09 -6	</t>
  </si>
  <si>
    <t xml:space="preserve">2021/02/09 -7	</t>
  </si>
  <si>
    <t xml:space="preserve">2021/02/09 -8	</t>
  </si>
  <si>
    <t xml:space="preserve">2021/02/09 -21	</t>
  </si>
  <si>
    <t xml:space="preserve">2021/02/09 -25	</t>
  </si>
  <si>
    <t xml:space="preserve">2021/02/10 -1	</t>
  </si>
  <si>
    <t xml:space="preserve">2021/02/10 -2	</t>
  </si>
  <si>
    <t xml:space="preserve">2021/02/10 -3	</t>
  </si>
  <si>
    <t xml:space="preserve">2021/02/10 -4	</t>
  </si>
  <si>
    <t xml:space="preserve">2021/02/10 -5	</t>
  </si>
  <si>
    <t xml:space="preserve">2021/02/10 -6	</t>
  </si>
  <si>
    <t xml:space="preserve">2021/02/10 -7	</t>
  </si>
  <si>
    <t xml:space="preserve">2021/02/10 -44	</t>
  </si>
  <si>
    <t xml:space="preserve">2021/02/10 -45	</t>
  </si>
  <si>
    <t xml:space="preserve">2021/02/10 -46	</t>
  </si>
  <si>
    <t xml:space="preserve">2021/02/10 -47	</t>
  </si>
  <si>
    <t xml:space="preserve">2021/02/11 -2	</t>
  </si>
  <si>
    <t xml:space="preserve">2021/02/14 -2	</t>
  </si>
  <si>
    <t xml:space="preserve">2021/02/15 -1	</t>
  </si>
  <si>
    <t xml:space="preserve">2021/02/15 -2	</t>
  </si>
  <si>
    <t xml:space="preserve">2021/02/15 -8	</t>
  </si>
  <si>
    <t xml:space="preserve">2021/02/15 -9	</t>
  </si>
  <si>
    <t xml:space="preserve">2021/02/15 -10	</t>
  </si>
  <si>
    <t xml:space="preserve">2021/02/15 -11	</t>
  </si>
  <si>
    <t xml:space="preserve">2021/02/15 -58	</t>
  </si>
  <si>
    <t xml:space="preserve">2021/02/15 -62	</t>
  </si>
  <si>
    <t xml:space="preserve">2021/02/15 -63	</t>
  </si>
  <si>
    <t xml:space="preserve">2021/02/15 -64	</t>
  </si>
  <si>
    <t xml:space="preserve">2021/02/15 -65	</t>
  </si>
  <si>
    <t xml:space="preserve">2021/02/15 -66	</t>
  </si>
  <si>
    <t xml:space="preserve">2021/02/16 -7	</t>
  </si>
  <si>
    <t xml:space="preserve">2021/02/16 -8	</t>
  </si>
  <si>
    <t xml:space="preserve">2021/02/16 -9	</t>
  </si>
  <si>
    <t xml:space="preserve">2021/02/16 -10	</t>
  </si>
  <si>
    <t xml:space="preserve">2021/02/16 -33	</t>
  </si>
  <si>
    <t xml:space="preserve">2021/02/16 -34	</t>
  </si>
  <si>
    <t xml:space="preserve">2021/02/17 -1	</t>
  </si>
  <si>
    <t xml:space="preserve">2021/02/17 -2	</t>
  </si>
  <si>
    <t xml:space="preserve">2021/02/17 -3	</t>
  </si>
  <si>
    <t xml:space="preserve">2021/02/17 -13	</t>
  </si>
  <si>
    <t xml:space="preserve">2021/02/17 -21	</t>
  </si>
  <si>
    <t xml:space="preserve">2021/02/17 -22	</t>
  </si>
  <si>
    <t xml:space="preserve">2021/02/17 -23	</t>
  </si>
  <si>
    <t xml:space="preserve">2021/02/17 -24	</t>
  </si>
  <si>
    <t xml:space="preserve">2021/02/17 -25	</t>
  </si>
  <si>
    <t xml:space="preserve">2021/02/18 -1	</t>
  </si>
  <si>
    <t xml:space="preserve">2021/02/18 -4	</t>
  </si>
  <si>
    <t xml:space="preserve">2021/02/18 -29	</t>
  </si>
  <si>
    <t xml:space="preserve">2021/02/18 -31	</t>
  </si>
  <si>
    <t xml:space="preserve">2021/02/18 -32	</t>
  </si>
  <si>
    <t xml:space="preserve">2021/02/18 -33	</t>
  </si>
  <si>
    <t xml:space="preserve">2021/02/18 -34	</t>
  </si>
  <si>
    <t xml:space="preserve">2021/02/18 -35	</t>
  </si>
  <si>
    <t xml:space="preserve">2021/02/19 -1	</t>
  </si>
  <si>
    <t xml:space="preserve">2021/02/19 -2	</t>
  </si>
  <si>
    <t xml:space="preserve">2021/02/19 -7	</t>
  </si>
  <si>
    <t xml:space="preserve">2021/02/19 -15	</t>
  </si>
  <si>
    <t xml:space="preserve">2021/02/19 -17	</t>
  </si>
  <si>
    <t xml:space="preserve">2021/02/19 -21	</t>
  </si>
  <si>
    <t xml:space="preserve">2021/02/19 -22	</t>
  </si>
  <si>
    <t xml:space="preserve">2021/02/19 -23	</t>
  </si>
  <si>
    <t xml:space="preserve">2021/02/19 -24	</t>
  </si>
  <si>
    <t xml:space="preserve">2021/02/20 -2	</t>
  </si>
  <si>
    <t xml:space="preserve">2021/02/20 -5	</t>
  </si>
  <si>
    <t xml:space="preserve">2021/02/20 -6	</t>
  </si>
  <si>
    <t xml:space="preserve">2021/02/21 -2	</t>
  </si>
  <si>
    <t xml:space="preserve">2021/02/22 -1	</t>
  </si>
  <si>
    <t xml:space="preserve">2021/02/22 -2	</t>
  </si>
  <si>
    <t xml:space="preserve">2021/02/22 -3	</t>
  </si>
  <si>
    <t xml:space="preserve">2021/02/22 -28	</t>
  </si>
  <si>
    <t xml:space="preserve">2021/02/22 -29	</t>
  </si>
  <si>
    <t xml:space="preserve">2021/02/22 -40	</t>
  </si>
  <si>
    <t xml:space="preserve">2021/02/22 -41	</t>
  </si>
  <si>
    <t xml:space="preserve">2021/02/22 -42	</t>
  </si>
  <si>
    <t xml:space="preserve">2021/02/23 -14	</t>
  </si>
  <si>
    <t xml:space="preserve">2021/02/23 -28	</t>
  </si>
  <si>
    <t xml:space="preserve">2021/02/23 -29	</t>
  </si>
  <si>
    <t xml:space="preserve">2021/02/23 -30	</t>
  </si>
  <si>
    <t xml:space="preserve">2021/02/23 -31	</t>
  </si>
  <si>
    <t xml:space="preserve">2021/02/23 -32	</t>
  </si>
  <si>
    <t xml:space="preserve">2021/02/23 -33	</t>
  </si>
  <si>
    <t xml:space="preserve">2021/02/24 -1	</t>
  </si>
  <si>
    <t xml:space="preserve">2021/02/24 -2	</t>
  </si>
  <si>
    <t xml:space="preserve">2021/02/24 -3	</t>
  </si>
  <si>
    <t xml:space="preserve">2021/02/24 -4	</t>
  </si>
  <si>
    <t xml:space="preserve">2021/02/24 -5	</t>
  </si>
  <si>
    <t xml:space="preserve">2021/02/24 -28	</t>
  </si>
  <si>
    <t xml:space="preserve">2021/02/24 -29	</t>
  </si>
  <si>
    <t xml:space="preserve">2021/02/24 -30	</t>
  </si>
  <si>
    <t xml:space="preserve">2021/02/24 -31	</t>
  </si>
  <si>
    <t xml:space="preserve">2021/02/24 -32	</t>
  </si>
  <si>
    <t xml:space="preserve">2021/02/24 -33	</t>
  </si>
  <si>
    <t xml:space="preserve">2021/02/24 -34	</t>
  </si>
  <si>
    <t xml:space="preserve">2021/02/25 -6	</t>
  </si>
  <si>
    <t xml:space="preserve">2021/02/25 -7	</t>
  </si>
  <si>
    <t xml:space="preserve">2021/02/25 -14	</t>
  </si>
  <si>
    <t xml:space="preserve">2021/02/25 -15	</t>
  </si>
  <si>
    <t xml:space="preserve">2021/02/25 -26	</t>
  </si>
  <si>
    <t xml:space="preserve">2021/02/25 -27	</t>
  </si>
  <si>
    <t xml:space="preserve">2021/02/25 -28	</t>
  </si>
  <si>
    <t xml:space="preserve">2021/02/25 -29	</t>
  </si>
  <si>
    <t xml:space="preserve">2021/02/25 -30	</t>
  </si>
  <si>
    <t xml:space="preserve">2021/02/26 -1	</t>
  </si>
  <si>
    <t xml:space="preserve">2021/02/26 -4	</t>
  </si>
  <si>
    <t xml:space="preserve">2021/02/26 -23	</t>
  </si>
  <si>
    <t xml:space="preserve">2021/02/26 -24	</t>
  </si>
  <si>
    <t xml:space="preserve">2021/02/26 -45	</t>
  </si>
  <si>
    <t xml:space="preserve">2021/02/26 -54	</t>
  </si>
  <si>
    <t xml:space="preserve">2021/02/26 -55	</t>
  </si>
  <si>
    <t xml:space="preserve">2021/02/26 -56	</t>
  </si>
  <si>
    <t xml:space="preserve">2021/02/26 -57	</t>
  </si>
  <si>
    <t xml:space="preserve">2021/02/26 -58	</t>
  </si>
  <si>
    <t xml:space="preserve">2021/02/26 -59	</t>
  </si>
  <si>
    <t xml:space="preserve">2021/02/26 -60	</t>
  </si>
  <si>
    <t xml:space="preserve">2021/02/26 -61	</t>
  </si>
  <si>
    <t xml:space="preserve">2021/02/26 -62	</t>
  </si>
  <si>
    <t xml:space="preserve">2021/02/26 -63	</t>
  </si>
  <si>
    <t xml:space="preserve">2021/02/27 -4	</t>
  </si>
  <si>
    <t xml:space="preserve">2021/02/27 -5	</t>
  </si>
  <si>
    <t xml:space="preserve">2021/02/28 -56	</t>
  </si>
  <si>
    <t xml:space="preserve">2021/02/28 -57	</t>
  </si>
  <si>
    <t xml:space="preserve">2021/02/28 -58	</t>
  </si>
  <si>
    <t xml:space="preserve">2021/02/28 -59	</t>
  </si>
  <si>
    <t xml:space="preserve">2021/02/28 -60	</t>
  </si>
  <si>
    <t xml:space="preserve">2021/03/01 -1	</t>
  </si>
  <si>
    <t xml:space="preserve">2021/03/01 -3	</t>
  </si>
  <si>
    <t xml:space="preserve">2021/03/01 -4	</t>
  </si>
  <si>
    <t xml:space="preserve">2021/03/02 -4	</t>
  </si>
  <si>
    <t xml:space="preserve">2021/03/02 -5	</t>
  </si>
  <si>
    <t xml:space="preserve">2021/03/02 -6	</t>
  </si>
  <si>
    <t xml:space="preserve">2021/03/02 -7	</t>
  </si>
  <si>
    <t xml:space="preserve">2021/03/02 -30	</t>
  </si>
  <si>
    <t xml:space="preserve">2021/03/02 -32	</t>
  </si>
  <si>
    <t xml:space="preserve">2021/03/02 -34	</t>
  </si>
  <si>
    <t xml:space="preserve">2021/03/02 -35	</t>
  </si>
  <si>
    <t xml:space="preserve">2021/03/02 -36	</t>
  </si>
  <si>
    <t xml:space="preserve">2021/03/02 -37	</t>
  </si>
  <si>
    <t xml:space="preserve">2021/03/02 -38	</t>
  </si>
  <si>
    <t xml:space="preserve">2021/03/02 -39	</t>
  </si>
  <si>
    <t xml:space="preserve">2021/03/03 -1	</t>
  </si>
  <si>
    <t xml:space="preserve">2021/03/03 -2	</t>
  </si>
  <si>
    <t xml:space="preserve">2021/03/03 -27	</t>
  </si>
  <si>
    <t xml:space="preserve">2021/03/03 -28	</t>
  </si>
  <si>
    <t xml:space="preserve">2021/03/03 -29	</t>
  </si>
  <si>
    <t xml:space="preserve">2021/03/03 -30	</t>
  </si>
  <si>
    <t xml:space="preserve">2021/03/04 -1	</t>
  </si>
  <si>
    <t xml:space="preserve">2021/03/04 -2	</t>
  </si>
  <si>
    <t xml:space="preserve">2021/03/04 -3	</t>
  </si>
  <si>
    <t xml:space="preserve">2021/03/04 -4	</t>
  </si>
  <si>
    <t xml:space="preserve">2021/03/04 -5	</t>
  </si>
  <si>
    <t xml:space="preserve">2021/03/04 -28	</t>
  </si>
  <si>
    <t xml:space="preserve">2021/03/04 -29	</t>
  </si>
  <si>
    <t xml:space="preserve">2021/03/04 -30	</t>
  </si>
  <si>
    <t xml:space="preserve">2021/03/04 -31	</t>
  </si>
  <si>
    <t xml:space="preserve">2021/03/04 -32	</t>
  </si>
  <si>
    <t xml:space="preserve">2021/03/05 -1	</t>
  </si>
  <si>
    <t xml:space="preserve">2021/03/05 -2	</t>
  </si>
  <si>
    <t xml:space="preserve">2021/03/05 -3	</t>
  </si>
  <si>
    <t xml:space="preserve">2021/03/05 -28	</t>
  </si>
  <si>
    <t xml:space="preserve">2021/03/05 -29	</t>
  </si>
  <si>
    <t xml:space="preserve">2021/03/05 -30	</t>
  </si>
  <si>
    <t xml:space="preserve">2021/03/05 -31	</t>
  </si>
  <si>
    <t xml:space="preserve">2021/03/06 -2	</t>
  </si>
  <si>
    <t xml:space="preserve">2021/03/06 -4	</t>
  </si>
  <si>
    <t xml:space="preserve">2021/03/08 -5	</t>
  </si>
  <si>
    <t xml:space="preserve">2021/03/08 -6	</t>
  </si>
  <si>
    <t xml:space="preserve">2021/03/08 -7	</t>
  </si>
  <si>
    <t xml:space="preserve">2021/03/08 -30	</t>
  </si>
  <si>
    <t xml:space="preserve">2021/03/08 -33	</t>
  </si>
  <si>
    <t xml:space="preserve">2021/03/08 -34	</t>
  </si>
  <si>
    <t xml:space="preserve">2021/03/08 -35	</t>
  </si>
  <si>
    <t xml:space="preserve">2021/03/08 -36	</t>
  </si>
  <si>
    <t xml:space="preserve">2021/03/08 -38	</t>
  </si>
  <si>
    <t xml:space="preserve">2021/03/08 -39	</t>
  </si>
  <si>
    <t xml:space="preserve">2021/03/09 -1	</t>
  </si>
  <si>
    <t xml:space="preserve">2021/03/09 -3	</t>
  </si>
  <si>
    <t xml:space="preserve">2021/03/09 -4	</t>
  </si>
  <si>
    <t xml:space="preserve">2021/03/09 -5	</t>
  </si>
  <si>
    <t xml:space="preserve">2021/03/09 -6	</t>
  </si>
  <si>
    <t xml:space="preserve">2021/03/09 -26	</t>
  </si>
  <si>
    <t xml:space="preserve">2021/03/09 -27	</t>
  </si>
  <si>
    <t xml:space="preserve">2021/03/09 -28	</t>
  </si>
  <si>
    <t xml:space="preserve">2021/03/09 -29	</t>
  </si>
  <si>
    <t xml:space="preserve">2021/03/09 -31	</t>
  </si>
  <si>
    <t xml:space="preserve">2021/03/10 -10	</t>
  </si>
  <si>
    <t xml:space="preserve">2021/03/10 -11	</t>
  </si>
  <si>
    <t xml:space="preserve">2021/03/10 -12	</t>
  </si>
  <si>
    <t xml:space="preserve">2021/03/10 -17	</t>
  </si>
  <si>
    <t xml:space="preserve">2021/03/10 -18	</t>
  </si>
  <si>
    <t xml:space="preserve">2021/03/10 -46	</t>
  </si>
  <si>
    <t xml:space="preserve">2021/03/10 -49	</t>
  </si>
  <si>
    <t xml:space="preserve">2021/03/10 -50	</t>
  </si>
  <si>
    <t xml:space="preserve">2021/03/10 -51	</t>
  </si>
  <si>
    <t xml:space="preserve">2021/03/10 -53	</t>
  </si>
  <si>
    <t xml:space="preserve">2021/03/11 -1	</t>
  </si>
  <si>
    <t xml:space="preserve">2021/03/11 -2	</t>
  </si>
  <si>
    <t xml:space="preserve">2021/03/11 -4	</t>
  </si>
  <si>
    <t xml:space="preserve">2021/03/11 -6	</t>
  </si>
  <si>
    <t xml:space="preserve">2021/03/11 -7	</t>
  </si>
  <si>
    <t xml:space="preserve">2021/03/11 -32	</t>
  </si>
  <si>
    <t xml:space="preserve">2021/03/11 -33	</t>
  </si>
  <si>
    <t xml:space="preserve">2021/03/12 -2	</t>
  </si>
  <si>
    <t xml:space="preserve">2021/03/12 -3	</t>
  </si>
  <si>
    <t xml:space="preserve">2021/03/12 -9	</t>
  </si>
  <si>
    <t xml:space="preserve">2021/03/12 -10	</t>
  </si>
  <si>
    <t xml:space="preserve">2021/03/12 -25	</t>
  </si>
  <si>
    <t xml:space="preserve">2021/03/12 -26	</t>
  </si>
  <si>
    <t xml:space="preserve">2021/03/12 -27	</t>
  </si>
  <si>
    <t xml:space="preserve">2021/03/12 -28	</t>
  </si>
  <si>
    <t xml:space="preserve">2021/03/12 -29	</t>
  </si>
  <si>
    <t xml:space="preserve">2021/03/14 -2	</t>
  </si>
  <si>
    <t xml:space="preserve">2021/03/15 -1	</t>
  </si>
  <si>
    <t xml:space="preserve">2021/03/15 -6	</t>
  </si>
  <si>
    <t xml:space="preserve">2021/03/15 -26	</t>
  </si>
  <si>
    <t xml:space="preserve">2021/03/15 -29	</t>
  </si>
  <si>
    <t xml:space="preserve">2021/03/15 -34	</t>
  </si>
  <si>
    <t xml:space="preserve">2021/03/15 -39	</t>
  </si>
  <si>
    <t xml:space="preserve">2021/03/15 -40	</t>
  </si>
  <si>
    <t xml:space="preserve">2021/03/16 -3	</t>
  </si>
  <si>
    <t xml:space="preserve">2021/03/16 -7	</t>
  </si>
  <si>
    <t xml:space="preserve">2021/03/16 -8	</t>
  </si>
  <si>
    <t xml:space="preserve">2021/03/16 -19	</t>
  </si>
  <si>
    <t xml:space="preserve">2021/03/16 -25	</t>
  </si>
  <si>
    <t xml:space="preserve">2021/03/16 -26	</t>
  </si>
  <si>
    <t xml:space="preserve">2021/03/16 -28	</t>
  </si>
  <si>
    <t xml:space="preserve">2021/03/17 -1	</t>
  </si>
  <si>
    <t xml:space="preserve">2021/03/17 -2	</t>
  </si>
  <si>
    <t xml:space="preserve">2021/03/17 -3	</t>
  </si>
  <si>
    <t xml:space="preserve">2021/03/17 -4	</t>
  </si>
  <si>
    <t xml:space="preserve">2021/03/17 -5	</t>
  </si>
  <si>
    <t xml:space="preserve">2021/03/17 -6	</t>
  </si>
  <si>
    <t xml:space="preserve">2021/03/17 -20	</t>
  </si>
  <si>
    <t xml:space="preserve">2021/03/17 -26	</t>
  </si>
  <si>
    <t xml:space="preserve">2021/03/18 -1	</t>
  </si>
  <si>
    <t xml:space="preserve">2021/03/18 -4	</t>
  </si>
  <si>
    <t xml:space="preserve">2021/03/18 -5	</t>
  </si>
  <si>
    <t xml:space="preserve">2021/03/18 -7	</t>
  </si>
  <si>
    <t xml:space="preserve">2021/03/18 -20	</t>
  </si>
  <si>
    <t xml:space="preserve">2021/03/18 -21	</t>
  </si>
  <si>
    <t xml:space="preserve">2021/03/18 -26	</t>
  </si>
  <si>
    <t xml:space="preserve">2021/03/18 -27	</t>
  </si>
  <si>
    <t xml:space="preserve">2021/03/18 -35	</t>
  </si>
  <si>
    <t xml:space="preserve">2021/03/18 -36	</t>
  </si>
  <si>
    <t xml:space="preserve">2021/03/18 -37	</t>
  </si>
  <si>
    <t xml:space="preserve">2021/03/19 -1	</t>
  </si>
  <si>
    <t xml:space="preserve">2021/03/19 -2	</t>
  </si>
  <si>
    <t xml:space="preserve">2021/03/19 -3	</t>
  </si>
  <si>
    <t xml:space="preserve">2021/03/19 -17	</t>
  </si>
  <si>
    <t xml:space="preserve">2021/03/19 -28	</t>
  </si>
  <si>
    <t xml:space="preserve">2021/03/20 -2	</t>
  </si>
  <si>
    <t xml:space="preserve">2021/03/20 -6	</t>
  </si>
  <si>
    <t xml:space="preserve">2021/03/21 -1	</t>
  </si>
  <si>
    <t xml:space="preserve">2021/03/22 -5	</t>
  </si>
  <si>
    <t xml:space="preserve">2021/03/22 -6	</t>
  </si>
  <si>
    <t xml:space="preserve">2021/03/22 -7	</t>
  </si>
  <si>
    <t xml:space="preserve">2021/03/22 -40	</t>
  </si>
  <si>
    <t xml:space="preserve">2021/03/22 -42	</t>
  </si>
  <si>
    <t xml:space="preserve">2021/03/22 -43	</t>
  </si>
  <si>
    <t xml:space="preserve">2021/03/22 -44	</t>
  </si>
  <si>
    <t xml:space="preserve">2021/03/22 -46	</t>
  </si>
  <si>
    <t xml:space="preserve">2021/03/22 -47	</t>
  </si>
  <si>
    <t xml:space="preserve">2021/03/22 -48	</t>
  </si>
  <si>
    <t xml:space="preserve">2021/03/23 -1	</t>
  </si>
  <si>
    <t xml:space="preserve">2021/03/23 -2	</t>
  </si>
  <si>
    <t xml:space="preserve">2021/03/23 -3	</t>
  </si>
  <si>
    <t xml:space="preserve">2021/03/23 -4	</t>
  </si>
  <si>
    <t xml:space="preserve">2021/03/23 -5	</t>
  </si>
  <si>
    <t xml:space="preserve">2021/03/23 -6	</t>
  </si>
  <si>
    <t xml:space="preserve">2021/03/23 -27	</t>
  </si>
  <si>
    <t xml:space="preserve">2021/03/23 -29	</t>
  </si>
  <si>
    <t xml:space="preserve">2021/03/23 -30	</t>
  </si>
  <si>
    <t xml:space="preserve">2021/03/24 -3	</t>
  </si>
  <si>
    <t xml:space="preserve">2021/03/24 -4	</t>
  </si>
  <si>
    <t xml:space="preserve">2021/03/24 -5	</t>
  </si>
  <si>
    <t xml:space="preserve">2021/03/24 -6	</t>
  </si>
  <si>
    <t xml:space="preserve">2021/03/24 -26	</t>
  </si>
  <si>
    <t xml:space="preserve">2021/03/24 -29	</t>
  </si>
  <si>
    <t xml:space="preserve">2021/03/24 -30	</t>
  </si>
  <si>
    <t xml:space="preserve">2021/03/24 -31	</t>
  </si>
  <si>
    <t xml:space="preserve">2021/03/24 -32	</t>
  </si>
  <si>
    <t xml:space="preserve">2021/03/25 -1	</t>
  </si>
  <si>
    <t xml:space="preserve">2021/03/25 -4	</t>
  </si>
  <si>
    <t xml:space="preserve">2021/03/25 -5	</t>
  </si>
  <si>
    <t xml:space="preserve">2021/03/25 -12	</t>
  </si>
  <si>
    <t xml:space="preserve">2021/03/25 -20	</t>
  </si>
  <si>
    <t xml:space="preserve">2021/03/25 -24	</t>
  </si>
  <si>
    <t xml:space="preserve">2021/03/25 -25	</t>
  </si>
  <si>
    <t xml:space="preserve">2021/03/25 -29	</t>
  </si>
  <si>
    <t xml:space="preserve">2021/03/26 -1	</t>
  </si>
  <si>
    <t xml:space="preserve">2021/03/26 -4	</t>
  </si>
  <si>
    <t xml:space="preserve">2021/03/26 -11	</t>
  </si>
  <si>
    <t xml:space="preserve">2021/03/26 -15	</t>
  </si>
  <si>
    <t xml:space="preserve">2021/03/26 -16	</t>
  </si>
  <si>
    <t xml:space="preserve">2021/03/26 -24	</t>
  </si>
  <si>
    <t xml:space="preserve">2021/03/26 -25	</t>
  </si>
  <si>
    <t xml:space="preserve">2021/03/26 -26	</t>
  </si>
  <si>
    <t xml:space="preserve">2021/03/27 -1	</t>
  </si>
  <si>
    <t xml:space="preserve">2021/03/28 -4	</t>
  </si>
  <si>
    <t xml:space="preserve">2021/03/29 -1	</t>
  </si>
  <si>
    <t xml:space="preserve">2021/03/29 -2	</t>
  </si>
  <si>
    <t xml:space="preserve">2021/03/29 -6	</t>
  </si>
  <si>
    <t xml:space="preserve">2021/03/29 -38	</t>
  </si>
  <si>
    <t xml:space="preserve">2021/03/29 -55	</t>
  </si>
  <si>
    <t xml:space="preserve">2021/03/29 -56	</t>
  </si>
  <si>
    <t xml:space="preserve">2021/03/29 -57	</t>
  </si>
  <si>
    <t xml:space="preserve">2021/03/29 -60	</t>
  </si>
  <si>
    <t xml:space="preserve">2021/03/30 -2	</t>
  </si>
  <si>
    <t xml:space="preserve">2021/03/30 -3	</t>
  </si>
  <si>
    <t xml:space="preserve">2021/03/30 -4	</t>
  </si>
  <si>
    <t xml:space="preserve">2021/03/30 -5	</t>
  </si>
  <si>
    <t xml:space="preserve">2021/03/30 -36	</t>
  </si>
  <si>
    <t xml:space="preserve">2021/03/30 -37	</t>
  </si>
  <si>
    <t xml:space="preserve">2021/03/30 -38	</t>
  </si>
  <si>
    <t xml:space="preserve">2021/03/30 -39	</t>
  </si>
  <si>
    <t xml:space="preserve">2021/03/30 -40	</t>
  </si>
  <si>
    <t xml:space="preserve">2021/03/31 -3	</t>
  </si>
  <si>
    <t xml:space="preserve">2021/03/31 -8	</t>
  </si>
  <si>
    <t xml:space="preserve">2021/03/31 -9	</t>
  </si>
  <si>
    <t xml:space="preserve">2021/03/31 -10	</t>
  </si>
  <si>
    <t xml:space="preserve">2021/03/31 -41	</t>
  </si>
  <si>
    <t xml:space="preserve">2021/03/31 -48	</t>
  </si>
  <si>
    <t xml:space="preserve">2021/03/31 -60	</t>
  </si>
  <si>
    <t xml:space="preserve">2021/03/31 -71	</t>
  </si>
  <si>
    <t xml:space="preserve">2021/03/31 -74	</t>
  </si>
  <si>
    <t xml:space="preserve">2021/03/31 -85	</t>
  </si>
  <si>
    <t xml:space="preserve">2021/03/31 -86	</t>
  </si>
  <si>
    <t xml:space="preserve">2021/03/31 -94	</t>
  </si>
  <si>
    <t xml:space="preserve">2021/03/31 -125	</t>
  </si>
  <si>
    <t xml:space="preserve">2021/03/31 -131	</t>
  </si>
  <si>
    <t xml:space="preserve">2021/01/31 -22	</t>
  </si>
  <si>
    <t xml:space="preserve">2021/03/19 -32	</t>
  </si>
  <si>
    <t xml:space="preserve">2021/03/19 -33	</t>
  </si>
  <si>
    <t xml:space="preserve">2021/03/31 -93	</t>
  </si>
  <si>
    <t xml:space="preserve">2021/03/31 -132	</t>
  </si>
  <si>
    <t xml:space="preserve">2021/03/26 -7	</t>
  </si>
  <si>
    <t xml:space="preserve">2021/01/31 -9000	</t>
  </si>
  <si>
    <t xml:space="preserve">2021/02/28 -9000	</t>
  </si>
  <si>
    <t xml:space="preserve">2021/03/31 -9000	</t>
  </si>
  <si>
    <t xml:space="preserve">2021/03/31 -146	</t>
  </si>
  <si>
    <t xml:space="preserve">2021/01/29 -53	</t>
  </si>
  <si>
    <t xml:space="preserve">2021/02/23 -27	</t>
  </si>
  <si>
    <t xml:space="preserve">2021/03/25 -28	</t>
  </si>
  <si>
    <t xml:space="preserve">2021/03/25 -27	</t>
  </si>
  <si>
    <t>거래처명</t>
    <phoneticPr fontId="1" type="noConversion"/>
  </si>
  <si>
    <t>금액</t>
  </si>
  <si>
    <t>금액</t>
    <phoneticPr fontId="1" type="noConversion"/>
  </si>
  <si>
    <t>2021-05-31 14:21:13</t>
  </si>
  <si>
    <t>2021-05-31 09:46:08</t>
  </si>
  <si>
    <t>기업은행(6650)</t>
  </si>
  <si>
    <t>2021-05-29 09:24:01</t>
  </si>
  <si>
    <t>신한은행(3751)</t>
  </si>
  <si>
    <t>2021-05-27 10:02:13</t>
  </si>
  <si>
    <t>신한은행(6001)</t>
  </si>
  <si>
    <t>2021-05-27 05:15:33</t>
  </si>
  <si>
    <t>신한은행(6101)</t>
  </si>
  <si>
    <t>2021-05-26 16:21:44</t>
  </si>
  <si>
    <t>2021-05-26 09:50:06</t>
  </si>
  <si>
    <t>우리은행(2905)</t>
  </si>
  <si>
    <t>2021-05-24 14:52:26</t>
  </si>
  <si>
    <t>농협은행(5005)</t>
  </si>
  <si>
    <t>2021-05-24 05:18:06</t>
  </si>
  <si>
    <t>2021-05-21 16:09:39</t>
  </si>
  <si>
    <t>2021-05-21 10:10:49</t>
  </si>
  <si>
    <t>2021-05-20 16:04:08</t>
  </si>
  <si>
    <t>2021-05-20 05:18:44</t>
  </si>
  <si>
    <t>매출대금</t>
  </si>
  <si>
    <t>여의도대</t>
  </si>
  <si>
    <t>2021-05-18 09:51:14</t>
  </si>
  <si>
    <t>2021-05-17 09:45:21</t>
  </si>
  <si>
    <t>2021-05-14 05:12:55</t>
  </si>
  <si>
    <t>2021-05-13 15:12:14</t>
  </si>
  <si>
    <t>2021-05-13 10:11:40</t>
  </si>
  <si>
    <t>2021-05-13 05:48:44</t>
  </si>
  <si>
    <t>국민은행(0100)</t>
  </si>
  <si>
    <t>2021-05-12 06:27:09</t>
  </si>
  <si>
    <t>농협은행(9988)</t>
  </si>
  <si>
    <t>2021-05-12 05:48:12</t>
  </si>
  <si>
    <t>2021-05-12 05:19:53</t>
  </si>
  <si>
    <t>2021-05-11 10:03:36</t>
  </si>
  <si>
    <t>2021-05-11 05:29:39</t>
  </si>
  <si>
    <t>2021-05-10 14:17:48</t>
  </si>
  <si>
    <t>2021-05-10 09:03:48</t>
  </si>
  <si>
    <t>입금이체</t>
  </si>
  <si>
    <t>삼성센터</t>
  </si>
  <si>
    <t>2021-05-10 05:20:17</t>
  </si>
  <si>
    <t>2021-05-07 15:14:11</t>
  </si>
  <si>
    <t>우리은행(5045)</t>
  </si>
  <si>
    <t>2021-05-07 15:14:09</t>
  </si>
  <si>
    <t>2021-05-07 15:14:07</t>
  </si>
  <si>
    <t>2021-05-07 13:41:29</t>
  </si>
  <si>
    <t>기업은행(0889)</t>
  </si>
  <si>
    <t>2021-05-04 17:35:33</t>
  </si>
  <si>
    <t>국민은행(5812)</t>
  </si>
  <si>
    <t>2021-05-04 15:55:35</t>
  </si>
  <si>
    <t>2021-05-04 11:41:13</t>
  </si>
  <si>
    <t>2021-05-04 05:28:21</t>
  </si>
  <si>
    <t>2021-05-04 05:15:53</t>
  </si>
  <si>
    <t>2021-05-03 15:31:55</t>
  </si>
  <si>
    <t>2021-05-03 09:54:47</t>
  </si>
  <si>
    <t>2021-04-30 15:35:02</t>
  </si>
  <si>
    <t>2021-04-30 15:22:29</t>
  </si>
  <si>
    <t>2021-04-30 09:09:55</t>
  </si>
  <si>
    <t>2021-04-29 14:47:21</t>
  </si>
  <si>
    <t>2021-04-29 05:18:31</t>
  </si>
  <si>
    <t>2021-04-28 10:33:33</t>
  </si>
  <si>
    <t>우리은행(6464)</t>
  </si>
  <si>
    <t>2021-04-28 09:35:18</t>
  </si>
  <si>
    <t>2021-04-27 16:34:44</t>
  </si>
  <si>
    <t>2021-04-27 13:34:25</t>
  </si>
  <si>
    <t>2021-04-26 15:17:32</t>
  </si>
  <si>
    <t>2021-04-22 05:01:48</t>
  </si>
  <si>
    <t>2021-04-21 09:59:55</t>
  </si>
  <si>
    <t>2021-04-19 15:12:31</t>
  </si>
  <si>
    <t>2021-04-19 05:20:28</t>
  </si>
  <si>
    <t>2021-04-15 11:22:48</t>
  </si>
  <si>
    <t>대덕테크</t>
  </si>
  <si>
    <t>2021-04-15 05:01:36</t>
  </si>
  <si>
    <t>2021-04-14 09:48:02</t>
  </si>
  <si>
    <t>2021-04-14 05:19:09</t>
  </si>
  <si>
    <t>2021-04-12 15:52:18</t>
  </si>
  <si>
    <t>2021-04-09 14:16:23</t>
  </si>
  <si>
    <t>2021-04-09 13:10:40</t>
  </si>
  <si>
    <t>기관사업섹션</t>
  </si>
  <si>
    <t>2021-04-09 13:10:36</t>
  </si>
  <si>
    <t>2021-04-08 14:45:33</t>
  </si>
  <si>
    <t>신한은행(6457)</t>
  </si>
  <si>
    <t>2021-04-07 15:05:03</t>
  </si>
  <si>
    <t>2021-04-07 15:04:26</t>
  </si>
  <si>
    <t>2021-04-06 15:07:52</t>
  </si>
  <si>
    <t>2021-04-05 15:19:29</t>
  </si>
  <si>
    <t>2021-04-05 13:51:56</t>
  </si>
  <si>
    <t>2021-04-05 10:14:09</t>
  </si>
  <si>
    <t>2021-04-02 05:21:36</t>
  </si>
  <si>
    <t>2021-04-02 05:09:05</t>
  </si>
  <si>
    <t>2021-04-01 09:54:24</t>
  </si>
  <si>
    <t>2021-05-31 15:07:16</t>
  </si>
  <si>
    <t>2021-05-31 10:33:26</t>
  </si>
  <si>
    <t>기업은행(4623)</t>
  </si>
  <si>
    <t>2021-05-31 10:21:59</t>
  </si>
  <si>
    <t>국민은행(2725)</t>
  </si>
  <si>
    <t>2021-05-28 13:45:24</t>
  </si>
  <si>
    <t>2021-05-28 10:36:53</t>
  </si>
  <si>
    <t>우리은행(1188)</t>
  </si>
  <si>
    <t>2021-05-27 08:30:28</t>
  </si>
  <si>
    <t>2021-05-26 08:31:02</t>
  </si>
  <si>
    <t>2021-05-25 09:21:50</t>
  </si>
  <si>
    <t>신한은행(7657)</t>
  </si>
  <si>
    <t>2021-05-24 07:56:21</t>
  </si>
  <si>
    <t>2021-05-21 14:38:28</t>
  </si>
  <si>
    <t>농협은행(1161)</t>
  </si>
  <si>
    <t>2021-05-21 09:34:50</t>
  </si>
  <si>
    <t>농협은행(4734)</t>
  </si>
  <si>
    <t>2021-05-20 08:22:34</t>
  </si>
  <si>
    <t>2021-05-18 08:44:23</t>
  </si>
  <si>
    <t>2021-05-18 08:14:22</t>
  </si>
  <si>
    <t>기업디지털사업섹션</t>
  </si>
  <si>
    <t>2021-05-17 18:07:42</t>
  </si>
  <si>
    <t>2021-05-15 09:32:59</t>
  </si>
  <si>
    <t>2021-05-14 16:17:45</t>
  </si>
  <si>
    <t>국민은행(7861)</t>
  </si>
  <si>
    <t>2021-05-13 08:40:18</t>
  </si>
  <si>
    <t>2021-05-10 11:45:56</t>
  </si>
  <si>
    <t>기업은행(2573)</t>
  </si>
  <si>
    <t>2021-05-07 08:22:38</t>
  </si>
  <si>
    <t>2021-05-06 13:06:49</t>
  </si>
  <si>
    <t>농협은행(4611)</t>
  </si>
  <si>
    <t>2021-05-06 11:43:02</t>
  </si>
  <si>
    <t>2021-05-04 15:17:40</t>
  </si>
  <si>
    <t>2021-04-30 10:38:36</t>
  </si>
  <si>
    <t>2021-04-28 10:30:27</t>
  </si>
  <si>
    <t>기업은행(4652)</t>
  </si>
  <si>
    <t>2021-04-24 10:58:16</t>
  </si>
  <si>
    <t>우리은행(1832)</t>
  </si>
  <si>
    <t>2021-04-21 10:56:27</t>
  </si>
  <si>
    <t>2021-04-20 08:34:44</t>
  </si>
  <si>
    <t>2021-04-19 10:41:23</t>
  </si>
  <si>
    <t>2021-04-16 10:43:41</t>
  </si>
  <si>
    <t>2021-04-15 14:14:04</t>
  </si>
  <si>
    <t>2021-04-15 11:10:53</t>
  </si>
  <si>
    <t>2021-04-15 08:25:16</t>
  </si>
  <si>
    <t>2021-04-12 08:52:02</t>
  </si>
  <si>
    <t>2021-04-09 08:35:23</t>
  </si>
  <si>
    <t>2021-04-08 08:29:46</t>
  </si>
  <si>
    <t>2021-04-07 16:51:52</t>
  </si>
  <si>
    <t>2021-04-05 11:34:29</t>
  </si>
  <si>
    <t>카카오뱅크(0032)</t>
  </si>
  <si>
    <t>2021-04-02 17:31:45</t>
  </si>
  <si>
    <t>우리은행(1906)</t>
  </si>
  <si>
    <t>2021-04-02 10:00:45</t>
  </si>
  <si>
    <t>기업은행(3572)</t>
  </si>
  <si>
    <t>장기대여금</t>
    <phoneticPr fontId="1" type="noConversion"/>
  </si>
  <si>
    <t>상세</t>
    <phoneticPr fontId="1" type="noConversion"/>
  </si>
  <si>
    <t xml:space="preserve">회사는 종업원을 대상으로 전세자금 사내대출제도를 시행하고 있으며, 단기대여금은 해당
대여금으로 구성되어 있습니다. </t>
    <phoneticPr fontId="1" type="noConversion"/>
  </si>
  <si>
    <t>이에 해당 직원별 금전대차계약서 및 조회를 실시하였으며, 계약서상 만기가 1년 이후에 도래하므로 단기대여금을 장기대여금으로 재분류하였습니다.</t>
    <phoneticPr fontId="1" type="noConversion"/>
  </si>
  <si>
    <t>대여금</t>
    <phoneticPr fontId="1" type="noConversion"/>
  </si>
  <si>
    <t>이자는 없음</t>
    <phoneticPr fontId="1" type="noConversion"/>
  </si>
  <si>
    <t>미수금</t>
    <phoneticPr fontId="1" type="noConversion"/>
  </si>
  <si>
    <t>선급금</t>
    <phoneticPr fontId="1" type="noConversion"/>
  </si>
  <si>
    <t>FDD</t>
    <phoneticPr fontId="1" type="noConversion"/>
  </si>
  <si>
    <t>Comment</t>
    <phoneticPr fontId="1" type="noConversion"/>
  </si>
  <si>
    <t>4/30 세금계산서 존재(40백만원)</t>
    <phoneticPr fontId="1" type="noConversion"/>
  </si>
  <si>
    <t>일자-No</t>
  </si>
  <si>
    <t>차변금액</t>
  </si>
  <si>
    <t>대변금액</t>
  </si>
  <si>
    <t>잔액</t>
  </si>
  <si>
    <t>이월잔액</t>
  </si>
  <si>
    <t>2021/01/11 -29</t>
  </si>
  <si>
    <t>2021/01/11 -34</t>
  </si>
  <si>
    <t>2021/01 월계</t>
  </si>
  <si>
    <t>2021/02/10 -24</t>
  </si>
  <si>
    <t>2021/02/10 -25</t>
  </si>
  <si>
    <t>2021/02 월계</t>
  </si>
  <si>
    <t>2021/03/10 -41</t>
  </si>
  <si>
    <t>2021/03/10 -43</t>
  </si>
  <si>
    <t>2021/03 월계</t>
  </si>
  <si>
    <t>2021/04/12 -32</t>
  </si>
  <si>
    <t>2021/04/12 -36</t>
  </si>
  <si>
    <t>2021/04/15 -25</t>
  </si>
  <si>
    <t>2021/04 월계</t>
  </si>
  <si>
    <t>2021/05/11 -23</t>
  </si>
  <si>
    <t>2021/05/11 -30</t>
  </si>
  <si>
    <t>2021/05/25 -16</t>
  </si>
  <si>
    <t>2021/05 월계</t>
  </si>
  <si>
    <t>[ 누계 ]</t>
  </si>
  <si>
    <t>2021/06/14  오후 2:21:55</t>
  </si>
  <si>
    <t>간병인비를 선지급하고 추후 계정대체</t>
    <phoneticPr fontId="1" type="noConversion"/>
  </si>
  <si>
    <t>수량</t>
  </si>
  <si>
    <t>단가</t>
  </si>
  <si>
    <t>상세 FDD</t>
    <phoneticPr fontId="1" type="noConversion"/>
  </si>
  <si>
    <t>4/30 세금계산서 존재</t>
    <phoneticPr fontId="1" type="noConversion"/>
  </si>
  <si>
    <t>세금계산서</t>
    <phoneticPr fontId="1" type="noConversion"/>
  </si>
  <si>
    <t>카운터파티 인터뷰 통해 확인</t>
    <phoneticPr fontId="1" type="noConversion"/>
  </si>
  <si>
    <t>마케팅 선급금</t>
    <phoneticPr fontId="1" type="noConversion"/>
  </si>
  <si>
    <t>미수수익</t>
    <phoneticPr fontId="1" type="noConversion"/>
  </si>
  <si>
    <t>선급비용</t>
    <phoneticPr fontId="1" type="noConversion"/>
  </si>
  <si>
    <t>당기법인세자산</t>
    <phoneticPr fontId="1" type="noConversion"/>
  </si>
  <si>
    <t>부과세 환급세액</t>
    <phoneticPr fontId="1" type="noConversion"/>
  </si>
  <si>
    <t>2. 미수금</t>
    <phoneticPr fontId="1" type="noConversion"/>
  </si>
  <si>
    <t>1. 미수수익</t>
    <phoneticPr fontId="1" type="noConversion"/>
  </si>
  <si>
    <t>3. 선급비용</t>
    <phoneticPr fontId="1" type="noConversion"/>
  </si>
  <si>
    <t>4. 당기법인세자산</t>
    <phoneticPr fontId="1" type="noConversion"/>
  </si>
  <si>
    <t>기타자산</t>
    <phoneticPr fontId="1" type="noConversion"/>
  </si>
  <si>
    <t>재고자산</t>
    <phoneticPr fontId="1" type="noConversion"/>
  </si>
  <si>
    <t>내용</t>
  </si>
  <si>
    <t>금 액</t>
  </si>
  <si>
    <t>기간</t>
  </si>
  <si>
    <t>일수</t>
  </si>
  <si>
    <t>비  고</t>
  </si>
  <si>
    <t>차량유지비</t>
    <phoneticPr fontId="1" type="noConversion"/>
  </si>
  <si>
    <t>보험료</t>
  </si>
  <si>
    <t>직업소개 인허가 
보증보험</t>
  </si>
  <si>
    <t>토스페이먼츠 계약
지급이행 보증보험</t>
  </si>
  <si>
    <t>지급수수료</t>
  </si>
  <si>
    <t>오픈라이선스 사용료</t>
  </si>
  <si>
    <t>보험료</t>
    <phoneticPr fontId="1" type="noConversion"/>
  </si>
  <si>
    <t>삼성화재 배상보험</t>
    <phoneticPr fontId="1" type="noConversion"/>
  </si>
  <si>
    <t>지급수수료</t>
    <phoneticPr fontId="1" type="noConversion"/>
  </si>
  <si>
    <t>pg상업부 대리점 손해배상 지급보증</t>
    <phoneticPr fontId="1" type="noConversion"/>
  </si>
  <si>
    <t>합   계</t>
  </si>
  <si>
    <t>전기</t>
    <phoneticPr fontId="1" type="noConversion"/>
  </si>
  <si>
    <t>당기</t>
    <phoneticPr fontId="1" type="noConversion"/>
  </si>
  <si>
    <t>구    분</t>
  </si>
  <si>
    <t>예  금</t>
  </si>
  <si>
    <t>이율</t>
  </si>
  <si>
    <t>미수이자</t>
  </si>
  <si>
    <t>품목코드</t>
  </si>
  <si>
    <t>품목명[규격]</t>
  </si>
  <si>
    <t>품목구분</t>
  </si>
  <si>
    <t>기초</t>
  </si>
  <si>
    <t>증가</t>
  </si>
  <si>
    <t>감소</t>
  </si>
  <si>
    <t>기말</t>
  </si>
  <si>
    <t>접은거즈[2 inch X 2 inch X 8P]</t>
  </si>
  <si>
    <t>접은거즈[3 inch X 3 inch X 8P]</t>
  </si>
  <si>
    <t>접은거즈[4 inch X 4 inch X 4P]</t>
  </si>
  <si>
    <t>접은거즈[4 inch X 4 inch X 8P]</t>
  </si>
  <si>
    <t>망붕대 4호(2.5cm*25m) K7-001-011</t>
  </si>
  <si>
    <t>탄력붕대(EB)[2inch]</t>
  </si>
  <si>
    <t>탄력붕대(EB)[4inch]</t>
  </si>
  <si>
    <t>솜면봉[6inch(수입)]</t>
  </si>
  <si>
    <t>절단솜 깍두기 cotton[450g 4x4cm]</t>
  </si>
  <si>
    <t>한백 일회용주사기 1cc[26G 1／2″]</t>
  </si>
  <si>
    <t>정림 일회용주사기 2cc[26G 1／2″]</t>
  </si>
  <si>
    <t>필텍 일회용주사기 3cc[23G 1″]</t>
  </si>
  <si>
    <t>정림 일회용주사기3cc[23G 1″]</t>
  </si>
  <si>
    <t>BD 일회용주사기5cc[23G 1″]</t>
  </si>
  <si>
    <t>필텍 일회용주사기5cc[23G 1″]</t>
  </si>
  <si>
    <t>한백 일회용주사기5cc[23G 1″]</t>
  </si>
  <si>
    <t>한백 일회용주사기10cc[23G 1″]</t>
  </si>
  <si>
    <t>필텍 일회용주사기10cc[23G 1″]</t>
  </si>
  <si>
    <t>정림 일회용주사침 18G[1-1／2″]</t>
  </si>
  <si>
    <t>정림 일회용주사침 23G[1″]</t>
  </si>
  <si>
    <t>BD 일회용주사침 특수니들(보톡스)[30G 1／2″]</t>
  </si>
  <si>
    <t>네블라이저마스크 MM050[소아용]</t>
  </si>
  <si>
    <t>네블라이저마스크 MM051[성인용]</t>
  </si>
  <si>
    <t>인공호흡기(암부백) 수동식[MR020 소아용 Normal type Ambu]</t>
  </si>
  <si>
    <t>두원 수혈세트[20G Blood Set]</t>
  </si>
  <si>
    <t>한백 수액세트 #233Y 무침[Y-type DEHP Free]</t>
  </si>
  <si>
    <t>세운 스탑콕 3WAY 저압용</t>
  </si>
  <si>
    <t>에어웨이[멸균 PVC 5 106m Red Air way]</t>
  </si>
  <si>
    <t>산소연결관 MT002[2M O2 Supply Tubing]</t>
  </si>
  <si>
    <t>산소연결관 MT005[5M O2 Supply Tubing]</t>
  </si>
  <si>
    <t>산소연결관 MT010[10M O2 Supply Tubing]</t>
  </si>
  <si>
    <t>연결관콘넥타 Y 형[Y형 Plastic 5mmX5mmX5mm]</t>
  </si>
  <si>
    <t>연결관콘넥타 Y 형[Y형 Plastic 7mmX7mmX7mm]</t>
  </si>
  <si>
    <t>유린백 HS-U-1400 1400ml 100cm</t>
  </si>
  <si>
    <t>유린백[HS-U-2000 2000ml 100cm]</t>
  </si>
  <si>
    <t>코산소주입관 MN251[성인 Nasal cannula]</t>
  </si>
  <si>
    <t>나살마스크 MN260[성인용 Nasal Mask 코산소주입관]</t>
  </si>
  <si>
    <t>협성 헤파링캡[＃T05 혈관접속용]</t>
  </si>
  <si>
    <t>산분기[산분기]</t>
  </si>
  <si>
    <t>태창 코드클램프[배꼽폐색기]</t>
  </si>
  <si>
    <t>기관절개 튜브(트라케스토미) 테프론 ＃4217[Double Tube OD 8mm 24fr]</t>
  </si>
  <si>
    <t>라텍스튜브 진공관[S6호 6X12mm 12M]</t>
  </si>
  <si>
    <t>라텍스튜브 일반관[3호 3X5mm]</t>
  </si>
  <si>
    <t>실리콘튜브(진공석션) MST[MST 7 7X13mm]</t>
  </si>
  <si>
    <t>DoubleSafe 레빈튜브 실리콘 (China Single Lumen Levin tube)[실리콘 16fr]</t>
  </si>
  <si>
    <t>면반창고 ＃2970-3[7.5cmX330cm]</t>
  </si>
  <si>
    <t>부직반창고 ＃2763[7.5cmX10m]</t>
  </si>
  <si>
    <t>픽싱롤[5.0cmX10m]</t>
  </si>
  <si>
    <t>듀라포(면실크반창고) ＃1538-1[2.5cmx914cm 1″]</t>
  </si>
  <si>
    <t>마이크로포(종이반창고) ＃1530-1 흰색[2.54cmX9.14m]</t>
  </si>
  <si>
    <t>마이크로포(종이반창고) ＃1533-1 살색[살색 2.5X914cm]</t>
  </si>
  <si>
    <t>모노피트 크로믹 C240 대체[2-0 37mm Round 0.9mm 1／2 MWS240 70cm White]</t>
  </si>
  <si>
    <t>모노피트 크로믹 C236,P236 대체[2-0 36mm Round 1mm 1／2 MWS236 70cm White]</t>
  </si>
  <si>
    <t>Nylon 블루나이론 5-0 NB517[11mm Cut 3／8 50cm Blue 24 아이리 비흡수성]</t>
  </si>
  <si>
    <t>Nylon 블루나이론 5-0 NB528[17mm Cut 3／8 50cm Blue 24 아이리 비흡수성]</t>
  </si>
  <si>
    <t>실크 Silk 6／0 SK621[13mm Cut 3／8 50cm Black 24 아이리 비흡수성]</t>
  </si>
  <si>
    <t>써지피트 Surgifit 2-0 AV240[37mm Round 1／2 70cm Violet 24 아이리 흡수성]</t>
  </si>
  <si>
    <t>써지피트 Surgifit 5-0 AV528[17mm Cut 70cm Violet 24 아이리 흡수성]</t>
  </si>
  <si>
    <t>바이크릴 4／0 W9106[17mm 1／2 75cm 12ea／팩 에치콘]</t>
  </si>
  <si>
    <t>바이크릴 5／0 W9105[17mm 1／2 75cm Violet 12ea／팩 에치콘]</t>
  </si>
  <si>
    <t>바이크릴 5／0 W9780[13mm 3／8 45cm 무색 12ea／팩 에치콘]</t>
  </si>
  <si>
    <t>외과용각침 Suture Needle[1호 17mm A102]</t>
  </si>
  <si>
    <t>에탄올스왑</t>
  </si>
  <si>
    <t>뉴클린스왑 비멸균 CL-200 에탄올</t>
  </si>
  <si>
    <t>뉴클린스왑 비멸균 CL-400 에탄올</t>
  </si>
  <si>
    <t>이올스왑 이소프로필</t>
  </si>
  <si>
    <t>소독용에탄올알콜 83％[4L]</t>
  </si>
  <si>
    <t>소독용이소프로필알콜 70％[1L]</t>
  </si>
  <si>
    <t>듀오덤 CGF thick ＃187660 DUODERM[10cmX10cm]</t>
  </si>
  <si>
    <t>메딕스밴드 드레싱밴드 3호[10.0cmX10.0cm]</t>
  </si>
  <si>
    <t>슈퍼픽스[5cmX10m]</t>
  </si>
  <si>
    <t>슈퍼픽스[10cmX10m]</t>
  </si>
  <si>
    <t>오피사이트[POST-OP 15.5cmX8.5cm]</t>
  </si>
  <si>
    <t>오피사이트[POST-OP 9.5cmX8.5cm]</t>
  </si>
  <si>
    <t>오피사이트[POST-OP 6.5cmX5cm]</t>
  </si>
  <si>
    <t>시카케어 CICA-CARE Adhesive Silicone Gel Sheets[12cmX15cm]</t>
  </si>
  <si>
    <t>시카케어 CICA-CARE Adhesive Silicone Gel Sheets[12cmX 6cm]</t>
  </si>
  <si>
    <t>아이브이3000 IV3000 Transparent Adhesive Film[10cmX12cm]</t>
  </si>
  <si>
    <t>아이브이3000 IV3000 Transparent Adhesive Film[6cmX7cm]</t>
  </si>
  <si>
    <t>칼토스타트 ＃168117[2G,30cm ribbon]</t>
  </si>
  <si>
    <t>칼토스타트 ＃168210[5x5cm]</t>
  </si>
  <si>
    <t>테가덤 ＃1626W[10cmX12cm]</t>
  </si>
  <si>
    <t>테가덤 #1628[15cmX20cm]</t>
  </si>
  <si>
    <t>장루내추라 Nat ＃401906 장루내츄라 스토마 피부보호판 Natura Sto[Wfr 100mm(22341)]</t>
  </si>
  <si>
    <t>장루내추라 Nat ＃401515 장루내츄라 개방형주머니 투명[Natura Drain Std trans 100mm(22353)]</t>
  </si>
  <si>
    <t>장루내추라 FMT ＃411802 장루내츄라몰더블F 피부보호판 듀라[Dura SUR-FIT Flat moldable 45mm]</t>
  </si>
  <si>
    <t>장루 액티브라이프 AL ＃22771 장루액티브라이프 개방형주머니 투명[One-Piece Cust Drain pch Clr]</t>
  </si>
  <si>
    <t>장루액세서리 ACC ＃25510 장루피부보호파우더[Sto Protect Powder 28.3g]</t>
  </si>
  <si>
    <t>장루액세서리 ACC ＃183910 장루피부보호연고[Sto Paste 56.7g]</t>
  </si>
  <si>
    <t>장루액세서리 ACC ＃175507 장루주머니고정용벨트[Stoma Belt 125cm(175510)]</t>
  </si>
  <si>
    <t>장루액세서리 ACC ＃401912 장루세척슬리브[Irrigation Sleeve 45mm(24252)]</t>
  </si>
  <si>
    <t>장루액세서리 ACC ＃401989 장루세척물주머니[Visi-Fow Irrigator]</t>
  </si>
  <si>
    <t>미식평개부밧드 5호 ＃CY-1405[175X160X153mm]</t>
  </si>
  <si>
    <t>알루미늄밧드 ＃CY-116A 6절[280X200X50mm]</t>
  </si>
  <si>
    <t>알루미늄밧드 ＃CY-118A 8절[215X175X25mm]</t>
  </si>
  <si>
    <t>종지 2호 ＃CY-3022[55X30mm]</t>
  </si>
  <si>
    <t>종지 6호 ＃CY-3066[105X50mm]</t>
  </si>
  <si>
    <t>거즈캔 Gauze Can ＃CY-302G[70x70x50mm (5x5cm)]</t>
  </si>
  <si>
    <t>밸포밴드 Velpeau Bandage TR-8820[L 대, M 중, S 소]</t>
  </si>
  <si>
    <t>석고신발(일반)[XL 특대]</t>
  </si>
  <si>
    <t>손목스프린트 TR-8815[왼쪽 L 대]</t>
  </si>
  <si>
    <t>울트라슬링 PW-365</t>
  </si>
  <si>
    <t>팔걸이(일반) MJ-9705[대]</t>
  </si>
  <si>
    <t>펜라이트용 램프 PL330용</t>
  </si>
  <si>
    <t>NS SCALPEL HANDLE 핸들 ＃ 3 ＃01-001-03</t>
  </si>
  <si>
    <t>NS SCALPEL HANDLE 핸들 ＃ 7 ＃01-008-07</t>
  </si>
  <si>
    <t>NS DISSECTING KIT SET OF 9PCS ＃01-016-00</t>
  </si>
  <si>
    <t>NS BEER CILIA FORCEP 포셉 9CM ＃05-070-09</t>
  </si>
  <si>
    <t>NS CILIA FORCEP 포셉 9CM ＃05-069-09</t>
  </si>
  <si>
    <t>NS BARRAQUER CILIA FORCEP 포셉 10.5CM ＃05-066-10</t>
  </si>
  <si>
    <t>NS IRIS DRESSING FORCEP 드레싱포셉 HALF CVD 10.5CM ＃05-033-10</t>
  </si>
  <si>
    <t>NS JEWLERS MICRO FORCEP 포셉 STR 13.5CM ＃05-028-13</t>
  </si>
  <si>
    <t>NS KOACHER (OCHSNER) FORCEP 포셉 1X2 STR 18CM ＃03-034-18</t>
  </si>
  <si>
    <t>NS SCHNIDT FORCEP 포셉 HALF CVD 19CM ＃03-024-19</t>
  </si>
  <si>
    <t>NS ROCHESTER CARMALT FORCEP 포셉 CVD 20CM ＃03-023-20</t>
  </si>
  <si>
    <t>NS TC BABY METZENBAUM SCISSOR 가위 CVD 11.5CM ＃02-072-11 GOLD RINGS</t>
  </si>
  <si>
    <t>NS LISTER UTILITY SCISSOR 가위 18CM ＃02-046-18</t>
  </si>
  <si>
    <t>NS METZENBAUM SCISSOR 가위 BL／BL STR 14CM ＃02-017-14</t>
  </si>
  <si>
    <t>NS BILLEAU EAR LOOP SMALL 16.5CM ＃10-053-01</t>
  </si>
  <si>
    <t>NS BILLEAU EAR LOOP LARGE 16.5CM ＃10-053-03</t>
  </si>
  <si>
    <t>NS WILDER EYE DILATOR 확장기 MEDIUM ＃06-153-02</t>
  </si>
  <si>
    <t>NS WILDER EYE DILATOR 확장기 FINE ＃06-153-01</t>
  </si>
  <si>
    <t>NS MICRO SPRING SCISSOR 가위 CVD. 11CM ＃06-032-11</t>
  </si>
  <si>
    <t>NS MICRO SUTURE TYING FORCEP 포셉 CVD. 12CM ＃06-029-12</t>
  </si>
  <si>
    <t>NS MICRO SUTURE TYING FORCEP 포셉 STR. 15CM ＃06-028-15</t>
  </si>
  <si>
    <t>NS DESMARRES CHALAZION FORCEP 포셉 20mm, 9CM ＃06-008-09</t>
  </si>
  <si>
    <t>NS AUFRICHT BONE FILE BACKWARD CUTTING 21CM ＃07-052-21</t>
  </si>
  <si>
    <t>NS AUFRICHT BONE FILE FORWARD CUTTING 21CM ＃07-051-21</t>
  </si>
  <si>
    <t>NS JOSEPH SKIN HOOK 후크 DOUBLE PRONG 2mm, 16CM ＃07-037-02</t>
  </si>
  <si>
    <t>O.S.바지 환자복 한쪽트임</t>
  </si>
  <si>
    <t>O.S.바지 환자복 양쪽트임 대진[L대]</t>
  </si>
  <si>
    <t>X-ray엑스레이가운 초록색 하프사이즈 free size</t>
  </si>
  <si>
    <t>물리카바 면14수 180X70cm</t>
  </si>
  <si>
    <t>스킨타올 광목 40X60cm</t>
  </si>
  <si>
    <t>발판 ＃CY-2820 철제1단[430X300X250mm]</t>
  </si>
  <si>
    <t>카덱스 단면 25P[240X355mm]</t>
  </si>
  <si>
    <t>드레싱카트PVC ＃Y201B (3단) wire sprint[655x455x825]</t>
  </si>
  <si>
    <t>바스켓형카트 ＃CY-4101 상단바스켓[650X500X900mm]</t>
  </si>
  <si>
    <t>킥바켓 ＃CY-5123 핸들형[350X370mm]</t>
  </si>
  <si>
    <t>INSPIRO Meter 인스피로메타[소아용 IM-1200]</t>
  </si>
  <si>
    <t>의료용폐기물 전용용기 needle box NB-2000 2L[2L]</t>
  </si>
  <si>
    <t>손목밴드(네임밴드) 환자인식팔찌 ID Bracelet Adult[성인용]</t>
  </si>
  <si>
    <t>연고곽(PP)[5g]</t>
  </si>
  <si>
    <t>EKG 일렉트로드 ＃2223H ELECTRODE[성인 4.3cm]</t>
  </si>
  <si>
    <t>세니피아 초음파젤투명 소노젤리[250ml]</t>
  </si>
  <si>
    <t>세니피아 초음파젤 투명 소노젤리 피부과용[5L]</t>
  </si>
  <si>
    <t>Double Safe 초음파콘돔 둥근형／젤리 프루브커버</t>
  </si>
  <si>
    <t>토니켓[1M]</t>
  </si>
  <si>
    <t>안약병(PE)[5cc]</t>
  </si>
  <si>
    <t>안약병(PE)[10cc]</t>
  </si>
  <si>
    <t>투약병(긴마개／이중마개)PP[12cc]</t>
  </si>
  <si>
    <t>투약병(긴마개／이중마개)PP[20cc]</t>
  </si>
  <si>
    <t>투약병(긴마개／이중마개)PP[30cc]</t>
  </si>
  <si>
    <t>투약병(투명／이중마개)PET[30cc]</t>
  </si>
  <si>
    <t>투약병(투명／이중마개)PET[60cc]</t>
  </si>
  <si>
    <t>투약병(투명／이중마개)PET[100cc]</t>
  </si>
  <si>
    <t>투약병(컵마개)(PP)[100cc]</t>
  </si>
  <si>
    <t>투약병(컵마개)(PP)[200cc]</t>
  </si>
  <si>
    <t>투약병(이중마개)(PP)[100cc]</t>
  </si>
  <si>
    <t>투약병(이중마개)(PP)[150cc]</t>
  </si>
  <si>
    <t>투약병(이중마개)(PP)[200cc]</t>
  </si>
  <si>
    <t>의료용 손솔 ＃GDS-1</t>
  </si>
  <si>
    <t>설압자 HY-I-90220[150x18x1.6mm]</t>
  </si>
  <si>
    <t>폴리글러브 비멸균[M(중)]</t>
  </si>
  <si>
    <t>폴리글러브 멸균 KR-2(2pcs)[M(중)]</t>
  </si>
  <si>
    <t>석션팁 Suction tip[1호 유아용]</t>
  </si>
  <si>
    <t>에이프런 비닐앞치마 일회용 PE Apron Greet Med</t>
  </si>
  <si>
    <t>피딩튜브 피딩백연결줄 멸균 (800cc)</t>
  </si>
  <si>
    <t>좌변기보조대 안전보조대 HE-30610000 맥스헬스</t>
  </si>
  <si>
    <t>관장기세트 OK-0001</t>
  </si>
  <si>
    <t>에네마시린지 PW-33</t>
  </si>
  <si>
    <t>에이프런 턱받이 파란색[72x90cm]</t>
  </si>
  <si>
    <t>욕창예방매트리스 YH-0103(A) 세트</t>
  </si>
  <si>
    <t>원좌(이중)</t>
  </si>
  <si>
    <t>지팡이 2단 CM201</t>
  </si>
  <si>
    <t>지팡이 (4단접이)알루미늄 목재손잡이 0.4kg 82cm-92cm MDHE-1050100B</t>
  </si>
  <si>
    <t>한마음 OM001 황토냉온 찜질팩／일반형(면)[39x26cm]</t>
  </si>
  <si>
    <t>세라밴드 Thera-Band 2M BLUE 일반남성용[15cmX2m]</t>
  </si>
  <si>
    <t>세라밴드 Thera-Band 2M RED 일반여성용[15cmX2m]</t>
  </si>
  <si>
    <t>세라밴드 Thera-Band 2M SILVER 강력한탄성용[15cmX2m]</t>
  </si>
  <si>
    <t>온도계 벽걸이형</t>
  </si>
  <si>
    <t>귀체온계 IRT6030(구IRT4020) 써모스캔</t>
  </si>
  <si>
    <t>혈당시험지 아큐첵퍼포마</t>
  </si>
  <si>
    <t>녹십자 혈당시험지 글루코케어 1code/G400</t>
  </si>
  <si>
    <t>혈압계 스포이드 야마수</t>
  </si>
  <si>
    <t>마우스피스(엔도피스)용 끈</t>
  </si>
  <si>
    <t>지혈밴드[원형 살색 20mm]</t>
  </si>
  <si>
    <t>Syringe Tip Cap Bulk Pak ＃305822 루어락／일반주사기겸용 멸균밀폐 Transparent Tip Cap</t>
  </si>
  <si>
    <t>BD Syringe Tip Cap ＃305819 일반주사기용 멸균밀폐</t>
  </si>
  <si>
    <t>Surgtube 써지튜브 외과젤리 120g</t>
  </si>
  <si>
    <t>마우스피스(엔도피스)mp-100s[실리콘부착형]</t>
  </si>
  <si>
    <t>병원용베개5호-PT실[8x22x34cm]</t>
  </si>
  <si>
    <t>병원용베개6호-소-입원실(솜)[300x500mm]</t>
  </si>
  <si>
    <t>병원용베개1호-채혈용[6x11x20cm]</t>
  </si>
  <si>
    <t>산소포화도측정기 oximeter C316(충전형)</t>
  </si>
  <si>
    <t>케모포트니들 중심정맥관 Green HUBER INFUSION SET With Y-Injection Site[19G]</t>
  </si>
  <si>
    <t>케모포트니들 중심정맥관 Green HUBER INFUSION SET With Y-Injection Site[22G]</t>
  </si>
  <si>
    <t>귀체온계 마이케어 TS-7</t>
  </si>
  <si>
    <t>마이크로포(종이반창고) ＃1530-0 흰색[1.25cmX9.14m]</t>
  </si>
  <si>
    <t>마킹펜 수술마커 가늘음 SM05</t>
  </si>
  <si>
    <t>마우스피스(엔도피스)mp-100[내시경용]</t>
  </si>
  <si>
    <t>소변기 HD-URM-11 23.5cmX11cmX14cm 1000ml P.P</t>
  </si>
  <si>
    <t>에이덤롤 AIDerm Roll 투명방수필름 멸균 5cm x 10m</t>
  </si>
  <si>
    <t>튜브가드 멸균 Tube Guard 5cm x 5cm</t>
  </si>
  <si>
    <t>튜브가드 멸균 Tube Guard 6.7cm x 8.7cm</t>
  </si>
  <si>
    <t>석션기 JS30 병원용,32리터／분 Foot Switch포함</t>
  </si>
  <si>
    <t>비접촉 피부체온계 KI-8280</t>
  </si>
  <si>
    <t>Gammex PF 수술용글러브(Surgical) 라텍스 파우더프리 멸균[6.0]</t>
  </si>
  <si>
    <t>Gammex PF 수술용글러브(Surgical) 라텍스 파우더프리 멸균[6.5]</t>
  </si>
  <si>
    <t>Gammex PF 수술용글러브(Surgical) 라텍스 파우더프리 멸균[7.0]</t>
  </si>
  <si>
    <t>Gammex PF 수술용글러브(Surgical) 라텍스 파우더프리 멸균[7.5]</t>
  </si>
  <si>
    <t>Gammex PF 수술용글러브(Surgical) 라텍스 파우더프리 멸균[8.0]</t>
  </si>
  <si>
    <t>피코라이트 검안경 PICCOLIGHT E56</t>
  </si>
  <si>
    <t>부직소공포 일회용 50cm X 46cm</t>
  </si>
  <si>
    <t>바이트블럭 멸균 Bite Block Large</t>
  </si>
  <si>
    <t>펜라이트 CK909 터치/볼펜겸용</t>
  </si>
  <si>
    <t>다리받침대 발목반원받침 H11x20x60cm</t>
  </si>
  <si>
    <t>화진 일회용주사기(관장기) 60cc</t>
  </si>
  <si>
    <t>혈압계용 커프(범용) 야마수 소아용 11cm x 40cm</t>
  </si>
  <si>
    <t>일동 메디터치5 5mm 10cm X 10cm meditouch 친수성드레싱</t>
  </si>
  <si>
    <t>일동 메디터치5 5mm 10cm X 20cm meditouch 친수성드레싱</t>
  </si>
  <si>
    <t>절단솜 깍두기 cotton[450g 4x6cm]</t>
  </si>
  <si>
    <t>고무형흡인기(이경구) 멸균 2oz 56ml</t>
  </si>
  <si>
    <t>비닐팔토시 일회용 PE Sleeve</t>
  </si>
  <si>
    <t>다리받침대 가나6-5(HR-s) H25x1H18x30x55cm</t>
  </si>
  <si>
    <t>고무형흡인기(이경구) 멸균[3oz 85ml]</t>
  </si>
  <si>
    <t>로보 캐스트 Fiber 2inchX4yd 유리섬유</t>
  </si>
  <si>
    <t>케빌론 노린스스킨 클린져 Cavilon #3380 236ml</t>
  </si>
  <si>
    <t>도은 수액세트 유침 23G 소아용 D-408A DEHP Free (구 두원)[1inch 60Drop]</t>
  </si>
  <si>
    <t>INSPIRO Meter 인스피로메타[성인용 IM-1900]</t>
  </si>
  <si>
    <t>저주파자극기 개인용 UPM-431II 2채널 4패드</t>
  </si>
  <si>
    <t>치과볼</t>
  </si>
  <si>
    <t>렉탈튜브 멸균[18fr]</t>
  </si>
  <si>
    <t>렉탈튜브 멸균[28fr]</t>
  </si>
  <si>
    <t>피딩보틀 멸균(800cc)</t>
  </si>
  <si>
    <t>적외선램프(조사기전구) 150W[PAR38]</t>
  </si>
  <si>
    <t>소독용이소프로필알콜 70％[4L]</t>
  </si>
  <si>
    <t>인포피아 혈당시험지 미래 3.3플러스(신형)</t>
  </si>
  <si>
    <t>궁미니뜸[강]</t>
  </si>
  <si>
    <t>한솔 사혈기 스텐레스 은색</t>
  </si>
  <si>
    <t>보행보조차 DH-509</t>
  </si>
  <si>
    <t>쇄골밴드 베이지색[M 중]</t>
  </si>
  <si>
    <t>탄탄 휠체어 WYK863LAJ-41[바퀴12" 알루미늄 소형 8kg 41cm]</t>
  </si>
  <si>
    <t>정림 일회용주사기 3cc[24G 3/4"]</t>
  </si>
  <si>
    <t>스파이날니들 플라스틱 90mm[23G]</t>
  </si>
  <si>
    <t>IV카테타 멸균[18G 1.16″]</t>
  </si>
  <si>
    <t>IV카테타 멸균[24G 0.75″]</t>
  </si>
  <si>
    <t>메스날 SPICA 멸균[20호]</t>
  </si>
  <si>
    <t>메스날 파라곤 멸균[11호]</t>
  </si>
  <si>
    <t>네라톤카테타 ＃1116 라텍스 멸균[6번 12fr 4.0mm]</t>
  </si>
  <si>
    <t>석션 카테타(프렌치) W／Valve 라텍스 멸균 1hole[벨브포함 14fr 4.7mm]</t>
  </si>
  <si>
    <t>유린셀프 카테타 멸균 320mm[12fr 성인용]</t>
  </si>
  <si>
    <t>유린셀프 카테타 멸균 320mm[16fr 성인용]</t>
  </si>
  <si>
    <t>폴리카테타 실리콘 멸균 2WAY #2101[20fr 5cc]</t>
  </si>
  <si>
    <t>라텍스튜브 진공관[S7호 7X14mm 9M]</t>
  </si>
  <si>
    <t>석고신발(일반)[L 대]</t>
  </si>
  <si>
    <t>라텍스튜브 일반관[8호 8X11.6mm 19M]</t>
  </si>
  <si>
    <t>손목스프린트 TR-8815[왼쪽 M 중]</t>
  </si>
  <si>
    <t>손목스프린트 TR-8815[왼쪽 S 소]</t>
  </si>
  <si>
    <t>손목스프린트 TR-8815[오른쪽 L 대]</t>
  </si>
  <si>
    <t>손목스프린트 TR-8815[오른쪽 M 중]</t>
  </si>
  <si>
    <t>손목스프린트 TR-8815[오른쪽 S 소]</t>
  </si>
  <si>
    <t>탈장대[5호 28-30]</t>
  </si>
  <si>
    <t>O.S.바지 환자복 양쪽트임[S소]</t>
  </si>
  <si>
    <t>의사가운 여자 사계절용[L대]</t>
  </si>
  <si>
    <t>의사가운 여자 사계절용[M중]</t>
  </si>
  <si>
    <t>의사가운 여자 사계절용[S소]</t>
  </si>
  <si>
    <t>의사가운 남자 사계절용</t>
  </si>
  <si>
    <t>석션팁 Suction tip[3호 소아용]</t>
  </si>
  <si>
    <t>석션팁 Suction tip[4호 성인용]</t>
  </si>
  <si>
    <t>크레솔비누액[200ml]</t>
  </si>
  <si>
    <t>DoubleSafe 폴리카테타 실리콘 멸균 2WAY 5cc Foley[16fr]</t>
  </si>
  <si>
    <t>쇄골밴드 베이지색[XL특대]</t>
  </si>
  <si>
    <t>일동 메디터치2 2mm 5cm X 10cm meditouch 친수성드레싱</t>
  </si>
  <si>
    <t>혈당기 글루코터치</t>
  </si>
  <si>
    <t>고신축 탠스밴드 검정색[중 5cm x 90cm]</t>
  </si>
  <si>
    <t>정림 일회용주사기10cc[21G 1-1/4"]</t>
  </si>
  <si>
    <t>인포피아 혈당시험지 글루코터치</t>
  </si>
  <si>
    <t>유린레그백[HS-U-600 600mm 10cm]</t>
  </si>
  <si>
    <t>탈장대[6호 31-34인치 성인용]</t>
  </si>
  <si>
    <t>고신축 탠스밴드 검정색[소 5cm x 50cm]</t>
  </si>
  <si>
    <t>고신축 탠스밴드 검정색[대 5cm x 120cm]</t>
  </si>
  <si>
    <t>Coloplast 컴필 플러스(투명) #3533 Comfeel Plus T[10x10cm]</t>
  </si>
  <si>
    <t>라텍스튜브 일반관[4호 4X6mm 67M]</t>
  </si>
  <si>
    <t>HMS 피딩튜브 피딩백연결줄 멸균(800cc)</t>
  </si>
  <si>
    <t>SPICA(구 누벤코) 수술가운 멸균 일회용 Surgical Gown[Medium 중]</t>
  </si>
  <si>
    <t>컴필 베리어크림 #4720 Comfeel barrier cream 60g 피부보호크림</t>
  </si>
  <si>
    <t>오토첵 혈당시험지 AUTO-CHEK</t>
  </si>
  <si>
    <t>일회용밴드 밴드골드에이 살균형[73mmX18mm]</t>
  </si>
  <si>
    <t>TH Paper 57 x 30 Roll Paper</t>
  </si>
  <si>
    <t>코튼볼[볼형 슬라이스 450g 1호]</t>
  </si>
  <si>
    <t>정림 일회용주사기20cc[23G 1″]</t>
  </si>
  <si>
    <t>전용커프 TMB-986,TMB-987전용 AKESO</t>
  </si>
  <si>
    <t>검진용위생방수포 에프론시트페이퍼 360x470mm 병원용</t>
  </si>
  <si>
    <t>INSPIRO Meter 인스피로메타 성인용 IM-1900</t>
  </si>
  <si>
    <t>슬라이스 볼형 450g Cotton Ball Slice</t>
  </si>
  <si>
    <t>컴필 클렌저 #4710 Comfeel Cleanser 180ml 피부세척액</t>
  </si>
  <si>
    <t>DoubleSafe 진료용글러브 **멸균** 라텍스 파우더프리 PF[대,중,소]</t>
  </si>
  <si>
    <t>지팡이(2단) 알루미늄 목재손잡이 0.4kg 80cm-100cm MDHE-1048100B</t>
  </si>
  <si>
    <t>Coloplast 컴필 플러스 #3110 Comfeel Plus Ulcer 10x10cm</t>
  </si>
  <si>
    <t>S&amp;N 알레빈 ALLEVYN adhesive 7.5cmX7.5cm Hydrocellular Dressing</t>
  </si>
  <si>
    <t>코프레스 COPRESS Latex Free 자착성압박붕대</t>
  </si>
  <si>
    <t>BD 일회용주사기 5cc 21G 1-1/2 inch #302926</t>
  </si>
  <si>
    <t>Nylon 블랙롤나이론 5/0 비멸균 Black Roll Nylon DEKATEL 40yds(36.5m) 비흡수성</t>
  </si>
  <si>
    <t>세이프란 수동사혈기(통증저감) SafeLan</t>
  </si>
  <si>
    <t>정림 수액세트 무침 20drops DEHP Free 25개/팩</t>
  </si>
  <si>
    <t>대한 롤솜 450g</t>
  </si>
  <si>
    <t>Dr.Kong DKA12 앞꿈치 보호패드 Free Size Forefoot Cushion pair(짝)</t>
  </si>
  <si>
    <t>Doublesafe 소독봉투 30cm X 100m E.O.Gas Pack</t>
  </si>
  <si>
    <t>Doublesafe 소독봉투 20cm X 100m E.O.Gas Pack</t>
  </si>
  <si>
    <t>Doublesafe 소독봉투 10cm X 100m E.O.Gas Pack</t>
  </si>
  <si>
    <t>Doublesafe 소독봉투 7.5cm X 100m E.O.Gas Pack</t>
  </si>
  <si>
    <t>휴토피아 돌가마 충전찜질기 HT-101</t>
  </si>
  <si>
    <t>JSM35 접착식 아치서포트 젤큐션 Large pair(짝)</t>
  </si>
  <si>
    <t>Doublesafe 소독봉투 15cm X 100m E.O.Gas Pack</t>
  </si>
  <si>
    <t>JSA43 발가락 베개패드 Free Size pair(짝)</t>
  </si>
  <si>
    <t>맥스헬스 보행기(바퀴) 알루미늄 MDHE-106045BD 중국 영세율[3.5kg W54cm,H80cm-90cm]</t>
  </si>
  <si>
    <t>대한 솜면봉 멸균 10cm 1포(2매)X30포/팩</t>
  </si>
  <si>
    <t>S&amp;N 알레빈 ALLEVYN Gentle BORDER 7.5cmX7.5cm Silicon Gel Adhesive 10ea/box</t>
  </si>
  <si>
    <t>BD 일회용주사기 1cc 26G 1/2 inch #301321 (TUAS) 100개/팩</t>
  </si>
  <si>
    <t>DoubleSafe 피딩백 1000ml 중국</t>
  </si>
  <si>
    <t>BD 노코니들 Nokor #305201 18G 1-1/2 inch 100개/팩</t>
  </si>
  <si>
    <t>Nylon 블랙롤나이론 1/0 비멸균 Black Roll Nylon DEKATEL 40yds(36.5m) 비흡수성</t>
  </si>
  <si>
    <t>코산소주입관 MN252 소아용</t>
  </si>
  <si>
    <t>두원 수액세트 무침 20Drop DEHP Free 50개/팩</t>
  </si>
  <si>
    <t>JSA23 일석이조 무지외반 보호패드 Large pair(짝)</t>
  </si>
  <si>
    <t>영화 물공기베개(에어쿠션/천코팅) YH-R1 왕꽃무늬</t>
  </si>
  <si>
    <t>Nylon 블랙롤나이론 4/0 비멸균 Black Roll Nylon DEKATEL 40yds(36.5m) 비흡수성</t>
  </si>
  <si>
    <t>이화 가슴억제대 누비 72x32cm 끈104cmX4(위,아래,좌,우)</t>
  </si>
  <si>
    <t>실버백세 지팡이 사발 DH-102 중국 영세율</t>
  </si>
  <si>
    <t>GreetMed 클립형지혈대 블루 토니켓 tourniquet #6350C-Blue</t>
  </si>
  <si>
    <t>다요 윤활젤 멸균 Sterile Lubricant PROGEL 10g 48개/팩</t>
  </si>
  <si>
    <t>JSF35 슬리브형 아치서포터 Free Size pair(짝)</t>
  </si>
  <si>
    <t>JSA10 엄지발가락 뿌리관절 보호패드 Free Size pair(짝)</t>
  </si>
  <si>
    <t>DKA27 새끼발가락 중족골보호패드 Free Size Bunionette Protector pair(짝)</t>
  </si>
  <si>
    <t>멸균거즈 2inchX2inchX5매 5cmX5cmX5매 (5매/포)</t>
  </si>
  <si>
    <t>장루백 일반용 100X95mm Colostomy Bags L3001011[100매/팩]</t>
  </si>
  <si>
    <t>유린셀프카테타 Urine Self 멸균[12fr 성인용 320mm]</t>
  </si>
  <si>
    <t>멸균거즈 4inchX4inchX5매 10cmX10cmX5매[(5매/포) 20포/팩]</t>
  </si>
  <si>
    <t>IV카테타 멸균[24G]</t>
  </si>
  <si>
    <t>마이씬 펜니들325 32G 5mm[32G 5mm]</t>
  </si>
  <si>
    <t>Nylon 블랙롤나이론 2/0 비멸균 Black Roll Nylon DEKATEL 40yds(36.5m) 비흡수성</t>
  </si>
  <si>
    <t>BD 일회용주사기 루어락 60cc #309653 (usa)</t>
  </si>
  <si>
    <t>마이씬 펜니들326 32G 6mm 100psc</t>
  </si>
  <si>
    <t>유린백 HS-U-2000[2000ml 100cm]</t>
  </si>
  <si>
    <t>기황 직접구[9g/갑]</t>
  </si>
  <si>
    <t>APS Nat #416417 Natura Drainable Pouch[10개/팩]</t>
  </si>
  <si>
    <t>IV카테타 멸균 Angiocath 정맥카테타[24G 0.75 inch #382412]</t>
  </si>
  <si>
    <t>혈관튜브카테타 Double/CVC[#CV17702E Two-Lumen CVC 일회용 멸균]</t>
  </si>
  <si>
    <t>SJ1100 참숯옥맥반석찜질기 무릎관절[60x 30cm]</t>
  </si>
  <si>
    <t>손목밴드(네임밴드) 환자인식팔찌 ID Bracelet Adult[성인용성인용 (블루, 핑크, 화이트)]</t>
  </si>
  <si>
    <t>케이와이어 K-wire[D.D [0.7mm]]</t>
  </si>
  <si>
    <t>505 압박스타킹 종아리형 단단재질[20-30mmHg 살색 (XL)]</t>
  </si>
  <si>
    <t>유린셀프카테타 Urine Self 멸균[14fr성인용 320mm]</t>
  </si>
  <si>
    <t>아네로이드 메타혈압계 BK2002a</t>
  </si>
  <si>
    <t>JSA13 발가락사이 충격흡수젤 Large pair(짝)</t>
  </si>
  <si>
    <t>유린셀프카테타 Urine Self 멸균 성인용 320mm[성인용 멸균 카테타 16fr]</t>
  </si>
  <si>
    <t>검이경(미니) 진료용조명등[CK-907A]</t>
  </si>
  <si>
    <t>산소마스크 연질PVC OXGEN MASK MM041 성인용 중간농도</t>
  </si>
  <si>
    <t>[박스] 피딩라인(영양약주입줄) Feeding Set(Gravity) 500ml,1000ml겸용 *정맥투여불가</t>
  </si>
  <si>
    <t>한백 수액연결관 #K403 DEHP Free 25개/팩</t>
  </si>
  <si>
    <t>대한 설압자(나무) 150mm X 18mm X 1.6mm Tongue Depressors 100개/팩[100개/팩]</t>
  </si>
  <si>
    <t>포유 피딩백 위장용급식용기(영양액주입용기)멸균 500ml,1000ml</t>
  </si>
  <si>
    <t>iNtouch 진료용글러브 비멸균 라텍스 파우더프리 PF Exam Glove 100매/팩[XS,S,M,L]</t>
  </si>
  <si>
    <t>Choice 산소포화도측정기 핑거형 C22 옥시미터 oximeter</t>
  </si>
  <si>
    <t>[iNtouch] 진료용글러브 V-natural 멸균 라텍스 파우더프리 PF Exam Glove 50조/팩[XS,S,M,L]</t>
  </si>
  <si>
    <t>베스트케어 피딩백 600ml 멸균 Non PVC 영양식공급용기</t>
  </si>
  <si>
    <t>J-Health 마킹펜 수술마커 듀얼팁(굵음/가늘음)</t>
  </si>
  <si>
    <t>수입 드레싱페이퍼(위생방수지) 45*33cm</t>
  </si>
  <si>
    <t>메디타운N 롤레이터 고급 유럽형 HE2164</t>
  </si>
  <si>
    <t>DURICO(TOP) 니트릴글러브 비멸균 Blue 파우더프리 PF 일회용 양손겸용</t>
  </si>
  <si>
    <t>탄탄 휠체어 wyk874-51 스틸 특대형(유럽형) 노튜브 접이식 20kg 51cm</t>
  </si>
  <si>
    <t>일회용가운 비멸균 블루 대형 Large 152(W) X 120(H)cm 부직포</t>
  </si>
  <si>
    <t>저주파자극기패드 ValuTrode VTXT505 AXELGAARD USA</t>
  </si>
  <si>
    <t>가나 안면받침대(U형) 레자</t>
  </si>
  <si>
    <t>배송비</t>
  </si>
  <si>
    <t>iNtouch 수술용글러브 멸균 라텍스 파우더프리 PF Surgical Glove 50조/팩</t>
  </si>
  <si>
    <t>쿨 마사지겔(볼타입) 70ml</t>
  </si>
  <si>
    <t>진찰의자 원형7호 C7 등받이 고정형</t>
  </si>
  <si>
    <t>성심 일회용주사침 21G 1-1/4 inch 100개/팩</t>
  </si>
  <si>
    <t>성심 일회용주사침 27G 1/2 inch 100개/팩</t>
  </si>
  <si>
    <t>Spirit 청진기 간호사용(소아과) 단면 #CK-603PW</t>
  </si>
  <si>
    <t>성심 수액세트 무침 DEHP Free 50개/팩</t>
  </si>
  <si>
    <t>케어메이트 면방수 코팅 시트(C형) 100*170CM</t>
  </si>
  <si>
    <t>성심 일회용주사침 23G 1 inch 100개/팩</t>
  </si>
  <si>
    <t>성심 펜니들 32G 4mm 100개/팩</t>
  </si>
  <si>
    <t>케어메이트 바퀴보행기(보행차) (CM303)</t>
  </si>
  <si>
    <t>RedLeaf 들것 접이식 #1A4L 알루미늄 3kg 운반하중 159kg</t>
  </si>
  <si>
    <t>닥터락 허리보호대 소프트밴드</t>
  </si>
  <si>
    <t>일동 메디터치2 2mm 친수성드레싱</t>
  </si>
  <si>
    <t>ino 클립형지혈대 블루 토니켓 (이노지혈대)</t>
  </si>
  <si>
    <t>관장기(에네마시린지)</t>
  </si>
  <si>
    <t>메디터치5 5mm 친수성드레싱 1매입(낱장)[10cm x 10cm]</t>
  </si>
  <si>
    <t>메스날 11호 멸균 #S4-311 Surgical blades Stainless Steel 100개/팩 /의료용/멸균/소독칼/메스/매스/칼날/MASS/ [100개/</t>
  </si>
  <si>
    <t>성심 일회용주사침 24G 3/4 inch 100개/팩</t>
  </si>
  <si>
    <t>성심 일회용주사기 5CC 23G 1inch 100개/팩</t>
  </si>
  <si>
    <t>케어메이트 미니 실버카 (F-690) 성인용실버카 영세율</t>
  </si>
  <si>
    <t>클린파인겔 (손소독제) 500ml</t>
  </si>
  <si>
    <t>일회용밴드 10매 73mmX18mm 10매x20갑/팩</t>
  </si>
  <si>
    <t>[케어메이트] 보행기(일반) 알루미늄 W52cm,H77cm-92cm (CM302N)</t>
  </si>
  <si>
    <t>이노세이프 핸드클린손소독제 200ml 40개/박스</t>
  </si>
  <si>
    <t>리스키나 손소독제[500ml]</t>
  </si>
  <si>
    <t>Viscot 마킹펜 굵음 Regular 1437SR</t>
  </si>
  <si>
    <t>FORA G11 혈당시험지 TD-4230 50매/통</t>
  </si>
  <si>
    <t>GluNEO Lite (글루네오) 혈당시험지 50매/통</t>
  </si>
  <si>
    <t>일회용주사기(관장기) 50ml Enema Syringe 25개/팩</t>
  </si>
  <si>
    <t>바이오 그린후레시A[10L]</t>
  </si>
  <si>
    <t>에탄올알콜(소독용) 83% 4L Ethanol</t>
  </si>
  <si>
    <t>수액세트 무침 펌프용 겸용 #k203T DEHP Free</t>
  </si>
  <si>
    <t>KR-88 음성증폭기 고성능 일본제</t>
  </si>
  <si>
    <t>녹십자 란셋니들 30G Lancet needle 200개/팩</t>
  </si>
  <si>
    <t>정림 일회용주사기(관장기)60cc 20개/팩</t>
  </si>
  <si>
    <t>데이밀슈퍼그린</t>
  </si>
  <si>
    <t>Viscot 마킹펜 가늘음 Fine 1436SR</t>
  </si>
  <si>
    <t>KF94 마스크 비말차단 덴탈 일회용</t>
  </si>
  <si>
    <t>성심 일회용주사기 1cc 26G 1/2inch 100개/팩</t>
  </si>
  <si>
    <t>[Coloplast] 컴필 플러스(투명) #33530 Comfeel Plus 5x7cm 10개/팩[5x7cm]</t>
  </si>
  <si>
    <t>데이밀</t>
  </si>
  <si>
    <t>Dmaxcare 어린이용마스크 일회용 부직포 MB필터 KC인증 50개입</t>
  </si>
  <si>
    <t>수성 설압자(멸균) 50개/팩</t>
  </si>
  <si>
    <t>세운 석션카테타(프렌치) 라텍스 #1110 -2hole w/Valve 멸균[6# 4.0mm]</t>
  </si>
  <si>
    <t>수액연결줄(Bypass) #EN102 #59340933 DEHP Free(SBD) [90cm] 10</t>
  </si>
  <si>
    <t>상박혈압계 마이케어 BPM-656</t>
  </si>
  <si>
    <t>미라클 손소독겔 500ml</t>
  </si>
  <si>
    <t>[가하] 메디라이프 휠체어 플라스틱 식판</t>
  </si>
  <si>
    <t>일동 메디터치5 5mm 20cm X 20cm meditouch 친수성드레싱 낱장</t>
  </si>
  <si>
    <t>AVEO(아베오) 진료용글러브 비멸균 라텍스 파우더프리 PF 100매/팩 [Small 소]</t>
  </si>
  <si>
    <t>[붐케어] 피부적외선 체온계 BC-03 아기체온계 비접촉 비대면</t>
  </si>
  <si>
    <t>젠텍 아이젠 비접촉체온계 국산 ETS-200</t>
  </si>
  <si>
    <t>DoubleSafe 질경 멸균 일회용 프라스틱 1개</t>
  </si>
  <si>
    <t>AVEO(아베오) 진료용글러브 비멸균 라텍스 파우더프리 PF 100매/팩 [Medium 중]</t>
  </si>
  <si>
    <t>TS 머슬케어 핫 마사지길 120mg#</t>
  </si>
  <si>
    <t>아이리 각막용각침 5호 9mm</t>
  </si>
  <si>
    <t>ARRPW 혈관튜브카테타 Single/CVC [#ES-04701 14G 일회용 멸균 10개/팩]</t>
  </si>
  <si>
    <t>상박혈압계 HEM-7122 오므론</t>
  </si>
  <si>
    <t>오렐리아 진료용글러브 비멸균 100매/팩 [XS, S, M, L)</t>
  </si>
  <si>
    <t>세운 석션카테타(프렌치) 라텍스 #1110 -2hole w/Valve 멸균 [4# 2.7mm]</t>
  </si>
  <si>
    <t>세운 석션카테타(프렌치) 라텍스 #1110 -2hole w/Valve 멸균 [7# 4.7mm] 10개/묶음</t>
  </si>
  <si>
    <t>수성 가아제(접은거즈) [2 x 2 x 8P(5cm x 5cm)]</t>
  </si>
  <si>
    <t>[가하] 에어매트리스 일반형 (KH-1)/영세율</t>
  </si>
  <si>
    <t>[스탠다드큐] 코로나19 안티젠 래피드키트 25개입</t>
  </si>
  <si>
    <t>수성 탄력붕대-S(신축성탄력) [3inch (7.5cm) x 2.15M]</t>
  </si>
  <si>
    <t>[아이리] Monofit-S 모노피트 2-0 37mm Round 0.9mm 1/2 MVS240 70cm Violet</t>
  </si>
  <si>
    <t>DoubleSafe 폴리카테타 실리콘 멸균 2WAY 5cc Foley [16fr]</t>
  </si>
  <si>
    <t>한백 일회용주사기 50cc [18G 1-1／2″]</t>
  </si>
  <si>
    <t>미키 휠체어 MiKiEV-5 47/18.6kg (침대형휠체어)</t>
  </si>
  <si>
    <t>트리논(독일) 메스날 멸균 Ailee Surgical Blade Stainless Steel 100개/팩 [15호]</t>
  </si>
  <si>
    <t>트리논(독일) 메스날 멸균 Ailee Surgical Blade Stainless Steel 100개/팩 [10호]</t>
  </si>
  <si>
    <t>[아이쿤] 일회용 MB필터 마스크</t>
  </si>
  <si>
    <t>(S)적상추(상품,국산)[Kg]</t>
  </si>
  <si>
    <t>굴(냉장,후레쉬,중,국산)[Kg]</t>
  </si>
  <si>
    <t>포기김치(선농식품,실온,초숙,국산)[10kg/box,배추/고추분:국내산]</t>
  </si>
  <si>
    <t>라면사리[110g]</t>
  </si>
  <si>
    <t>적두(중국산)팥[EA/1KG]</t>
  </si>
  <si>
    <t>세척무(국산)[kg/상]</t>
  </si>
  <si>
    <t>알배기배추(국내산)EA/상[600G/EA,통/상]</t>
  </si>
  <si>
    <t>배추(국산)깐것[KG/상]</t>
  </si>
  <si>
    <t>양배추(안깐 것/국산)[2~3KG내외/EA/겉잎미제거]</t>
  </si>
  <si>
    <t>양배추(깐것/국산)[2~3KG내외/EA/겉잎제거]</t>
  </si>
  <si>
    <t>시금치(국내산)/상[KG/상]</t>
  </si>
  <si>
    <t>적상추(국내산)/상[KG/상 (국산)]</t>
  </si>
  <si>
    <t>깻잎(국내산)단/상[10장/단/상]</t>
  </si>
  <si>
    <t>깻잎(국내산)/상[KG/상]</t>
  </si>
  <si>
    <t>얼갈이배추(국내산)/상[KG/상]</t>
  </si>
  <si>
    <t>쑥갓(국산)[KG/상/KG/팩(비닐)]</t>
  </si>
  <si>
    <t>열무(국내산)/상[KG/상]</t>
  </si>
  <si>
    <t>근대(국내산)국용/상[KG/국용/상]</t>
  </si>
  <si>
    <t>아욱(국내산)/국용/상[KG/국용/상]</t>
  </si>
  <si>
    <t>돌미나리(국산)[kg/kg/팩(비닐)]</t>
  </si>
  <si>
    <t>깐쪽파(국산)[KG/KG]</t>
  </si>
  <si>
    <t>흙대파(국산)[KG/단작업/팩(비닐)]</t>
  </si>
  <si>
    <t>깐마늘(국산)특[5G이상/개(꼭지포함)]</t>
  </si>
  <si>
    <t>깐마늘(국산)상[3G~5G/개(꼭지포함)]</t>
  </si>
  <si>
    <t>다진마늘(국산)EA상[500G]</t>
  </si>
  <si>
    <t>깐생강(국산)EA상[500G/봉]</t>
  </si>
  <si>
    <t>깐생강(국산)상[1KG/봉]</t>
  </si>
  <si>
    <t>흙생강(국산)상[100G내외/EA]</t>
  </si>
  <si>
    <t>냉동느타리버섯(중국산)[[가열 후 사용]1KG/절단]</t>
  </si>
  <si>
    <t>우엉채(국산)[0.1~5kg/비닐실링/팩(비닐)]</t>
  </si>
  <si>
    <t>우엉채(중국산)[0.1~5kg/비닐실링/팩(비닐)]</t>
  </si>
  <si>
    <t>통우엉(중국산)[흙]</t>
  </si>
  <si>
    <t>연근채(중국산)[염장/ 포장 후 수분 발생 할 수 있음/KG]</t>
  </si>
  <si>
    <t>도라지채(국산)[KG/비닐포장]</t>
  </si>
  <si>
    <t>도라지채(중국산)[0.1~5kg/비닐포장/팩(비닐)]</t>
  </si>
  <si>
    <t>데친고구마순(수입산)[팩포장/KG/용기(플라스틱)]</t>
  </si>
  <si>
    <t>데친고사리(국내산)[팩포장/데친후사용]</t>
  </si>
  <si>
    <t>데친시래기(국산)[팩포장/KG]</t>
  </si>
  <si>
    <t>데친취나물(국산)[팩포장/KG/팩(비닐)]</t>
  </si>
  <si>
    <t>참나물(국산)[KG/상/KG (국산)]</t>
  </si>
  <si>
    <t>건시래기(중국산)[선별]</t>
  </si>
  <si>
    <t>건다래순(중국산)[계절상품(대보름)]</t>
  </si>
  <si>
    <t>생치커리(국내산)/상[KG/상 (4k 최대발주제한)]</t>
  </si>
  <si>
    <t>브로콜리(국산)[KG]</t>
  </si>
  <si>
    <t>비트알(국산)[뿌리/선별]</t>
  </si>
  <si>
    <t>청경채(국내산)/상[KG/상 (8kg발주제한)]</t>
  </si>
  <si>
    <t>건가지(국산)[건조]</t>
  </si>
  <si>
    <t>건고춧잎(수입산)[건조]</t>
  </si>
  <si>
    <t>건애호박꼬지(국산)[건조]</t>
  </si>
  <si>
    <t>방울토마토(특)[대(2번과,5KG/BOX)]</t>
  </si>
  <si>
    <t>머스크메론(국산)[EA/1.2KG내외]</t>
  </si>
  <si>
    <t>머스크메론(국산)[EA/1.5KG내외]</t>
  </si>
  <si>
    <t>레몬(수입산)[EA/90G~110G내외]</t>
  </si>
  <si>
    <t>모듬베이비채소(국산)[500G]</t>
  </si>
  <si>
    <t>냉동자숙홍합살(수입산)[500G]</t>
  </si>
  <si>
    <t>오만둥이(국내산)[1KG/생물]</t>
  </si>
  <si>
    <t>건미역(사조해표)[150G]</t>
  </si>
  <si>
    <t>절단건미역(사조해표)[45G]</t>
  </si>
  <si>
    <t>돌자반볶음(국내산) 대국식품[500G]</t>
  </si>
  <si>
    <t>닭봉(체리부로)[국산/냉장(40~50G)]</t>
  </si>
  <si>
    <t>닭가슴살(체리부로)[국산/냉장(1*2*2깍뚝썰기:스킨제거) (소수점발주불가)]</t>
  </si>
  <si>
    <t>알뜰소시지(롯데햄)[500G]</t>
  </si>
  <si>
    <t>부대햄(마제스티런천) 마제스티[1.8KG (수입)]</t>
  </si>
  <si>
    <t>스팸(씨제이) 씨제이제일제당[1.8KG/캔/씨제이제일제당]</t>
  </si>
  <si>
    <t>모듬소세지(선진FS)[350G(70G*5개입)]</t>
  </si>
  <si>
    <t>꼬마돈까스(씨제이) 씨제이[1KG(11G*90개입) (돼지고기(국내산)41.22％)]</t>
  </si>
  <si>
    <t>핫도그(롯데햄)벌크 (주)동화[2.5KG(50G*50EA)]</t>
  </si>
  <si>
    <t>남도별미떡갈비(롯데햄) 롯데푸드㈜[1KG(16G*62개 내외)/롯데푸드㈜]</t>
  </si>
  <si>
    <t>동그랑땡(동원)조이락 동원F&amp;B[돈육,계육/국산1KG(16G*63EA내외)]</t>
  </si>
  <si>
    <t>생선까스(대상) 참손푸드[600G(60G*10개입)]</t>
  </si>
  <si>
    <t>게맛살(한성기업) 한성기업[1KG{29G(19cm)*35개}]</t>
  </si>
  <si>
    <t>사각어묵/풍년마당(대림) 사조대림[1KG(72G*14개입) (국산)]</t>
  </si>
  <si>
    <t>진종합어묵(대림) 사조대림[1KG]</t>
  </si>
  <si>
    <t>크래미(한성기업) 한성기업[180G(18G*10개입)/스시타입]</t>
  </si>
  <si>
    <t>4호절단사각어묵(CJ씨푸드)C CJ씨푸드[1KG]</t>
  </si>
  <si>
    <t>실속4호사각어묵(CJ씨푸드) CJ씨푸드[1KG]</t>
  </si>
  <si>
    <t>4호종합어묵(CJ씨푸드)C[1KG (국산)]</t>
  </si>
  <si>
    <t>오양맛살(대림) 사조오양[1KG(30G*34개내외) (원료국산)]</t>
  </si>
  <si>
    <t>교자만두(동원)조이락 동원F&amp;B[1.35KG(15G*90EA내외) (돈육:국내산)]</t>
  </si>
  <si>
    <t>반달감자(심플로트)[2KG]</t>
  </si>
  <si>
    <t>유부(CJ씨푸드) 신미[60G/냉동]</t>
  </si>
  <si>
    <t>주부초밥짱(대림)소스포함 한미식품[480G(12G*42내외)]</t>
  </si>
  <si>
    <t>요구르트(매일)　　 매일유업[65㎖/냉장]</t>
  </si>
  <si>
    <t>요플레딸기(빙그레)　　 빙그레[85G/EA (국산)]</t>
  </si>
  <si>
    <t>요플레딸기(빙그레)대 빙그레[200㎖/냉장]</t>
  </si>
  <si>
    <t>뼈로가는칼슘두유365(매일) 매일유업[190ML/EA/팩(종이)]</t>
  </si>
  <si>
    <t>쫄깃치자단무지(일미) 일미농수산[1KG]</t>
  </si>
  <si>
    <t>김밥단무지(일미)3KG 일미농수산[1.0cm*19.5cm/약110~120가닥/팩]</t>
  </si>
  <si>
    <t>아침미소토스트식빵(삼립) 삼립[700G(27G*26개입)]</t>
  </si>
  <si>
    <t>미니크로와상생지(샤니) 삼립[540G(18G*30개입)/냉동]</t>
  </si>
  <si>
    <t>한입떡볶이(동성) ㈜동성식품[120개±20개/식사/간식용]</t>
  </si>
  <si>
    <t>천일염(사조해표)10KG[10KG]</t>
  </si>
  <si>
    <t>2배사과식초(오뚜기) 오뚜기[1.8L (국내산)]</t>
  </si>
  <si>
    <t>하이라이스(에스비) 한국에스비식품㈜[1KG]</t>
  </si>
  <si>
    <t>타르타르소스(대상) 대상[3.2KG]</t>
  </si>
  <si>
    <t>소불고기양념소스(씨제이) 씨제이[2.45KG]</t>
  </si>
  <si>
    <t>쇠고기다시다(사조해표)2KG[2KG]</t>
  </si>
  <si>
    <t>순후추가루(에스비) 한국에스비식품㈜[200G]</t>
  </si>
  <si>
    <t>순후추가루(에스비) 한국에스비식품㈜[450G]</t>
  </si>
  <si>
    <t>하선정멸치액젓(씨제이) 하선정식품[1KG]</t>
  </si>
  <si>
    <t>하선정멸치액젓(씨제이) 하선정식품[9KG]</t>
  </si>
  <si>
    <t>창란젓(한성기업) 한성기업[1KG]</t>
  </si>
  <si>
    <t>흑설탕(씨제이) 씨제이[1KG]</t>
  </si>
  <si>
    <t>흑설탕(대한제당)/센터 대한제당㈜[1KG]</t>
  </si>
  <si>
    <t>물엿(사조해표)1.2KG[1.2KG]</t>
  </si>
  <si>
    <t>옥수수올리고당(대상) 대상[1.2KG]</t>
  </si>
  <si>
    <t>치킨튀김가루(씨제이) 씨제이[1KG]</t>
  </si>
  <si>
    <t>감자전분(승진) 우리승진식품[500G/EA]</t>
  </si>
  <si>
    <t>국간장(신송)/센터 신송식품㈜[14L]</t>
  </si>
  <si>
    <t>진간장금F-3(샘표) 샘표식품(주)이천공장[1.8L]</t>
  </si>
  <si>
    <t>진간장S(샘표) 샘표식품(주)이천공장[1.8L]</t>
  </si>
  <si>
    <t>국시장국가쓰오(샘표) 샘표식품(주)이천공장[350㎖]</t>
  </si>
  <si>
    <t>국간장(샘표) 샘표식품(주)이천공장[930㎖]</t>
  </si>
  <si>
    <t>소후레쉬된장(신송)센터 신송식품㈜[14KG]</t>
  </si>
  <si>
    <t>재래식된장(해찬들) 씨제이[3KG]</t>
  </si>
  <si>
    <t>재래식된장(신송)/센터 신송식품㈜[14KG]</t>
  </si>
  <si>
    <t>참맛고추장(신송)/센터 신송식품㈜[17KG/캔 (원료수입)]</t>
  </si>
  <si>
    <t>참맛고추장(신송)/센터 신송식품㈜[14KG (원료수입)]</t>
  </si>
  <si>
    <t>새콤달콤초고추장(해찬들)[1.05KG/용기(플라스틱)]</t>
  </si>
  <si>
    <t>사계절쌈장(해찬들) 씨제이[3KG (국산)]</t>
  </si>
  <si>
    <t>감자수제비(동성) ㈜동성식품[1KG/냉동]</t>
  </si>
  <si>
    <t>잔치국수소면(면사랑) ㈜면사랑[3KG/면류]</t>
  </si>
  <si>
    <t>게토레이레몬(롯데칠성)[1.5L/EA]</t>
  </si>
  <si>
    <t>푸드림스위트콘(대한제당)/KT LAMPANG[3KG]</t>
  </si>
  <si>
    <t>콘푸라이트(동서) 동서식품주식회사[300G]</t>
  </si>
  <si>
    <t>산도(크라운)딸기 ㈜크라운제과[160G(20G*8개입)]</t>
  </si>
  <si>
    <t>후렌치파이딸기(해태제과) 해태제과식품㈜[192G(12.8G*15개입)]</t>
  </si>
  <si>
    <t>빠다코코낫(롯데제과) 롯데제과주식회사[100G]</t>
  </si>
  <si>
    <t>빙수용팥(스위트웰) 동아식품[3KG/동아식품]</t>
  </si>
  <si>
    <t>☆호주산 우목심불고기[kg]</t>
  </si>
  <si>
    <t>☆호주산 우목심국거리[kg]</t>
  </si>
  <si>
    <t>☆돼지고기뒷다리다짐육[kg/국내산]</t>
  </si>
  <si>
    <t>☆한우불고기[kg]</t>
  </si>
  <si>
    <t>☆한우국거리/국용(썰음)[kg]</t>
  </si>
  <si>
    <t>☆돈등뼈[90~100g]</t>
  </si>
  <si>
    <t>☆돼지고기앞다리찌개용[국내산]</t>
  </si>
  <si>
    <t>☆한우다짐육(민찌)[kg]</t>
  </si>
  <si>
    <t>☆돼지고기뒷다리탕수육용[국내산]</t>
  </si>
  <si>
    <t>☆돼지갈비[kg]</t>
  </si>
  <si>
    <t>☆닭도리탕용(체리부로)[1.2kg]</t>
  </si>
  <si>
    <t>☆돈/목살불고기[kg]</t>
  </si>
  <si>
    <t>☆돼지고기뒷다리(장조림용,국내산)[kg]</t>
  </si>
  <si>
    <t>☆돈/뒷다리/찌개용/썰어서</t>
  </si>
  <si>
    <t>☆돼지고기목삼겹살[1kg/국내산]</t>
  </si>
  <si>
    <t>맛소금[봉]</t>
  </si>
  <si>
    <t>☆뼈없는닭(체리부로)[국내산]</t>
  </si>
  <si>
    <t>흙실파[900g내외]</t>
  </si>
  <si>
    <t>☆돈전지/수육용(냉장)[1kg]</t>
  </si>
  <si>
    <t>두루마리화장지[30롤(국내산)]</t>
  </si>
  <si>
    <t>☆한우(카레/짜장용)</t>
  </si>
  <si>
    <t>☆한우잡채[kg]</t>
  </si>
  <si>
    <t>☆한우장조림용[kg]</t>
  </si>
  <si>
    <t>볶음멸치(3번)[1.5kg(2~3센치)]</t>
  </si>
  <si>
    <t>☆돼지고기앞다리불고기[kg/국내산]</t>
  </si>
  <si>
    <t>☆돈사태덩어리[KG]</t>
  </si>
  <si>
    <t>☆돼지고기뒷다리불고기용[20mm,6등분]</t>
  </si>
  <si>
    <t>☆돈/앞다리 제육볶음[/국내산]</t>
  </si>
  <si>
    <t>☆돼지고기뒷다리잡채용[국내산]</t>
  </si>
  <si>
    <t>☆돼지고기뒷다리(짜장,카레용)[/국내산]</t>
  </si>
  <si>
    <t>냉동증숙유피단호박(중국산)[[가열후사용]1kg/상/절단/3-4cm난절]</t>
  </si>
  <si>
    <t>냉동데친아욱(중국산)[[가열후사용]1kg/상/절단/5-7cm절단]</t>
  </si>
  <si>
    <t>냉동우엉채(중국산)[[가열후사용]1GK/5MM절단]</t>
  </si>
  <si>
    <t>냉동데친무청시래기(중국산)[[가열후사용]1KG]</t>
  </si>
  <si>
    <t>냉동데친고사리(중국산)[[가열후사용]1KG/삶은것/홀]</t>
  </si>
  <si>
    <t>비름나물(국내산)[KG/계절채소]</t>
  </si>
  <si>
    <t>냉동데친컬리플라워(중국산)[[가열후사용]1KG/3~5CM절단]</t>
  </si>
  <si>
    <t>냉동굴(국내산)[KG/가열후사용/수율90％]</t>
  </si>
  <si>
    <t>미니돈까스(씨엔에스푸드)/민찌 씨엔엔스푸드시스템[1KG(12Gx87EA내외) (돈육:국산,계육:국산)]</t>
  </si>
  <si>
    <t>☆돈/안심(카레,짜장용,잡채용)[/국내산]</t>
  </si>
  <si>
    <t>찰흑미(광복/국내산)센터 (합자)광복[1KG]</t>
  </si>
  <si>
    <t>압맥(광복/국내산)센터 (합자)광복[1KG]</t>
  </si>
  <si>
    <t>기장(광복농산)센터 (합자)광복[국산/1KG]</t>
  </si>
  <si>
    <t>흙무(국산)상[kg/상]</t>
  </si>
  <si>
    <t>배추/망작업(국산)상[8~9KG내외/3통/망]</t>
  </si>
  <si>
    <t>건파래(국내산)[200g±20g]</t>
  </si>
  <si>
    <t>구운파래김(국내산)[100장/1속]</t>
  </si>
  <si>
    <t>물만두(대림) 사조남부햄[1350G(9G*145개내외) (국산)]</t>
  </si>
  <si>
    <t>소불고기양념소스(씨제이)[840G]</t>
  </si>
  <si>
    <t>쇠고기다시다(씨제이)센터 씨제이제일제당[2KG(쇠고기:호주산)]</t>
  </si>
  <si>
    <t>☆호주산 우다짐육</t>
  </si>
  <si>
    <t>☆돼지고기,안심다짐육[1Kg/국내산]</t>
  </si>
  <si>
    <t>토마토케찹(오뚜기)센터 오뚜기[1KG/케찹류_가정]</t>
  </si>
  <si>
    <t>야채스프(오뚜기)센터 오뚜기[1KG/스프류_업소]</t>
  </si>
  <si>
    <t>양송이스프(오뚜기)센터 오뚜기[500G/스프류_가정]</t>
  </si>
  <si>
    <t>돈까스소스(오뚜기)센터 오뚜기[2.1KG/육류소스류_업소]</t>
  </si>
  <si>
    <t>스테이크소스(오뚜기)센터 오뚜기[415G/육류소스류_가정]</t>
  </si>
  <si>
    <t>우스타소스(오뚜기)센터 오뚜기[415G/육류소스류_가정]</t>
  </si>
  <si>
    <t>미향(오뚜기)센터 오뚜기[18L/미향류_업소]</t>
  </si>
  <si>
    <t>오뚜기카레(오뚜기)센터 오뚜기[1KG/약간매운맛/카레류_업소]</t>
  </si>
  <si>
    <t>바몬드카레(오뚜기)센터 오뚜기[1KG/순한맛/카레류_업소]</t>
  </si>
  <si>
    <t>미향(오뚜기) 오뚜기[1.8L/미향류_가정 (국내산)]</t>
  </si>
  <si>
    <t>핫케익가루(오뚜기)센터 오뚜기[1KG (원료수입)]</t>
  </si>
  <si>
    <t>식용유(오뚜기)센터 오뚜기[1.8L/가정용/용기(플라스틱)]</t>
  </si>
  <si>
    <t>옛날당면(오뚜기)센터 오뚜기[1KG/EA/국내/팩(비닐)]</t>
  </si>
  <si>
    <t>옛날당면(오뚜기)센터 오뚜기[500G/EA/국내/팩(비닐)]</t>
  </si>
  <si>
    <t>☆돼지고기안심(장조림용)[kg/국내산]</t>
  </si>
  <si>
    <t>☆돼지고기등심(카레/짜장용)[kg/국내산]</t>
  </si>
  <si>
    <t>☆한우사태(국내산)[kg]</t>
  </si>
  <si>
    <t>야채김말이(동원)조이락 동원F&amp;B[1KG(25G*40EA)]</t>
  </si>
  <si>
    <t>팬더굴소스(이금기)센터[510G]</t>
  </si>
  <si>
    <t>두반장(이금기)센터[2.04KG/EA/이금기소스류_업소]</t>
  </si>
  <si>
    <t>쉐프원튀김가루(대상) 제이푸드서비스[1KG]</t>
  </si>
  <si>
    <t>☆돈/등심(카레,짜장용)[KG]</t>
  </si>
  <si>
    <t>냉동자숙바지락살(중국산)[400G (중국산)]</t>
  </si>
  <si>
    <t>☆돈/뒷다리 제육볶음용[KG]</t>
  </si>
  <si>
    <t>피홍합(국내산)[생물]</t>
  </si>
  <si>
    <t>새꼬막(국내산)[생물]</t>
  </si>
  <si>
    <t>1등급닭가슴살(국내산)체리부로[냉장/1등급/1*5cm (소수점발주불가)]</t>
  </si>
  <si>
    <t>무염버터(무가염/서울우유) 서울우유[450G/EA]</t>
  </si>
  <si>
    <t>버터롤클레식/프렌치버터롤파티(삼립)[540g/21개/모닝빵]</t>
  </si>
  <si>
    <t>자숙전복살(수입산)[1KG/10미내외]</t>
  </si>
  <si>
    <t>가는떡볶이떡(5CM)[(F)1.4KG/떡볶이떡]</t>
  </si>
  <si>
    <t>프리미엄진우동장국(면사랑) ㈜면사랑[1.8ℓ]</t>
  </si>
  <si>
    <t>냉동데친청경채(중국산)[[가열후사용]1KG/5~6CM절단]</t>
  </si>
  <si>
    <t>석박지(한성)숙성 (주)한성식품[KG/KG]</t>
  </si>
  <si>
    <t>총각김치(한성)숙성 (주)한성식품[국산]</t>
  </si>
  <si>
    <t>팝콘치킨(새아침)[1KG(8G*125개내외)]</t>
  </si>
  <si>
    <t>오리지널야끼만두(새아침)[1.4KG(28G*50개입)]</t>
  </si>
  <si>
    <t>냉동생새우살(베트남산)[400G(91/110미)머리껍질꼬리제거]</t>
  </si>
  <si>
    <t>건포도 대봉식품[1KG/수입산]</t>
  </si>
  <si>
    <t>도시락김(소문난삼부자) 소문난삼부자[15G(5G*3개입)]</t>
  </si>
  <si>
    <t>스모크비엔나(롯데햄) 롯데푸드㈜[8.2gx123EA내외/비엔나]</t>
  </si>
  <si>
    <t>순창찰고추장(대상) 대상[1KG]</t>
  </si>
  <si>
    <t>치킨너겟(하림)[냉동/국산1KG(약18G*55EA내외)]</t>
  </si>
  <si>
    <t>고등어자반(국내산)[냉동/EA/400G내외(1손)]</t>
  </si>
  <si>
    <t>알배기배추(국내산)약간청색/상[KG,약간청색/상]</t>
  </si>
  <si>
    <t>1등급닭가슴살(체리부로)[국산/냉장(50G/스킨제거) (소수점발주불가)]</t>
  </si>
  <si>
    <t>고추잡채김말이(대상) 푸르온[1KG(25G*40개입)]</t>
  </si>
  <si>
    <t>딸기/생과[(국내산)]</t>
  </si>
  <si>
    <t>닭가슴살(국내산)에이스[냉장]</t>
  </si>
  <si>
    <t>파인애플주스(돌코리아) 돌코리아[120㎖]</t>
  </si>
  <si>
    <t>프렌치카페커피믹스/100입(남양)[100입]</t>
  </si>
  <si>
    <t>밀폐용기</t>
  </si>
  <si>
    <t>가위</t>
  </si>
  <si>
    <t>앞치마</t>
  </si>
  <si>
    <t>미트볼(대상) 진영[1KG(10.5G*95EA내외)/미트볼]</t>
  </si>
  <si>
    <t>흙당근(국산)[100~200g내외/EA]</t>
  </si>
  <si>
    <t>소보로빵(뚜레쥬르)[66G/EA]</t>
  </si>
  <si>
    <t>단팥빵(뚜레쥬르)[86g/EA]</t>
  </si>
  <si>
    <t>슈크림빵(뚜레쥬르)[74g/EA]</t>
  </si>
  <si>
    <t>후레쉬크림빵(뚜레쥬르)[62g/EA]</t>
  </si>
  <si>
    <t>부드러운카스테라(뚜레쥬르)[95G/EA]</t>
  </si>
  <si>
    <t>가락냉동짜장면(농심) (주)농심[250G*5EA*8PK/BOX]</t>
  </si>
  <si>
    <t>날콩가루(승진)[(F)400G]</t>
  </si>
  <si>
    <t>꼬마산고추(야산초)[(F)500G]</t>
  </si>
  <si>
    <t>리치스블랙올리브(동서)S[405G/슬라이스/기타 통조림/용기(CAN)]</t>
  </si>
  <si>
    <t>마카로니/삼색푸실리(대봉식품) PASTA BERRUTO S.P.A.[500g/EA/500G*24EA]</t>
  </si>
  <si>
    <t>수저,젓가락셋트</t>
  </si>
  <si>
    <t>막걸리</t>
  </si>
  <si>
    <t>냉동딸기(국내산) 다송영농조합법인[1KG/가당]</t>
  </si>
  <si>
    <t>북어채(수입산)[500G]</t>
  </si>
  <si>
    <t>명품맛두부(정남식품)부침용 정남식품[3KG/원료국산]</t>
  </si>
  <si>
    <t>명품맛두부(정남식품)부침용 정남식품[3KG/원료수입]</t>
  </si>
  <si>
    <t>명품맛두부(정남식품)찌개용 정남식품[3KG/원료수입]</t>
  </si>
  <si>
    <t>명품순두부(정남식품) 정남식품[1KG/원료국산]</t>
  </si>
  <si>
    <t>명품순두부(정남식품) 정남식품[400G/원료수입 (미국산)]</t>
  </si>
  <si>
    <t>명품순두부(정남식품) 정남식품[1KG/원료수입 (미국산)]</t>
  </si>
  <si>
    <t>꼬마연두부(정남식품) 정남식품[100G/원료수입 (미국산)]</t>
  </si>
  <si>
    <t>명품연두부(정남식품) 정남식품[300G/원료수입 (미국산)]</t>
  </si>
  <si>
    <t>냉동데친혼합야채2종(중국산)[[가열후사용]1KG/짜장카레용/감자, 당근 혼합]</t>
  </si>
  <si>
    <t>청국장(이쁜이표)[1KG/EA]</t>
  </si>
  <si>
    <t>죽순채(화풍) 난진동보왕식품[2840G]</t>
  </si>
  <si>
    <t>방어살절단(국내산)[50~60G/가시제거율 95％]</t>
  </si>
  <si>
    <t>고등어살절단(국내산)[70~80G/가시제거율 90％]</t>
  </si>
  <si>
    <t>고등어살절단(국내산)[50~60G/가시제거율 90％]</t>
  </si>
  <si>
    <t>일품사골분말(에스비) 한국에스비식품㈜[500G/뉴질랜드산]</t>
  </si>
  <si>
    <t>팜스원수제등심돈까스(선진FS)/통등심[800G(80G*10EA)]</t>
  </si>
  <si>
    <t>양념치킨소스(대상) 정풍[2KG]</t>
  </si>
  <si>
    <t>돈까스소스(오뚜기) 오뚜기[415G]</t>
  </si>
  <si>
    <t>맥아물엿(대상) 대상[5KG무색]</t>
  </si>
  <si>
    <t>맥아물엿(대상) 대상[10KG무색]</t>
  </si>
  <si>
    <t>맥아물엿(참고을)[9KG/무색/용기(플라스틱)]</t>
  </si>
  <si>
    <t>유자청(광야식품) 광야식품[1050㎖/건더기없음]</t>
  </si>
  <si>
    <t>계란(특란)[판]</t>
  </si>
  <si>
    <t>냉동데친그린빈스(중국산)[[가열후사용]1KG/6~10CM절단]</t>
  </si>
  <si>
    <t>자연은365일오렌지주스(웅진) 웅진[1.5L]</t>
  </si>
  <si>
    <t>고급부대찌개모듬소시지(오뗄) 오뗄[1KG]</t>
  </si>
  <si>
    <t>부대찌개햄소시지(오뗄) 오뗄[1KG]</t>
  </si>
  <si>
    <t>단팥이랑크림빵(롯데브랑제리) 롯데제과㈜[90G/EA]</t>
  </si>
  <si>
    <t>정통카스타드크림빵(롯데브랑제리)[125G/EA]</t>
  </si>
  <si>
    <t>미니딸기샌드(롯데브랑제리)[65G/EA]</t>
  </si>
  <si>
    <t>토마토소스(하인즈) 하인즈[3KG]</t>
  </si>
  <si>
    <t>연두부(정남식품) 정남식품[100G/원료수입/정남식품 (미국산)]</t>
  </si>
  <si>
    <t>오쉐프순후추(오뚜기)/센터 오뚜기[450G/PET]</t>
  </si>
  <si>
    <t>찹쌀설병쌀과자(크라운) ㈜크라운제과[270G(9G*30EA)]</t>
  </si>
  <si>
    <t>유부슬라이스(CJ씨푸드) 신미[1KG/냉동]</t>
  </si>
  <si>
    <t>순창궁태양초고추장(사조해표)[14KG/지함]</t>
  </si>
  <si>
    <t>H현미(상품,국산)[1Kg/봉]</t>
  </si>
  <si>
    <t>충청미-현대서산간척지쌀(국산)[10Kg/포]</t>
  </si>
  <si>
    <t>H찹쌀(상품,국산)[1Kg/봉]</t>
  </si>
  <si>
    <t>H찹쌀(상품,국산)[4Kg/봉]</t>
  </si>
  <si>
    <t>찰흑미(농협,국산)[1Kg/봉]</t>
  </si>
  <si>
    <t>H진흑미(국산)[1Kg/봉]</t>
  </si>
  <si>
    <t>(S)찰보리쌀(상품,국산)[1kg/봉]</t>
  </si>
  <si>
    <t>볶음들깨가루(청학,상온,중국)[Kg]</t>
  </si>
  <si>
    <t>(S)강낭콩(상품,중국)[1Kg/봉]</t>
  </si>
  <si>
    <t>(C)땅콩(반태)(상품,깐,중국)[Kg]</t>
  </si>
  <si>
    <t>땅콩분태(상품,중국)[200g/팩]</t>
  </si>
  <si>
    <t>땅콩분태(상품,중국)[Kg]</t>
  </si>
  <si>
    <t>(S)팥(상품,중국)[1Kg/봉]</t>
  </si>
  <si>
    <t>(S)H서리태콩(상온,상품,국산)[1Kg/봉]</t>
  </si>
  <si>
    <t>H양배추(상품,국산)[kg]</t>
  </si>
  <si>
    <t>브로콜리(상품,국산)[대 길이 10cm 내외]</t>
  </si>
  <si>
    <t>(C)브로콜리(대제거)(상품,국산)[대 제거]</t>
  </si>
  <si>
    <t>샐러리(상품,국산)[Kg]</t>
  </si>
  <si>
    <t>(C)배추(상품,겉잎제거,국산)[Kg]</t>
  </si>
  <si>
    <t>(S)알배기배추(상품,국산)[Kg]</t>
  </si>
  <si>
    <t>알배기배추(상품,쌈용,국산)[Kg]</t>
  </si>
  <si>
    <t>청상추(국산)[산지,4kg내외/box]</t>
  </si>
  <si>
    <t>(S)청상추(상품,국산)[Kg]</t>
  </si>
  <si>
    <t>그린치커리(상품,국산)[Kg]</t>
  </si>
  <si>
    <t>청경채(상품,국산)[Kg]</t>
  </si>
  <si>
    <t>로메인(상품,국산)[Kg]</t>
  </si>
  <si>
    <t>근대(상품,국산)[Kg]</t>
  </si>
  <si>
    <t>비트뿌리(상품,국산)[Kg]</t>
  </si>
  <si>
    <t>쑥갓(상품,국산)[Kg]</t>
  </si>
  <si>
    <t>시금치(상품,국산)[Kg]</t>
  </si>
  <si>
    <t>바라깻잎(상품,국산)[kg]</t>
  </si>
  <si>
    <t>깻잎(상품,국산)[Kg,접]</t>
  </si>
  <si>
    <t>조선부추(상품,국산)[Kg]</t>
  </si>
  <si>
    <t>영양부추(상품,국산)[Kg]</t>
  </si>
  <si>
    <t>미나리(상품,국산)[500g/봉]</t>
  </si>
  <si>
    <t>미나리(상품,국산)[Kg]</t>
  </si>
  <si>
    <t>(C)유채(냉동,상품,중국)[1kg/봉,블록냉동,5cm컷]</t>
  </si>
  <si>
    <t>아욱(상품,국산)[Kg]</t>
  </si>
  <si>
    <t>얼갈이배추(상품,국산)[Kg]</t>
  </si>
  <si>
    <t>적채(상품,국산)[Kg]</t>
  </si>
  <si>
    <t>(C)깐적채(상품,국산)[Kg]</t>
  </si>
  <si>
    <t>(C)H마늘쫑(머리제거,중국)[Kg]</t>
  </si>
  <si>
    <t>(C)열무(냉동,상품,중국)[1kg/봉,블록냉동,5cm컷]</t>
  </si>
  <si>
    <t>열무(상품,국산)[Kg/단]</t>
  </si>
  <si>
    <t>(S)고구마(상품,튀김용,국산)[300g~500g/EA]</t>
  </si>
  <si>
    <t>고구마(찜용,상품,국산)[130g내외/EA]</t>
  </si>
  <si>
    <t>(C)알감자(냉장,깐,국산)[50g이하/ea]</t>
  </si>
  <si>
    <t>피감자(상품,국산)[200~250g이상/EA]</t>
  </si>
  <si>
    <t>건가지(상품,국산)[500g/팩]</t>
  </si>
  <si>
    <t>건가지(상품,국산)[Kg]</t>
  </si>
  <si>
    <t>다다기오이(상품,국산)[Kg]</t>
  </si>
  <si>
    <t>쥬키니호박(상품,국산)[Kg]</t>
  </si>
  <si>
    <t>호박씨(상품,중국)[Kg]</t>
  </si>
  <si>
    <t>애호박(인큐)(특품,전감용,국산)[Kg]</t>
  </si>
  <si>
    <t>홍피망(상품,국산)[Kg]</t>
  </si>
  <si>
    <t>(S)홍피망(일반,국산)[Kg]</t>
  </si>
  <si>
    <t>(S)청피망(일반,국산)[Kg]</t>
  </si>
  <si>
    <t>청피망(상품,국산)[Kg]</t>
  </si>
  <si>
    <t>파프리카(빨강,상품,국산)[Kg,M]</t>
  </si>
  <si>
    <t>해바라기씨(상품,수입)[Kg]</t>
  </si>
  <si>
    <t>해바라기씨(상품,수입)[200g/팩]</t>
  </si>
  <si>
    <t>호박오가리(상품,국산)[Kg]</t>
  </si>
  <si>
    <t>(S)청양고추(일반,국산)[Kg]</t>
  </si>
  <si>
    <t>청양고추(상품,국산)[Kg]</t>
  </si>
  <si>
    <t>(S)홍고추(일반,국산)[Kg]</t>
  </si>
  <si>
    <t>(S)꽈리고추(일반,국산)[Kg]</t>
  </si>
  <si>
    <t>오이고추(생식용,상품,국산)[Kg]</t>
  </si>
  <si>
    <t>홍고추(상품,국산)[200g/봉]</t>
  </si>
  <si>
    <t>꽈리고추(상품,국산)[Kg]</t>
  </si>
  <si>
    <t>(S)풋고추(상품,찌개용,국산)[Kg]</t>
  </si>
  <si>
    <t>H피양파(대)(상품,국산)[250g 이상]</t>
  </si>
  <si>
    <t>(C)H마늘(냉장,대,탈피,국산)[19mm이상]</t>
  </si>
  <si>
    <t>(C)H다진마늘(냉장,국산)[Kg]</t>
  </si>
  <si>
    <t>(C)대파(냉동,상품,슬라이스,중국)[1kg/봉,개별냉동,5mm슬라이스]</t>
  </si>
  <si>
    <t>대파(흙,상품,국산)[Kg]</t>
  </si>
  <si>
    <t>흙쪽파(상품,국산)[Kg]</t>
  </si>
  <si>
    <t>(C)깐쪽파(상품,국산)[Kg]</t>
  </si>
  <si>
    <t>흙쪽파(상품,국산)[500g/봉]</t>
  </si>
  <si>
    <t>흙생강(상품,국산)[Kg]</t>
  </si>
  <si>
    <t>표고버섯(상품,국산)[Kg]</t>
  </si>
  <si>
    <t>(C)건표고버섯(상품,슬라이스,수입)[Kg]</t>
  </si>
  <si>
    <t>느타리버섯(특품,국산)[Kg]</t>
  </si>
  <si>
    <t>(S)느타리버섯(실속,국산)[Kg]</t>
  </si>
  <si>
    <t>(C)느타리버섯(냉동,상품,중국)[1kg/봉,개별냉동,4~6cm컷]</t>
  </si>
  <si>
    <t>느타리버섯(상품,국산)[Kg]</t>
  </si>
  <si>
    <t>건목이버섯(수입)[200g/PK]</t>
  </si>
  <si>
    <t>백목이버섯(은이버섯,중국)[Kg/pk]</t>
  </si>
  <si>
    <t>팽이버섯(상품,국산)[150g/팩]</t>
  </si>
  <si>
    <t>(S)애기새송이버섯(소,국산)[총알,약 3cm미만]</t>
  </si>
  <si>
    <t>(S)새송이버섯(실속,국산)[Kg]</t>
  </si>
  <si>
    <t>새송이버섯(상품,국산)[Kg]</t>
  </si>
  <si>
    <t>베이비채소(상품,국산)[500g/팩]</t>
  </si>
  <si>
    <t>베이비채소(혼합)(상품,국산)[500g/팩]</t>
  </si>
  <si>
    <t>무순(상품,미국)[50g/팩]</t>
  </si>
  <si>
    <t>(C)고사리(건,냉장,상품,데친,국산)[Kg]</t>
  </si>
  <si>
    <t>건고사리(상품,수입)[500g/팩]</t>
  </si>
  <si>
    <t>(S)(C)고사리(건,냉장,상품,데친,중국)[Kg]</t>
  </si>
  <si>
    <t>(S)(C)도라지(냉장,상품,채썰기,중국)[Kg]</t>
  </si>
  <si>
    <t>건고구마순(상품,수입)[Kg]</t>
  </si>
  <si>
    <t>참나물(생,상품,국산)[Kg]</t>
  </si>
  <si>
    <t>(C)토란대(건,냉장,상품,데친,국산)[Kg]</t>
  </si>
  <si>
    <t>(C)토란대(건,냉장,상품,데친,미얀마)[Kg]</t>
  </si>
  <si>
    <t>곶감(상품,국산)[EA]</t>
  </si>
  <si>
    <t>건포도(상품,수입)[Kg]</t>
  </si>
  <si>
    <t>건포도(상품,수입)[200g/팩]</t>
  </si>
  <si>
    <t>바나나(상품,필리핀)[9손(중숙/송이)]</t>
  </si>
  <si>
    <t>바나나(상품,필리핀)[6손(중숙/Kg)]</t>
  </si>
  <si>
    <t>바나나(상품,필리핀)[6손(중숙/송이)]</t>
  </si>
  <si>
    <t>바나나(상품,필리핀)[6손(중숙/13Kg/Box)]</t>
  </si>
  <si>
    <t>방울토마토(특품,국산)[kg,3번(소) 70~76개 내외]</t>
  </si>
  <si>
    <t>동태(냉동,상품,소제/절단,러시아)[60-70g/kg]</t>
  </si>
  <si>
    <t>동태살(냉동,상품,러시아)[수작업, 필렛]</t>
  </si>
  <si>
    <t>동태알(냉동,상품,미국)[Kg]</t>
  </si>
  <si>
    <t>동태고니(냉동,상품,러시아)[Kg]</t>
  </si>
  <si>
    <t>동태살(냉동,상품,전감용,슬라이스,러시아)[Kg]</t>
  </si>
  <si>
    <t>H동태(냉동,상품,소제/절단,러시아)[50~60g/Kg]</t>
  </si>
  <si>
    <t>가자미살(냉동,절단,상품,수입)[필렛,80-90g]</t>
  </si>
  <si>
    <t>H가자미(냉동,상품,소제/절단,수입)[50~60g/Kg (미국산)]</t>
  </si>
  <si>
    <t>고등어(냉동,상품,조림용,소제/절단,국산)[60-70g/kg]</t>
  </si>
  <si>
    <t>고등어(냉동,상품,구이용,소제/절단,국산)[60-70g/kg]</t>
  </si>
  <si>
    <t>대구고니(냉동,상품,수입)[Kg]</t>
  </si>
  <si>
    <t>명엽채(상품,수입)[500g/팩 (베트남산)]</t>
  </si>
  <si>
    <t>명엽채(상품,수입)[1kg/PK]</t>
  </si>
  <si>
    <t>삼치(냉동,상품,조림용,소제/절단,국산)[60-70g/kg]</t>
  </si>
  <si>
    <t>삼치살(냉동,구이용,절단,상품,국산)[90~100g/미/Kg]</t>
  </si>
  <si>
    <t>삼치(냉동,조림용,절단/소제,상품,국산)[70~80g]</t>
  </si>
  <si>
    <t>삼치살(냉동,구이용,절단,상품,국산)[70~80g]</t>
  </si>
  <si>
    <t>다시멸치(냉장,상품,국산)[7~10cm내외/1Kg/팩]</t>
  </si>
  <si>
    <t>가이리멸치(냉장,특품,국산)[2~4cm내외/1Kg/팩]</t>
  </si>
  <si>
    <t>다시멸치(냉장,특품,국산)[1Kg/팩]</t>
  </si>
  <si>
    <t>지리멸치(냉장,상품,국산)[1Kg/팩]</t>
  </si>
  <si>
    <t>지리멸치(냉장,특품,국산)[1~2cm내외/1kg/팩]</t>
  </si>
  <si>
    <t>코다리(냉동,상품,소제/절단,러시아)[60~70g(건조율90％)]</t>
  </si>
  <si>
    <t>쥐어채(상품,수입)[Kg (베트남산)]</t>
  </si>
  <si>
    <t>쥐어채(상품,수입)[500g/팩 (베트남산)]</t>
  </si>
  <si>
    <t>북어채(상품,수입)[Kg]</t>
  </si>
  <si>
    <t>북어채(상품,러시아)[500g/팩]</t>
  </si>
  <si>
    <t>오징어(할복)(냉동,상품,국산)[350g내외/EA]</t>
  </si>
  <si>
    <t>오징어채(냉동,상품,국산)[수율90％/Kg]</t>
  </si>
  <si>
    <t>(S)오징어(냉동,상품,국산)[Kg]</t>
  </si>
  <si>
    <t>해파리(노랑,채,상품,수입)[실량70％,Kg]</t>
  </si>
  <si>
    <t>홍새우살(냉동,상품,중국)[100-200/Kg]</t>
  </si>
  <si>
    <t>홍새우살(냉동,상품,중국)[200/300]</t>
  </si>
  <si>
    <t>두절건새우(중,중국)[200g/PK]</t>
  </si>
  <si>
    <t>두절건새우(소,중국)[200g/PK (중국산)]</t>
  </si>
  <si>
    <t>두절건새우(중,중국)[1kg/PK]</t>
  </si>
  <si>
    <t>바지락(냉장,상품,국산)[Kg]</t>
  </si>
  <si>
    <t>(S)오만디(냉장,상품,국산)[Kg]</t>
  </si>
  <si>
    <t>염미역줄기(상품,국산)[수율60％내외/Kg]</t>
  </si>
  <si>
    <t>건미역(상품,국산)[500g/팩]</t>
  </si>
  <si>
    <t>건다시마(상품,국산)[500g/팩]</t>
  </si>
  <si>
    <t>김(상품,김밥용,국산)[100장/속]</t>
  </si>
  <si>
    <t>돈육(목심,냉장,구이용,국산)[1.5~2cm슬라이스]</t>
  </si>
  <si>
    <t>돈육(목심,냉장,구이용,국산)[0.8cm~1cm슬라이스]</t>
  </si>
  <si>
    <t>돈육(전지,냉장,찌게용,국산)[1.5*1.5*3]</t>
  </si>
  <si>
    <t>H돈육(후지,냉동,소,채썰기,국산)[0.5*0.5*5~6]</t>
  </si>
  <si>
    <t>H돈육(후지,냉동,불고기용,국산)[5*5*0.4]</t>
  </si>
  <si>
    <t>육우(선지,냉장,국산육우)[18Kg/통]</t>
  </si>
  <si>
    <t>닭(안심,냉장,1등급,국산)</t>
  </si>
  <si>
    <t>닭(Ski0%-Off)(가슴살,냉장,깍둑썰기,국산)[3*3]</t>
  </si>
  <si>
    <t>닭(Ski0%-Off)(가슴살,냉장,통덩어리,국산)[Kg]</t>
  </si>
  <si>
    <t>닭(Ski0%-Off)(가슴살,냉장,깍둑썰기,국산)[2*2]</t>
  </si>
  <si>
    <t>닭윙(냉장,1등급,국산)[30g]</t>
  </si>
  <si>
    <t>닭(다리살,냉장,국산)[150~170g, 껍질포함]</t>
  </si>
  <si>
    <t>닭(Ski0%-Off)(다리살,냉장,깍둑썰기,국산)[3*3]</t>
  </si>
  <si>
    <t>닭(Ski0%-O0%)(다리살,냉장,깍둑썰기,국산)[3*3]</t>
  </si>
  <si>
    <t>닭(D-3)(하림,냉장,1등급,백숙용,반토막,국산)[1.1~1.2kg/마리(1EA는 1마리로 2토막)]</t>
  </si>
  <si>
    <t>닭(냉장,국산)[1.2Kg/마리]</t>
  </si>
  <si>
    <t>닭(냉장,도리탕용,국산)[토막,65g/Kg]</t>
  </si>
  <si>
    <t>닭(냉장,도리탕용,국산)[토막,50g/Kg]</t>
  </si>
  <si>
    <t>(실속형)열무김치(보통,실속)[복수식재/Kg/열무:국내산/고추분:중국산]</t>
  </si>
  <si>
    <t>백김치(선농식품,실온,익은것,국산)[Kg/배추:국내산/]</t>
  </si>
  <si>
    <t>백김치(선농식품,실온,보통,국산)[Kg/배추: 국내산/]</t>
  </si>
  <si>
    <t>묵은지김치[Kg/배추: 국내산/고추분:국내산]</t>
  </si>
  <si>
    <t>단무지(통,냉장,국산)[500g/봉]</t>
  </si>
  <si>
    <t>(S)반달단무지(일미농수산,냉장,국산)[3Kg/팩]</t>
  </si>
  <si>
    <t>치자단무지(이절)(냉장,절단,국산)[350g/팩]</t>
  </si>
  <si>
    <t>(CK)짜사이채(이음푸드,냉장,중국)[1kg/봉(PK),고형량85％]</t>
  </si>
  <si>
    <t>(S)해초무침(냉동,상품,국산)[2Kg/팩]</t>
  </si>
  <si>
    <t>(CK)고추장더덕무침(냉장,이음푸드,중국)[1Kg/봉, 고형량58％]</t>
  </si>
  <si>
    <t>(S)(CK)깻잎지무침(냉장,중국)(이음푸드,냉장,중국)[1Kg/봉, 고형량60％]</t>
  </si>
  <si>
    <t>(CK)간장고추지(이음푸드,냉장,중국)[1Kg/팩, 고형량 60％]</t>
  </si>
  <si>
    <t>(CK)고추지(냉장,중국)[1Kg/봉, 고형량 75％]</t>
  </si>
  <si>
    <t>(CK)고추지무침(냉장,이음푸드,중국)(이음푸드,냉장,중국)[1Kg/봉, 고형량 67％]</t>
  </si>
  <si>
    <t>(CK)비타장아찌(일미농수산,냉장)[Kg]</t>
  </si>
  <si>
    <t>(S)(CK)오이지무침(이음푸드,냉장,중국)(이음푸드,냉장,중국)[1Kg/봉, 청오이, 고형량 76.4％]</t>
  </si>
  <si>
    <t>(S)(CK)우엉조림(절단)(이음푸드,냉장,중국)(이음푸드,냉장,중국)[1Kg/팩, 고형량75％]</t>
  </si>
  <si>
    <t>(C)부추(냉동,상품,슬라이스,중국)[1kg/봉,개별냉동,4mm슬라이스]</t>
  </si>
  <si>
    <t>돌자반(성경)[70g/봉]</t>
  </si>
  <si>
    <t>(CK)마늘쫑무침(냉장,중국)[1Kg/봉, 고형량 74.2％]</t>
  </si>
  <si>
    <t>(CK)깐마늘지(이음푸드,냉장,중국)[1Kg/봉, 고형량 75퍼센트]</t>
  </si>
  <si>
    <t>(S)다시마튀각(상품,국산)[500g]</t>
  </si>
  <si>
    <t>(S)쌈무(사조대림,냉장,와사비맛)[3Kg/팩]</t>
  </si>
  <si>
    <t>새우젓(추젓)(한성,국산)[1Kg/통]</t>
  </si>
  <si>
    <t>하선정멸치액젓(CJ)[2.5Kg/통]</t>
  </si>
  <si>
    <t>멸치액젓(대상)[1Kg/병]</t>
  </si>
  <si>
    <t>고소한두부(겸용:부침/찌개)(자연촌,냉장,수입)[1kg,대두:외국산]</t>
  </si>
  <si>
    <t>맛있는두부(찌개용)(자연촌,냉장,수입)[340g,대두:외국산]</t>
  </si>
  <si>
    <t>맛두부(찌개용)(자연촌,냉장,찌개용,수입)[3Kg,대두:외국산]</t>
  </si>
  <si>
    <t>맛있는두부(자연촌,냉장,부침용,수입)[3Kg,대두:외국산(미국,호주,캐나다 등)]</t>
  </si>
  <si>
    <t>도토리묵(냉장,슬라이스,수입)[2KG/EA,3*3*1(?195EA)]</t>
  </si>
  <si>
    <t>도토리묵(농민식품,통,냉장,수입)[400g/ea,도토리:중국산]</t>
  </si>
  <si>
    <t>도토리묵(농민식품,냉장,중국)[1kg/ea,도토리:중국산]</t>
  </si>
  <si>
    <t>동부묵(냉장,슬라이스,수입)[2KG/EA,3*3*1(?195EA)]</t>
  </si>
  <si>
    <t>동부묵(농민식품,냉장,미얀마)[1k/ea,동부:미얀마]</t>
  </si>
  <si>
    <t>순두부(자연촌,냉장,수입)[1Kg,대두:외국산(미국,호주,캐나다 등)]</t>
  </si>
  <si>
    <t>(S)두부완자(가토코,냉동)[800g(20g*40ea)/봉]</t>
  </si>
  <si>
    <t>유부슬라이스(덕산,냉동)[500g/봉]</t>
  </si>
  <si>
    <t>(S)유부(사조대림,냉동,슬라이스)[1Kg/봉]</t>
  </si>
  <si>
    <t>구멍떡볶이(동성식품,냉장)[1kg/EA]</t>
  </si>
  <si>
    <t>[H-Kids]모양떡볶이(동성식품,냉장,수입)[1Kg/봉]</t>
  </si>
  <si>
    <t>한입떡볶이떡(동성식품,냉장,수입)[1Kg/EA]</t>
  </si>
  <si>
    <t>떡국떡(동성식품,냉장,수입)[1Kg/EA]</t>
  </si>
  <si>
    <t>콩나물(냉장,상품,수입)[Kg,콩:외국산(중국,미국,캐나다)]</t>
  </si>
  <si>
    <t>두절콩나물(냉장,상품,머리제거,수입)[Kg,콩:외국산(중국,미국,캐나다 등)]</t>
  </si>
  <si>
    <t>콩나물(냉장,상품,찜용,수입)[Kg,콩:외국산(중국,미국,캐나다 등)]</t>
  </si>
  <si>
    <t>콩나물(곱슬,냉장,상품,수입)[Kg,콩:외국산(중국,미국,캐나다 등)]</t>
  </si>
  <si>
    <t>숙주(냉장,수입)[Kg,녹두:외국산(미얀마,중국)]</t>
  </si>
  <si>
    <t>쌍노두간장(상기종합식품)[500㎖/병]</t>
  </si>
  <si>
    <t>진간장(샘표식품)[금F급,금메달,1.8L/8입]</t>
  </si>
  <si>
    <t>순창궁 태양초 고추장(사조해표)[14Kg/통]</t>
  </si>
  <si>
    <t>해찬들고추장(CJ)[1Kg/통]</t>
  </si>
  <si>
    <t>해찬들태양고추장(CJ,태양초A급)[14Kg/통/Box]</t>
  </si>
  <si>
    <t>청국장(뚝배기표)[2Kg/봉]</t>
  </si>
  <si>
    <t>분말짜장(진미식품)[1Kg/봉]</t>
  </si>
  <si>
    <t>짜장가루(오뚜기)[1kg/pk]</t>
  </si>
  <si>
    <t>해찬들재래식된장(CJ)[3Kg/통]</t>
  </si>
  <si>
    <t>재래식된장(CJ,국산)[14kg/box(지함)]</t>
  </si>
  <si>
    <t>순창재래식된장(대상)[14kg/통]</t>
  </si>
  <si>
    <t>미소된장(은화)[1Kg/봉]</t>
  </si>
  <si>
    <t>옹가네국간장(옹가네)[1.8L/통]</t>
  </si>
  <si>
    <t>고춧가루(해들촌,상온,특품,세분,국산)[1Kg/봉]</t>
  </si>
  <si>
    <t>건고추(상품,국산)[100g/팩]</t>
  </si>
  <si>
    <t>흑후추(영흥,가루)[450g/통,그라운드]</t>
  </si>
  <si>
    <t>계피(가루,솔표)[200g]</t>
  </si>
  <si>
    <t>구연산[Kg]</t>
  </si>
  <si>
    <t>피클링스파이스(은진물산)[450g/통]</t>
  </si>
  <si>
    <t>데리야끼소스(오뚜기)[1Kg/봉]</t>
  </si>
  <si>
    <t>굴소스(사조해표,상온)[2Kg/통]</t>
  </si>
  <si>
    <t>(S)토마토케찹-H(오뚜기,상온)[3Kg/파우치]</t>
  </si>
  <si>
    <t>케찹(튜브,오뚜기)[500g/ea]</t>
  </si>
  <si>
    <t>케찹(튜브,오뚜기)[1kg/ea]</t>
  </si>
  <si>
    <t>마요네즈(오뚜기)[1Kg/봉]</t>
  </si>
  <si>
    <t>마요네즈(튜브,오뚜기)[800g/팩]</t>
  </si>
  <si>
    <t>(S)우스타소스(오뚜기)[2.1kg/ea]</t>
  </si>
  <si>
    <t>허니머스타드소스(사조해표,상온)[2kg/통]</t>
  </si>
  <si>
    <t>머스타드소스(대상)[3.2Kg/EA]</t>
  </si>
  <si>
    <t>카라멜소스[160㎖/EA]</t>
  </si>
  <si>
    <t>토마토스파게티소스(오뚜기)[685g/병]</t>
  </si>
  <si>
    <t>딸기요거트드레싱(CJ,냉장)[2Kg/봉]</t>
  </si>
  <si>
    <t>오리엔탈드레싱(대상)[325g]</t>
  </si>
  <si>
    <t>세이브닝키위소스(동방푸드마스타,냉장)[2Kg/봉]</t>
  </si>
  <si>
    <t>후르츠키위드레싱(냉장,CJ)[255g/병]</t>
  </si>
  <si>
    <t>타르타르드레싱(CJ,냉장)[2Kg/봉]</t>
  </si>
  <si>
    <t>참깨드레싱(오뚜기,냉장,국산)[1kg/ea]</t>
  </si>
  <si>
    <t>콘슬로우드레싱(오뚜기,냉장)[250g/EA]</t>
  </si>
  <si>
    <t>맛소금(대상)[500g/봉]</t>
  </si>
  <si>
    <t>꽃소금(사조해표,수입)[1Kg/봉]</t>
  </si>
  <si>
    <t>꽃소금(사조해표,상품,수입)[3kg/봉]</t>
  </si>
  <si>
    <t>맛소금(대상)[1kg/ea]</t>
  </si>
  <si>
    <t>겨자분(대상)[200g]</t>
  </si>
  <si>
    <t>(S)겨자분(오뚜기)[300g/봉]</t>
  </si>
  <si>
    <t>흰물엿(대상)[9Kg/통]</t>
  </si>
  <si>
    <t>(S)흰설탕(CJ)[15Kg/포]</t>
  </si>
  <si>
    <t>흰설탕(대한제당)[3Kg/봉]</t>
  </si>
  <si>
    <t>흰설탕(CJ)[1kg/봉]</t>
  </si>
  <si>
    <t>흑설탕(CJ)[1Kg/20입/봉]</t>
  </si>
  <si>
    <t>(S)올리고당(CJ)[1.2Kg/병]</t>
  </si>
  <si>
    <t>(S)일반가스오부시(부건S&amp;B,수입)[500g/봉,국물용]</t>
  </si>
  <si>
    <t>(S)닭가루(코리아제니스)[680g]</t>
  </si>
  <si>
    <t>미향H(오뚜기,상온)[1.8L/ea]</t>
  </si>
  <si>
    <t>미향(오뚜기)[360㎖/통]</t>
  </si>
  <si>
    <t>(S)미향(오뚜기)[18L/통]</t>
  </si>
  <si>
    <t>(CK)소불고기양념장(대상)[840g/통]</t>
  </si>
  <si>
    <t>볶음참깨(오뚜기)[1Kg/봉]</t>
  </si>
  <si>
    <t>청학볶음탈피들깨가루(중국)[1kg/봉]</t>
  </si>
  <si>
    <t>볶음흑임자가루(수입)[1kg/EA]</t>
  </si>
  <si>
    <t>(S)2배양조식초H(현대전용)(오뚜기,상온,국산)[1.8L/EA]</t>
  </si>
  <si>
    <t>2배사과식초(오뚜기)[900ml/pk]</t>
  </si>
  <si>
    <t>사과식초(오뚜기)[1.8L/PK]</t>
  </si>
  <si>
    <t>2배양조식초(오뚜기)[1.8L/ea]</t>
  </si>
  <si>
    <t>(CK)가쓰오우동간장(면사랑)(70인분)(면사랑)[1.8ℓ/EA(70인분)]</t>
  </si>
  <si>
    <t>오레오쿠키(동서,상온)[100g/pk]</t>
  </si>
  <si>
    <t>초코파이(오리온)[12입/곽(39g*12)]</t>
  </si>
  <si>
    <t>마가렛트(롯데,상온)[16개입/EA]</t>
  </si>
  <si>
    <t>단팥빵(뚜레쥬르)[86g/봉]</t>
  </si>
  <si>
    <t>부드럽고촉촉한치즈케익(뚜레쥬르)[70g/봉]</t>
  </si>
  <si>
    <t>버터롤모닝빵(삼립식품,상온)[14입/360g/봉]</t>
  </si>
  <si>
    <t>프렌치버터롤파티(샤니)[540g(약25g*21입)/봉]</t>
  </si>
  <si>
    <t>(S)꽃빵(딤섬,냉동)[1.5kg(30g*50개입)/봉]</t>
  </si>
  <si>
    <t>꽈배기도넛(신라명과,냉동)[500g(50g*10개입)/봉]</t>
  </si>
  <si>
    <t>생칼국수(냉장,면사랑)[1Kg/EA]</t>
  </si>
  <si>
    <t>사누끼우동면(가토코,냉동)[1.25kg(250g*5ea)/봉]</t>
  </si>
  <si>
    <t>프리미엄 사누끼우동(부드러운맛)(면사랑,냉동)[1.25Kg(250g*5입)]</t>
  </si>
  <si>
    <t>(S)생우동면(동성식품,냉장,수입)[1Kg/EA]</t>
  </si>
  <si>
    <t>옛날당면(오뚜기)[500g/봉]</t>
  </si>
  <si>
    <t>소면국수(오뚜기)[3Kg/봉]</t>
  </si>
  <si>
    <t>소면국수(오뚜기)[1.5Kg/봉]</t>
  </si>
  <si>
    <t>소면국수(샘표식품)[900g/봉]</t>
  </si>
  <si>
    <t>앙카라스파게티(면사랑,터키)[500g/봉]</t>
  </si>
  <si>
    <t>감자수제비(동성식품,냉동,수입)[1kg/EA]</t>
  </si>
  <si>
    <t>삼색수제비(동성식품,냉동,수입)[1Kg/EA]</t>
  </si>
  <si>
    <t>(S)새알심(옹심이)(동성식품,냉동)[230입/봉/1kg - 찹쌀40％(국산),맵쌀48％(수입산)]</t>
  </si>
  <si>
    <t>요구르트(매일유업,냉장)[65㎖/EA]</t>
  </si>
  <si>
    <t>엔요요구르트(냉장,매일유업)[100ml/ea]</t>
  </si>
  <si>
    <t>(S)비피더스명장사과(동원,냉장)[140㎖/EA]</t>
  </si>
  <si>
    <t>드링킹요구르트사과(덴마크,냉장)[180ml/ea]</t>
  </si>
  <si>
    <t>드링킹요구르트딸기(덴마크,냉장)[180ml/ea]</t>
  </si>
  <si>
    <t>바이오거트딸기(매일유업,냉장)[85g/EA]</t>
  </si>
  <si>
    <t>떠먹는불가리스오리진(포도)(남양유업,냉장)[85g/EA]</t>
  </si>
  <si>
    <t>떠먹는불가리스오리진(딸기)(남양유업,냉장)[85g/EA]</t>
  </si>
  <si>
    <t>떠먹는생크림요거트플레인(소와나무,냉장)[85g/ea]</t>
  </si>
  <si>
    <t>바이오거트복숭아(냉장,매일유업)[85g/EA]</t>
  </si>
  <si>
    <t>요플레클래식플레인(빙그레,냉장)[85g/EA]</t>
  </si>
  <si>
    <t>흰우유(냉장,매일유업)[1000㎖/EA]</t>
  </si>
  <si>
    <t>흰우유(서울우유,냉장)[1.8ℓ/통]</t>
  </si>
  <si>
    <t>(S)커피우유(매일유업,냉장)[200㎖]</t>
  </si>
  <si>
    <t>초코우유(냉장,매일유업)[200ml/EA]</t>
  </si>
  <si>
    <t>파마산치즈(상온)[227g/통]</t>
  </si>
  <si>
    <t>치즈(냉장,서울우유)[100g/20g*5장/봉]</t>
  </si>
  <si>
    <t>건게맛살채(상품,수입)[Kg]</t>
  </si>
  <si>
    <t>게맛살(냉장,한성기업)[1Kg/봉]</t>
  </si>
  <si>
    <t>게맛살큰잔치(사조대림,냉장)[1kg/ea]</t>
  </si>
  <si>
    <t>(S)씨크릿후레쉬(샐러드맛살)(사조대림,냉동)[1Kg/봉]</t>
  </si>
  <si>
    <t>꽃맛살(냉동,한성기업)[2Kg/팩(약10g*약200ea)]</t>
  </si>
  <si>
    <t>동네잔치종합어묵(사조대림,냉장)[1Kg/봉]</t>
  </si>
  <si>
    <t>풍년마당사각어묵(사조대림,냉장)[1kg(약72g*14개입)/EA]</t>
  </si>
  <si>
    <t>맛대장b부들어묵(냉장,사조대림)[1kg(40g*25ea)/봉]</t>
  </si>
  <si>
    <t>꽁치캔(동원)[400g/캔]</t>
  </si>
  <si>
    <t>마일드참치캔(해표)[250g/캔]</t>
  </si>
  <si>
    <t>스탠다드참치캔(동원)[1.88Kg/6입/캔(고형량1.4kg)]</t>
  </si>
  <si>
    <t>(S)고등어캔(동원)[400g/캔 (국내산)]</t>
  </si>
  <si>
    <t>(S)미역(사조해표)[100g/봉]</t>
  </si>
  <si>
    <t>청정원건미역(대상,상품,국산)[200g/봉]</t>
  </si>
  <si>
    <t>조미김가루(광천김)[1kg/봉]</t>
  </si>
  <si>
    <t>김가루(성경)[1Kg/봉]</t>
  </si>
  <si>
    <t>조미김(도시락김)(성경)[20g(2g*10입)/봉]</t>
  </si>
  <si>
    <t>구이도시락김(동원)[480g(2.5g(8절*8매)*192봉)/box]</t>
  </si>
  <si>
    <t>(S)새우까스(한성기업,냉동)[700g/봉(70g*10개입)]</t>
  </si>
  <si>
    <t>(S)생선까스(가토코,냉동)[1.2kg(60g*20ea)/봉]</t>
  </si>
  <si>
    <t>생선까스(참손푸드,냉동)[60g*10입/봉 (남방대구/뉴질랜드)]</t>
  </si>
  <si>
    <t>생선까스(사조대림,냉동)[60g*100EA/6Kg]</t>
  </si>
  <si>
    <t>생선까스(냉동,동원)[1.2kg(60g*20입)/봉]</t>
  </si>
  <si>
    <t>실곤약(한성기업)[1kg/봉]</t>
  </si>
  <si>
    <t>(S)곤약구(한성기업,상온)[600g/봉]</t>
  </si>
  <si>
    <t>깐쇼새우(태림,냉동)[1kg(약12g*75~95개입)/봉]</t>
  </si>
  <si>
    <t>(S)오징어볼(한성기업,냉동)[1kg(10g*약100개입)/봉]</t>
  </si>
  <si>
    <t>타코야끼(냉동,세미원)[1kg(20g*50개입)/봉]</t>
  </si>
  <si>
    <t>해물경단(냉동,한성기업)[1kg(17g*약58개입)/봉]</t>
  </si>
  <si>
    <t>(S)골드후레쉬오이피클슬라이스(아주쿡,상온,수입)[3Kg/캔(고형량 1.7Kg)]</t>
  </si>
  <si>
    <t>오이피클(슬라이스,젠틀푸드)[2.8Kg/팩, 고형량 1.7Kg]</t>
  </si>
  <si>
    <t>옥수수스위트콘(동원F&amp;B)[340g/캔]</t>
  </si>
  <si>
    <t>옥수수스위트콘(오뚜기)[2.12Kg/캔, 고형량 1.75Kg]</t>
  </si>
  <si>
    <t>골드양송이(중식/양식용)(슬라이스,D-2,아주쿡,수입)[2.84Kg/캔(고형량1.5Kg)]</t>
  </si>
  <si>
    <t>그린피스(완두콩)(오씨아니,껍질제거)[400g/캔]</t>
  </si>
  <si>
    <t>죽순(단풍,편)[2.84Kg/캔]</t>
  </si>
  <si>
    <t>(S)키드니빈스(삼아)[2.5Kg/6입/캔]</t>
  </si>
  <si>
    <t>베이키드빈스[대봉.420g/24입/캔]</t>
  </si>
  <si>
    <t>딸기잼(오뚜기)[850g/병]</t>
  </si>
  <si>
    <t>땅콩버터(크리미)(리고)[510g/EA]</t>
  </si>
  <si>
    <t>깐귤(만다린)[830g/캔]</t>
  </si>
  <si>
    <t>(S)골드황도(아주쿡,슬라이스)[3kg/캔,고형량1.8kg]</t>
  </si>
  <si>
    <t>골드파인애플청크(아주쿡,타이)[3.06kg/캔,고형량1.84kg]</t>
  </si>
  <si>
    <t>파인애플(아주쿡,슬라이스,타이)[836g/캔,고형량502g]</t>
  </si>
  <si>
    <t>닭가슴살캔(하림)[135g/캔 (국내산)]</t>
  </si>
  <si>
    <t>떡갈비(냉동,한성기업)[1kg(약16g*55~65개입)/봉 (돈육(국산58.71％))]</t>
  </si>
  <si>
    <t>치킨탕수육(분쇄육)(냉동,하늘푸드,국산)[11~13g*75~85입/봉]</t>
  </si>
  <si>
    <t>탕수육(냉동,CJ)[10~11g*90~95개/1Kg/봉 (돈육(국산)53.25％/탕수육가루29.16％)]</t>
  </si>
  <si>
    <t>C&amp;S갈비맛산적떡갈비(C&amp;S푸드,냉동)[1kg(16~20g*약50~55개입)/봉 (돈후지(국내산)55％,돈갈비(국내산)10.4％)]</t>
  </si>
  <si>
    <t>미트볼(냉동,CJ)[1kg(10g*100개입)/봉 (돈육(국산)20.56％계(국산)34.27％)]</t>
  </si>
  <si>
    <t>찰순대(병천아우내식품,냉장)[1kg]</t>
  </si>
  <si>
    <t>(CK)피자오믈렛(풍림,냉동)[1kg(50g*20개입)/봉]</t>
  </si>
  <si>
    <t>(CK)계란지단(풍림,냉장)(풍림,냉장)[700g(70g*10입)/봉]</t>
  </si>
  <si>
    <t>치킨너겟(냉동,하림)[1kg(18g*55개입)/봉]</t>
  </si>
  <si>
    <t>수제등심돈까스(냉동,선진FS)[1.3kg(130g*10개입)/봉]</t>
  </si>
  <si>
    <t>수제등심돈까스(냉동,선진FS)[1kg(100g*10개입)/봉]</t>
  </si>
  <si>
    <t>불고기맛함박스테이크(CJ,냉동)[1.3kg(65g*20ea)/pk]</t>
  </si>
  <si>
    <t>함박스테이크(냉동,중탕용,롯데햄)[600g(60g*10입)/봉]</t>
  </si>
  <si>
    <t>C&amp;S닭가슴살치킨까스(성형)(C&amp;S푸드,냉동)[1.3kg(130g*10개입)/봉]</t>
  </si>
  <si>
    <t>불고기비엔나(대상,냉장)[1kg/봉]</t>
  </si>
  <si>
    <t>애니쿡비엔나소시지(사조대림,냉장)[1kg(8~9g*110~125개입)/봉 (계(국산)54.7％,돈(국산)18.23％)]</t>
  </si>
  <si>
    <t>후랑크소세지(카보트,냉동,부대찌개용)[454g/팩]</t>
  </si>
  <si>
    <t>알뜰소세지(냉장,롯데햄)[500g/팩 (연육:외국산,돈육:외국산)]</t>
  </si>
  <si>
    <t>(S)애니쿡 스모크햄(사조대림,냉장)[1kg/봉 (계육(국산)56.46％,돈육(국산)2.16％)]</t>
  </si>
  <si>
    <t>세절햄(냉장,김밥용,사조대림)[1Kg/EA]</t>
  </si>
  <si>
    <t>빅스모크햄(냉장,슬라이스,사조대림)[1kg(20g*50입)/ea]</t>
  </si>
  <si>
    <t>(S)켄터키후랑크소세지(사조대림,냉장)[1kg(약28g*약35ea)/봉]</t>
  </si>
  <si>
    <t>(S)애니쿡핫도그후랑크(사조대림,냉장)[1kg(약28g*35입)/봉]</t>
  </si>
  <si>
    <t>켄터키후랑크H(냉장,한성기업)[1Kg/봉]</t>
  </si>
  <si>
    <t>베이컨(쉐프솔루션)(CJ,냉동)[500g/팩]</t>
  </si>
  <si>
    <t>(S)카레(약간매운맛)(에스비식품)[1Kg/봉]</t>
  </si>
  <si>
    <t>(S)순한맛카레(오뚜기,순한맛)[1Kg/봉]</t>
  </si>
  <si>
    <t>약간매운맛카레(오뚜기)[1kg/봉]</t>
  </si>
  <si>
    <t>백설햇반(CJ)[210g/곽,둥근용기]</t>
  </si>
  <si>
    <t>(S)양송이스프(에스비식품)[1Kg/봉]</t>
  </si>
  <si>
    <t>크림스프(오뚜기)[1Kg/봉]</t>
  </si>
  <si>
    <t>(S)옥수수스프(오뚜기)[1Kg/봉]</t>
  </si>
  <si>
    <t>(S)고기손만두(사조대림,냉동)[1.3kg(약32g*40개입)/봉]</t>
  </si>
  <si>
    <t>왕만두(냉동,담두)[70g*20입/1.4Kg]</t>
  </si>
  <si>
    <t>고기손만두(냉동,담두)[28g*50입/1.4Kg]</t>
  </si>
  <si>
    <t>군만두(냉동,담두)[28g*50입/1.4Kg]</t>
  </si>
  <si>
    <t>김치손만두(냉동,담두)[28g*50입/1.4Kg]</t>
  </si>
  <si>
    <t>물만두(냉동,담두)[9g*150입/1.35Kg]</t>
  </si>
  <si>
    <t>(S)야채춘권(랜시푸드,냉동)[900g(15g*60개입)/봉]</t>
  </si>
  <si>
    <t>(CK)고구마맛탕(세미원,냉동)[1kg/팩]</t>
  </si>
  <si>
    <t>해쉬브라운감자(심플르트,냉동)[1.26kg(약63g*20개입)/봉]</t>
  </si>
  <si>
    <t>(S)줄무늬감자(크링클컷)(심플르트,냉동,미국)[2kg/봉]</t>
  </si>
  <si>
    <t>(CK)콘샐러드(엠디에스,냉장)[1Kg/EA]</t>
  </si>
  <si>
    <t>중력밀가루(CJ)[2.5kg/ea]</t>
  </si>
  <si>
    <t>중력밀가루(CJ)[1Kg/10입]</t>
  </si>
  <si>
    <t>건빵가루(오뚜기)[1Kg/봉]</t>
  </si>
  <si>
    <t>부침가루(CJ)[1kg/ea]</t>
  </si>
  <si>
    <t>부침가루(오뚜기)[1Kg/봉]</t>
  </si>
  <si>
    <t>튀김가루(CJ)[1kg/봉]</t>
  </si>
  <si>
    <t>튀김가루(오뚜기)[1Kg/봉]</t>
  </si>
  <si>
    <t>핫케이크가루(대한제분)[1Kg/봉]</t>
  </si>
  <si>
    <t>찹쌀가루(뚜레반,국산)[500g/봉]</t>
  </si>
  <si>
    <t>코카콜라[1.5L/PET]</t>
  </si>
  <si>
    <t>칠성사이다(롯데칠성)[1.5ℓ/PET]</t>
  </si>
  <si>
    <t>환타(오렌지맛)(코카콜라,상온)[오렌지맛,1.5L/병]</t>
  </si>
  <si>
    <t>썬키스트오렌지주스[1.5ℓ]</t>
  </si>
  <si>
    <t>자연은오렌지100％(웅진식품)[1.5ℓ/PET]</t>
  </si>
  <si>
    <t>썬업오렌지주스(매일유업,냉장)[90㎖/EA]</t>
  </si>
  <si>
    <t>포도주스(가야)[1.5L/PET]</t>
  </si>
  <si>
    <t>과수원사과(남양유업)[190㎖/개]</t>
  </si>
  <si>
    <t>(S)자연은석류(웅진식품,상온)[1.5ℓ/PET]</t>
  </si>
  <si>
    <t>복숭아쥬시쿨(빙그레,냉장)[180㎖/ea]</t>
  </si>
  <si>
    <t>쿨피스복숭아맛(동원,냉장)[180ml/ea]</t>
  </si>
  <si>
    <t>(S)자두쥬시쿨(빙그레,냉장)[180ml, EA]</t>
  </si>
  <si>
    <t>평창수(생수)(해태)[2L/EA]</t>
  </si>
  <si>
    <t>초코네스퀵(한국네슬레)[리필,1200g/봉]</t>
  </si>
  <si>
    <t>둥굴레차(동서식품,상온)[100T]</t>
  </si>
  <si>
    <t>하늘보리(웅진식품)[1.5ℓ/PET]</t>
  </si>
  <si>
    <t>맥심모카커피리필(동서식품)[500g/봉]</t>
  </si>
  <si>
    <t>(S)초록매실매실청엑기스(3~5배희석)(웅진식품)[1.5L/PET]</t>
  </si>
  <si>
    <t>참다음매실원액[1.5L/PET]</t>
  </si>
  <si>
    <t>오미자원액(차전식품)[900ml/EA]</t>
  </si>
  <si>
    <t>(S)올리브유(사조해표)[900ml/ea]</t>
  </si>
  <si>
    <t>고소한참기름통깨(오뚜기)[1L/캔]</t>
  </si>
  <si>
    <t>고소한참기름(참깨분)(사조해표)[1L/ea]</t>
  </si>
  <si>
    <t>참기름(오뚜기)[500㎖/EA]</t>
  </si>
  <si>
    <t>들기름[300ml/병]</t>
  </si>
  <si>
    <t>(S)요리고추맛기름(사조해표)[1.8L/통]</t>
  </si>
  <si>
    <t>식용유(해표)[18ℓ/통]</t>
  </si>
  <si>
    <t>(S)식용유(CJ)[1.8L/PET]</t>
  </si>
  <si>
    <t>퍼크린중성세제(휴먼텍)[18Kg]</t>
  </si>
  <si>
    <t>옥시싹싹(상온)[500g/EA]</t>
  </si>
  <si>
    <t>수세미(반짝이1개입) (D-2)[EA]</t>
  </si>
  <si>
    <t>라이터가스(상온)[가스점화기 충전용 ,EA]</t>
  </si>
  <si>
    <t>빵봉투(접착봉투,투명)[11*15cm*200EA/BOX]</t>
  </si>
  <si>
    <t>종이컵(커피컵)(1회용)[50매입/봉]</t>
  </si>
  <si>
    <t>칼(야채315색상별도루코)[칼날 : 22cm/EA(색상 비고란 기재)]</t>
  </si>
  <si>
    <t>미니고무장갑(노랑,명진)[족]</t>
  </si>
  <si>
    <t>고무장갑(빨강)(태화)[L꽃밴, 태화]</t>
  </si>
  <si>
    <t>고무장갑(태화)[대,꽃밴,핑크/EA]</t>
  </si>
  <si>
    <t>밥주걱[위생주걱,8*25.5cm,우림화학2호]</t>
  </si>
  <si>
    <t>세탁비누(250g무궁화32입) (D-2)[EA]</t>
  </si>
  <si>
    <t>비트세제(CJ라이온,가루,리필)(CJ라이온)[2.7Kg/봉]</t>
  </si>
  <si>
    <t>면장갑(예식.얇은천.가담)[족]</t>
  </si>
  <si>
    <t>세탁비누(표백250g무궁32입) (D-2)[EA]</t>
  </si>
  <si>
    <t>냅킨(테이블용.접지)[10000매입/box]</t>
  </si>
  <si>
    <t>꼬마연두부(정남식품) 정남식품[100G/원료국산]</t>
  </si>
  <si>
    <t>옛날맛순대(도야지식품)슬라이스[1KG(60±5개입)/슬라이스/팩(진공)]</t>
  </si>
  <si>
    <t>실곤약(삼진) 삼진식품㈜[1KG]</t>
  </si>
  <si>
    <t>묵곤약(삼진) 삼진식품㈜[500G]</t>
  </si>
  <si>
    <t>파프리카(노랑,상품,국산)[Kg,L]</t>
  </si>
  <si>
    <t>파프리카(빨강,상품,국산)[Kg,L]</t>
  </si>
  <si>
    <t>파프리카(주황,상품,국산)[Kg,L]</t>
  </si>
  <si>
    <t>밀감(상품,노지,국산)[box(S,120~170입/10kg/box)]</t>
  </si>
  <si>
    <t>밀감(상품,노지,국산)[box(M.90~120입/10kg/box)]</t>
  </si>
  <si>
    <t>(S)신고배(상품,국산)[3상,31~40입/15Kg/Box]</t>
  </si>
  <si>
    <t>단감(상품,국산)[ea(4상,200~240g/ea)]</t>
  </si>
  <si>
    <t>800미니약과(샤니) 삼립[70G(7G*10개)*10EA*8PK/BOX]</t>
  </si>
  <si>
    <t>홍생새우살(수입산)[300G(100-200미)]</t>
  </si>
  <si>
    <t>홍생새우살(수입산)[300G(200-300미)]</t>
  </si>
  <si>
    <t>마차촌사각어묵(CJ씨푸드)볶음용[1KG]</t>
  </si>
  <si>
    <t>마차촌볼어묵(CJ씨푸드)볶음용[1KG]</t>
  </si>
  <si>
    <t>마차촌봉어묵(CJ씨푸드)볶음용[1KG]</t>
  </si>
  <si>
    <t>우유(빙그레) 빙그레[1L/냉장]</t>
  </si>
  <si>
    <t>골드파인애플(상품,필리핀)[7입/1.7Kg미만/EA]</t>
  </si>
  <si>
    <t>고소한맛마요네즈H(오뚜기)[3.2kg/통]</t>
  </si>
  <si>
    <t>고춧가루(중국산/진미농산)센터 ㈜진미농산[1KG/막분/㈜진미농산]</t>
  </si>
  <si>
    <t>고춧가루(중국산/진미농산)센터 ㈜진미농산[1KG/세분/㈜진미농산]</t>
  </si>
  <si>
    <t>덜매운맛고춧가루(중국산/진미농산)센터 ㈜진미농산[1KG/막분]</t>
  </si>
  <si>
    <t>세발나물(상품,국산)[Kg]</t>
  </si>
  <si>
    <t>안흥찐빵(안흥식품,냉동)[1.5kg(50g*30개입)/box]</t>
  </si>
  <si>
    <t>(CK)무말랭이무침(중국제조)(반찬단지,중국)[1kg/EA]</t>
  </si>
  <si>
    <t>행복한콩비지(씨제이,D-3)[320G]</t>
  </si>
  <si>
    <t>카스타드(롯데제과) 롯데제과주식회사[276G(23G*12개입)]</t>
  </si>
  <si>
    <t>초코파이(오리온) ㈜오리온[468G(39G*12개입)]</t>
  </si>
  <si>
    <t>홈스타[욕실용/800G/LG]</t>
  </si>
  <si>
    <t>행주[면행주/420mmx280mm/WHITE]</t>
  </si>
  <si>
    <t>행주[38cm*38cm/부직포/칼라행주3P]</t>
  </si>
  <si>
    <t>트레펑[1L/유광/세관세척제]</t>
  </si>
  <si>
    <t>청수세미[별표 /개별포장시 비고란 작성]</t>
  </si>
  <si>
    <t>철수세미[수입]</t>
  </si>
  <si>
    <t>유리세정제[600ml,스프레이형,푸리]</t>
  </si>
  <si>
    <t>3M수세미[PL-117/130*90mm]</t>
  </si>
  <si>
    <t>세탁세제[5.5KG/스파크]</t>
  </si>
  <si>
    <t>락스[유한락스/레귤러/18KG]</t>
  </si>
  <si>
    <t>김장봉투[김장봉투,특대,72*105cm,2입]</t>
  </si>
  <si>
    <t>고무장갑[명진/XL/아이보리]</t>
  </si>
  <si>
    <t>고무장갑[명진/XL/레드]</t>
  </si>
  <si>
    <t>고무장갑[왼손2개/명진/XL/RED]</t>
  </si>
  <si>
    <t>고무장갑[오른손2개/명진/XL/RED]</t>
  </si>
  <si>
    <t>고무장갑[명진/L/핑크]</t>
  </si>
  <si>
    <t>고무장갑[명진/L/아이보리]</t>
  </si>
  <si>
    <t>고무장갑[명진/L/레드]</t>
  </si>
  <si>
    <t>고무장갑[명진,미니,아이보리/노란색/비고란에색깔기입]</t>
  </si>
  <si>
    <t>PVC주걱(엠보싱)[소,200,,PVC]</t>
  </si>
  <si>
    <t>P.C받드 6″ 1/2[6 1/2″,320X260,*150,P.C,무색]</t>
  </si>
  <si>
    <t>일산식도[대,270,,경합금,스텐고유색]</t>
  </si>
  <si>
    <t>발판소독기[510*430*15,,스텐,스텐고유색]</t>
  </si>
  <si>
    <t>스텐들통[특대/310*220mm/스테인레스]</t>
  </si>
  <si>
    <t>과도[도루코 천일홍대]</t>
  </si>
  <si>
    <t>에스고리[S자형 고리]</t>
  </si>
  <si>
    <t>숟가락[민자]</t>
  </si>
  <si>
    <t>우다짐육(호주산)/A[냉동/지방제거]</t>
  </si>
  <si>
    <t>부드러운치즈머핀(씨제이푸드빌)[55G/EA]</t>
  </si>
  <si>
    <t>고소한아몬드머핀(씨제이푸드빌)[55G/EA]</t>
  </si>
  <si>
    <t>다시마튀각(국내산)[500G/EA]</t>
  </si>
  <si>
    <t>단호박(상품,뉴질랜드)[Kg]</t>
  </si>
  <si>
    <t>쌍화골드(광동)[100㎖/병]</t>
  </si>
  <si>
    <t>미니깍두기(선농식품) 선농식품㈜[kg/1.5cm/약숙/무(국산)고춧가루(중국산)]</t>
  </si>
  <si>
    <t>스테이크소스(오뚜기) 오뚜기[2.1KG]</t>
  </si>
  <si>
    <t>코다리(수입)[4마리/특대]</t>
  </si>
  <si>
    <t>돈전지(국내산)불고기용/A[냉동/1등급이상/0.3*6*6]</t>
  </si>
  <si>
    <t>생선까스(가토코)60G 롱청 펑롱[1.2KG(60G*20개입)/튀김용]</t>
  </si>
  <si>
    <t>생선까스(가토코)벌크 롱청 펑롱[6KG(60G*100개입)/튀김용]</t>
  </si>
  <si>
    <t>쉐프원핫도그(대상) 씨엔에스푸드[1KG(50G*20EA)]</t>
  </si>
  <si>
    <t>후레쉬마요네즈(대상) 대상[500G/마요네즈/튜브형]</t>
  </si>
  <si>
    <t>델리야채스프(에스비) 한국에스비식품㈜[1KG]</t>
  </si>
  <si>
    <t>돈까스소스(대상) 대상[1.8L]</t>
  </si>
  <si>
    <t>오리엔탈드레싱(대상) 삼진푸드[2KG]</t>
  </si>
  <si>
    <t>멸치액젓(대상) 진성에프엠[9KG]</t>
  </si>
  <si>
    <t>사골엑기스(씨제이)[1KG/사골농축액 99.4％]</t>
  </si>
  <si>
    <t>순창태양초고추장(대상) 대상[14KG]</t>
  </si>
  <si>
    <t>볶음춘장(면사랑) ㈜면사랑[2KG]</t>
  </si>
  <si>
    <t>이온물엿(대상) 대상[1.2kg]</t>
  </si>
  <si>
    <t>(S)(CK)탕수육소스(대상,냉장)[2kg/ea]</t>
  </si>
  <si>
    <t>플레인카스테라(씨제이푸드빌)[80G/EA]</t>
  </si>
  <si>
    <t>적겨자(국산)[1KG]</t>
  </si>
  <si>
    <t>(S)김밥용단무지(한아름,냉장,국산)[3kg/EA]</t>
  </si>
  <si>
    <t>한입가득꿀호떡(롯데제과,상온)[22g*5입/봉]</t>
  </si>
  <si>
    <t>식당용케찹 스파우트팩(오뚜기)센터 오뚜기[3.3KG/케찹류_업소/팩(스파우트)]</t>
  </si>
  <si>
    <t>우기름(한우)[국내산/냉동]</t>
  </si>
  <si>
    <t>우사태(호주산)덩어리/A[냉동/지방제거]</t>
  </si>
  <si>
    <t>반달단무지(명인)[2.8KG]</t>
  </si>
  <si>
    <t>재래식된장(해찬들) 씨제이[6.5KG]</t>
  </si>
  <si>
    <t>고무장갑[태화/꽃밴L/아이보리/손둘레215mm/길이380mm이상]</t>
  </si>
  <si>
    <t>크리미양파드레싱(씨제이) 씨제이[2KG]</t>
  </si>
  <si>
    <t>청포도(탐슨시들리스)(칠레)[Kg]</t>
  </si>
  <si>
    <t>백새우살(냉동,상품,베트남)[71-90/실중량250g/pk]</t>
  </si>
  <si>
    <t>백새우살(냉동,상품,베트남)[91-110/실중량250g/pk]</t>
  </si>
  <si>
    <t>가오리채(베트남산)[4CM UP/냉동]</t>
  </si>
  <si>
    <t>칵테일새우(베트남산)[냉동/EA/400G/71-90/머리껍질제거]</t>
  </si>
  <si>
    <t>칵테일새우(베트남산)[400G/51-70/머리껍질제거]</t>
  </si>
  <si>
    <t>동태곤이(러시아산)[1KG/냉동]</t>
  </si>
  <si>
    <t>냉동야채믹스(4종/신정)[1KG]</t>
  </si>
  <si>
    <t>냉동과일믹스(3종/신정)[1KG]</t>
  </si>
  <si>
    <t>흑임자(검정깨/수입산/고려) 고려농산[1KG/팩(비닐)]</t>
  </si>
  <si>
    <t>청국장(이쁜이표) 아리랑식품[400G/팩(비닐)]</t>
  </si>
  <si>
    <t>건빵(보리/미미) 미미제과식품[6.5KG]</t>
  </si>
  <si>
    <t>둥굴레차(동서)티백[120G(1.2G*100개입)]</t>
  </si>
  <si>
    <t>녹차현미(티백/다음)[100개입/EA]</t>
  </si>
  <si>
    <t>골드황도통조림(아주쿡)센터 CONEX S.A.[8절 슬라이스/3,060G]</t>
  </si>
  <si>
    <t>청국장(뚝배기표)[2KG/EA]</t>
  </si>
  <si>
    <t>(S)밀감(상품,노지,국산)[box(L,80~95입/10kg/box)]</t>
  </si>
  <si>
    <t>건오징어실채(상품,페루)[1kg/pk]</t>
  </si>
  <si>
    <t>명품콩비지(정남식품) 정남식품[1kg/찌개용]</t>
  </si>
  <si>
    <t>양념고추지(이음) ㈜이음푸드시스템[1KG/중국산]</t>
  </si>
  <si>
    <t>마늘쫑무침(이음) ㈜이음푸드시스템[1KG/EA/고춧가루 양념/팩(진공)]</t>
  </si>
  <si>
    <t>무짠지(무먹지)(이음) ㈜이음푸드시스템[1KG/국산]</t>
  </si>
  <si>
    <t>검정콩자반(이음) ㈜이음푸드시스템[1KG/중국완제품]</t>
  </si>
  <si>
    <t>오복지(이음) ㈜이음푸드시스템[1KG/무(국산)오이(중국산)]</t>
  </si>
  <si>
    <t>새우젓(이음)[1KG]</t>
  </si>
  <si>
    <t>양조식초(사조해표)1.8L 천연식품[1.8L]</t>
  </si>
  <si>
    <t>중력밀가루(제이푸드서비스) 영남제분㈜[2.5KG/호주산]</t>
  </si>
  <si>
    <t>(S)호박고구마(상품,국산)[Kg(규격무선별)]</t>
  </si>
  <si>
    <t>달래(상품,국산)[Kg]</t>
  </si>
  <si>
    <t>봄동(상품,국산)[Kg]</t>
  </si>
  <si>
    <t>냉이(상품,국산)[Kg]</t>
  </si>
  <si>
    <t>포기김치(태성,실온,완숙,국산)[kg,배추/고추분:국내산(배추:국내산,고추가루:국내산)]</t>
  </si>
  <si>
    <t>(실속형)포기김치(태성,실온,중숙)[10kg/box,배추:국내산/고추분:중국산]</t>
  </si>
  <si>
    <t>(S)올방개묵(농민식품,냉장,슬라이스,중국)[3KG/EA,3.4*4.3*1(?185EA)]</t>
  </si>
  <si>
    <t>섬초(상품,국산)[kg]</t>
  </si>
  <si>
    <t>북어채(상품,수입)[200g/pk]</t>
  </si>
  <si>
    <t>취나물(생,상품,국산)[Kg]</t>
  </si>
  <si>
    <t>깐마늘(국산)특(꼭지제거)[5G이상/개]</t>
  </si>
  <si>
    <t>돈갈비(국내산)/A[냉동/3*3*5/지방제거/영유아전용]</t>
  </si>
  <si>
    <t>쌀떡볶이떡/국내산_입찰공급[1KG/EA/1kg/1KG/EA/팩(비닐)]</t>
  </si>
  <si>
    <t>조랭이떡/수입산_입찰공급[1KG/EA/1kg/1KG/EA]</t>
  </si>
  <si>
    <t>천일염(사조해표)1.5KG 대한염업,제일염업,태평소금[1.5KG]</t>
  </si>
  <si>
    <t>옥수수전분(인그리디언) 인그리디언코리아 유한회사[20KG]</t>
  </si>
  <si>
    <t>주부9단김밥햄(농협목우촌,냉장)[170g/EA]</t>
  </si>
  <si>
    <t>탈피들깨가루(제이푸드서비스)[500G/EA]</t>
  </si>
  <si>
    <t>건취나물(중국산)[건조]</t>
  </si>
  <si>
    <t>깍둑단무지(일미) 일미농수산[3KG]</t>
  </si>
  <si>
    <t>고무장갑 태화지앤지[태화/m선밴/핑크]</t>
  </si>
  <si>
    <t>네이처등심돈까스(야미)/통등심 ㈜야미푸드[1.8KG(180G*10EA)]</t>
  </si>
  <si>
    <t>고춧잎무침(이음) ㈜이음푸드시스템[1KG/중국산]</t>
  </si>
  <si>
    <t>짜사이(이음) ㈜이음푸드시스템[1KG/중국산]</t>
  </si>
  <si>
    <t>딸기쨈(롯데푸드)[3KG]</t>
  </si>
  <si>
    <t>완두콩캔(롯데푸드)[3KG]</t>
  </si>
  <si>
    <t>누드순대(진성푸드)슬라이스[1KG]</t>
  </si>
  <si>
    <t>볶음참깨(사조해표)1KG 사조O&amp;F[1KG]</t>
  </si>
  <si>
    <t>옹가네요리진간장(사조해표)[14L]</t>
  </si>
  <si>
    <t>데친고사리(중국산)[500g포장/팩포장/남방]</t>
  </si>
  <si>
    <t>간장깻잎지(이음)[1KG/중국완제품]</t>
  </si>
  <si>
    <t>몽고진간장[1.8L]</t>
  </si>
  <si>
    <t>소후레쉬실속탕수육(하늘푸드)[1KG(12G*85개내외)]</t>
  </si>
  <si>
    <t>북경꿔바로우(하늘푸드)[1KG/22G*38개내외]</t>
  </si>
  <si>
    <t>수라간찹쌀탕수육(하늘푸드)[1KG/12.5G*80개내외]</t>
  </si>
  <si>
    <t>단호박탕수육(하늘푸드)[1KG/12G*90개내외]</t>
  </si>
  <si>
    <t>수라간탕수육(하늘푸드)[1KG/12G*90개내외]</t>
  </si>
  <si>
    <t>치킨까스(하늘푸드)[1KG(100G*10개) (계육:국내산)]</t>
  </si>
  <si>
    <t>동그랑땡(하늘푸드)[1KG(12G*85개내외)]</t>
  </si>
  <si>
    <t>새우완자(하늘푸드)[1KG(16G*56개내외)]</t>
  </si>
  <si>
    <t>실속오징어볼(하늘푸드)[1KG(15G*80개내외)]</t>
  </si>
  <si>
    <t>실속오징어바(하늘푸드)[1KG(13G*85개내외)]</t>
  </si>
  <si>
    <t>김치왕만두(담두)[1.4KG(70G*20개입)]</t>
  </si>
  <si>
    <t>카레고로케(하늘푸드)[1KG(21G*40개내외)]</t>
  </si>
  <si>
    <t>야채고로케(하늘푸드)[1KG(21G*40개내외) (감자크링클컷(미국)혼합야채(중국산))]</t>
  </si>
  <si>
    <t>감자고로케(하늘푸드)[1KG(21G*40개내외)]</t>
  </si>
  <si>
    <t>결명자차(동서)티백 동서[144G(8G*18개입)]</t>
  </si>
  <si>
    <t>H마늘쫑(상품,중국)[kg]</t>
  </si>
  <si>
    <t>스마트스모크햄(소디프)[1KG/-]</t>
  </si>
  <si>
    <t>천일염(동광상사)신안[20KG]</t>
  </si>
  <si>
    <t>탈수꽃소금(동광상사)수입[3KG]</t>
  </si>
  <si>
    <t>구운소금(동광상사)[1KG]</t>
  </si>
  <si>
    <t>(S)(C)망고다이스(냉동,상품,베트남)[1kg/봉,개별냉동,2cm다이스]</t>
  </si>
  <si>
    <t>하늘미트볼(하늘푸드)[1KG(11G*92개내외) (돈육(국산)11.18％계육(국산)49％)]</t>
  </si>
  <si>
    <t>명품착한두부(정남식품)[1KG/원료수입산]</t>
  </si>
  <si>
    <t>부대찌개모듬햄(사조남부햄)[1KG]</t>
  </si>
  <si>
    <t>반찬소시지(사조남부햄)[1KG]</t>
  </si>
  <si>
    <t>미니잡채어묵(사조남부햄)[1KG(18G*56EA)]</t>
  </si>
  <si>
    <t>교자만두(사조오양)[1.25KG(12.5G*100EA내외)]</t>
  </si>
  <si>
    <t>토마토케찹(오뚜기)튜브 오뚜기[800G]</t>
  </si>
  <si>
    <t>우동건더기스프(오뚜기) 오뚜기[250G/EA]</t>
  </si>
  <si>
    <t>노두유(이금기)[500G]</t>
  </si>
  <si>
    <t>키위드레싱(오뚜기) 오뚜기[2KG]</t>
  </si>
  <si>
    <t>옛날초고추장(오뚜기) 오뚜기[510G]</t>
  </si>
  <si>
    <t>참치통조림(오뚜기)소 오뚜기[100G]</t>
  </si>
  <si>
    <t>옛날미역(오뚜기)[250G]</t>
  </si>
  <si>
    <t>빅켄터키후랑크(남부햄)[1KG(29G*35개입)]</t>
  </si>
  <si>
    <t>골드스모크햄(진주햄)[1KG]</t>
  </si>
  <si>
    <t>방풍나물(상품,국산)[Kg]</t>
  </si>
  <si>
    <t>물파래(냉장,상품,국산)[Kg]</t>
  </si>
  <si>
    <t>유채(상품,국산)[Kg]</t>
  </si>
  <si>
    <t>냉동데친배추우거지(중국산)[[가열후사용]1KG/5~7CM절단]</t>
  </si>
  <si>
    <t>다진마늘(국산)EA상[1KG]</t>
  </si>
  <si>
    <t>냉동데친아스파라거스(중국산)[[가열후사용]1KG/14~20CM]</t>
  </si>
  <si>
    <t>코다리절단(러시아산)[50~60G/지느러미제거]</t>
  </si>
  <si>
    <t>코다리살절단(러시아산) 예진비앤지㈜본사[50~60G]</t>
  </si>
  <si>
    <t>대닭(국내산)에이스[냉장/1.1~1.2KG]</t>
  </si>
  <si>
    <t>닭정육(국내산)에이스[냉장/30G±5G]</t>
  </si>
  <si>
    <t>닭가슴살(국내산)에이스[냉장/3*3*3]</t>
  </si>
  <si>
    <t>닭뼈(체리부로)[냉장/국내산/GM]</t>
  </si>
  <si>
    <t>닭가슴살(국내산)삼승[냉장/껍질제거]</t>
  </si>
  <si>
    <t>크래미F(한성기업) 한성기업[1KG]</t>
  </si>
  <si>
    <t>안심부산사각어묵(CJ씨푸드)[240G]</t>
  </si>
  <si>
    <t>안심부산볼어묵(CJ씨푸드)[192G]</t>
  </si>
  <si>
    <t>앙팡치즈(서울우유) 서울우유[180G(18G*10개입)]</t>
  </si>
  <si>
    <t>홈버터(무염)롯데푸드 롯데푸드㈜[450G]</t>
  </si>
  <si>
    <t>양념깻잎(일미) 일미농수산[1KG]</t>
  </si>
  <si>
    <t>조랭이떡(동성) ㈜동성식품[1KG]</t>
  </si>
  <si>
    <t>돈까스소스(면사랑) ㈜면사랑[1.8L]</t>
  </si>
  <si>
    <t>흑임자드레싱(소스공방)[(F)2KG/EA/드레싱소스]</t>
  </si>
  <si>
    <t>진간장금F-3(샘표) 샘표식품(주)이천공장[930ML]</t>
  </si>
  <si>
    <t>진간장금F-3(샘표) 샘표식품(주)이천공장[5L]</t>
  </si>
  <si>
    <t>앙카라마카로니(면사랑) Ankara[500G]</t>
  </si>
  <si>
    <t>스파게티면(대상) 수입[500G]</t>
  </si>
  <si>
    <t>칠성사이다캔(190ml)[롯데칠성음료/190ML]</t>
  </si>
  <si>
    <t>냉동애호박(중국산)[[가열 후 사용]1KG/반달절단]</t>
  </si>
  <si>
    <t>냉동양파(중국산)[[가열후사용]2KG/1CM]</t>
  </si>
  <si>
    <t>데친곤드레나물(국내산)[팩포장]</t>
  </si>
  <si>
    <t>동태살(러시아산)대[원물/SKIN OFF/37CM UP]</t>
  </si>
  <si>
    <t>냉동생새우살(베트남산)[400G(51/60미)머리껍질꼬리제거]</t>
  </si>
  <si>
    <t>두절건새우(국내산)소[500G]</t>
  </si>
  <si>
    <t>절단진미채(페루산)[300G(6~8cm)]</t>
  </si>
  <si>
    <t>[푸드윌]돈목전지(미국산)제육볶음용/A[냉동]</t>
  </si>
  <si>
    <t>[푸드윌]돈등뼈(국내산)/A[냉동/2등급이상/40~50G]</t>
  </si>
  <si>
    <t>1등급무항생제닭정육(국내산)체리부로[냉장/30G±5G/껍질제거]</t>
  </si>
  <si>
    <t>게맛살(대림)[300G]</t>
  </si>
  <si>
    <t>이오(남양) 남양우유[80ml]</t>
  </si>
  <si>
    <t>검은콩&amp;고칼슘두유(연세) 연세우유[1000ML]</t>
  </si>
  <si>
    <t>된장고추지(이음) ㈜이음푸드시스템[1KG/중국산]</t>
  </si>
  <si>
    <t>일가집비타장아찌(일미농수산)[1KG]</t>
  </si>
  <si>
    <t>치킨무(경일상사)[5KG/비닐포장]</t>
  </si>
  <si>
    <t>까나리액젓(사조해표) 동남식품[9KG]</t>
  </si>
  <si>
    <t>멸치액젓(사조해표) 동남식품[9KG]</t>
  </si>
  <si>
    <t>슈가파우더(꼬미다)[(F)500g/EA]</t>
  </si>
  <si>
    <t>양념초장(움트리) 움트리[(F)포장단위/2.04KG/용기(플라스틱)]</t>
  </si>
  <si>
    <t>들기름(오뚜기)[320ML/EA]</t>
  </si>
  <si>
    <t>쫄면(면사랑)[2KG]</t>
  </si>
  <si>
    <t>따옴오렌지(빙그레) 빙그레[220㎖/EA]</t>
  </si>
  <si>
    <t>유한락스 유한양행[레귤러/2L]</t>
  </si>
  <si>
    <t>물미역(냉장,상품,국산)[Kg]</t>
  </si>
  <si>
    <t>(주종발효)카스타드단팥빵(삼립)[EA/105G]</t>
  </si>
  <si>
    <t>풋마늘(상품,국산)[Kg]</t>
  </si>
  <si>
    <t>풋마늘(뿌리제거,상품,국산)[Kg]</t>
  </si>
  <si>
    <t>시금치(국내산)섬초[KG/상]</t>
  </si>
  <si>
    <t>시금치(국내산)포항초[KG/상]</t>
  </si>
  <si>
    <t>황제미니찐빵(참그린)[2.04KG/2.04KG(25G*81개내외)*4PK]</t>
  </si>
  <si>
    <t>재래압착참기름(사조해표)[1.8L/용기(플라스틱)]</t>
  </si>
  <si>
    <t>오렌지(상품,미국)[88입/18KG/BOX]</t>
  </si>
  <si>
    <t>오렌지(상품,미국)[200g내외(88과)/ea]</t>
  </si>
  <si>
    <t>오렌지(상품,미국)[245g내외(72과)/ea]</t>
  </si>
  <si>
    <t>새우젓(추젓)(한성,국산)[250g/병]</t>
  </si>
  <si>
    <t>키위(국산)[EA/100G내외]</t>
  </si>
  <si>
    <t>메밀차(동서) 동서[150G(1.5g*100T)]</t>
  </si>
  <si>
    <t>호박고구마[KG/상/150G내외]</t>
  </si>
  <si>
    <t>콘푸라이트(동서) 거성유통[600G]</t>
  </si>
  <si>
    <t>H흑미(흑향미)(국산)[1Kg/봉]</t>
  </si>
  <si>
    <t>(C)연근(냉장,상품,슬라이스,국산)[Kg]</t>
  </si>
  <si>
    <t>톳나물(상품,국산)[Kg]</t>
  </si>
  <si>
    <t>얼룩이밤콩(상온,상품,중국)[1Kg/봉]</t>
  </si>
  <si>
    <t>떡국떡(동성식품,냉장,국산)[1Kg/EA(100％,일반미)]</t>
  </si>
  <si>
    <t>치킨튀김가루(오뚜기)[1Kg/봉]</t>
  </si>
  <si>
    <t>(CK)사각어묵꼬치어묵(사조대림,냉동,국산)[600g(30g*20입)/봉]</t>
  </si>
  <si>
    <t>고무장갑(태화)[중,선밴,핑크/EA]</t>
  </si>
  <si>
    <t>닭발(무뼈)(발,냉동,국산)[진공,KG]</t>
  </si>
  <si>
    <t>(S)도토리묵(농민식품,냉장,채썰기,중국)[3kg/EA(0.6cm*0.7cm*8.5cm)]</t>
  </si>
  <si>
    <t>(S)도토리묵(D-2)(농민식품,냉장,슬라이스,중국)[3KG/EA,3.4*4.3*1(?185EA)]</t>
  </si>
  <si>
    <t>(S)동부묵(농민식품,냉장,슬라이스,미얀마)[3KG/EA,3.4*4.3*1(?185EA)]</t>
  </si>
  <si>
    <t>쉐프솔루션도톰동그랑땡(CJ제일제당,냉동)[1kg(25g*36~39개입)/봉]</t>
  </si>
  <si>
    <t>미니고무장갑(아이보리)(상온)[미니,대]</t>
  </si>
  <si>
    <t>우육(와규,삼겹양지,차돌박이용)(냉동,호주)[1mm슬라이스]</t>
  </si>
  <si>
    <t>완숙토마토(특)[kg/수경재배]</t>
  </si>
  <si>
    <t>콩나물(곱슬이/국산)[KG/상/KG/세척]</t>
  </si>
  <si>
    <t>콩나물(찜용/원료중국산)[KG/상/KG/세척]</t>
  </si>
  <si>
    <t>콩나물(일반/원료중국산)[KG/상/KG/세척]</t>
  </si>
  <si>
    <t>냉동데친혼합야채4종(중국산/외식용)[[가열후사용]1KG(그린빈,당근,완두콩,옥수수)]</t>
  </si>
  <si>
    <t>피호두(상품,수입)[1kg/PK]</t>
  </si>
  <si>
    <t>부럼세트A(중국)[피땅콩15g]</t>
  </si>
  <si>
    <t>피땅콩(상품,중국)[1kg/PK]</t>
  </si>
  <si>
    <t>백설흰설탕(CJ)[3kg/pk]</t>
  </si>
  <si>
    <t>부럼세트(수입산)3호[10묶음/EA/개별포장/피땅콩(중국산)약13알,피호두(미국산)약2알]</t>
  </si>
  <si>
    <t>감귤M(BOX)[BOX/상/50상(47~60개)/5KG]</t>
  </si>
  <si>
    <t>감귤S[KG/상/KG/63~82G/EA]</t>
  </si>
  <si>
    <t>꿀유자차(담터)[2KG/병]</t>
  </si>
  <si>
    <t>(S)스위트칠리소스(사조해표)[2KG/EA]</t>
  </si>
  <si>
    <t>(S)모닝하임철판군만두(와이엠,냉동)[1.5kg/pk(30g*약50개입)]</t>
  </si>
  <si>
    <t>혼다시(다시노모도)[1KG/팩(비닐)]</t>
  </si>
  <si>
    <t>명품두부(정남식품)원료:국산[300G/부침/찌개전용/용기(플라스틱)]</t>
  </si>
  <si>
    <t>굿모닝우유(흰우유) 빙그레[900ML/EA]</t>
  </si>
  <si>
    <t>국산청국장(이쁜이표) 아리랑식품[(F)EA/200G]</t>
  </si>
  <si>
    <t>딸기(상품,국산)[PK(30입/500g/pk)]</t>
  </si>
  <si>
    <t>충청미-만세보령쌀(국산)[20kg/포]</t>
  </si>
  <si>
    <t>충청미-현대서산간척지쌀(국산)[20Kg/포]</t>
  </si>
  <si>
    <t>경기미-경기미(국산)[20Kg/포]</t>
  </si>
  <si>
    <t>H찹쌀(상품,국산)[10Kg/봉]</t>
  </si>
  <si>
    <t>늘보리쌀(국산)[4Kg/봉]</t>
  </si>
  <si>
    <t>(S)기장(상품,미국)[1kg/봉]</t>
  </si>
  <si>
    <t>(S)H차수수(상품,중국)[1Kg/EA]</t>
  </si>
  <si>
    <t>렌틸콩(탈피,캐나다)[1kg/봉]</t>
  </si>
  <si>
    <t>(C)양상추(상품,겉잎제거,국산)[400g내외/EA]</t>
  </si>
  <si>
    <t>H양배추(상품,국산)[2Kg내외]</t>
  </si>
  <si>
    <t>(C)브로콜리(냉동,상품,중국)[1kg/봉,개별냉동,4~6cm슬라이스]</t>
  </si>
  <si>
    <t>(C)우거지(생,냉장,상품,데친,국산)[Kg]</t>
  </si>
  <si>
    <t>적치커리(상품,국산)[Kg]</t>
  </si>
  <si>
    <t>쑥갓(상품,국산)[산지,4Kg내외/Box]</t>
  </si>
  <si>
    <t>돌미나리(상품,국산)[Kg]</t>
  </si>
  <si>
    <t>쑥(생,상품,국산)[Kg]</t>
  </si>
  <si>
    <t>(C)아욱(냉동,상품,중국)[1kg/봉,블록냉동,5~7cm컷]</t>
  </si>
  <si>
    <t>H당근(상품,세척,중국)[200g내외]</t>
  </si>
  <si>
    <t>밤고구마(튀김용,상품,국산)[300~500g/EA]</t>
  </si>
  <si>
    <t>(C)알토란(냉동,상품,탈피,중국)[1kg/봉,개별냉동,개당12~25g]</t>
  </si>
  <si>
    <t>장마(상품,국산)[Kg]</t>
  </si>
  <si>
    <t>엄나무(상품,국산)[1Kg/팩]</t>
  </si>
  <si>
    <t>가지(상품,국산)[Kg]</t>
  </si>
  <si>
    <t>(C)은행(냉장,상품,깐,국산)[Kg]</t>
  </si>
  <si>
    <t>황기(상품,수입)[500g/팩]</t>
  </si>
  <si>
    <t>홍고추(상품,국산)[Kg]</t>
  </si>
  <si>
    <t>(C)깐마늘(꼭지제거)(냉장,상품,대,국산)[19mm이상/kg]</t>
  </si>
  <si>
    <t>(C)다진생강(냉장,국산)[Kg]</t>
  </si>
  <si>
    <t>(C)표고버섯채(냉동,상품,중국)[1kg/봉,개별냉동,4~6cm채썰기]</t>
  </si>
  <si>
    <t>(S)표고버섯(실속,국산)[Kg]</t>
  </si>
  <si>
    <t>(C)표고버섯다이스(냉동,상품,중국)[1kg/봉,개별냉동,1.5cm다이스]</t>
  </si>
  <si>
    <t>애느타리버섯(상품,국산)[Kg]</t>
  </si>
  <si>
    <t>루꼴라(상품,국산)[Kg]</t>
  </si>
  <si>
    <t>(S)(C)고구마순(건,냉장,상품,데친,중국)[Kg]</t>
  </si>
  <si>
    <t>건취나물(상품,국산)[Kg]</t>
  </si>
  <si>
    <t>건취나물(상품,국산)[500g/팩]</t>
  </si>
  <si>
    <t>(S)계란(대란)(냉장,세척,국산)[30개입(1,560g),52g이상~60g미만/EA]</t>
  </si>
  <si>
    <t>키위(상품,국산)[EA(100g내외/ea)]</t>
  </si>
  <si>
    <t>동태살(냉동,상품,러시아)[필렛,Kg]</t>
  </si>
  <si>
    <t>H가자미(냉동,상품,소제/절단,수입)[50~60g/Kg]</t>
  </si>
  <si>
    <t>가자미살(냉동,상품,절단,수입)[필렛,60~70g/Kg]</t>
  </si>
  <si>
    <t>고등어살(상품,냉동,절단,국산)[50g내외/kg]</t>
  </si>
  <si>
    <t>연어살(냉동,절단,상품,수입)[80~100g]</t>
  </si>
  <si>
    <t>방어(냉동,구이용,절단/소제,상품,국산)[50-60g]</t>
  </si>
  <si>
    <t>H삼치(냉동,상품,구이용,소제/절단,국산)[50~60g/Kg]</t>
  </si>
  <si>
    <t>삼치살(냉동,구이용,절단,상품,국산)[50~60g]</t>
  </si>
  <si>
    <t>가오리(냉동,절단/소제,상품,수입)[70~90g]</t>
  </si>
  <si>
    <t>가오리(상품,냉동,소제/절단,수입)[50~60g/kg/탈피]</t>
  </si>
  <si>
    <t>가오리(상품,냉동,소제/절단,수입)[70~90g/kg/탈피]</t>
  </si>
  <si>
    <t>홍어(냉동,채,상품,수입)[Kg]</t>
  </si>
  <si>
    <t>(S)오바다시멸치(냉장,국산)[10cm내외/1kg/팩]</t>
  </si>
  <si>
    <t>코다리살(냉동,상품,절단,러시아)[30-40g/Kg]</t>
  </si>
  <si>
    <t>두절건새우(소,중국)[200g/PK]</t>
  </si>
  <si>
    <t>굴(냉동,상품,국산)[Kg]</t>
  </si>
  <si>
    <t>돌자반(상품,국산)[500g/팩]</t>
  </si>
  <si>
    <t>매생이(냉동,상품,국산)[400g내외/ea]</t>
  </si>
  <si>
    <t>건미역(상품,국산)[1Kg/팩]</t>
  </si>
  <si>
    <t>H돈육(사태,냉동,찜용,국산)[2.5*2.5*2.5]</t>
  </si>
  <si>
    <t>H돈육(전지,냉동,불고기용,국산)[5*5*0.4]</t>
  </si>
  <si>
    <t>돈육(전지,냉동,찌개용,국산)[4*3*0.3]</t>
  </si>
  <si>
    <t>H돈육(후지,냉동,분쇄,국산)[Kg]</t>
  </si>
  <si>
    <t>H돈육(후지,냉동,카레용,국산)[1*1*1]</t>
  </si>
  <si>
    <t>돈육(후지,냉동,1등급,탕수육용,국산)[1*1*5,두레]</t>
  </si>
  <si>
    <t>우육(잡뼈,냉동,슬라이스,호주)[Kg]</t>
  </si>
  <si>
    <t>H우육(양지,냉동,국용,호주)[4*4*0.3,지방정선]</t>
  </si>
  <si>
    <t>H우육(전각,냉동,불고기용,호주)[7*7*0.3]</t>
  </si>
  <si>
    <t>H우육(전각,냉동,소,채썰기,호주)[0.5*0.5*5~6]</t>
  </si>
  <si>
    <t>닭발(냉장,국산)[Kg]</t>
  </si>
  <si>
    <t>닭(Skin-On)(다리살,냉장,깍둑썰기,국산)[2*2]</t>
  </si>
  <si>
    <t>닭(냉장,백숙용,국산)[KG,(1~1.3Kg/ea)]</t>
  </si>
  <si>
    <t>오리(정육,냉장,로스용,슬라이스,국산)[D-2/1KG/PK]</t>
  </si>
  <si>
    <t>(실속형)포기김치(선농식품,실온,초숙)[kg,배추:국내산/고추분:중국산]</t>
  </si>
  <si>
    <t>(실속형)맛김치(선농식품,실온,완숙)[kg,배추:국내산/고추분:중국산]</t>
  </si>
  <si>
    <t>(실속형)포기김치(선농식품,실온,초숙)[10kg/box,배추:국내산/고추분:중국산]</t>
  </si>
  <si>
    <t>(실속형)맛김치(선농식품,실온,초숙)[10kg/box,배추:국내산/고추분:중국산]</t>
  </si>
  <si>
    <t>반달단무지(국산,두메)(냉장,국산)[2.9Kg/팩]</t>
  </si>
  <si>
    <t>(CK)무짠지채(이음푸드,냉장,국산)[1Kg/봉, 고형량 75％]</t>
  </si>
  <si>
    <t>(CK)오이지(일미농수산,냉장,슬라이스,국산)[1Kg/봉]</t>
  </si>
  <si>
    <t>(CK)땅콩조림(중국제조)(반찬단지,냉장,중국)[1kg/EA]</t>
  </si>
  <si>
    <t>(S)멸치액젓(대상)[3kg/ea]</t>
  </si>
  <si>
    <t>이금기프리미엄노추(노두유)(오뚜기)[500ml/EA]</t>
  </si>
  <si>
    <t>재래된장(지함)(신송식품)[14Kg/통]</t>
  </si>
  <si>
    <t>고춧가루(중국,중품,중분)(해들촌,상온)[1Kg/봉]</t>
  </si>
  <si>
    <t>(S)코메코후추(영흥)[200g/봉]</t>
  </si>
  <si>
    <t>오토생강분(영흥)[450g/ea]</t>
  </si>
  <si>
    <t>(S)(CK)토마토파스타소스(대상,냉장)(대상,냉장)[2Kg/봉]</t>
  </si>
  <si>
    <t>(S)(CK)크림파스타소스(대상,냉장)(대상,냉장)[2Kg/봉]</t>
  </si>
  <si>
    <t>(CK)크림스파게티소스(냉장,면사랑)[1Kg/봉]</t>
  </si>
  <si>
    <t>(S)딸기드레싱(대상,냉장)[2kg/PK]</t>
  </si>
  <si>
    <t>(S)요거트드레싱-FS(대상,냉장)[2kg/ea]</t>
  </si>
  <si>
    <t>겨자분(오뚜기)[200g/봉]</t>
  </si>
  <si>
    <t>(S)큰댁백물엿(영미산업)[9kg/통]</t>
  </si>
  <si>
    <t>감칠맛나는미원(대상)[1Kg/봉]</t>
  </si>
  <si>
    <t>실속쇠고기다시다(CJ)[1kg/봉]</t>
  </si>
  <si>
    <t>꽈배기도너츠(삼립식품,생지,냉동)[900g(45g*20개입)/봉]</t>
  </si>
  <si>
    <t>쌀쫄면(동성식품,냉동)[1Kg/봉]</t>
  </si>
  <si>
    <t>옛날당면(오뚜기)[1Kg/봉]</t>
  </si>
  <si>
    <t>당면(신송식품)[500g/봉]</t>
  </si>
  <si>
    <t>요구르트(남양유업,냉장)[65ml/ea]</t>
  </si>
  <si>
    <t>[H-Kids]요플레짜먹는키즈(딸기)(빙그레,냉장)[40G/EA]</t>
  </si>
  <si>
    <t>짜요짜요딸기(냉장,서울우유)[40g*6입/팩]</t>
  </si>
  <si>
    <t>흰우유(서울우유,냉장,국산)[2.3L/EA]</t>
  </si>
  <si>
    <t>(S)흰우유(서울우유,냉장,국산)[1000㎖/EA]</t>
  </si>
  <si>
    <t>메디푸드스탠다드[98g*40/BOX]</t>
  </si>
  <si>
    <t>조기어묵(진급)(사조대림,냉장)[1kg(약70g*약14ea)/봉]</t>
  </si>
  <si>
    <t>덕용고등어캔(오뚜기)[1.8kg/캔]</t>
  </si>
  <si>
    <t>미니도시락김(광천김)[20g(약2g*10봉)/pk]</t>
  </si>
  <si>
    <t>생선까스(딤섬,냉동)[1.2kg(60g*20입)/봉]</t>
  </si>
  <si>
    <t>오이피클(쥬카토)[330g/EA]</t>
  </si>
  <si>
    <t>그린피스(완두콩)(오씨아니,껍질제거)[3Kg/캔]</t>
  </si>
  <si>
    <t>밤통조림(삼아,홀)[3Kg/캔]</t>
  </si>
  <si>
    <t>C&amp;S갈비맛산적떡갈비(C&amp;S푸드,냉동)[1kg(16~20g*약50~55개입)/봉]</t>
  </si>
  <si>
    <t>동그랑땡(냉동,롯데햄)[935g(11g*85입)/ea]</t>
  </si>
  <si>
    <t>등심돈까스(CJ제일제당,냉동,국산)[1kg(100g*10입)/pk]</t>
  </si>
  <si>
    <t>주부9단후랑크소세지(목우촌,냉장)[500g/봉]</t>
  </si>
  <si>
    <t>(S)애니쿡 스모크햄(사조대림,냉장)[1kg/봉]</t>
  </si>
  <si>
    <t>양송이스프(오뚜기)[1Kg/봉]</t>
  </si>
  <si>
    <t>칠성사이다(롯데칠성)[250㎖/캔]</t>
  </si>
  <si>
    <t>칼(일반식도..피카소.a급.)(상품,국산)[EA]</t>
  </si>
  <si>
    <t>오라이트손목장갑[10P/EA]</t>
  </si>
  <si>
    <t>센스하이퐁[12kg/통]</t>
  </si>
  <si>
    <t>모자(조리사용..헝겊.뒤에고무줄)(D-2) (흰색,D-2)[EA]</t>
  </si>
  <si>
    <t>식초,화영,15L/EA[화영,15L/EA]</t>
  </si>
  <si>
    <t>발사믹식초,이탈리아산,4년숙성,ANTICHI,500ML/EA,12EA/B[4년숙성,ANTICHI,500ML/EA,12EA/BOX]</t>
  </si>
  <si>
    <t>포도씨유,포도씨유:프랑스산,백설,900ML/EA[백설,900ML/EA]</t>
  </si>
  <si>
    <t>국간장,몽고,0.9L/EA[몽고,0.9L/EA]</t>
  </si>
  <si>
    <t>시가야낫또,일본산,150G(50G*3입)/EA[150G(50G*3입)/EA]</t>
  </si>
  <si>
    <t>태양초찰고추장,현미:외국산,청정원,500G/EA,왜관,김해D-2[청정원,500G/EA,왜관,김해D-2]</t>
  </si>
  <si>
    <t>순후추분,흑후추:외국산,SB,200G/EA[SB,200G/EA]</t>
  </si>
  <si>
    <t>월계수잎,터키산,은진물산,230G/EA[은진물산,230G/EA]</t>
  </si>
  <si>
    <t>바질,이집트산,은진물산,150G/EA[은진물산,150G/EA]</t>
  </si>
  <si>
    <t>파세리후레이크,외식,독일산,신영,100G/EA,김해D-1[신영,100G/EA,김해D-1]</t>
  </si>
  <si>
    <t>올스파이스,외식,계피:베트남산,350G/EA,김해D-2[350G/EA,김해D-2]</t>
  </si>
  <si>
    <t>피클링스파이스,외식,신영,450G/EA,김해D-1[신영,450G/EA,김해D-1]</t>
  </si>
  <si>
    <t>들깨가루,탈피,들깨:중국산,400G/EA[400G/EA]</t>
  </si>
  <si>
    <t>블랙올리브홀캔,스페인산,리치스,405G/EA[리치스,405G/EA]</t>
  </si>
  <si>
    <t>그린올리브홀,스페인산,리치스,365G/EA[리치스,365G/EA]</t>
  </si>
  <si>
    <t>완두콩캔,완두:미국산,롯데,400G/EA[롯데,400G/EA]</t>
  </si>
  <si>
    <t>일반콩나물,FD전용,콩:외국산(중국,미국,캐나다),해오름,KG[해오름,KG]</t>
  </si>
  <si>
    <t>메밀국수,건면,메밀:중국산,밀:미국,호주산,칠갑,1KG[칠갑,1KG]</t>
  </si>
  <si>
    <t>빵가루,동원,1KG/EA[동원,1KG/EA]</t>
  </si>
  <si>
    <t>건미역,국내산,해표,100G/PAC,상[해표,100G/PAC,상]</t>
  </si>
  <si>
    <t>마시는홍초,복분자,청정원,900ML/EA[청정원,900ML/EA]</t>
  </si>
  <si>
    <t>레몬주스원액,이탈리아산,레이지,200ML/EA[레이지,200ML/EA]</t>
  </si>
  <si>
    <t>순살돈가스,돈육:국산,하늘,1KG(100G*10EA)/PAC[하늘,1KG(100G*10EA)/PAC]</t>
  </si>
  <si>
    <t>고무장화,보생장화,27.5CM,BLUE,240MM[보생장화,27.5CM,BLUE,240MM]</t>
  </si>
  <si>
    <t>고무장화,보생장화,29.5CM,BLUE,260MM[보생장화,29.5CM,BLUE,260MM]</t>
  </si>
  <si>
    <t>고무장화,보생장화,30CM,BLUE,270MM[보생장화,30CM,BLUE,270MM]</t>
  </si>
  <si>
    <t>냉동토란,중국산,KG,직경2.5CM내외[KG,직경2.5CM내외]</t>
  </si>
  <si>
    <t>냉동우엉채,중국산,1KG/EA,5CM,볶음,조림용[1KG/EA,5CM,볶음,조림용]</t>
  </si>
  <si>
    <t>냉동그린빈,중국산,1KG/EA,홀[1KG/EA,홀]</t>
  </si>
  <si>
    <t>깐밤,국내산,200G/PAC[200G/PAC]</t>
  </si>
  <si>
    <t>거친고추분,고추:중국산,태양농산,PAC[태양농산,PAC]</t>
  </si>
  <si>
    <t>현미,국산,유가농협,1KG[유가농협,1KG]</t>
  </si>
  <si>
    <t>배,신고,국내산,375~417G/EA,3″후[375~417G/EA,3″후]</t>
  </si>
  <si>
    <t>바나나,필리핀산,KG,규격무관,실속형[KG,규격무관,실속형]</t>
  </si>
  <si>
    <t>레몬,미국산,100~110G/EA,165과(18KG)[100~110G/EA,165과(18KG)]</t>
  </si>
  <si>
    <t>오렌지,미국산,310~320G/EA,56과[310~320G/EA,56과]</t>
  </si>
  <si>
    <t>토마토,방울토마토,국내산,KG,10~15G(3번)/EA[KG,10~15G(3번)/EA]</t>
  </si>
  <si>
    <t>청량고추,국내산,KG[KG]</t>
  </si>
  <si>
    <t>취청오이,상,국산,KG,왜관D-2,160G/EA[KG,왜관D-2,160G/EA]</t>
  </si>
  <si>
    <t>가지,국내산,KG,상[KG,상]</t>
  </si>
  <si>
    <t>고구마,국내산,KG,250이상/EA,튀김용[KG,250이상/EA,튀김용]</t>
  </si>
  <si>
    <t>흙우엉,국내산,KG,D-2,25CM내외/EA[KG,D-2,25CM내외/EA]</t>
  </si>
  <si>
    <t>통깐도라지,중국산,KG,D-2[KG,D-2]</t>
  </si>
  <si>
    <t>피감자,국내산,KG,80~130G/EA[KG,80~130G/EA]</t>
  </si>
  <si>
    <t>장마,국내산,KG[KG]</t>
  </si>
  <si>
    <t>백색만가닥버섯,국산,150G/PAC,지방D-2[150G/PAC,지방D-2]</t>
  </si>
  <si>
    <t>느타리버섯,국내산,KG,찌개용[KG,찌개용]</t>
  </si>
  <si>
    <t>양송이버섯,국내산,KG,상[KG,상]</t>
  </si>
  <si>
    <t>표고버섯,국산(접종,배양:중국),KG[KG]</t>
  </si>
  <si>
    <t>팽이버섯,국내산,150G/PAC[150G/PAC]</t>
  </si>
  <si>
    <t>갈색만가닥버섯,국산,150G/PAC[150G/PAC]</t>
  </si>
  <si>
    <t>무순이,종자:미국산,재배:국내,50G/PAC,지방D-2[50G/PAC,지방D-2]</t>
  </si>
  <si>
    <t>모듬새싹채소(4종),종자:외국산,재배:국내산,KG,지방D-2[KG,지방D-2]</t>
  </si>
  <si>
    <t>비트,국내산,KG,지방D-2[KG,지방D-2]</t>
  </si>
  <si>
    <t>적치커리,국내산,KG,지방D-2[KG,지방D-2]</t>
  </si>
  <si>
    <t>얼갈이,국내산,KG,지방D-2[KG,지방D-2]</t>
  </si>
  <si>
    <t>쑥갓,국내산,KG,D-2[KG,D-2]</t>
  </si>
  <si>
    <t>참나물,국산,KG,상,지방D-2[KG,상,지방D-2]</t>
  </si>
  <si>
    <t>방풍나물,KG,D-2[KG,D-2]</t>
  </si>
  <si>
    <t>쫑상추,국산,KG,지방D-2,무침용[KG,지방D-2,무침용]</t>
  </si>
  <si>
    <t>깐양배추,국내산,KG,상[KG,상]</t>
  </si>
  <si>
    <t>깐적양파,국내산,KG,지방D-2[KG,지방D-2]</t>
  </si>
  <si>
    <t>깐마늘,국내산,KG,16MM내외/EA,상[KG,16MM내외/EA,상]</t>
  </si>
  <si>
    <t>피양파,국산,KG,210G이상/EA[KG,210G이상/EA]</t>
  </si>
  <si>
    <t>볶음참깨,깨:외국산,청학,500G/PAC[청학,500G/PAC]</t>
  </si>
  <si>
    <t>쿨토시,외식,60G/PAC,D-2[60G/PAC,D-2]</t>
  </si>
  <si>
    <t>수세미,울철1P,철대체용,W10cm,L14cm,레드색상[철대체용,W10cm,L14cm,레드색상]</t>
  </si>
  <si>
    <t>건표고버섯,중국산,1KG/PAC,슬라이스,상[1KG/PAC,슬라이스,상]</t>
  </si>
  <si>
    <t>대추채,국내산,KG,상[KG,상]</t>
  </si>
  <si>
    <t>당귀,국내산,KG,상[KG,상]</t>
  </si>
  <si>
    <t>건목이버섯,중국산,10G/PAC[10G/PAC]</t>
  </si>
  <si>
    <t>캐슈너트,인도산,KG,상[KG,상]</t>
  </si>
  <si>
    <t>건모듬해초,국내산,150G/PAC,15인분,상,비빔밥용[150G/PAC,15인분,상,비빔밥용]</t>
  </si>
  <si>
    <t>갈치소제,남아공산,KG,80~100G/EA,상[KG,80~100G/EA,상]</t>
  </si>
  <si>
    <t>오징어,국내산,1KG,200~300G/EA,상[1KG,200~300G/EA,상]</t>
  </si>
  <si>
    <t>부탄가스,맥스CRV,220G,28PC/BOX[220G,28PC/BOX]</t>
  </si>
  <si>
    <t>주전자,SUS,2L[SUS,2L]</t>
  </si>
  <si>
    <t>행주(흰색),면,W26cm,L26cm,19g,흰색[면,W26cm,L26cm,19g,흰색]</t>
  </si>
  <si>
    <t>고무장갑,태화,꽃밴드,L,아이보리[꽃밴드,L,아이보리]</t>
  </si>
  <si>
    <t>고무장갑,깔깔이,낱개포장,EA,M / L,W10cm,L13cm,IVORY[낱개포장,EA,M / L,W10cm,L13cm,IVORY,미용]</t>
  </si>
  <si>
    <t>고무장갑,태화,M,아이보리[M,아이보리]</t>
  </si>
  <si>
    <t>고무장갑,명진,M,레드[M,레드]</t>
  </si>
  <si>
    <t>고무장갑,마미손,M,핑크[M,핑크]</t>
  </si>
  <si>
    <t>색상도마,내쇼날,W600mm,L400mm,H27mm,흰색[내쇼날,W600mm,L400mm,H27mm,흰색]</t>
  </si>
  <si>
    <t>색상도마,내쇼날,W600mm,L400mm,H27mm,빨강색[내쇼날,W600mm,L400mm,H27mm,빨강색]</t>
  </si>
  <si>
    <t>색상도마,내쇼날,W600mm,L400mm,H27mm,녹색[내쇼날,W600mm,L400mm,H27mm,녹색]</t>
  </si>
  <si>
    <t>올리고당,청정원,1.2KG/EA[청정원,1.2KG/EA]</t>
  </si>
  <si>
    <t>[중국산]마늘쫑[상/kg]</t>
  </si>
  <si>
    <t>냉동유부슬라이스(신미)[500G/슬라이스/KT]</t>
  </si>
  <si>
    <t>진미채(국내가공)(냉장,상품,페루)[1kg/PK]</t>
  </si>
  <si>
    <t>진미채(국내가공)(냉장,상품,페루)[500g/팩]</t>
  </si>
  <si>
    <t>[계약]고등어소제절단(국산)[냉동/구이용/EA/60~80G]</t>
  </si>
  <si>
    <t>시금치(상품,국산)[4Kg내외/Box]</t>
  </si>
  <si>
    <t>더고소한김가루(사조해표)[1kg/pk]</t>
  </si>
  <si>
    <t>조선호박,국내산,KG,300G이상/EA[KG,300G이상/EA]</t>
  </si>
  <si>
    <t>브로컬리,국내산,KG,대,12CM내외,제주D-2[KG,대,12CM내외,제주D-2]</t>
  </si>
  <si>
    <t>립톤아이스티 복숭아 유니레버코리아[907g/EA]</t>
  </si>
  <si>
    <t>H&amp;G동태소제절단(러시아산)[냉동/KG/60~80G]</t>
  </si>
  <si>
    <t>순후추(오뚜기)45G[45G/용기(유리)]</t>
  </si>
  <si>
    <t>두절건새우(중국산)소[500G/소]</t>
  </si>
  <si>
    <t>부대찌개햄(사조오양)[1KG(스모크햄30％, 후랑크70％)]</t>
  </si>
  <si>
    <t>(S)부사사과(상품,국산)[box(S,47~53입/10kg/box)]</t>
  </si>
  <si>
    <t>깻잎,외식,국내산,20G/EA,D-2[20G/EA,D-2]</t>
  </si>
  <si>
    <t>적채,실속형,국내산,KG,반통단위[KG,반통단위]</t>
  </si>
  <si>
    <t>화이트와인비네가,이탈리아산,라리,500ML/EA,김해D-1[라리,500ML/EA,김해D-1]</t>
  </si>
  <si>
    <t>발사믹비네가,이탈리아산,라리,500ML/EA,김해D-1[라리,500ML/EA,김해D-1]</t>
  </si>
  <si>
    <t>무우,흙,국내산,KG,상[KG,상]</t>
  </si>
  <si>
    <t>렌틸콩,갈색,콩:캐나다산,1KG/PAC[1KG/PAC]</t>
  </si>
  <si>
    <t>오리훈제(정이가네)[900G/EA/홀]</t>
  </si>
  <si>
    <t>곤약,곤약분:중국산,FREBE,600G/EA[FREBE,600G/EA]</t>
  </si>
  <si>
    <t>표고버섯채(소교)[3KG/채]</t>
  </si>
  <si>
    <t>당근(상품,세척,국산)[100g~180g/EA]</t>
  </si>
  <si>
    <t>당근(흙,상품,국산)[180g~250g/EA]</t>
  </si>
  <si>
    <t>뼈로가는칼슘두유(매일)[950ML/EA]</t>
  </si>
  <si>
    <t>다시다치킨스톡(씨제이)[1KG]</t>
  </si>
  <si>
    <t>고등어통조림(오뚜기)/센터[1.8KG]</t>
  </si>
  <si>
    <t>스파게티면(오뚜기)/센터[500G/이탈리아]</t>
  </si>
  <si>
    <t>알뜰당면(오뚜기)/센터[1KG]</t>
  </si>
  <si>
    <t>볶음참깨(오뚜기)/센터[1KG]</t>
  </si>
  <si>
    <t>815사이다(웅진식품)[1.5L/EA]</t>
  </si>
  <si>
    <t>통밀식빵,밀:외국산,롯데(기린),500G(약20EA)/PAC,김해D-3[롯데(기린),500G(약20EA)/PAC,김해D-3]</t>
  </si>
  <si>
    <t>찹쌀가루(뚜레반)[1KG]</t>
  </si>
  <si>
    <t>감자전분99.9％(뚜레반)[400G]</t>
  </si>
  <si>
    <t>날콩가루(뚜레반)[1KG]</t>
  </si>
  <si>
    <t>튀김가루(뚜레반)[1KG]</t>
  </si>
  <si>
    <t>들깨가루(탕용)(뚜레반)[1KG]</t>
  </si>
  <si>
    <t>사과,국내산,188~211G/EA,7″[188~211G/EA,7″]</t>
  </si>
  <si>
    <t>(S) H요리앤 냉동우동면(냉동)[1.25kg/봉(250g*5입)]</t>
  </si>
  <si>
    <t>H&amp;G가자미소제절단(미국산)[냉동/EA/60~80G]</t>
  </si>
  <si>
    <t>오쉐프김치손만두(오뚜기)[1.3KG/(26G*50개내외)/ST]</t>
  </si>
  <si>
    <t>쉐프원핫스위트칠리소스(대상)[2KG]</t>
  </si>
  <si>
    <t>키위드레싱S(대상)[2KG]</t>
  </si>
  <si>
    <t>(CK)간장깐마늘지(이음푸드,냉장,중국)[kg/팩, 고형량60％]</t>
  </si>
  <si>
    <t>깻잎(국내산)찹찹이/상[KG,찹찹이/상]</t>
  </si>
  <si>
    <t>꼬마양배추,외식,벨기에산,KG[KG]</t>
  </si>
  <si>
    <t>방울토마토(상)[5kg/box/상/중(3번과)]</t>
  </si>
  <si>
    <t>식용유(씨제이)센터[18L/대두유/용기(CAN)]</t>
  </si>
  <si>
    <t>수입잡곡혼합5곡[4KG/EA]</t>
  </si>
  <si>
    <t>(S)부사사과(상품,국산)[EA(S,180~210g/ea)]</t>
  </si>
  <si>
    <t>부사사과(상품,국산)[box(2L,27~33입/10kg/box)]</t>
  </si>
  <si>
    <t>부사사과(상품,국산)[ea(L,250~290g/ea)]</t>
  </si>
  <si>
    <t>(C)유채(냉동,상품,국산)[1kg/봉,블록냉동,5cm컷]</t>
  </si>
  <si>
    <t>(C)근대(냉동,상품,중국)</t>
  </si>
  <si>
    <t>밀감(상품,노지,국산)[box(L,80~95입/10kg/box)]</t>
  </si>
  <si>
    <t>건시래기,국내산,KG,시래기:기계건조,D-2[KG,시래기:기계건조,D-2]</t>
  </si>
  <si>
    <t>유채나물(국내산)[1KG/나물용/상]</t>
  </si>
  <si>
    <t>새우젓(아나식품)[1KG/중국산]</t>
  </si>
  <si>
    <t>오이지무침(아나식품)중국산[1KG]</t>
  </si>
  <si>
    <t>고추잎무침(아나식품)[1KG/중국산]</t>
  </si>
  <si>
    <t>무말랭이무침(아나식품)[1KG/중국산]</t>
  </si>
  <si>
    <t>오복지(아나식품)[1KG]</t>
  </si>
  <si>
    <t>락교(아나식품)[1KG/EA(중국산)]</t>
  </si>
  <si>
    <t>진미채무침(아나식품)[1KG]</t>
  </si>
  <si>
    <t>간장마늘쫑지(이음)[1KG/중국산]</t>
  </si>
  <si>
    <t>무짠지채(이음)[1KG/중국산]</t>
  </si>
  <si>
    <t>검정콩&amp;흰콩조림(이음)[1KG/중국산]</t>
  </si>
  <si>
    <t>흑콩자반(아나식품)[1KG/EA]</t>
  </si>
  <si>
    <t>된장콩잎지(아나식품)[1KG/EA]</t>
  </si>
  <si>
    <t>햇살담은양조간장(대상)[1.7L]</t>
  </si>
  <si>
    <t>수입오렌지(미국산)[KG/EA/250G내외(72EA)]</t>
  </si>
  <si>
    <t>고무장갑[태화/아이보리/특특대,빅사이즈]</t>
  </si>
  <si>
    <t>갈비산적(오뚜기)[1KG/EA]</t>
  </si>
  <si>
    <t>아침햇살(웅진식품)[180ML/캔/EA]</t>
  </si>
  <si>
    <t>불고기피자(오뚜기) (주)조흥[396G/EA]</t>
  </si>
  <si>
    <t>콤비네이션피자(오뚜기) (주)조흥[415G/EA]</t>
  </si>
  <si>
    <t>해물모듬(수입산)[800G/홍합,새우,오징어 등/팩(비닐)]</t>
  </si>
  <si>
    <t>대왕오징어귀채(칠레산)[850G/EA]</t>
  </si>
  <si>
    <t>감자수제비(백미)[1KG/수입산/EA]</t>
  </si>
  <si>
    <t>감자수제비(백미)[2KG/수입산/EA]</t>
  </si>
  <si>
    <t>비건조밀떡볶이(백미)중[1.8KG/EA/수입산]</t>
  </si>
  <si>
    <t>비건조밀떡볶이(백미)[3.8KG/EA/수입산]</t>
  </si>
  <si>
    <t>H&amp;G갈치소제절단(모로코)[50~60G/EA]</t>
  </si>
  <si>
    <t>김밥단무지(일미)400G[400G/EA]</t>
  </si>
  <si>
    <t>그라운드칼집비엔나(목우촌)[1KG(105개내외) (계육(국산),돈육(국산))]</t>
  </si>
  <si>
    <t>쉐프솔루션실속물만두(씨제이)[1KG(약9G*111개내외)/KT (돈육:국내산)]</t>
  </si>
  <si>
    <t>쌀떡고기산적(사조오양)[1KG(14G*70개내외)]</t>
  </si>
  <si>
    <t>닭볶음육(국내산)/A[냉장/50G±5G]</t>
  </si>
  <si>
    <t>닭볶음육(국내산)/A[냉장/30G±5G]</t>
  </si>
  <si>
    <t>[규격]돈등뼈(국내산)/A[냉동/40~50G/2KG박스]</t>
  </si>
  <si>
    <t>단호박,뉴질랜드산,KG[KG]</t>
  </si>
  <si>
    <t>계란(특란/국내산)한스팜[냉장/60~68G/30알]</t>
  </si>
  <si>
    <t>네모난한입곤약(한성기업)[1KG(약9G*105개내외)]</t>
  </si>
  <si>
    <t>화영당면(대상,상온,수입)[1kg/봉]</t>
  </si>
  <si>
    <t>알뜰볼어묵(사조대림,냉장)[1kg(약7.5g*약125ea)/봉]</t>
  </si>
  <si>
    <t>(C)청피망(냉동,상품,슬라이스,중국)[1kg/봉,개별냉동,1×4cm슬라이스]</t>
  </si>
  <si>
    <t>(실속형)포기김치(선농식품,실온,완숙)[kg,배추:국내산/고추분:중국산]</t>
  </si>
  <si>
    <t>(실속형)깍두기(선농식품,실온,완숙)[kg,무:국내산/고추분:중국산]</t>
  </si>
  <si>
    <t>(실속형)열무김치(선농식품,실온,완숙)[kg,열무:국내산/고추분:중국산]</t>
  </si>
  <si>
    <t>(실속형)겉절이김치(선농식품,실온)[kg,배추:국내산/고추분:중국산]</t>
  </si>
  <si>
    <t>(실속형)맛김치(선농식품,실온,중숙)[10kg/box,배추:국내산/고추분:중국산]</t>
  </si>
  <si>
    <t>(C)느타리버섯(냉동,상품,중국)[1kg/봉,개별냉동,7mm슬라이스]</t>
  </si>
  <si>
    <t>(C)깐단호박(냉동,상품,샐러드용,중국)[1kg/봉,개별냉동,4~6cm난절]</t>
  </si>
  <si>
    <t>(C)마늘쫑(냉동,상품,중국)[1kg/봉,개별냉동,5cm컷]</t>
  </si>
  <si>
    <t>(S)(C)브로콜리(냉동,상품,중국)[1kg/봉,개별냉동,4~6cm컷]</t>
  </si>
  <si>
    <t>(C)고구마(맛탕용)(냉동,상품,중국)[1kg/봉,개별냉동,4~6cm컷]</t>
  </si>
  <si>
    <t>(C)청경채(냉동,상품,중국)[1kg/봉,블록냉동,5~7cm]</t>
  </si>
  <si>
    <t>(C)표고버섯(냉동,상품,중국)[1kg/봉,개별냉동,슬라이스]</t>
  </si>
  <si>
    <t>(실속형)배추김치(선농식품,실온,덮밥용,슬라이스)[kg,배추:국내산/고추분:중국산,2.5cm*2.5cm]</t>
  </si>
  <si>
    <t>(S)낙지(냉동,상품,중국)[200-300,850g*6pk,Box]</t>
  </si>
  <si>
    <t>프랑크소시지(슈페리어)[454G/EA]</t>
  </si>
  <si>
    <t>카놀라유,캐나다산,해표,1.7L/EA[해표,1.7L/EA]</t>
  </si>
  <si>
    <t>(W)돈전지,FD전용,국산,KG,3*5*0.28,불고기용[KG,3*5*0.28,불고기용]</t>
  </si>
  <si>
    <t>홍청양고추,국산,KG[KG]</t>
  </si>
  <si>
    <t>옛날꿀호떡9입(삼립) 삼립[513g/9EA]</t>
  </si>
  <si>
    <t>꽃게(냉동,상품,절단,중국)[(M)450g, 21-25입]</t>
  </si>
  <si>
    <t>주부9단살코기햄(목우촌) 목우촌[1KG]</t>
  </si>
  <si>
    <t>동태포슬라이스(러시아산)[700G(30G내외/EA)중국가공]</t>
  </si>
  <si>
    <t>참조기(중국산)[2.9KG(66-68마리)]</t>
  </si>
  <si>
    <t>세멸치(국내산)/지리/상품[1KG/볶음용(1~1.5㎝)]</t>
  </si>
  <si>
    <t>소멸치(국내산)/가이리[1KG/볶음용(2.5~3.5cm)]</t>
  </si>
  <si>
    <t>건미역(국내산)[200G/팩(비닐)]</t>
  </si>
  <si>
    <t>건다시마(국내산)[1KG/비닐포장]</t>
  </si>
  <si>
    <t>자른다시마(국내산)[500G/비닐포장/사각절단]</t>
  </si>
  <si>
    <t>염장절단미역줄기(국내산)[1KG/수율65％]</t>
  </si>
  <si>
    <t>실치(국내산)[1KG]</t>
  </si>
  <si>
    <t>염장미역줄기(국내산)[1KG/수율 65％]</t>
  </si>
  <si>
    <t>고구마야채튀김(세미원)[3KG(50~55개)]</t>
  </si>
  <si>
    <t>염장쌈다시마(국내산)[1KG/비닐포장/수율65％]</t>
  </si>
  <si>
    <t>오징어슬라이스(국내산)[수율90％]</t>
  </si>
  <si>
    <t>냉동다진마늘(중국산)[1KG/원료:중국산/국내제조/KG]</t>
  </si>
  <si>
    <t>냉동데친냉이(중국산)[[가열후사용]1KG]</t>
  </si>
  <si>
    <t>맥심커피믹스(동서)모카골드[1.2KG(12G*100T)]</t>
  </si>
  <si>
    <t>쁘띠첼과일젤리포도(씨제이) 쌍인[2.7KG(90G*30EA)/수저X/용기(플라스틱)]</t>
  </si>
  <si>
    <t>쁘띠첼과일젤리복숭아(씨제이) 쌍인[2.7KG(90G*30EA)/수저X/용기(플라스틱)]</t>
  </si>
  <si>
    <t>수입오렌지(미국산)[EA/200G내외]</t>
  </si>
  <si>
    <t>수입오렌지(미국산)[EA/250G내외]</t>
  </si>
  <si>
    <t>조미김가루(국내산) 광천김[1KG,특]</t>
  </si>
  <si>
    <t>구운김밥김(국내산) 광천김[10장/PK]</t>
  </si>
  <si>
    <t>조미김가루(국내산) 광천김[500G/PK,특]</t>
  </si>
  <si>
    <t>찢은건파래(국내산) 광천김[500G/PK,상]</t>
  </si>
  <si>
    <t>두번구운김밥김(국내산) 광천김[100장/PK]</t>
  </si>
  <si>
    <t>돈전지(국내산)찌개용/A[냉장/2.5×2.5×0.3㎝]</t>
  </si>
  <si>
    <t>세멸치(국내산)/지리/상품[100G/볶음용(1~1.5㎝)]</t>
  </si>
  <si>
    <t>세멸치(국내산)/지리/상품[500G/볶음용(1~1.5㎝)]</t>
  </si>
  <si>
    <t>비엔나실속(동원) 동원F&amp;B[1KG(9.2G*105개내외)]</t>
  </si>
  <si>
    <t>배(국내산)35상[BOX/15KG/36~40EA]</t>
  </si>
  <si>
    <t>배(국내산)35상[EA/400G내외]</t>
  </si>
  <si>
    <t>칠성사이다(롯데칠성)[1.5L/EA]</t>
  </si>
  <si>
    <t>우사골(호주산)/A[냉동/슬라이스/병원전용]</t>
  </si>
  <si>
    <t>사과(국내산)30상[EA/300~360G]</t>
  </si>
  <si>
    <t>사과(국내산)40상[KG/40개내외/EA250~290G]</t>
  </si>
  <si>
    <t>사과(국내산)50상[EA/180~210G]</t>
  </si>
  <si>
    <t>사과(국내산)50상[KG/50개내외/EA180~210G]</t>
  </si>
  <si>
    <t>[행사]계란(대란/국내산)한스팜[냉장/52~60G/30알]</t>
  </si>
  <si>
    <t>(CK)깐풍소스행복한맛남(아워홈,냉장)(아워홈,냉장)[2kg/ea]</t>
  </si>
  <si>
    <t>(S)오리엔탈드레싱행복한맛남(아워홈,냉장)[2kg/EA]</t>
  </si>
  <si>
    <t>(CK)볶음우동소스행복한맛남(아워홈,냉장)[2kg/ea]</t>
  </si>
  <si>
    <t>(CK)일식돈까스소스행복한맛남(아워홈,냉장)[2kg/ea]</t>
  </si>
  <si>
    <t>순두부(자연촌,냉장,국산)[1kg/ea]</t>
  </si>
  <si>
    <t>남해굴소스(CJ,상온)[2.4kg/ea]</t>
  </si>
  <si>
    <t>도토리묵(맑은해오름,냉장,중국)[2kg/ea]</t>
  </si>
  <si>
    <t>올방개묵(맑은해오름,냉장,슬라이스,중국)[2KG/EA(3.7*3*1.5,?160EA)]</t>
  </si>
  <si>
    <t>청포묵(맑은해오름,냉장,중국)[2kg/ea]</t>
  </si>
  <si>
    <t>청포묵(맑은해오름,냉장,슬라이스,중국)[2KG/EA(3.7*3*1.5,?160EA)]</t>
  </si>
  <si>
    <t>냉동다진생강(중국산)[[가열 후 사용]1KG/다용도]</t>
  </si>
  <si>
    <t>냉동청피망(중국산)[[가열후사용]1KG/1CM깍뚝썰기]</t>
  </si>
  <si>
    <t>냉동홍피망(중국산)[[가열후사용]1KG/깍뚝썰기]</t>
  </si>
  <si>
    <t>냉동데친브로콜리(중국산)[[가열후사용]1KG/무선별]</t>
  </si>
  <si>
    <t>포스트콘푸라이트(동서)[1.1KG]</t>
  </si>
  <si>
    <t>포스트아몬드후레이크(동서)[1KG]</t>
  </si>
  <si>
    <t>(S)생강가루(소연식품,상온)[450g/통]</t>
  </si>
  <si>
    <t>달라스핫도그빵(디엔비,상온,국산)[100g/EA]</t>
  </si>
  <si>
    <t>고메콤비네이션피자(CJ,냉동)[415g/ea]</t>
  </si>
  <si>
    <t>청포묵(맑은해오름,냉장,중국)[1kg/ea]</t>
  </si>
  <si>
    <t>감귤2S(BOX)[BOX/상/80~94EA/5KG]</t>
  </si>
  <si>
    <t>돈삼겹(독일산)대패삼겹용/A[냉동/1.5MM]</t>
  </si>
  <si>
    <t>꿔바로우탕수육소스(대상)[2KG]</t>
  </si>
  <si>
    <t>소불고기양념(대상) 대상[500G]</t>
  </si>
  <si>
    <t>조이락비엔나소세지(동원)[1KG]</t>
  </si>
  <si>
    <t>허니머스타드소스(오뚜기) 오뚜기[535G]</t>
  </si>
  <si>
    <t>냉동데친그린빈스(스페인산)[[가열후사용]1KG/8~12CM절단]</t>
  </si>
  <si>
    <t>(S)천사채(부광,냉장,중국)[1kg/ea]</t>
  </si>
  <si>
    <t>소갈비양념(대상) 대상[500G]</t>
  </si>
  <si>
    <t>부사사과(상품,국산)[kg(L,250~290g/ea)]</t>
  </si>
  <si>
    <t>청정원불고기함박스테이크(대상,냉동)[1kg(100g*10ea)/pk]</t>
  </si>
  <si>
    <t>냉동슬라이스청피망(중국산)[[가열후사용]1KG/절단]</t>
  </si>
  <si>
    <t>냉동슬라이스홍피망(중국산)[[가열후사용]1KG/절단]</t>
  </si>
  <si>
    <t>오레오오즈(동서)[500G]</t>
  </si>
  <si>
    <t>단팥호빵(삼립)[95G*4개/EA]</t>
  </si>
  <si>
    <t>야채호빵(삼립)[90G*4개/EA]</t>
  </si>
  <si>
    <t>파마산블렌드골드치즈가루(동원홈푸드)[1KG/EA]</t>
  </si>
  <si>
    <t>오쉐프손만두(오뚜기)[1.3KG(26G*50EA)]</t>
  </si>
  <si>
    <t>오쉐프스파게티소스(오뚜기)[3KG]</t>
  </si>
  <si>
    <t>장작구이김밥햄(소디프)[100G/EA]</t>
  </si>
  <si>
    <t>맥콜(일화)[1.5L/EA]</t>
  </si>
  <si>
    <t>오이피클슬라이스(라리,실온)[3.1kg/ea,캔]</t>
  </si>
  <si>
    <t>조미김가루(광천김,상온)[70g/pk]</t>
  </si>
  <si>
    <t>명엽채(수입산)[1KG/절단]</t>
  </si>
  <si>
    <t>돈가스소스,토마토페이스트:외국산,서해,1.9KG/EA[서해,1.9KG/EA]</t>
  </si>
  <si>
    <t>더고소한김밥김,김:국산,해표,20G(10EA)/PAC,40PAC/BOX[해표,20G(10EA)/PAC,40PAC/BOX]</t>
  </si>
  <si>
    <t>통후추,후추:베트남산,오토,450G/EA[오토,450G/EA]</t>
  </si>
  <si>
    <t>(S)고들빼기무침(중국제조)(반찬단지,냉장,중국)[1kg/EA]</t>
  </si>
  <si>
    <t>건미역(상온,특품,국산)[500g/pk]</t>
  </si>
  <si>
    <t>비비고김치왕교자(씨제이) 씨제이[1.05KG(약35G*30개입)]</t>
  </si>
  <si>
    <t>아바이식찰순대(진성푸드)통[2KG/EA]</t>
  </si>
  <si>
    <t>냉동데친얼갈이(중국산)[[가열후사용]1KG/5~7CM절단]</t>
  </si>
  <si>
    <t>냉동데친곤드레(국산)[[가열후사용]EA/KG]</t>
  </si>
  <si>
    <t>깐땅콩(중국산)[500G/볶음/껍질없음/반쪼갬]</t>
  </si>
  <si>
    <t>씨눈제거냉동삶은알감자(베트남산)[[가열후사용]1KG/3~5CM(40G내외)반원형/휴게소통감자]</t>
  </si>
  <si>
    <t>냉동대파(중국산)[[가열후사용]1KG/5MM절단]</t>
  </si>
  <si>
    <t>냉동연근채(중국산)[[가열 후 사용]1KG/5~7CM원형]</t>
  </si>
  <si>
    <t>냉동데친열무(중국산)[[가열후사용]1KG/4~5CM]</t>
  </si>
  <si>
    <t>냉동데친유채나물(중국산)[[가열후사용]1KG/4~6CM절단]</t>
  </si>
  <si>
    <t>수세미,울철1P,W10cm,L14cm,파랑색,EA,철대체용[W10cm,L14cm,파랑색,EA,철대체용]</t>
  </si>
  <si>
    <t>냉동칼국수(동성식품)[9.2KG(230G*40EA)]</t>
  </si>
  <si>
    <t>세차봉[세차봉/1.5m]</t>
  </si>
  <si>
    <t>수제꽃빵(세미원)[900G(30G*30개입)]</t>
  </si>
  <si>
    <t>사과식초,화영,1.8L/EA[화영,1.8L/EA]</t>
  </si>
  <si>
    <t>두번구운김밥김(광천김,국산)[20g(10매)]</t>
  </si>
  <si>
    <t>백새우살(베트남산)91-110[400G/PK]</t>
  </si>
  <si>
    <t>냉동홍합살(중국산)[500G/PK/자숙]</t>
  </si>
  <si>
    <t>건미역(국내산)[300G]</t>
  </si>
  <si>
    <t>건미역(국내산)[100G]</t>
  </si>
  <si>
    <t>양념무말랭이(이음)[1KG/중국완제품]</t>
  </si>
  <si>
    <t>주방세제하이퐁[12KG(11.8L)]</t>
  </si>
  <si>
    <t>냉동데친근대(중국산)[[가열후사용]1KG/5~7CM절단]</t>
  </si>
  <si>
    <t>냉동데친시금치(중국산)[[가열후사용]1KG/5~7CM절단]</t>
  </si>
  <si>
    <t>감자전분(오토)[1KG/EA/수입산 감자전분99％]</t>
  </si>
  <si>
    <t>감자전분(영흥)[1KG/EA/국내산 감자전분100％]</t>
  </si>
  <si>
    <t>표고버섯채(오토)[2.84KG/EA]</t>
  </si>
  <si>
    <t>시그니처순살치킨(해마로)[1KG(±40EA)]</t>
  </si>
  <si>
    <t>죽순채(OTTO)[2.84KG/EA/용기(CAN)]</t>
  </si>
  <si>
    <t>고구마당면(OTTO)[1KG/EA]</t>
  </si>
  <si>
    <t>무조미구운파래김(국내산)[100장/속]</t>
  </si>
  <si>
    <t>국간장(샘표)[1.8L]</t>
  </si>
  <si>
    <t>뚝배기표청국장,대두:외국산,완전식품,500G/PAC[완전식품,500G/PAC]</t>
  </si>
  <si>
    <t>두절건새우(대,중국)[1kg/PK]</t>
  </si>
  <si>
    <t>뉴베이컨슬라이스(진주햄)[1KG]</t>
  </si>
  <si>
    <t>해물완자(사조오양)[1KG(16G*61EA내외)]</t>
  </si>
  <si>
    <t>건크랜베리(상온,수입)[200g/pk]</t>
  </si>
  <si>
    <t>간장고추지(반찬단지)[1KG/중국산]</t>
  </si>
  <si>
    <t>고들빼기무침(반찬단지)[1KG/중국산]</t>
  </si>
  <si>
    <t>콩자반(반찬단지)[1KG/중국산]</t>
  </si>
  <si>
    <t>명이나물절임(반찬단지)[1KG/중국산]</t>
  </si>
  <si>
    <t>통오이지(반찬단지)[1KG/중국산]</t>
  </si>
  <si>
    <t>오징어젓(반찬단지)[1KG/중국산]</t>
  </si>
  <si>
    <t>해초샐러드무침(국내산)[EA/2KG]</t>
  </si>
  <si>
    <t>생와사비705(페이스트/움트리)[750G]</t>
  </si>
  <si>
    <t>(CK)단호박에그샐러드(풍림,냉장)[1kg/pk]</t>
  </si>
  <si>
    <t>(CK)감자에그샐러드(풍림,냉장)[1kg/pk]</t>
  </si>
  <si>
    <t>해쉬브라운(팜프리츠,냉동)[2.5kg/ea(55g*45개입)]</t>
  </si>
  <si>
    <t>(CK)오징어젓(중국제조)(반찬단지,냉장,중국)[2KG/통]</t>
  </si>
  <si>
    <t>(S)파래김자반볶음(대천맛김,상온)[500g/pk]</t>
  </si>
  <si>
    <t>꽃소금(가원,상온,수입)[3kg/pk]</t>
  </si>
  <si>
    <t>[병원용]H&amp;G가자미소제절단(미국산)[70~80G/EA]</t>
  </si>
  <si>
    <t>애플파이(딤섬)[450G(15G*30EA)]</t>
  </si>
  <si>
    <t>임꺽정떡갈비(새아침)보급형[1.4KG(140G*10EA)/KT]</t>
  </si>
  <si>
    <t>껍질벗긴들깨가루(화미)[1KG]</t>
  </si>
  <si>
    <t>볶음들깨가루(화미)[1KG]</t>
  </si>
  <si>
    <t>생와사비(화미)[200G]</t>
  </si>
  <si>
    <t>도토리묵(농민)[1KG/비절단]</t>
  </si>
  <si>
    <t>도토리묵(농민)[3KG/비절단]</t>
  </si>
  <si>
    <t>도토리묵(농민)[2KG/비절단]</t>
  </si>
  <si>
    <t>청포묵(농민)[1KG/비절단]</t>
  </si>
  <si>
    <t>청포묵(농민)[3KG/비절단]</t>
  </si>
  <si>
    <t>삼색푸실리(판타넬라)[500G/EA]</t>
  </si>
  <si>
    <t>어린이한입깍두기(종가집)[KG/무(국산),고추가루(국산)]</t>
  </si>
  <si>
    <t>스팸클래식업소용(씨제이)[340G/업소용]</t>
  </si>
  <si>
    <t>비비고김치왕교자(씨제이)[420G(35G*12EA)]</t>
  </si>
  <si>
    <t>미소된장(아와세)[1KG/EA]</t>
  </si>
  <si>
    <t>건보리새우(상품,국산)[Kg]</t>
  </si>
  <si>
    <t>해물모듬(냉동,상품,수입)[800g/pk]</t>
  </si>
  <si>
    <t>맛있는비엔나(롯데푸드)[1KG(8G×125개내외)/EA]</t>
  </si>
  <si>
    <t>마카로니(오뚜기)[500G/EA]</t>
  </si>
  <si>
    <t>백목이버섯,중국산,200G/PAC[200G/PAC]</t>
  </si>
  <si>
    <t>(S)메밀전병(고기)(사조대림,냉동)[1.2kg(120g*10개입)/pk]</t>
  </si>
  <si>
    <t>메밀전병(김치)(사조대림,냉동)[1.2kg(120g*10개입)/pk]</t>
  </si>
  <si>
    <t>(S)논우렁살(자숙,냉동,상품,중,국산)[700g/pk,수율100％]</t>
  </si>
  <si>
    <t>한가득새콤쌈무(일미)[3KG/고형량1.65KG]</t>
  </si>
  <si>
    <t>양대콩조림(아나식품)[1KG]</t>
  </si>
  <si>
    <t>단호박(국내산)/절단[KG,절단]</t>
  </si>
  <si>
    <t>닭가슴살(국내산)/A[냉장/통가슴살]</t>
  </si>
  <si>
    <t>유자샐러드소스(씨제이)[250G]</t>
  </si>
  <si>
    <t>논슬립매트[ds-9-22,378*293*16mm]</t>
  </si>
  <si>
    <t>방울토마토(특품,국산)[5kg/box,3번(소) 350~380개 내외]</t>
  </si>
  <si>
    <t>부사사과(상품,국산)[ea(2L,300~370g/ea)]</t>
  </si>
  <si>
    <t>신고배(상품,국산)[kg(3상,375~483g/ea)]</t>
  </si>
  <si>
    <t>레몬(상품,미국)[ea(120g내외/ea)]</t>
  </si>
  <si>
    <t>양상추(국산)깐것[KG]</t>
  </si>
  <si>
    <t>쌀떡국떡(면사랑)[1KG/수입산]</t>
  </si>
  <si>
    <t>쫄면(동성식품)[1KG]</t>
  </si>
  <si>
    <t>에이플러스미트볼(대상)[1KG(11G*90EA이상)]</t>
  </si>
  <si>
    <t>쑥(냉동,상품,국산)[블록냉동,원형,1kg/PK]</t>
  </si>
  <si>
    <t>농심가락소면장국,멸치분말:국산,농심,1.824L/EA[농심,1.824L/EA]</t>
  </si>
  <si>
    <t>닭볶음육(국내산)세원피앤피[냉장/30G±5G]</t>
  </si>
  <si>
    <t>요플레토핑오트&amp;애플시나몬(빙그레)[125G]</t>
  </si>
  <si>
    <t>요플레토핑다크초코(빙그레)[125G]</t>
  </si>
  <si>
    <t>Fresh해물동그랑땡(하늘푸드)[1KG(16G*60EA내외)]</t>
  </si>
  <si>
    <t>오징어까스(하늘푸드)[800G(80G*10EA)]</t>
  </si>
  <si>
    <t>하늘깐풍기(하늘푸드)[1KG(14G*72EA내외)]</t>
  </si>
  <si>
    <t>알뜰돈까스(하늘푸드)/민찌[800G(80G*10EA)]</t>
  </si>
  <si>
    <t>골드치킨까스(하늘푸드)[800G(80G*10EA)]</t>
  </si>
  <si>
    <t>순대튀김(도야지)[1KG(45±5개입)]</t>
  </si>
  <si>
    <t>통연근(국산)[흙연근/KG]</t>
  </si>
  <si>
    <t>연근채(국산)[슬라이스/깐것/두께1cm 내외]</t>
  </si>
  <si>
    <t>한가득데친무청(일미)[1.5KG/삶은/고형량1KG/팩(진공)]</t>
  </si>
  <si>
    <t>흙감자(왕)[KG/180G내외/EA]</t>
  </si>
  <si>
    <t>파래김(상품,국산)[100매/pk]</t>
  </si>
  <si>
    <t>닭봉(국내산)세원피앤피[냉장/40~50G]</t>
  </si>
  <si>
    <t>파프리카씨즈닝분말(화미)[400G]</t>
  </si>
  <si>
    <t>미니치즈후레쉬팡(삼립)[98G]</t>
  </si>
  <si>
    <t>가지(국산)/상[kg/상]</t>
  </si>
  <si>
    <t>밀떡볶이떡,밀가루:호주,미국산,면사랑,1KG/PAC[면사랑,1KG/PAC]</t>
  </si>
  <si>
    <t>순흑후추(승진)[200G/EA]</t>
  </si>
  <si>
    <t>건다시마(상품,절단,국산)[Kg]</t>
  </si>
  <si>
    <t>밀감(상온,상품,노지,국산)[EA(S,62~83g/ea)]</t>
  </si>
  <si>
    <t>밀감(상품,노지,국산)[kg(S,62~83g)]</t>
  </si>
  <si>
    <t>밀감(상품,노지,국산)[kg(M,83~106g)]</t>
  </si>
  <si>
    <t>피홍합(국내산)[KG/생물/손질(D-1)]</t>
  </si>
  <si>
    <t>방풍나물(국내산)[KG/계절상품]</t>
  </si>
  <si>
    <t>소후레쉬물만두(오뚜기)1.35KG[1.35KG(약9G*146EA내외)]</t>
  </si>
  <si>
    <t>세절김밥속햄(사조대림)[1KG/실속형]</t>
  </si>
  <si>
    <t>비닐앞치마,중,블루,어깨형,W105CM,L115CM,19년형[중,블루,어깨형,W105CM,L115CM,19년형]</t>
  </si>
  <si>
    <t>비닐앞치마,중,핑크,어깨형,W105CM,L115CM,19년형[중,핑크,어깨형,W105CM,L115CM,19년형]</t>
  </si>
  <si>
    <t>비닐앞치마,중,화이트,어깨형,W105CM,L115CM,19년형[중,화이트,어깨형,W105CM,L115CM,19년형]</t>
  </si>
  <si>
    <t>델몬트드링크팩망고(롯데칠성)[BOX/(190ML*24EA)]</t>
  </si>
  <si>
    <t>델몬트드링크팩사과(롯데칠성)[BOX/(190ML*24EA)]</t>
  </si>
  <si>
    <t>델몬트드링크팩오렌지(롯데칠성)[BOX/(190ML*24EA)]</t>
  </si>
  <si>
    <t>델몬트드링크팩포도(롯데칠성)[BOX/(190ML*24EA)]</t>
  </si>
  <si>
    <t>델몬트드링크팩파인애플(롯데칠성)[BOX/(190ML*24EA)]</t>
  </si>
  <si>
    <t>(S)귀리(상온,상품,캐나다)[4kg/봉]</t>
  </si>
  <si>
    <t>(S)램웨스턴 웨지반달감자(비케이알,냉동)[2kg/봉(120~140개)]</t>
  </si>
  <si>
    <t>건파래(국내산)[EA/200G 이상]</t>
  </si>
  <si>
    <t>메밀묵(농민)[1KG/비절단]</t>
  </si>
  <si>
    <t>쉐프원참깨드레싱(대상)[2KG/팩(스파우트)]</t>
  </si>
  <si>
    <t>친환경숙주(자연농산,냉장,국산)[KG]</t>
  </si>
  <si>
    <t>(S)딸기(상품,국산)[pk(40입/500g팩)]</t>
  </si>
  <si>
    <t>친환경숙주(자연농산,냉장,국산)[500G/EA]</t>
  </si>
  <si>
    <t>물파래(국내산)생물[KG/선별/계절상품]</t>
  </si>
  <si>
    <t>물미역(국내산)생물[KG/선별/계절상품]</t>
  </si>
  <si>
    <t>(C)우엉채(냉동,상품,중국)[1kg/봉,블록냉동,4~6cm컷]</t>
  </si>
  <si>
    <t>해울찬적색초생강(삼도식품,실온)[1.3kg/pk(고형량:650g)]</t>
  </si>
  <si>
    <t>알뜰어묵사각,연육:외국산,대림,1KG(50G*20EA)/PAC,볶음용[대림,1KG(50G*20EA)/PAC,볶음용]</t>
  </si>
  <si>
    <t>[규격]돈후지(국내산)잡채용[냉동/0.6*0.6*6/2KG박스]</t>
  </si>
  <si>
    <t>[규격]우양지(호주산)덩어리[냉동/2KG박스]</t>
  </si>
  <si>
    <t>절단오이지(이음)[1KG/중국완제품]</t>
  </si>
  <si>
    <t>깐마늘지(이음)[1KG/중국완제품]</t>
  </si>
  <si>
    <t>염장마늘쫑지(이음)[1KG/중국완제품]</t>
  </si>
  <si>
    <t>고추지(이음)초절임[1KG/중국완제품]</t>
  </si>
  <si>
    <t>(S)(CK)깐마늘장아찌(녹선,냉장)[1kg/EA]</t>
  </si>
  <si>
    <t>코다리(국내가공)(냉동,소제/절단,러시아)[40~50g(건조율80％)]</t>
  </si>
  <si>
    <t>(S)숙주(자연농산,냉장,수입)[kg,녹두:외국산]</t>
  </si>
  <si>
    <t>양배추(안깐 것/3입망/국산)[3개입/8KG/망/겉잎 미제거]</t>
  </si>
  <si>
    <t>쉐프원분짜소스(대상)[2KG/팩(스파우트)]</t>
  </si>
  <si>
    <t>사골엑기스(이츠웰)[1KG/EA]</t>
  </si>
  <si>
    <t>맛있는너비아니(롯데푸드)[40G*25개/EA]</t>
  </si>
  <si>
    <t>홍합살(자숙,냉동,상품,수입)[400g/PK]</t>
  </si>
  <si>
    <t>바지락살(자숙,냉동,상품,수입)[kg]</t>
  </si>
  <si>
    <t>[계약]고등어절단(국내산)[냉동/KG/조림용/50~60G]</t>
  </si>
  <si>
    <t>훈제오리슬라이스(이젠통상)[800G/BOX(10EA)]</t>
  </si>
  <si>
    <t>건오징어실채(페루산)[냉장/EA/500G]</t>
  </si>
  <si>
    <t>[계약]고등어소제절단(국산)[냉동/조림용/EA/50~60G]</t>
  </si>
  <si>
    <t>단호박(뉴질랜드산)/절단[KG]</t>
  </si>
  <si>
    <t>단호박(뉴질랜드산)[KG,유피,속제거,1/2절단]</t>
  </si>
  <si>
    <t>대왕오징어귀채(칠레산)[냉동/KG/수율90％내외/슬라이스/볶음용]</t>
  </si>
  <si>
    <t>대왕오징어몸채(칠레산)[냉동/KG/수율90％내외/슬라이스/볶음용]</t>
  </si>
  <si>
    <t>주방세제(참그린)[주방세제,참그린,CJ,1kg,펌프형]</t>
  </si>
  <si>
    <t>고추장대패오리(국내산)양념육[냉장/3MM슬라이스/1KG]</t>
  </si>
  <si>
    <t>간장대패오리(국내산)양념육[냉장/3MM슬라이스/1KG]</t>
  </si>
  <si>
    <t>옛날붕어빵(대림)슈크림[500G(약23G*21개내외)]</t>
  </si>
  <si>
    <t>참소스(우리식품)[2KG]</t>
  </si>
  <si>
    <t>동부콩(미얀마)[1Kg/봉]</t>
  </si>
  <si>
    <t>우육(잡뼈,냉동,호주)[병원군,Kg]</t>
  </si>
  <si>
    <t>(S)(CK)H요리앤호주산사골농축액(냉동,수입)(냉동,수입)[1kg/봉(80~100인분)/우사골(호주산)]</t>
  </si>
  <si>
    <t>돈육(삼겹살,냉동,구이용,국산)[0.4cm/4cm 절단]</t>
  </si>
  <si>
    <t>꼬시래기(염장,갈색,상품,국산)[1kg/pk]</t>
  </si>
  <si>
    <t>진흑미(국산)[5kg/봉]</t>
  </si>
  <si>
    <t>데체코파스타-삼색푸실리(보라티알,이탈리아)[500g/ea]</t>
  </si>
  <si>
    <t>곰피(상품,국산)[kg]</t>
  </si>
  <si>
    <t>지리멸치(냉장,상품,국산)[500g/pk]</t>
  </si>
  <si>
    <t>(CK)콩비지(행복한맛남)(아워홈,냉동,수입)[3kg/EA]</t>
  </si>
  <si>
    <t>돈육(갈비,냉동,1등급,찜용,국산)[뼈길이 3cm절단]</t>
  </si>
  <si>
    <t>우육(목심,냉동,카레용,호주)[1*1*1]</t>
  </si>
  <si>
    <t>(S)(CK)고들빼기무침(이음푸드,냉장,중국)[kg/팩, 고형량70％]</t>
  </si>
  <si>
    <t>고소한참기름(통참깨)(참고을,수입)[1.8L]</t>
  </si>
  <si>
    <t>(S)참고을참기름(깨분)(참고을,수입)[1.8L]</t>
  </si>
  <si>
    <t>연일이온물엿(뚜레반)[9kg/ea]</t>
  </si>
  <si>
    <t>돌산갓김치(외식용)(한성식품,실온,국산)[kg,갓/고추분:국내산]</t>
  </si>
  <si>
    <t>철수세미[35g/EA]</t>
  </si>
  <si>
    <t>(S)(CK)두반장소스(시아스,냉장)[2kg/팩]</t>
  </si>
  <si>
    <t>자반고등어살(냉동,구이용,국산)[80~100/EA,KG]</t>
  </si>
  <si>
    <t>염장톳(실온,상품,국산)[수율 60％이상]</t>
  </si>
  <si>
    <t>케찹(식당용)캡스파우트팩(오뚜기)[3.3kg/pk]</t>
  </si>
  <si>
    <t>그라운드부드러운칼집비엔나(목우촌,냉장)[1kg(105~108개입)/봉]</t>
  </si>
  <si>
    <t>백김치(한성,실온,초숙,국산)[kg,배추:국내산]</t>
  </si>
  <si>
    <t>(S)(C)감자(냉동,상품,볶음용,중국)[1kg/봉,1cm다이스,개별냉동]</t>
  </si>
  <si>
    <t>(C)감자(냉동,상품,조림용,중국)[1kg/봉,개별냉동,2~3cm난절]</t>
  </si>
  <si>
    <t>(S)(C)시래기(건,냉장,상품,데친,중국)[kg]</t>
  </si>
  <si>
    <t>돈육(사태,냉동,보쌈용,국산)[kg(1등급, 암돼지)]</t>
  </si>
  <si>
    <t>(S)청포묵(농민식품,통,냉장,중국)[3kg/ea]</t>
  </si>
  <si>
    <t>(S)청포묵(농민식품,냉장,슬라이스,중국)[3KG/EA,3.4*4.3*1(?185EA)]</t>
  </si>
  <si>
    <t>모듬새싹(상품,수입)[500g/pk]</t>
  </si>
  <si>
    <t>(S)리치스후르츠칵테일(동서,상온)[3kg/캔]</t>
  </si>
  <si>
    <t>스퀴드피쉬소스(몬유통)[700ml/ea]</t>
  </si>
  <si>
    <t>라텍스장갑L(판타스틱)[50세트(100매)/팩]</t>
  </si>
  <si>
    <t>(S)청정원수제베이컨(파지,실속)(대상,냉동,수입)[1kg/봉]</t>
  </si>
  <si>
    <t>델가재래식된장(롯데,상온)[14kg/ea]</t>
  </si>
  <si>
    <t>맛을담은진간장(양조5％,TN0.85)(신송식품,상온)[14L/EA]</t>
  </si>
  <si>
    <t>맛을담은국간장(양조5％,TN0.85)(신송식품,상온)[14L/EA]</t>
  </si>
  <si>
    <t>(C)단호박(냉동,상품,튀김용,슬라이스,중국)[1kg/봉,유피,길이60mm,두께3mm내외]</t>
  </si>
  <si>
    <t>절단쥐어채(상온,상품,절단,수입)[5cm내외/1kg/pk]</t>
  </si>
  <si>
    <t>(CK)무말랭이무침 중국제조(이음푸드,냉장,중국)[1kg/PK]</t>
  </si>
  <si>
    <t>(CK)깻잎지무침중국제조(이음푸드,냉장,중국)[1kg/PK]</t>
  </si>
  <si>
    <t>후르츠칵테일(롯데,상온)[850g/ea]</t>
  </si>
  <si>
    <t>꽃상추(상품,국산)[Kg,찹찹이]</t>
  </si>
  <si>
    <t>(S)생강(상품,중국)[Kg]</t>
  </si>
  <si>
    <t>배추(통,상품,겉잎제거,국산)[2~3Kg내외/EA]</t>
  </si>
  <si>
    <t>(S)골드파인애플(아주쿡,슬라이스)[3Kg/캔,고형량 1.79Kg]</t>
  </si>
  <si>
    <t>대구알(냉동,상품,수입)[Kg]</t>
  </si>
  <si>
    <t>활전복(상품,국산)[25미내외/Kg]</t>
  </si>
  <si>
    <t>돈육(전지,통덩어리,냉동,수육용,미국)[Kg]</t>
  </si>
  <si>
    <t>프로맥스(캔)[250g/캔]</t>
  </si>
  <si>
    <t>떡볶이떡(동성식품,냉장,상품,국산)[1Kg/EA(100％,일반미)]</t>
  </si>
  <si>
    <t>새우젓(데때기)(한성,국산)[1Kg/병]</t>
  </si>
  <si>
    <t>뉴케어구수한맛[200ml*30EA/BOX]</t>
  </si>
  <si>
    <t>(S)(CK)무말랭이무침(냉장,이음푸드,중국)(이음푸드,냉장,중국)[1Kg/봉, 고형량 67％]</t>
  </si>
  <si>
    <t>허니머스타드소스(대상)[320g/ea]</t>
  </si>
  <si>
    <t>(S)쉐프원흑임자소스(대상,냉장)[2kg/ea]</t>
  </si>
  <si>
    <t>옛날자른당면(오뚜기)[1KG/봉]</t>
  </si>
  <si>
    <t>김가루(성경)[400g]</t>
  </si>
  <si>
    <t>스모크햄(에쓰푸드,냉장,슬라이스)[500G/PK(약24장)]</t>
  </si>
  <si>
    <t>고소하고바삭한베이컨(대상,냉동)[1kg/ea]</t>
  </si>
  <si>
    <t>손만두(오뚜기,냉동)[1.3kg(26g*48입)]</t>
  </si>
  <si>
    <t>델몬트오렌지주스(롯데칠성)[190㎖/팩]</t>
  </si>
  <si>
    <t>(C)H대파(파채)(국산)[3mm]</t>
  </si>
  <si>
    <t>마산몽고진간장[13L/통]</t>
  </si>
  <si>
    <t>양념치킨소스(대상,냉장)[2Kg/봉]</t>
  </si>
  <si>
    <t>(CK)깐쇼칠리소스(대상,냉장)[2Kg/봉]</t>
  </si>
  <si>
    <t>(S)(CK)부대찌개양념(대상,냉장)(대상,냉장)[2Kg/봉,70인분]</t>
  </si>
  <si>
    <t>토마토피자소스(대상,냉장)[2Kg/봉]</t>
  </si>
  <si>
    <t>(CK)짬뽕소스(대상,냉장)[2Kg/봉]</t>
  </si>
  <si>
    <t>(S)(CK)순두부찌개양념(대상,냉장)(대상,냉장)[2Kg/봉]</t>
  </si>
  <si>
    <t>단깻잎(상품,국산)[10~12잎/단/ea]</t>
  </si>
  <si>
    <t>날치알(적색)(냉동,상품,수입)[800g/PK]</t>
  </si>
  <si>
    <t>(C)당근(냉장,상품,무침용,채썰기,국산)[3*3*50~60mm, 무침/고명용]</t>
  </si>
  <si>
    <t>(CK)고추장돼지불고기양념(대상)[840g/ea]</t>
  </si>
  <si>
    <t>염장모자반(냉장,상품,국산)[수율60％내외/kg]</t>
  </si>
  <si>
    <t>민물장어(훈제,냉동,상품,중국)[8미/kg]</t>
  </si>
  <si>
    <t>(S)조이락교자만두(동원F&amp;B,냉동,국산)[1.35kg/ea(약85~100개입)]</t>
  </si>
  <si>
    <t>면장갑[흰색, 중선, 표백장갑, 면,TC혼방, 35g]</t>
  </si>
  <si>
    <t>건미역(상품,국산)[100g/pk]</t>
  </si>
  <si>
    <t>(S)베이키드빈스(상온)[2.7kg/ea]</t>
  </si>
  <si>
    <t>재래식된장(CJ제일제당,국산)[6.5kg/EA]</t>
  </si>
  <si>
    <t>해찬들알찬고추장(CJ제일제당,국산)[6.5kg/EA]</t>
  </si>
  <si>
    <t>새우튀김(모비딕FS,냉동,베트남)[30G*10입/PK]</t>
  </si>
  <si>
    <t>생우유식빵(신라명과,상온,국산)[390g(약39g*10개입)/봉]</t>
  </si>
  <si>
    <t>김밥단무지(사조대림,냉장,국산)[400g/pk]</t>
  </si>
  <si>
    <t>크린지퍼백(상온,국산)[25CM*30CM,20매/EA]</t>
  </si>
  <si>
    <t>쫑상추(국산)[kg,찹찹이]</t>
  </si>
  <si>
    <t>쉐프솔루션남도떡갈비(CJ,냉동)[1.05kg(75g*14입)/봉]</t>
  </si>
  <si>
    <t>(CK)미소라멘소스(면사랑)[2kg/pk]</t>
  </si>
  <si>
    <t>(S)죽순채(화풍,상온)[2.8kg]</t>
  </si>
  <si>
    <t>볶음 피제거들깨 갈음(경도식품,국산)[500g/pk]</t>
  </si>
  <si>
    <t>통계피(수입)[500g/pk]</t>
  </si>
  <si>
    <t>가슴살 치킨텐더(대상,냉동)[1kg(약44g*약23±2ea)/봉]</t>
  </si>
  <si>
    <t>우리밀미니핫도그(대상,냉동)[35g*20ea/봉]</t>
  </si>
  <si>
    <t>쌀올리고당(대상,상온)[3kg]</t>
  </si>
  <si>
    <t>백설맛있는베이컨(CJ제일제당,냉동)[1KG/PK]</t>
  </si>
  <si>
    <t>뉴해물동그랑땡(사조대림,냉동)[1kg(약15g*65~72입)/봉]</t>
  </si>
  <si>
    <t>해물까스(딤섬,냉동,중국)[1.2kg(60g*20개입)/봉]</t>
  </si>
  <si>
    <t>지리멸치(냉장,상품,국산)[200g/pk]</t>
  </si>
  <si>
    <t>바른선숙주나물(풀무원,냉장)[1KG(콩:수입)]</t>
  </si>
  <si>
    <t>고무장갑(분홍)(태화,상온,분홍,특대)[뉴특대, 태화, 오른손 2짝]</t>
  </si>
  <si>
    <t>고무장갑(분홍)(태화,상온,분홍,특대)[뉴특대, 태화, 왼손 2짝]</t>
  </si>
  <si>
    <t>고무장갑(태화,상온,아이보리,특대)[특대,아이보리,오른쪽2개입/봉]</t>
  </si>
  <si>
    <t>고무장갑(아이보리) (태화,상온,아이보리,특대)[뉴특대, 태화, 왼손 2짝]</t>
  </si>
  <si>
    <t>볶음콩가루(청학,수입)[1kg/봉]</t>
  </si>
  <si>
    <t>카스타드(롯데)[276g(23g*12개/곽)]</t>
  </si>
  <si>
    <t>칵테일새우(자숙,냉동,상품,베트남)[51-70/실중량250g/pk]</t>
  </si>
  <si>
    <t>돈코츠 라멘용 스프(약 25인분)(가토코,상온)[1kg/PK]</t>
  </si>
  <si>
    <t>(CK)양파링튀김(가토코,냉동)(가토코,냉동)[1kg(약13~17g*58~76ea)/봉]</t>
  </si>
  <si>
    <t>노리후리가께(이엔푸드)[500g/ea]</t>
  </si>
  <si>
    <t>포기김치(선농식품,실온,초숙,국산)[kg,배추/고추분:국내산]</t>
  </si>
  <si>
    <t>포기김치(선농식품,실온,완숙,국산)[kg,배추/고추분:국내산]</t>
  </si>
  <si>
    <t>백김치(선농식품,실온,완숙,국산)[kg,배추:국내산]</t>
  </si>
  <si>
    <t>깻잎김치(선농식품,냉장,국산)[kg,깻잎/고추분:국내산]</t>
  </si>
  <si>
    <t>(실속형)겉절이김치(토속,실온)[kg,배추:국내산/고추분:중국산]</t>
  </si>
  <si>
    <t>포기김치(한성,실온,중숙,국산)[kg,배추/고추분:국내산]</t>
  </si>
  <si>
    <t>깍두기(한성,실온,중숙,국산)[kg,무/고추분:국내산]</t>
  </si>
  <si>
    <t>열무김치(한성,실온,중숙,국산)[kg,열무/고추분:국내산]</t>
  </si>
  <si>
    <t>포기김치(한성,실온,중숙,국산)[10kg/box,배추/고추분:국내산]</t>
  </si>
  <si>
    <t>포기김치(한성,실온,완숙,국산)[10kg/box,배추/고추분:국내산]</t>
  </si>
  <si>
    <t>바른선사각어묵(풀무원,냉장)[1kg/봉]</t>
  </si>
  <si>
    <t>(S)(CK)된장깻잎지(이음푸드,냉장,중국)[kg/팩, 고형량 57.3％]</t>
  </si>
  <si>
    <t>(S)프리미엄집게맛살(사조대림,냉동)[1kg(약33g*30입)/pk]</t>
  </si>
  <si>
    <t>SEE스파게티(가로팔로, 이태리)(보라티알)[500g/PK]</t>
  </si>
  <si>
    <t>야쿠르트라이트(한국야쿠르트,냉장)[65ml/EA]</t>
  </si>
  <si>
    <t>백세카레(약간매운맛)(오뚜기)[1KG/PK]</t>
  </si>
  <si>
    <t>엿기름(뚜레반,국산)[1kg/EA]</t>
  </si>
  <si>
    <t>들깨가루(뚜레반,탕용,중국)[1kg/PK]</t>
  </si>
  <si>
    <t>물만두(사조대림,냉동)[1.35KG/PK]</t>
  </si>
  <si>
    <t>옛날사골곰탕-1(오뚜기)[350g/PK]</t>
  </si>
  <si>
    <t>순창궁쌈장(사조해표)[500g/ea]</t>
  </si>
  <si>
    <t>맥심카누미니마일드(동서식품)[100T]</t>
  </si>
  <si>
    <t>슬라이스햄(대상,냉장)[1kg(20g*50ea)/pk]</t>
  </si>
  <si>
    <t>롯데식용유(롯데푸드)[18L/캔]</t>
  </si>
  <si>
    <t>볶은참깨(청학F&amp;C,수입)[500g/pk]</t>
  </si>
  <si>
    <t>(CK)미트볼로냐소스(면사랑,냉장)(스파게티소스)(면사랑,냉장)[1kg]</t>
  </si>
  <si>
    <t>바삭김말이튀김(도야지식품,냉동)[1kg(약25g*38±1개입)/봉]</t>
  </si>
  <si>
    <t>(S)바삭김말이튀김(도야지식품,냉동)[1.5kg(약40g*36~38개입)/봉]</t>
  </si>
  <si>
    <t>돈육(목심,냉동,스테이크용,국산)[1.5cm슬라이스]</t>
  </si>
  <si>
    <t>팝콘치킨(마니커,냉동)[6g*약166입/봉]</t>
  </si>
  <si>
    <t>썬업리치주스사과(매일유업)[200ml/EA]</t>
  </si>
  <si>
    <t>미니방울순대(도야지식품,냉장)[1kg/ea]</t>
  </si>
  <si>
    <t>수라간찹쌀탕수육(하늘푸드,냉동,국산)[약12g*약90입]</t>
  </si>
  <si>
    <t>(C)양배추(냉장,상품,샐러드용,채썰기,국산)[1mm 채썰기]</t>
  </si>
  <si>
    <t>(S)(CK)쌀국수육수(시아스,냉장)(시아스,냉장)[2kg/EA]</t>
  </si>
  <si>
    <t>(CK)고구마샐러드(시아스,냉장)[kg]</t>
  </si>
  <si>
    <t>딸기잼도넛(디엔비)[65g/봉]</t>
  </si>
  <si>
    <t>바바리안도넛(디엔비)[65g/봉]</t>
  </si>
  <si>
    <t>블랙라즈베리도넛(디엔비)[65g/봉]</t>
  </si>
  <si>
    <t>(CK)화끈한매운갈비양념(대상)[2KG/PET]</t>
  </si>
  <si>
    <t>살코기참치캔(사조해표)[3kg/캔]</t>
  </si>
  <si>
    <t>가스점화기[가스총,지라프,GL16]</t>
  </si>
  <si>
    <t>고무장화(보생,파랑)[230~280,290mm/ea]</t>
  </si>
  <si>
    <t>고무장갑(명진)[M,레드/EA]</t>
  </si>
  <si>
    <t>궁중너비아니(태림에프웰,냉동)[1kg(20g*약50입)/봉]</t>
  </si>
  <si>
    <t>부추잡채김말이(한성기업,냉동)[1kg(25g*40개입)/봉]</t>
  </si>
  <si>
    <t>(S)(C)연근(염장,냉장,상품,슬라이스,중국)[kg]</t>
  </si>
  <si>
    <t>(C)혼합야채2종(짜장,카레용)(냉동,상품,중국)[1kg/봉,개별냉동(감자80％당근20％)]</t>
  </si>
  <si>
    <t>고무장갑(하얀손)[고무장갑,하얀손,미니,아이보리]</t>
  </si>
  <si>
    <t>고추참치덕용(동원)[1.88kg/캔]</t>
  </si>
  <si>
    <t>염장다시마채(상품,국산)[수율60％내외/kg]</t>
  </si>
  <si>
    <t>훗카이도다시이리미소된장(면사랑)[1kg/ea]</t>
  </si>
  <si>
    <t>(CK)비셰프돈까스소스골드(동원홈푸드,냉장)[2kg/EA]</t>
  </si>
  <si>
    <t>(CK)바베큐소스(동원홈푸드,냉장)[2KG/EA]</t>
  </si>
  <si>
    <t>중력1등밀가루(CJ,상온)[3kg/ea]</t>
  </si>
  <si>
    <t>(CK)오징어젓갈S(한성기업,냉장,수입)[1kg/봉]</t>
  </si>
  <si>
    <t>흑임자가루(뚜레반,상온,수입)[1kg/pk]</t>
  </si>
  <si>
    <t>옛날당면(오뚜기)[300g/봉]</t>
  </si>
  <si>
    <t>옛날붕어빵(단팥)(사조대림,냉동)[500g(약25g*20ea)/봉]</t>
  </si>
  <si>
    <t>옛날붕어빵(슈크림)(사조대림,냉동)[500g(약25g*약20ea)/봉]</t>
  </si>
  <si>
    <t>2배사과식초(오뚜기,상온)[1.8L/EA]</t>
  </si>
  <si>
    <t>소보루빵(파리바게뜨,상온)[80g/봉]</t>
  </si>
  <si>
    <t>후레쉬크림빵(파리바게뜨,상온)[80g/봉]</t>
  </si>
  <si>
    <t>혼합12곡(농협,국산)[1kg/봉]</t>
  </si>
  <si>
    <t>(S)해물동그랑땡(하늘푸드,냉동)[1kg(약16g*약60개입)/봉]</t>
  </si>
  <si>
    <t>알배기배추(상품,국산)[8kg내외/box]</t>
  </si>
  <si>
    <t>치킨강정가라아게Ⅱ(동해식품,냉동,브라질)[1kg(22~32g*30~50개입)/봉]</t>
  </si>
  <si>
    <t>꽃소금(CJ,상온)[3kg/ea]</t>
  </si>
  <si>
    <t>침조기(냉동,가염,상품,기니)[90~100g/미]</t>
  </si>
  <si>
    <t>닭(Ski0%Off)(체리부로,가슴살,냉장,까스용,국산)[50g]</t>
  </si>
  <si>
    <t>(S)오이(무침용)(상온,상품,국산)[미구분(다다기,취청),kg]</t>
  </si>
  <si>
    <t>오쉐프왕만두(오뚜기,냉동)[1.4kg(70g*20입)/봉]</t>
  </si>
  <si>
    <t>짠맛을줄인건강한재래된장골드(신송식품,상온)[500g/EA]</t>
  </si>
  <si>
    <t>씽크대마개(중)[10cm/ea]</t>
  </si>
  <si>
    <t>(C)아주까리나물(건,냉장,상품,데친,중국)[kg]</t>
  </si>
  <si>
    <t>(S)(CK)감자샐러드(동원홈푸드,냉장)(동원홈푸드,냉장)[1kg/봉]</t>
  </si>
  <si>
    <t>(S)(CK)고구마샐러드(동원홈푸드,냉장)(동원홈푸드,냉장)[1kg/봉]</t>
  </si>
  <si>
    <t>(S)(CK)단호박샐러드(동원홈푸드,냉장)[1kg/봉]</t>
  </si>
  <si>
    <t>맥아물엿(참고을,상온)[5kg/통]</t>
  </si>
  <si>
    <t>꽃게(냉동,상품,절단,중국)[(2L)450g,10-12입]</t>
  </si>
  <si>
    <t>꽃게(냉동,상품,절단,중국)[(L)450g, 16-20입]</t>
  </si>
  <si>
    <t>스퀴즈[작업대용(일반)]</t>
  </si>
  <si>
    <t>(C)혼합야채(양배추샐러드용)(상품,국산)[500g/봉(3x3cm내외절단/양배추60％,양상추20％,적채12％,치커리8％)]</t>
  </si>
  <si>
    <t>(C)혼합야채(샐러드파스타용)(상품,국산)[500g/봉(3x3cm내외절단/베이비채소25％,로메인25％,비타민25％,치커리25％)]</t>
  </si>
  <si>
    <t>꼬들단무지(한아름,냉장)[1kg/pk]</t>
  </si>
  <si>
    <t>(S)(CK)연근조림(녹선,냉장,중국)(녹선,냉장,중국)[1kg/ea(고형량65％)]</t>
  </si>
  <si>
    <t>(CK)오복채(녹선,냉장,중국)[1kg/ea(고형량 60％)]</t>
  </si>
  <si>
    <t>맛을담은진간장(양조5％,T0%0.85)(신송식품,상온)[14L/EA]</t>
  </si>
  <si>
    <t>런천미트(롯데푸드,실온)[1.8kg/ea]</t>
  </si>
  <si>
    <t>츄러스(미송식품,냉동)[550g(10개입)*10팩/box]</t>
  </si>
  <si>
    <t>청정원딸기쨈(대상,상온)[370g/ea]</t>
  </si>
  <si>
    <t>맛을담은국간장(양조5％,T0%0.85)(신송식품,상온)[14L/EA]</t>
  </si>
  <si>
    <t>(CK)전통더덕무침(녹선,냉장,중국)[1kg/ea(고형량58％)]</t>
  </si>
  <si>
    <t>(CK)전통무말랭이무침(녹선,냉장,중국)[1kg/ea(고형량61.92％)]</t>
  </si>
  <si>
    <t>(S)슈스트링(팜프리츠,냉동)[2kg/ea]</t>
  </si>
  <si>
    <t>(월:입고불가)하이토피아M490(비유독오븐)[(월:입고불가)20kg/ea]</t>
  </si>
  <si>
    <t>미트스파게티소스행복한맛남(아워홈,냉장)[2kg/pk]</t>
  </si>
  <si>
    <t>도토리묵(맑은해오름,통,냉장,중국)[3kg/ea]</t>
  </si>
  <si>
    <t>새우젓(서해글로벌,냉장,수입)[1kg/봉]</t>
  </si>
  <si>
    <t>(CK)양념깻잎지무침(녹선,냉장,중국)[1kg/ea(고형량50％)]</t>
  </si>
  <si>
    <t>가득한재래식된장(CJ,실온)[14kg/EA]</t>
  </si>
  <si>
    <t>피양파(국산)/개당200G내외[KG/개당200G내외]</t>
  </si>
  <si>
    <t>다다기오이(국산)/특[kg/특 (4k발주제한)]</t>
  </si>
  <si>
    <t>다다기오이(국내산)/상[KG/상 (4k발주제한)]</t>
  </si>
  <si>
    <t>조선애호박(국내산)/특[KG/특/(300G내외/EA)]</t>
  </si>
  <si>
    <t>다발느타리버섯(상/KG/국내산)[KG]</t>
  </si>
  <si>
    <t>느타리버섯(특/KG/국내산)[KG]</t>
  </si>
  <si>
    <t>느타리버섯(상/KG/국내산)[KG]</t>
  </si>
  <si>
    <t>새송이버섯(특/KG/국내산)[KG]</t>
  </si>
  <si>
    <t>새송이버섯(상/KG/국내산)[KG]</t>
  </si>
  <si>
    <t>생표고버섯(특/KG/국내산)[[접종배양:중국]KG]</t>
  </si>
  <si>
    <t>생표고버섯(상/KG/국내산)[[접종배양:중국]KG]</t>
  </si>
  <si>
    <t>팽이버섯(특/KG/국내산)[1KG/7봉/KG]</t>
  </si>
  <si>
    <t>양송이버섯(찌개용/파지/KG/국내산)[KG]</t>
  </si>
  <si>
    <t>양송이버섯(상/KG/국내산)[KG]</t>
  </si>
  <si>
    <t>느타리버섯(상/BOX/국내산)[2KG내외/BOX]</t>
  </si>
  <si>
    <t>생표고버섯(찌개용)[[접종배양:중국]KG/파지상품]</t>
  </si>
  <si>
    <t>느타리버섯(특/BOX/국내산)[2KG내외/BOX]</t>
  </si>
  <si>
    <t>다발느타리버섯(상/BOX/국내산)[2KG내외/BOX]</t>
  </si>
  <si>
    <t>양송이버섯(상/BOX/국내산)[2KG내외/BOX]</t>
  </si>
  <si>
    <t>새송이버섯(상/BOX/국내산)[2KG내외/BOX]</t>
  </si>
  <si>
    <t>새송이버섯(특/BOX/국내산)[2KG내외/BOX]</t>
  </si>
  <si>
    <t>오이고추(국내산)상[KG/상]</t>
  </si>
  <si>
    <t>청양고추(보통)찌개용[일반/KG]</t>
  </si>
  <si>
    <t>취청오이(국내산)/상[KG/상]</t>
  </si>
  <si>
    <t>꽈리고추(상)[선별/상]</t>
  </si>
  <si>
    <t>홍고추(상)/국산[선별/국산/KG]</t>
  </si>
  <si>
    <t>청피망(국산)상[상/선별/팩(종이)]</t>
  </si>
  <si>
    <t>파프리카(국산)노랑[선별]</t>
  </si>
  <si>
    <t>파프리카(국산)빨강[선별]</t>
  </si>
  <si>
    <t>홍피망(국산)[(상)선별/KG]</t>
  </si>
  <si>
    <t>팽이버섯(특/EA/국내산)[150G/봉/EA]</t>
  </si>
  <si>
    <t>청양고추(상)생식용[선별/KG]</t>
  </si>
  <si>
    <t>쥬키니호박(국내산)/상[kg/상]</t>
  </si>
  <si>
    <t>피양파(국산)/원물망/15KG[15KG/개당150G내외]</t>
  </si>
  <si>
    <t>깐양파(국산)/개당200G내외[KG/개당200G내외]</t>
  </si>
  <si>
    <t>신라면멀티팩(농심)[BOX/(120G*5EA*8PK)/BOX]</t>
  </si>
  <si>
    <t>아몬드(상온,상품,슬라이스,수입)[200g/pk]</t>
  </si>
  <si>
    <t>(S)껍질벗긴들깨가루(참고을,상온)[1KG/PK]</t>
  </si>
  <si>
    <t>통들깨가루(참고을,상온)[1KG/PK]</t>
  </si>
  <si>
    <t>아몬드(상온,상품,슬라이스,미국)[Kg]</t>
  </si>
  <si>
    <t>야채튀김(천일)[1KG(약60G*18개내외)]</t>
  </si>
  <si>
    <t>볶음용굴소스매운맛(면사랑)[1.8L/PET]</t>
  </si>
  <si>
    <t>절단파인애플(냉장,필리핀)[(50개내외, 20g내외/개)/kg]</t>
  </si>
  <si>
    <t>오리훈제슬라이스(국내산)/A[냉장/1KG포장]</t>
  </si>
  <si>
    <t>데리야끼소스(CJ)[325G]</t>
  </si>
  <si>
    <t>건조크랜베리,미국산,1KG/PAC[1KG/PAC]</t>
  </si>
  <si>
    <t>옹기종기베이컨200(목우촌)[200G(약12장)]</t>
  </si>
  <si>
    <t>다데스픈[대,380mm,스테인레스]</t>
  </si>
  <si>
    <t>요리교실통그릴비엔나(동원)[1KG]</t>
  </si>
  <si>
    <t>에이플러스궁중너비아니(대상)[1KG(40G*25EA)]</t>
  </si>
  <si>
    <t>호박고구마(찜용)(상품,국산)[kg(110g내외/ea)]</t>
  </si>
  <si>
    <t>엄나무(상품,슬라이스,국산)</t>
  </si>
  <si>
    <t>흙감자(왕왕)[KG/200G이상/EA]</t>
  </si>
  <si>
    <t>청상추(국내산)/상[KG/상]</t>
  </si>
  <si>
    <t>돈등뼈(국내산)/A[냉동/150~200G]</t>
  </si>
  <si>
    <t>보석얼음(참조아)[3KG/EA/돌얼음]</t>
  </si>
  <si>
    <t>주꾸미(베트남산)[냉동/BOX/2.4KG(200G*12EA)15미]</t>
  </si>
  <si>
    <t>생가득얇은피꽉찬속김치만두(풀무원)[800G(400G*2EA)]</t>
  </si>
  <si>
    <t>흰강낭콩,소,미국산,1KG/PAC[1KG/PAC]</t>
  </si>
  <si>
    <t>(S)연두부(동화식품,냉장,수입)[150G,대두:외국산]</t>
  </si>
  <si>
    <t>(S)순두부(동화식품,냉장,수입)[1KG,대두:외국산]</t>
  </si>
  <si>
    <t>(S)두부(동화식품,냉장,부침용,수입)[3KG,대두:외국산]</t>
  </si>
  <si>
    <t>우동국물(롯데푸드)[2.2KG/EA]</t>
  </si>
  <si>
    <t>갈릭디핑소스(롯데푸드)[2KG/EA]</t>
  </si>
  <si>
    <t>사골엑기스(오뚜기)[1KG/EA]</t>
  </si>
  <si>
    <t>참치통조림(동원) 동원[1.88KG/참치류_업소/용기(CAN)]</t>
  </si>
  <si>
    <t>맛김치(중국산/강동K&amp;S)10KG[10kg/box/배추(중국산)고춧가루(중국산)]</t>
  </si>
  <si>
    <t>엄지새송이버섯,국산,KG,6~8CM내외[KG,6~8CM내외]</t>
  </si>
  <si>
    <t>단호박(국내산)EA</t>
  </si>
  <si>
    <t>민물새우(인도산)[400G]</t>
  </si>
  <si>
    <t>요플레토핑프레첼&amp;초코청크(빙그레)[120G]</t>
  </si>
  <si>
    <t>[행사]두툼돈까스(천일)[2.4KG(120G*20EA)]</t>
  </si>
  <si>
    <t>단호박마차(담터,상온)[17g*50입/EA]</t>
  </si>
  <si>
    <t>무염아몬드(상온,미국)[kg]</t>
  </si>
  <si>
    <t>볶음참깨(신송식품,실온,수입)[1kg/ea]</t>
  </si>
  <si>
    <t>(C)H마늘쫑(슬라이스,중국)[4.5cm 내외 컷]</t>
  </si>
  <si>
    <t>고구마(찜용)[150G내외/EA/상]</t>
  </si>
  <si>
    <t>단호박(국내산)[KG,유피,속제거,1/8절단]</t>
  </si>
  <si>
    <t>단호박(국내산)[KG,제피,속제거,1/2절단]</t>
  </si>
  <si>
    <t>찐녹두(상온,상품,깐,중국)[1Kg/봉]</t>
  </si>
  <si>
    <t>아귀순살(냉동,중국)[20g내외/kg]</t>
  </si>
  <si>
    <t>염장다시마(국내산)[KG/상/수율65％]</t>
  </si>
  <si>
    <t>치킨너겟(맘모스)[1KG]</t>
  </si>
  <si>
    <t>(S)조랭이(토담)(외국산)(냉장)[1kg/EA]</t>
  </si>
  <si>
    <t>밀감(하우스,국산)[BOX(S,42~47입/3kg)]</t>
  </si>
  <si>
    <t>(S)밀떡볶이(토담,미국산,호주산)(냉장)[2kg/ea]</t>
  </si>
  <si>
    <t>누들떡볶이(토담)(냉동)[1kg/ea]</t>
  </si>
  <si>
    <t>간장양파장아찌(이음)[1KG/EA]</t>
  </si>
  <si>
    <t>(S)오쉐프식용유(오뚜기,상온)[18L/오쉐프]</t>
  </si>
  <si>
    <t>콜라비(국내산)[KG]</t>
  </si>
  <si>
    <t>에이플러스부대찌개모듬햄(대상)[1KG/후랑크7,스모크3]</t>
  </si>
  <si>
    <t>(S)파슬리가루(은진물산,상온)[150g/통(EA)]</t>
  </si>
  <si>
    <t>(S)떡국떡(외국산,토담)(냉장)[1kg/EA]</t>
  </si>
  <si>
    <t>흙당근,국산,KG,300G이상/EA[KG,300G이상/EA]</t>
  </si>
  <si>
    <t>진미채(국내가공)(냉장,상품,페루)[200g/pk]</t>
  </si>
  <si>
    <t>황태채(상품,수입)[200g/PK]</t>
  </si>
  <si>
    <t>(S)오징어채몸살(냉동,채,중국)[수율100％/kg]</t>
  </si>
  <si>
    <t>겉바속촉통살치킨까스(냉동,국산)[1kg(약100g*약10ea)EA]</t>
  </si>
  <si>
    <t>더블스모크불고기햄(진주햄)[500G(19.2G*26장내외)]</t>
  </si>
  <si>
    <t>잘익은찰고추장,참고을,7KG/EA[참고을,7KG/EA]</t>
  </si>
  <si>
    <t>들기름(치악산)[1.8L*12]</t>
  </si>
  <si>
    <t>H현미(상온,국산)[4Kg/봉]</t>
  </si>
  <si>
    <t>주꾸미(냉동,상품,베트남)[10미/200g/PK(30-50)]</t>
  </si>
  <si>
    <t>우기름(한우/국내산)[냉동/민찌]</t>
  </si>
  <si>
    <t>고소하고바삭한베이컨파지(대상)[1KG/볶음밥용파지]</t>
  </si>
  <si>
    <t>호박오가리(냉장,상품,데친,국산)[kg]</t>
  </si>
  <si>
    <t>찰보리쌀(실온,국산)[5kg/봉(EA)]</t>
  </si>
  <si>
    <t>[고정가]우전각(호주산)국거리[냉동/0.3*2.5*2.5]</t>
  </si>
  <si>
    <t>[고정가]우전각(호주산)잡채용[냉동/0.6*0.6*6]</t>
  </si>
  <si>
    <t>[고정가]우전각(호주산)다짐육[냉동]</t>
  </si>
  <si>
    <t>돈등뼈(국내산)/A[냉동/원물/절단없음]</t>
  </si>
  <si>
    <t>맘으로 돈사골농축액[1KG]</t>
  </si>
  <si>
    <t>홀그레인머스타드,미국산,라리,567G/EA[라리,567G/EA]</t>
  </si>
  <si>
    <t>[H]GAP파프리카,빨강,국산,KG[KG]</t>
  </si>
  <si>
    <t>[H]GAP파프리카,노랑,국산,KG[KG]</t>
  </si>
  <si>
    <t>[H]GAP파프리카,착색,규격무관,국산,KG[KG]</t>
  </si>
  <si>
    <t>방수앞치마(H형,단면코팅)대[빨강, 90*120/EA]</t>
  </si>
  <si>
    <t>(지속)모듬쌈(상품,친환경,국산)[Kg]</t>
  </si>
  <si>
    <t>옥수수수염차(담터)[150G(1.5G*100T)]</t>
  </si>
  <si>
    <t>돈전지,브라질산,KG,덩어리[KG,덩어리]</t>
  </si>
  <si>
    <t>조선애호박(국내산)EA/특[300G내외/EA/특]</t>
  </si>
  <si>
    <t>메밀전병(담두)[1.2KG(120G*10EA)]</t>
  </si>
  <si>
    <t>에빠니 페퍼민트[1.5G*20T/PK]</t>
  </si>
  <si>
    <t>(S)바나나(자연왕국,상품,필리핀)[8손/13kg/box]</t>
  </si>
  <si>
    <t>겉바속촉통살치킨까스(체리부로)[냉동/국내산/1kg(약100g*10ea내외)]</t>
  </si>
  <si>
    <t>[고정가]돈후지(국내산)국거리용[냉동/0.3*3*3]</t>
  </si>
  <si>
    <t>단호박(뉴질랜드산)[KG,제피,속제거,1/2절단]</t>
  </si>
  <si>
    <t>청국장(대복식품,냉장,수입)[1kg/EA]</t>
  </si>
  <si>
    <t>두절건새우(소,중국)[500g/PK]</t>
  </si>
  <si>
    <t>두절건새우(소,중국)[100g/PK]</t>
  </si>
  <si>
    <t>두절건새우(중,중국)[500g/PK]</t>
  </si>
  <si>
    <t>두절건새우(중,중국)[100g/PK]</t>
  </si>
  <si>
    <t>건보리새우(수입)[100g/PK]</t>
  </si>
  <si>
    <t>건보리새우(국산)[100g/PK]</t>
  </si>
  <si>
    <t>쥐어채(상품,수입)[200g/PK]</t>
  </si>
  <si>
    <t>건목이버섯(수입)[100g/PK]</t>
  </si>
  <si>
    <t>두절건새우(대,중국)[100g/PK]</t>
  </si>
  <si>
    <t>1L참기름,DC,참깨분말:베트남산,후레시스,참고을,1L/EA[후레시스,참고을,1L/EA]</t>
  </si>
  <si>
    <t>모두부,대두:외국산,정남,1KG/EA[정남,1KG/EA]</t>
  </si>
  <si>
    <t>허니버터시즈닝(동원홈푸드,상온)[500g/ea]</t>
  </si>
  <si>
    <t>(S)크림스프(동원홈푸드,상온)[1kg/EA]</t>
  </si>
  <si>
    <t>북어채(상품,러시아)[100g/PK]</t>
  </si>
  <si>
    <t>생참취나물(국내산)[KG/계절채소]</t>
  </si>
  <si>
    <t>황설탕(씨제이)[1KG]</t>
  </si>
  <si>
    <t>백설맛술(씨제이)로즈마리[1.8L]</t>
  </si>
  <si>
    <t>데친고구마순(중국산/EA)[1KG/EA]</t>
  </si>
  <si>
    <t>데친고사리(중국산/EA)[1KG/EA/남방고사리]</t>
  </si>
  <si>
    <t>[고정가]돈후지(국내산)다짐육[냉동]</t>
  </si>
  <si>
    <t>[고정가]돈후지(국내산)잡채용[냉동/0.6*0.6*6]</t>
  </si>
  <si>
    <t>[고정가]돈후지(국내산)카레짜장용[냉동/1*1*1]</t>
  </si>
  <si>
    <t>[고정가]돈후지(국내산)장조림용[냉동/2*2*2]</t>
  </si>
  <si>
    <t>페퍼로치노홀(화미)[45G]</t>
  </si>
  <si>
    <t>팥가루(뚜레반,상온)[300g/PK]</t>
  </si>
  <si>
    <t>(S)볶음참깨(신송식품,실온,수입)[1kg/ea]</t>
  </si>
  <si>
    <t>마늘쫑지마늘쫑절임(이음푸드,냉장,중국)[1kg/봉(PK),고형량75％]</t>
  </si>
  <si>
    <t>무짠지간장절임(이음푸드,냉장,국산)[1kg/봉(PK),고형량75％]</t>
  </si>
  <si>
    <t>건곤드레나물(중국산)[KG]</t>
  </si>
  <si>
    <t>냉채소스(OH)[2KG]</t>
  </si>
  <si>
    <t>우동육수(OH)[2KG]</t>
  </si>
  <si>
    <t>펜네(치코도르)[500G]</t>
  </si>
  <si>
    <t>건궁채,중국산,1KG/PAC,D-2[1KG/PAC,D-2]</t>
  </si>
  <si>
    <t>맛김치,알뜰형,배추,고춧가루:국산,일품,KG,5KG단위발주,중숙,김해D-[일품,KG,5KG단위발주,중숙,김해D-2]</t>
  </si>
  <si>
    <t>어슷우엉채(중국산)[500g/진공/3~4mm(두께)]</t>
  </si>
  <si>
    <t>오리훈제슬라이스(국내산)/A[냉장/0.6KG]</t>
  </si>
  <si>
    <t>냉동우동면(면사랑)[250G*5EA]</t>
  </si>
  <si>
    <t>냉동우동면(면사랑)[230G*5EA]</t>
  </si>
  <si>
    <t>(S)(CK)깐메추리알(김포축산,냉장)[1kg/PK]</t>
  </si>
  <si>
    <t>E파인애플드레싱(이푸드,냉장)[2kg/EA]</t>
  </si>
  <si>
    <t>E딸기드레싱(이푸드,냉장)[2kg/EA]</t>
  </si>
  <si>
    <t>E오리엔탈소스(이푸드,냉장)[2kg/EA]</t>
  </si>
  <si>
    <t>(S)E데리야끼소스(이푸드,냉장)[2kg/EA]</t>
  </si>
  <si>
    <t>(S)E허니머스타드소스(이푸드,냉장)[2kg/EA]</t>
  </si>
  <si>
    <t>바나나(상품,콜롬비아)[6손(미숙/13kg/box)]</t>
  </si>
  <si>
    <t>냉동감자(중국산)[1KG/0.5*0.5*6CM/감자채(볶음용)]</t>
  </si>
  <si>
    <t>고추지무침(일미)[4KG]</t>
  </si>
  <si>
    <t>녹두(통,상품,미얀마)[kg/봉]</t>
  </si>
  <si>
    <t>쁘띠첼과일젤리(밀감)(CJ,냉장)[90g/EA]</t>
  </si>
  <si>
    <t>비비고왕교자만두(CJ,냉동)[1.05KG(약 30입)]</t>
  </si>
  <si>
    <t>(C)완두콩(상품,깐,미국)[Kg/봉,원산지:미국]</t>
  </si>
  <si>
    <t>염장해파리(중국산)[YELLOW/수율70％/절단]</t>
  </si>
  <si>
    <t>[행사]오리훈제슬라이스(국내산)/A[냉장/1KG포장]</t>
  </si>
  <si>
    <t>[계약]국물용멸치(국내산)/중품[냉장/EA/1KG(10cm 이상)]</t>
  </si>
  <si>
    <t>돈사태(국내산)장조림용/A[냉동/2*2*2]</t>
  </si>
  <si>
    <t>[계약]국물용멸치(국내산)/상품[냉장/BOX/1.5KG]</t>
  </si>
  <si>
    <t>다담사골부대찌개양념(씨제이)[2KG]</t>
  </si>
  <si>
    <t>[H-COOK]탕수소스(스마트푸드센터,냉장)[2KG/EA]</t>
  </si>
  <si>
    <t>대왕오징어채(중국산)[냉동/KG]</t>
  </si>
  <si>
    <t>제이쿱표고버섯채[2.84kg/캔]</t>
  </si>
  <si>
    <t>하얀계란(백색란)(특란)(냉장,세척,국산)[30개입(1,800g),60g이상~68g미만/EA]</t>
  </si>
  <si>
    <t>청정원로제스파게티소스(대상)[2KG]</t>
  </si>
  <si>
    <t>(S)해표국수소면(사조대림,상온)[3kg/PK]</t>
  </si>
  <si>
    <t>파프리카시즈닝(오씨아니)[450G]</t>
  </si>
  <si>
    <t>옛날사골곰탕(오뚜기)[500G/BOX(18EA)]</t>
  </si>
  <si>
    <t>옛날사골곰탕(오뚜기)[350G/BOX(18EA)]</t>
  </si>
  <si>
    <t>숙주나물(일반)(중국산)_재우[KG/세척]</t>
  </si>
  <si>
    <t>해표국수소면(사조해표)[3KG]</t>
  </si>
  <si>
    <t>마카로니(라폰테)[500G]</t>
  </si>
  <si>
    <t>핫소스(에이스)[180ML]</t>
  </si>
  <si>
    <t>개성얇은피고기만두[1KG]</t>
  </si>
  <si>
    <t>제이쿱죽순편(상온)[2.84kg/EA]</t>
  </si>
  <si>
    <t>고추참치1.8KG[1.88KG/EA/6EA/BOX/용기(CAN)]</t>
  </si>
  <si>
    <t>가자미(냉동,소제/절단,러시아)[특별사양]</t>
  </si>
  <si>
    <t>가쯔오풍쯔유(이엔)[1.8L]</t>
  </si>
  <si>
    <t>(식자재왕)건미역_국산1kg[1kg/8]</t>
  </si>
  <si>
    <t>(식자재왕)바베큐소스2kg (주)미르마로푸드시스템[2kg/5/(주)미르마로푸드시스템]</t>
  </si>
  <si>
    <t>ⓦ쌀(식자재왕_찹쌀_국산)4kg[4kg/5]</t>
  </si>
  <si>
    <t>(식자재왕)찰보리_국산4kg[4kg/5]</t>
  </si>
  <si>
    <t>(식자재왕)김가루_국산400g[400g/10]</t>
  </si>
  <si>
    <t>락스(식자재왕_알뜰)12kg[12kg]</t>
  </si>
  <si>
    <t>(식자재왕)오징어젓갈_반찬나무2kg[2kg/6]</t>
  </si>
  <si>
    <t>(식자재왕)롤팩_중_30*40cm_500매[500매/12]</t>
  </si>
  <si>
    <t>(식자재왕)흑임자드레싱_프리미엄_2kg[2kg/5]</t>
  </si>
  <si>
    <t>(식자재왕)위생장갑200매[200매/12]</t>
  </si>
  <si>
    <t>(식자재왕)돈까스소스_실속1.95kg[1.95kg/6]</t>
  </si>
  <si>
    <t>소스(식자재왕_스테이크소스_실속)1.95kg[1.95kg/6]</t>
  </si>
  <si>
    <t>(식자재왕)후라이팬_실속32cm[32cm/(5중코팅)]</t>
  </si>
  <si>
    <t>(식자재왕)땅콩조림_반찬나무2kg[2kg/6]</t>
  </si>
  <si>
    <t>(식자재왕)돼지불고기양념_고추장2.2kg[2.2kg/6]</t>
  </si>
  <si>
    <t>■ⓦ다시마(식자재왕_건다시마_국산)1kg[1kg/10]</t>
  </si>
  <si>
    <t>(식자재왕)참깨드레싱2kg[2kg/5]</t>
  </si>
  <si>
    <t>(식자재왕)유자드레싱2kg[2kg/5]</t>
  </si>
  <si>
    <t>간장깻잎지(반찬단지)[1KG]</t>
  </si>
  <si>
    <t>고기만두1.3KG(칠갑농산)[1.3KG/냉동]</t>
  </si>
  <si>
    <t>건메밀국수(칠갑농산)[1KG]</t>
  </si>
  <si>
    <t>낙지젓갈(일미)[2KG]</t>
  </si>
  <si>
    <t>(S)떡국떡(냉장)[1kg/EA]</t>
  </si>
  <si>
    <t>산줄리아노마카로니(실온,터키)[500g/EA]</t>
  </si>
  <si>
    <t>(S)부침가루(사조동아원,상온)[1kg/PK]</t>
  </si>
  <si>
    <t>(S)쫄면(평화식품,냉동)[2kg/EA]</t>
  </si>
  <si>
    <t>(S)튀김가루(사조동아원,상온)[1kg/PK]</t>
  </si>
  <si>
    <t>버터갈릭씨즈닝(동원)[500G/EA]</t>
  </si>
  <si>
    <t>절단주꾸미M(냉동,상품,절단,베트남)[M/500g/pk]</t>
  </si>
  <si>
    <t>적포도(크림슨)(미국)[kg]</t>
  </si>
  <si>
    <t>절단주꾸미L(냉동,상품,베트남)[L/500g/pk]</t>
  </si>
  <si>
    <t>위생장갑(삼아)[400매/곽(EA)]</t>
  </si>
  <si>
    <t>절단주꾸미L(냉동,베트남)[L/500g*6ea/Box]</t>
  </si>
  <si>
    <t>바지락(국내산)[냉장/KG/생물/해감/D-1]</t>
  </si>
  <si>
    <t>(식자재왕)마요네즈_스파우트팩3.2kg[3.2kg/4]</t>
  </si>
  <si>
    <t>(식자재왕)튀김가루1kg 주식회사 제이푸드서비스[1kg/12/주식회사 제이푸드서비스]</t>
  </si>
  <si>
    <t>(식자재왕)참기름_수입1.8L[1.8L/6 (깨분100％)]</t>
  </si>
  <si>
    <t>(식자재왕)부침가루1kg[1KG/12]</t>
  </si>
  <si>
    <t>전처리대파(파채)[채,0.2*6~8CM내외]</t>
  </si>
  <si>
    <t>(S)가스오부시(가쓰오부시)(일반)[500G(국물용)]</t>
  </si>
  <si>
    <t>미담천일염(영진식품,상온,국산)[10kg/EA]</t>
  </si>
  <si>
    <t>돈나물(국내산)[KG/계절채소]</t>
  </si>
  <si>
    <t>세발나물(국내산)[KG/계절채소]</t>
  </si>
  <si>
    <t>이금기농축치킨스톡(오뚜기)[1.25KG/BOX(12EA)]</t>
  </si>
  <si>
    <t>뚝배기표청국장(완전식품)[2KG]</t>
  </si>
  <si>
    <t>(식자재왕)두부_찌개용3kg[3kg/2]</t>
  </si>
  <si>
    <t>(식자재왕)두부_부침용3kg[3kg/2]</t>
  </si>
  <si>
    <t>(식자재왕)순두부1kg[1kg/20]</t>
  </si>
  <si>
    <t>전처리깐단호박(국내산)죽용[절단/3*3CM내외/진공]</t>
  </si>
  <si>
    <t>참치액(사조해표)1.8L[실온/1.8L]</t>
  </si>
  <si>
    <t>계란지단채(OH)[700G(0.7*0.7*80MM)]</t>
  </si>
  <si>
    <t>(S)백새우살(냉동,베트남)[(100/200)50~100미/250g*10pk/Box]</t>
  </si>
  <si>
    <t>[W+]왕새우튀김[300G(30G*10개입)/KT]</t>
  </si>
  <si>
    <t>소후레쉬반달단무지(세천팜)[2.5KG(고형량1.5KG)]</t>
  </si>
  <si>
    <t>불맛고추기름(시아스)[460G]</t>
  </si>
  <si>
    <t>타공칼라식도[355mm(총길이),220mm(칼날길이)/스테인레스/비고란(검정,노랑,초록,빨강,파랑)]</t>
  </si>
  <si>
    <t>[국내산]데친고사리[200G포장/진공]</t>
  </si>
  <si>
    <t>바나나(필리핀산)KG[KG/8수(110개 내외)]</t>
  </si>
  <si>
    <t>바나나(필리핀산)KG[KG/5~6수(85~90개)]</t>
  </si>
  <si>
    <t>(S)H닭(다리살,냉동,깍둑썰기,브라질)[2kg(3*3)/EA]</t>
  </si>
  <si>
    <t>화미갈비탕분말(화미,상온)[1kg/PK]</t>
  </si>
  <si>
    <t>(S)화미프리미엄굴소스(화미,상온)[2kg/EA]</t>
  </si>
  <si>
    <t>(S)화미실속찰당면(화미,상온)[1kg/PK]</t>
  </si>
  <si>
    <t>봄동(국내산)[KG]</t>
  </si>
  <si>
    <t>냉이(국내산)[KG]</t>
  </si>
  <si>
    <t>화미랑면(납작당면)(화미,상온)[1kg/PK]</t>
  </si>
  <si>
    <t>건취나물(실온,상품,중국)[1kg/PK]</t>
  </si>
  <si>
    <t>(S)들기름(참고을,상온,중국)[1.8L/EA(들기름100％)]</t>
  </si>
  <si>
    <t>(식자재왕)맛김치_생[KG/생/배추(국내산),고추가루(중국산)]</t>
  </si>
  <si>
    <t>얼라이브청포도(동원데어리)[250ML*12EA]</t>
  </si>
  <si>
    <t>단호박(상품,통가)[Kg]</t>
  </si>
  <si>
    <t>화미순후추분(100％)(화미,상온)[200g/PK]</t>
  </si>
  <si>
    <t>[계약]닭볶음육(국내산)[냉동/40±10G/10KG포장]</t>
  </si>
  <si>
    <t>(식자재왕)병아리콩_1kg[1kg]</t>
  </si>
  <si>
    <t>(식자재왕)고춧가루_양념용_고운_1kg[1KG/세분/㈜진미농산]</t>
  </si>
  <si>
    <t>(식자재왕)로제토마토스파게티소스2kg[2kg/5]</t>
  </si>
  <si>
    <t>(식자재왕)미트스파게티소스2kg[2kg/5]</t>
  </si>
  <si>
    <t>(실속형)맛김치(예소담,실온,초숙)[10kg/Box,배추:국내산/고추분:중국산]</t>
  </si>
  <si>
    <t>(S)제이쿱양송이캔슬라이스(특편)[2.84kg/캔]</t>
  </si>
  <si>
    <t>(S)쫄깃한메밀국수(풍국면,상온)[1kg/EA]</t>
  </si>
  <si>
    <t>고춧가루(태양농산,상온,상품,중분,중국)[1kg/PK]</t>
  </si>
  <si>
    <t>냉동단호박(베트남산/호박죽용)[[가열후사용]EA/KG/3~4CM내외절단(탈피/죽용)]</t>
  </si>
  <si>
    <t>마늘쫑무침(이음)/완제[1KG]</t>
  </si>
  <si>
    <t>쪽파절임(이음)[1KG/간장베이스/베트남산]</t>
  </si>
  <si>
    <t>[행사]오리정육슬라이스(국내산)다솔[냉장/1KG포장]</t>
  </si>
  <si>
    <t>꽁치통조림(사조해표)센터비축[1.88KG]</t>
  </si>
  <si>
    <t>개성김치왕만두(동원)[1.82KG]</t>
  </si>
  <si>
    <t>마가렛트오리지널[352g*8ea/Box]</t>
  </si>
  <si>
    <t>(C)깐양파(상품,탈피,중국)[kg]</t>
  </si>
  <si>
    <t>계란(특란/미국산)이슬농장[냉장/60~68G/30알/백색란]</t>
  </si>
  <si>
    <t>(S)차조(실온,중국)[1kg/EA]</t>
  </si>
  <si>
    <t>(S)팥(실온,캐나다)[1kg/EA]</t>
  </si>
  <si>
    <t>(S)서리태콩(실온,중국)[1kg/EA]</t>
  </si>
  <si>
    <t>(S)강낭콩(실온,미국)[1kg/EA]</t>
  </si>
  <si>
    <t>오곡찰밥용잡곡(1KG/EA/수입산)[1KG/EA[기장(10％/중국산),수수(13％/중국산)적두(5％/국내산),찰흑미(8％/국내(수입)]</t>
  </si>
  <si>
    <t>풋마늘대(국내산)[KG]</t>
  </si>
  <si>
    <t>냉동깐은행,국산,500G/PAC[500G/PAC]</t>
  </si>
  <si>
    <t>깐메추리알,DC,메추리알:국산,후레시스,1KG/PAC[후레시스,1KG/PAC]</t>
  </si>
  <si>
    <t>찰현미,국내산,광복,4KG/PAC[광복,4KG/PAC]</t>
  </si>
  <si>
    <t>들기름,DC,들깨:중국산,참고을,1.8L/EA[참고을,1.8L/EA]</t>
  </si>
  <si>
    <t>행주,노랑,3M,DC,W30cm,L25cm,22g,천연펄프[3M,DC,W30cm,L25cm,22g,천연펄프]</t>
  </si>
  <si>
    <t>행주,파랑,3M,DC,W300mm,L250mm,22g,천연펄프[3M,DC,W300mm,L250mm,22g,천연펄프]</t>
  </si>
  <si>
    <t>현미,국내산,유가농협,4KG/PAC[유가농협,4KG/PAC]</t>
  </si>
  <si>
    <t>구운아몬드,미국산,500G/PAC[500G/PAC]</t>
  </si>
  <si>
    <t>퓨어올리브오일,스페인산,라리,5L/EA[라리,5L/EA]</t>
  </si>
  <si>
    <t>(W)수입돈삼겹,오스트리아산,KG,덩어리,저지방,수육[KG,덩어리,저지방,수육]</t>
  </si>
  <si>
    <t>건다시마,국산,골드,100G/PAC,상[골드,100G/PAC,상]</t>
  </si>
  <si>
    <t>라텍스장갑,M,IVORY,DC,파우더프리,100매/PAC[M,IVORY,DC,파우더프리,100매/PAC]</t>
  </si>
  <si>
    <t>이집트콩(병아리콩),캐나다산,1KG/PAC[1KG/PAC]</t>
  </si>
  <si>
    <t>흙대파,FD전용,국산,KG,상[KG,상]</t>
  </si>
  <si>
    <t>케이준스파이스,외식,신영,450G/EA[신영,450G/EA]</t>
  </si>
  <si>
    <t>앞치마,조리사(P사겸용),20년형,FREE,흰색[20년형,FREE,흰색]</t>
  </si>
  <si>
    <t>상품 계</t>
  </si>
  <si>
    <t>유형자산 매각</t>
    <phoneticPr fontId="1" type="noConversion"/>
  </si>
  <si>
    <t>매출</t>
    <phoneticPr fontId="1" type="noConversion"/>
  </si>
  <si>
    <t>매입</t>
    <phoneticPr fontId="1" type="noConversion"/>
  </si>
  <si>
    <t>업체</t>
    <phoneticPr fontId="1" type="noConversion"/>
  </si>
  <si>
    <t>(단위: 원)</t>
    <phoneticPr fontId="1" type="noConversion"/>
  </si>
  <si>
    <t>특수관계자 거래 내역</t>
    <phoneticPr fontId="1" type="noConversion"/>
  </si>
  <si>
    <t>예전보고서</t>
    <phoneticPr fontId="1" type="noConversion"/>
  </si>
  <si>
    <t>상품</t>
    <phoneticPr fontId="1" type="noConversion"/>
  </si>
  <si>
    <t xml:space="preserve"> </t>
    <phoneticPr fontId="1" type="noConversion"/>
  </si>
  <si>
    <t>고정자산계정명</t>
  </si>
  <si>
    <t>고정자산코드</t>
  </si>
  <si>
    <t>고정자산명</t>
  </si>
  <si>
    <t>취득일자</t>
  </si>
  <si>
    <t>내용연수</t>
  </si>
  <si>
    <t>내용연수단위</t>
  </si>
  <si>
    <t>상각률</t>
  </si>
  <si>
    <t>상각월수</t>
  </si>
  <si>
    <t>기초가액</t>
  </si>
  <si>
    <t>당기증감</t>
  </si>
  <si>
    <t>기말잔액</t>
  </si>
  <si>
    <t>전기말_x000D_
상각누계액</t>
  </si>
  <si>
    <t>전기말_x000D_
미상각잔액</t>
  </si>
  <si>
    <t>당기상각비</t>
  </si>
  <si>
    <t>당기말_x000D_
상각누계액</t>
  </si>
  <si>
    <t>미상각잔액</t>
  </si>
  <si>
    <t>00001</t>
  </si>
  <si>
    <t>위례 사무소</t>
  </si>
  <si>
    <t>5</t>
  </si>
  <si>
    <t>년</t>
  </si>
  <si>
    <t>3</t>
  </si>
  <si>
    <t>구축물 계</t>
  </si>
  <si>
    <t>00008</t>
  </si>
  <si>
    <t>네비게이션</t>
  </si>
  <si>
    <t>년</t>
    <phoneticPr fontId="1" type="noConversion"/>
  </si>
  <si>
    <t>00009</t>
  </si>
  <si>
    <t>캐논카메라</t>
  </si>
  <si>
    <t>00010</t>
  </si>
  <si>
    <t>복합기</t>
  </si>
  <si>
    <t>00011</t>
  </si>
  <si>
    <t>멀티에어컨</t>
  </si>
  <si>
    <t>00012</t>
  </si>
  <si>
    <t>냉온수 정수기</t>
  </si>
  <si>
    <t>00013</t>
  </si>
  <si>
    <t>에어컨 할부</t>
  </si>
  <si>
    <t>00014</t>
  </si>
  <si>
    <t>에어컨설치비용</t>
  </si>
  <si>
    <t>00015</t>
  </si>
  <si>
    <t>기타비품등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</si>
  <si>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</si>
  <si>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</si>
  <si>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</si>
  <si>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</si>
  <si>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</si>
  <si>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</si>
  <si>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</si>
  <si>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</si>
  <si>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00024</t>
  </si>
  <si>
    <t>정수기</t>
  </si>
  <si>
    <t>00025</t>
  </si>
  <si>
    <t>사무용가구외</t>
  </si>
  <si>
    <t>00026</t>
  </si>
  <si>
    <t>가전제품</t>
  </si>
  <si>
    <t>00027</t>
  </si>
  <si>
    <t>LED조명 ICLE-UC72D*58</t>
  </si>
  <si>
    <t>00028</t>
  </si>
  <si>
    <t>상두대</t>
  </si>
  <si>
    <t>00029</t>
  </si>
  <si>
    <t>오피스 집기류</t>
  </si>
  <si>
    <t>00038</t>
  </si>
  <si>
    <t>사무실비품</t>
  </si>
  <si>
    <t>00030</t>
  </si>
  <si>
    <t>기타소모품</t>
  </si>
  <si>
    <t>00031</t>
  </si>
  <si>
    <t>대표님노트북(HP스펙터)</t>
  </si>
  <si>
    <t>00049</t>
  </si>
  <si>
    <t>사무실비품2</t>
  </si>
  <si>
    <t>00032</t>
  </si>
  <si>
    <t>컴퓨터</t>
  </si>
  <si>
    <t>00050</t>
  </si>
  <si>
    <t>모니터</t>
  </si>
  <si>
    <t>00051</t>
  </si>
  <si>
    <t>노트북1</t>
  </si>
  <si>
    <t>00033</t>
  </si>
  <si>
    <t>노트북2</t>
  </si>
  <si>
    <t>00034</t>
  </si>
  <si>
    <t>자외선소독기</t>
  </si>
  <si>
    <t>00035</t>
  </si>
  <si>
    <t>컴퓨터및주변기기</t>
  </si>
  <si>
    <t>00036</t>
  </si>
  <si>
    <t>컴퓨터 및 주변기기 외</t>
  </si>
  <si>
    <t>00052</t>
  </si>
  <si>
    <t>컴퓨터2</t>
  </si>
  <si>
    <t>00037</t>
  </si>
  <si>
    <t>00039</t>
  </si>
  <si>
    <t>LH55QMREBGCX</t>
  </si>
  <si>
    <t>00040</t>
  </si>
  <si>
    <t>가구</t>
  </si>
  <si>
    <t>00041</t>
  </si>
  <si>
    <t>사무용가구 外 이종</t>
  </si>
  <si>
    <t>00042</t>
  </si>
  <si>
    <t>테이블제작</t>
  </si>
  <si>
    <t>00043</t>
  </si>
  <si>
    <t>Intel Xeon E5-2686 v4</t>
  </si>
  <si>
    <t>00044</t>
  </si>
  <si>
    <t>HMC네트웍스사무실인테리어&gt;</t>
  </si>
  <si>
    <t>00045</t>
  </si>
  <si>
    <t>서버랙가구</t>
  </si>
  <si>
    <t>00046</t>
  </si>
  <si>
    <t>파티션수납가구</t>
  </si>
  <si>
    <t>00047</t>
  </si>
  <si>
    <t>00048</t>
  </si>
  <si>
    <t>00054</t>
  </si>
  <si>
    <t>파티션</t>
  </si>
  <si>
    <t>00055</t>
  </si>
  <si>
    <t>노트북</t>
  </si>
  <si>
    <t>00056</t>
  </si>
  <si>
    <t>커피머신</t>
  </si>
  <si>
    <t>00057</t>
  </si>
  <si>
    <t>에어컨</t>
  </si>
  <si>
    <t>00058</t>
  </si>
  <si>
    <t>쇼파</t>
  </si>
  <si>
    <t>00059</t>
  </si>
  <si>
    <t>00060</t>
  </si>
  <si>
    <t>사무용가구</t>
  </si>
  <si>
    <t>비품 계</t>
  </si>
  <si>
    <t>00002</t>
  </si>
  <si>
    <t>00003</t>
  </si>
  <si>
    <t>00053</t>
  </si>
  <si>
    <t>00004</t>
  </si>
  <si>
    <t>00005</t>
  </si>
  <si>
    <t>00006</t>
  </si>
  <si>
    <t>00007</t>
  </si>
  <si>
    <t>차량운반구 계</t>
  </si>
  <si>
    <t>(YC)젠틀맨메쉬의자(일반형)사출오발(블랙)화이트사출(대-단럭킹) 외</t>
  </si>
  <si>
    <t xml:space="preserve">비품 </t>
    <phoneticPr fontId="1" type="noConversion"/>
  </si>
  <si>
    <t>1. 유형자산 감가상각명세_2021.03.31</t>
    <phoneticPr fontId="1" type="noConversion"/>
  </si>
  <si>
    <t>2. 국고보조금_2021.03.31</t>
    <phoneticPr fontId="1" type="noConversion"/>
  </si>
  <si>
    <t>자산명</t>
  </si>
  <si>
    <t>내   용</t>
  </si>
  <si>
    <t>취득가액</t>
  </si>
  <si>
    <t>감가상각비</t>
  </si>
  <si>
    <t>국고보조금 회계처리</t>
  </si>
  <si>
    <t>취득자산</t>
  </si>
  <si>
    <t>국고보조금 (비품)-자산차감계정</t>
  </si>
  <si>
    <t>Intel Xeon E5-2686 v4</t>
    <phoneticPr fontId="1" type="noConversion"/>
  </si>
  <si>
    <t>이전말 국고보조금</t>
    <phoneticPr fontId="1" type="noConversion"/>
  </si>
  <si>
    <t>재계산</t>
    <phoneticPr fontId="1" type="noConversion"/>
  </si>
  <si>
    <t>A. 감가상각 재계산(정액법)</t>
    <phoneticPr fontId="1" type="noConversion"/>
  </si>
  <si>
    <t>B. 상각비 재계산(정률법)</t>
    <phoneticPr fontId="1" type="noConversion"/>
  </si>
  <si>
    <t>A. 감가상각 재계산 차이</t>
    <phoneticPr fontId="1" type="noConversion"/>
  </si>
  <si>
    <t>B. 상각비 재계산차이</t>
    <phoneticPr fontId="1" type="noConversion"/>
  </si>
  <si>
    <t>재계산(for 실사조정)</t>
    <phoneticPr fontId="1" type="noConversion"/>
  </si>
  <si>
    <t>취득일자</t>
    <phoneticPr fontId="1" type="noConversion"/>
  </si>
  <si>
    <t>취득일자말</t>
    <phoneticPr fontId="1" type="noConversion"/>
  </si>
  <si>
    <t>내용년수</t>
    <phoneticPr fontId="1" type="noConversion"/>
  </si>
  <si>
    <t>내용월수</t>
    <phoneticPr fontId="1" type="noConversion"/>
  </si>
  <si>
    <t>감가상각종료</t>
    <phoneticPr fontId="1" type="noConversion"/>
  </si>
  <si>
    <t>기준일</t>
    <phoneticPr fontId="1" type="noConversion"/>
  </si>
  <si>
    <t>경과개월수</t>
    <phoneticPr fontId="1" type="noConversion"/>
  </si>
  <si>
    <t>기말잔액</t>
    <phoneticPr fontId="1" type="noConversion"/>
  </si>
  <si>
    <t>미상각잔액</t>
    <phoneticPr fontId="1" type="noConversion"/>
  </si>
  <si>
    <t>당기 감가상각누계액 재계산</t>
    <phoneticPr fontId="1" type="noConversion"/>
  </si>
  <si>
    <t>A. 감가상각 재계산(정액법) - 약식</t>
    <phoneticPr fontId="1" type="noConversion"/>
  </si>
  <si>
    <t>국고보조금 취득자산_회사제시</t>
    <phoneticPr fontId="1" type="noConversion"/>
  </si>
  <si>
    <t>국고보조금 취득자산_재계산</t>
    <phoneticPr fontId="1" type="noConversion"/>
  </si>
  <si>
    <t>감가상각비 누계(should be)</t>
    <phoneticPr fontId="1" type="noConversion"/>
  </si>
  <si>
    <t>국고보조금(비품)-자산차감계정 당기인식</t>
    <phoneticPr fontId="1" type="noConversion"/>
  </si>
  <si>
    <t>국고보조금(비품)-인식(기말)</t>
    <phoneticPr fontId="1" type="noConversion"/>
  </si>
  <si>
    <t>수정사항</t>
    <phoneticPr fontId="1" type="noConversion"/>
  </si>
  <si>
    <t>유형자산</t>
    <phoneticPr fontId="1" type="noConversion"/>
  </si>
  <si>
    <t>당기말 국고보조금(as-is)</t>
    <phoneticPr fontId="1" type="noConversion"/>
  </si>
  <si>
    <t>당기말 국고보조금(should-be)</t>
    <phoneticPr fontId="1" type="noConversion"/>
  </si>
  <si>
    <t>영업권</t>
    <phoneticPr fontId="1" type="noConversion"/>
  </si>
  <si>
    <t>개발비</t>
    <phoneticPr fontId="1" type="noConversion"/>
  </si>
  <si>
    <t>소프트웨어</t>
    <phoneticPr fontId="1" type="noConversion"/>
  </si>
  <si>
    <t>1. 무형자산 상각명세_2021.03.31</t>
    <phoneticPr fontId="1" type="noConversion"/>
  </si>
  <si>
    <t>계정코드</t>
  </si>
  <si>
    <t>자산코드</t>
  </si>
  <si>
    <t>변동</t>
  </si>
  <si>
    <t>경비</t>
  </si>
  <si>
    <t>취득수량</t>
  </si>
  <si>
    <t>연수</t>
  </si>
  <si>
    <t>월수</t>
  </si>
  <si>
    <t>상각법</t>
  </si>
  <si>
    <t>당기말장부가액</t>
  </si>
  <si>
    <t>년상각액</t>
    <phoneticPr fontId="1" type="noConversion"/>
  </si>
  <si>
    <t>월 상각액</t>
    <phoneticPr fontId="1" type="noConversion"/>
  </si>
  <si>
    <t>당월기말장부가</t>
    <phoneticPr fontId="1" type="noConversion"/>
  </si>
  <si>
    <t>개월수</t>
    <phoneticPr fontId="1" type="noConversion"/>
  </si>
  <si>
    <t>기준월</t>
    <phoneticPr fontId="1" type="noConversion"/>
  </si>
  <si>
    <t>000001</t>
  </si>
  <si>
    <t>그린실버</t>
  </si>
  <si>
    <t>2018-01-01</t>
  </si>
  <si>
    <t>800번대</t>
  </si>
  <si>
    <t>0.2</t>
  </si>
  <si>
    <t>12</t>
  </si>
  <si>
    <t>정액법</t>
  </si>
  <si>
    <t>000002</t>
  </si>
  <si>
    <t>(주)제일락푸드시스템</t>
  </si>
  <si>
    <t>000003</t>
  </si>
  <si>
    <t>채권양도</t>
  </si>
  <si>
    <t>2018-02-21</t>
  </si>
  <si>
    <t>소      계</t>
  </si>
  <si>
    <t>국내 특허 제10-2019-0008696호 출원 서비스료</t>
  </si>
  <si>
    <t>2019-01-29</t>
  </si>
  <si>
    <t>국내 특허 제10-2019-0008692호 출원 서비스료</t>
  </si>
  <si>
    <t>2019-01-31</t>
  </si>
  <si>
    <t>000004</t>
  </si>
  <si>
    <t>000005</t>
  </si>
  <si>
    <t>2019-02-28</t>
  </si>
  <si>
    <t>000006</t>
  </si>
  <si>
    <t>000007</t>
  </si>
  <si>
    <t>2019-03-31</t>
  </si>
  <si>
    <t>000008</t>
  </si>
  <si>
    <t>000009</t>
  </si>
  <si>
    <t>2019-04-30</t>
  </si>
  <si>
    <t>000010</t>
  </si>
  <si>
    <t>000011</t>
  </si>
  <si>
    <t>000012</t>
  </si>
  <si>
    <t>2019-05-31</t>
  </si>
  <si>
    <t>000013</t>
  </si>
  <si>
    <t>000014</t>
  </si>
  <si>
    <t>000015</t>
  </si>
  <si>
    <t>2019-06-30</t>
  </si>
  <si>
    <t>000016</t>
  </si>
  <si>
    <t>000017</t>
  </si>
  <si>
    <t>000018</t>
  </si>
  <si>
    <t>2019-07-31</t>
  </si>
  <si>
    <t>000019</t>
  </si>
  <si>
    <t>000020</t>
  </si>
  <si>
    <t>000021</t>
  </si>
  <si>
    <t>국내특허출원(10-2019-0093845) 서비스료</t>
  </si>
  <si>
    <t>2019-08-02</t>
  </si>
  <si>
    <t>000022</t>
  </si>
  <si>
    <t>2019-08-19</t>
  </si>
  <si>
    <t>000023</t>
  </si>
  <si>
    <t>2019-08-31</t>
  </si>
  <si>
    <t>000024</t>
  </si>
  <si>
    <t>000025</t>
  </si>
  <si>
    <t>000026</t>
  </si>
  <si>
    <t>2019-09-30</t>
  </si>
  <si>
    <t>000027</t>
  </si>
  <si>
    <t>000028</t>
  </si>
  <si>
    <t>000029</t>
  </si>
  <si>
    <t>2019-10-31</t>
  </si>
  <si>
    <t>000030</t>
  </si>
  <si>
    <t>000031</t>
  </si>
  <si>
    <t>000032</t>
  </si>
  <si>
    <t>000033</t>
  </si>
  <si>
    <t>2019-11-30</t>
  </si>
  <si>
    <t>000034</t>
  </si>
  <si>
    <t>000035</t>
  </si>
  <si>
    <t>000036</t>
  </si>
  <si>
    <t>000037</t>
  </si>
  <si>
    <t>2019-12-31</t>
  </si>
  <si>
    <t>000038</t>
  </si>
  <si>
    <t>000039</t>
  </si>
  <si>
    <t>000040</t>
  </si>
  <si>
    <t>000041</t>
  </si>
  <si>
    <t>000042</t>
  </si>
  <si>
    <t>000043</t>
  </si>
  <si>
    <t>240</t>
  </si>
  <si>
    <t>홈페이지 제작외</t>
  </si>
  <si>
    <t>2012-08-10</t>
  </si>
  <si>
    <t>쇼핑몰디자인제작</t>
  </si>
  <si>
    <t>2013-06-07</t>
  </si>
  <si>
    <t>2018-11-27</t>
  </si>
  <si>
    <t>계정과목총계</t>
  </si>
  <si>
    <t>무형자산</t>
    <phoneticPr fontId="1" type="noConversion"/>
  </si>
  <si>
    <t>2. 개발비 자산화목록</t>
    <phoneticPr fontId="1" type="noConversion"/>
  </si>
  <si>
    <t>연구소</t>
    <phoneticPr fontId="1" type="noConversion"/>
  </si>
  <si>
    <t>합  계</t>
    <phoneticPr fontId="1" type="noConversion"/>
  </si>
  <si>
    <t>제수당</t>
    <phoneticPr fontId="1" type="noConversion"/>
  </si>
  <si>
    <t>상 여</t>
    <phoneticPr fontId="1" type="noConversion"/>
  </si>
  <si>
    <t>급   여</t>
    <phoneticPr fontId="1" type="noConversion"/>
  </si>
  <si>
    <t>소속</t>
    <phoneticPr fontId="1" type="noConversion"/>
  </si>
  <si>
    <t>직책</t>
    <phoneticPr fontId="1" type="noConversion"/>
  </si>
  <si>
    <t>성   명</t>
    <phoneticPr fontId="1" type="noConversion"/>
  </si>
  <si>
    <t>(단위:   원)</t>
    <phoneticPr fontId="1" type="noConversion"/>
  </si>
  <si>
    <t>HMC네트웍스</t>
    <phoneticPr fontId="1" type="noConversion"/>
  </si>
  <si>
    <t>상여</t>
    <phoneticPr fontId="1" type="noConversion"/>
  </si>
  <si>
    <t>급여</t>
    <phoneticPr fontId="1" type="noConversion"/>
  </si>
  <si>
    <t>성명</t>
    <phoneticPr fontId="1" type="noConversion"/>
  </si>
  <si>
    <t>월</t>
    <phoneticPr fontId="1" type="noConversion"/>
  </si>
  <si>
    <t>연구원 관련 급여 개발비 대체</t>
    <phoneticPr fontId="1" type="noConversion"/>
  </si>
  <si>
    <t>임차보증금</t>
    <phoneticPr fontId="1" type="noConversion"/>
  </si>
  <si>
    <t>기타보증금</t>
    <phoneticPr fontId="1" type="noConversion"/>
  </si>
  <si>
    <t>1. 임차보증금 상세명세_2021.03.31</t>
    <phoneticPr fontId="1" type="noConversion"/>
  </si>
  <si>
    <t>임 대 계 약 관 련</t>
    <phoneticPr fontId="1" type="noConversion"/>
  </si>
  <si>
    <t>(단위:  원)</t>
    <phoneticPr fontId="1" type="noConversion"/>
  </si>
  <si>
    <t>임 대 인</t>
    <phoneticPr fontId="1" type="noConversion"/>
  </si>
  <si>
    <t>임 대 주 소</t>
    <phoneticPr fontId="1" type="noConversion"/>
  </si>
  <si>
    <t>기   간</t>
    <phoneticPr fontId="1" type="noConversion"/>
  </si>
  <si>
    <t xml:space="preserve">보 증 금 </t>
    <phoneticPr fontId="1" type="noConversion"/>
  </si>
  <si>
    <t>월 임대료</t>
    <phoneticPr fontId="1" type="noConversion"/>
  </si>
  <si>
    <t>20.10.16 - 2022.10.15</t>
    <phoneticPr fontId="1" type="noConversion"/>
  </si>
  <si>
    <t>16.06.30 - 18.6.29(연장중)</t>
    <phoneticPr fontId="1" type="noConversion"/>
  </si>
  <si>
    <t>19.1.21 - 22.1.20</t>
    <phoneticPr fontId="1" type="noConversion"/>
  </si>
  <si>
    <t>19.4.19 - 21.4.18</t>
    <phoneticPr fontId="1" type="noConversion"/>
  </si>
  <si>
    <t>18.8.8 - 20.8.8</t>
    <phoneticPr fontId="1" type="noConversion"/>
  </si>
  <si>
    <t>2. 기타보증금 상세명세_2021.03.31</t>
    <phoneticPr fontId="1" type="noConversion"/>
  </si>
  <si>
    <t xml:space="preserve">기 타 보 증 금 </t>
    <phoneticPr fontId="1" type="noConversion"/>
  </si>
  <si>
    <t>업   체</t>
    <phoneticPr fontId="1" type="noConversion"/>
  </si>
  <si>
    <t>내   용</t>
    <phoneticPr fontId="1" type="noConversion"/>
  </si>
  <si>
    <t>비   고</t>
    <phoneticPr fontId="1" type="noConversion"/>
  </si>
  <si>
    <t>마스크 총판 대리점 보증금</t>
    <phoneticPr fontId="1" type="noConversion"/>
  </si>
  <si>
    <t>롯데렌탈㈜</t>
    <phoneticPr fontId="1" type="noConversion"/>
  </si>
  <si>
    <t>신한카드㈜</t>
    <phoneticPr fontId="1" type="noConversion"/>
  </si>
  <si>
    <t>㈜아마존카</t>
    <phoneticPr fontId="1" type="noConversion"/>
  </si>
  <si>
    <t>합   계</t>
    <phoneticPr fontId="1" type="noConversion"/>
  </si>
  <si>
    <t>확인</t>
    <phoneticPr fontId="1" type="noConversion"/>
  </si>
  <si>
    <t>세아테크</t>
    <phoneticPr fontId="1" type="noConversion"/>
  </si>
  <si>
    <t>롯데렌탈</t>
    <phoneticPr fontId="1" type="noConversion"/>
  </si>
  <si>
    <t>신한카드</t>
    <phoneticPr fontId="1" type="noConversion"/>
  </si>
  <si>
    <t>아마존카</t>
    <phoneticPr fontId="1" type="noConversion"/>
  </si>
  <si>
    <t>단기차입금</t>
    <phoneticPr fontId="1" type="noConversion"/>
  </si>
  <si>
    <t>1. 단기차입금 내역</t>
    <phoneticPr fontId="1" type="noConversion"/>
  </si>
  <si>
    <t xml:space="preserve"> 하나은행 대출명</t>
    <phoneticPr fontId="4" type="noConversion"/>
  </si>
  <si>
    <t>신규일</t>
  </si>
  <si>
    <t>약정한도</t>
  </si>
  <si>
    <t>금리{%)</t>
  </si>
  <si>
    <t>보증내역</t>
    <phoneticPr fontId="4" type="noConversion"/>
  </si>
  <si>
    <t>만기일</t>
  </si>
  <si>
    <t>대출잔액</t>
  </si>
  <si>
    <t>기업자유예금(마이너스)</t>
    <phoneticPr fontId="4" type="noConversion"/>
  </si>
  <si>
    <t>2018-12-04</t>
  </si>
  <si>
    <t>2021-11-26</t>
    <phoneticPr fontId="35" type="noConversion"/>
  </si>
  <si>
    <t>기업자유예금(마이너스)</t>
  </si>
  <si>
    <t>2015-11-20</t>
  </si>
  <si>
    <t>2021-10-28</t>
    <phoneticPr fontId="35" type="noConversion"/>
  </si>
  <si>
    <t>기업운전일반자금대출</t>
  </si>
  <si>
    <t>2021-11-05</t>
    <phoneticPr fontId="35" type="noConversion"/>
  </si>
  <si>
    <t>상환완료(11/6)</t>
    <phoneticPr fontId="35" type="noConversion"/>
  </si>
  <si>
    <t>2020-11-06</t>
  </si>
  <si>
    <t>창업지원대출</t>
  </si>
  <si>
    <t>신용대출</t>
    <phoneticPr fontId="4" type="noConversion"/>
  </si>
  <si>
    <t>2020-03-31</t>
  </si>
  <si>
    <t>2021-03-31</t>
  </si>
  <si>
    <t>중소벤처기업진흥공단 대출명</t>
    <phoneticPr fontId="4" type="noConversion"/>
  </si>
  <si>
    <t>합계</t>
    <phoneticPr fontId="4" type="noConversion"/>
  </si>
  <si>
    <t>신용보증기금 보증대출 소계</t>
    <phoneticPr fontId="4" type="noConversion"/>
  </si>
  <si>
    <t>hmc 네트웍스 대출내역 (2021년 3월 31 현재)</t>
    <phoneticPr fontId="4" type="noConversion"/>
  </si>
  <si>
    <t>신용보증기금 보증대출</t>
    <phoneticPr fontId="4" type="noConversion"/>
  </si>
  <si>
    <t>하나은행 합계</t>
    <phoneticPr fontId="4" type="noConversion"/>
  </si>
  <si>
    <t>창업기업 대출</t>
    <phoneticPr fontId="4" type="noConversion"/>
  </si>
  <si>
    <t>신용대출 소계</t>
    <phoneticPr fontId="4" type="noConversion"/>
  </si>
  <si>
    <t>대표이사 가수금</t>
    <phoneticPr fontId="1" type="noConversion"/>
  </si>
  <si>
    <t>대출 합계</t>
    <phoneticPr fontId="4" type="noConversion"/>
  </si>
  <si>
    <t>금리{%)</t>
    <phoneticPr fontId="1" type="noConversion"/>
  </si>
  <si>
    <t>퇴직급여충당부채</t>
    <phoneticPr fontId="1" type="noConversion"/>
  </si>
  <si>
    <t>1. 퇴직급여충당부채</t>
    <phoneticPr fontId="1" type="noConversion"/>
  </si>
  <si>
    <t>정산시작일</t>
  </si>
  <si>
    <t>3개월동안급여</t>
  </si>
  <si>
    <t>1년상여합계(3개월로환산)</t>
  </si>
  <si>
    <t>근속일수년</t>
  </si>
  <si>
    <t>근속일수월</t>
  </si>
  <si>
    <t>근속일수일</t>
  </si>
  <si>
    <t>3개월근무일수</t>
  </si>
  <si>
    <t>재직일수</t>
  </si>
  <si>
    <t>퇴직급여</t>
  </si>
  <si>
    <t>사업부별</t>
    <phoneticPr fontId="1" type="noConversion"/>
  </si>
  <si>
    <t>2013.08.01</t>
  </si>
  <si>
    <t>당기퇴직</t>
    <phoneticPr fontId="1" type="noConversion"/>
  </si>
  <si>
    <t>차액</t>
    <phoneticPr fontId="1" type="noConversion"/>
  </si>
  <si>
    <t>2016.04.01</t>
  </si>
  <si>
    <t>당월설정</t>
    <phoneticPr fontId="1" type="noConversion"/>
  </si>
  <si>
    <t>2021년12월31일</t>
    <phoneticPr fontId="1" type="noConversion"/>
  </si>
  <si>
    <t>전기설정분</t>
    <phoneticPr fontId="1" type="noConversion"/>
  </si>
  <si>
    <t>추가설정액</t>
    <phoneticPr fontId="1" type="noConversion"/>
  </si>
  <si>
    <t>당월까지 발생</t>
    <phoneticPr fontId="1" type="noConversion"/>
  </si>
  <si>
    <t>2017.03.20</t>
  </si>
  <si>
    <t>2017.05.08</t>
  </si>
  <si>
    <t>2017.06.26</t>
  </si>
  <si>
    <t>2017.08.01</t>
  </si>
  <si>
    <t>2019.04.29</t>
  </si>
  <si>
    <t>2019.12.23</t>
  </si>
  <si>
    <t>김우중 제외</t>
    <phoneticPr fontId="1" type="noConversion"/>
  </si>
  <si>
    <t>2020.02.26</t>
  </si>
  <si>
    <t>2020.03.02</t>
  </si>
  <si>
    <t>2020.03.05</t>
  </si>
  <si>
    <t>2020.03.18</t>
  </si>
  <si>
    <t>2020.03.23</t>
  </si>
  <si>
    <t>2020.03.28</t>
  </si>
  <si>
    <t>2020.04.01</t>
  </si>
  <si>
    <t>2020.04.20</t>
  </si>
  <si>
    <t>2020.04.27</t>
  </si>
  <si>
    <t>2020.06.08</t>
  </si>
  <si>
    <t>2020.07.13</t>
  </si>
  <si>
    <t>2020.08.24</t>
  </si>
  <si>
    <t>2020.09.24</t>
  </si>
  <si>
    <t>2020.10.05</t>
  </si>
  <si>
    <t>2020.10.22</t>
  </si>
  <si>
    <t>2020.11.16</t>
  </si>
  <si>
    <t>2020.11.17</t>
  </si>
  <si>
    <t>2020.11.25</t>
  </si>
  <si>
    <t>2020.12.01</t>
  </si>
  <si>
    <t>2020.12.07</t>
  </si>
  <si>
    <t>2020.12.16</t>
  </si>
  <si>
    <t>2020.12.14</t>
  </si>
  <si>
    <t>2020.12.22</t>
  </si>
  <si>
    <t>2020.12.28</t>
  </si>
  <si>
    <t>기초잔액</t>
    <phoneticPr fontId="1" type="noConversion"/>
  </si>
  <si>
    <t>(김우중 퇴사차감)</t>
    <phoneticPr fontId="1" type="noConversion"/>
  </si>
  <si>
    <t>No.</t>
  </si>
  <si>
    <t>사원번호</t>
  </si>
  <si>
    <t>성명</t>
  </si>
  <si>
    <t>1</t>
  </si>
  <si>
    <t>20120801-01</t>
  </si>
  <si>
    <t>2</t>
  </si>
  <si>
    <t>20130206-01</t>
  </si>
  <si>
    <t>20160401-01</t>
  </si>
  <si>
    <t>4</t>
  </si>
  <si>
    <t>20160401-02</t>
  </si>
  <si>
    <t>20160401-03</t>
  </si>
  <si>
    <t>6</t>
  </si>
  <si>
    <t>20160401-04</t>
  </si>
  <si>
    <t>7</t>
  </si>
  <si>
    <t>20170320-01</t>
  </si>
  <si>
    <t>8</t>
  </si>
  <si>
    <t>20170508-01</t>
  </si>
  <si>
    <t>9</t>
  </si>
  <si>
    <t>20170626-01</t>
  </si>
  <si>
    <t>10</t>
  </si>
  <si>
    <t>20170801-01</t>
  </si>
  <si>
    <t>11</t>
  </si>
  <si>
    <t>20190429-01</t>
  </si>
  <si>
    <t>20191223-01</t>
  </si>
  <si>
    <t>13</t>
  </si>
  <si>
    <t>20191223-02</t>
  </si>
  <si>
    <t>14</t>
  </si>
  <si>
    <t>20191223-03</t>
  </si>
  <si>
    <t>15</t>
  </si>
  <si>
    <t>20200226-01</t>
  </si>
  <si>
    <t>16</t>
  </si>
  <si>
    <t>20200302-01</t>
  </si>
  <si>
    <t>17</t>
  </si>
  <si>
    <t>20200302-02</t>
  </si>
  <si>
    <t>18</t>
  </si>
  <si>
    <t>20200305-01</t>
  </si>
  <si>
    <t>19</t>
  </si>
  <si>
    <t>20200318-01</t>
  </si>
  <si>
    <t>20</t>
  </si>
  <si>
    <t>20200323-01</t>
  </si>
  <si>
    <t>21</t>
  </si>
  <si>
    <t>20200328-01</t>
  </si>
  <si>
    <t>22</t>
  </si>
  <si>
    <t>20200401-01</t>
  </si>
  <si>
    <t>23</t>
  </si>
  <si>
    <t>20200420-01</t>
  </si>
  <si>
    <t>24</t>
  </si>
  <si>
    <t>20200427-01</t>
  </si>
  <si>
    <t>25</t>
  </si>
  <si>
    <t>20200608-01</t>
  </si>
  <si>
    <t>26</t>
  </si>
  <si>
    <t>20200608-02</t>
  </si>
  <si>
    <t>27</t>
  </si>
  <si>
    <t>20200713-01</t>
  </si>
  <si>
    <t>28</t>
  </si>
  <si>
    <t>20200824-01</t>
  </si>
  <si>
    <t>29</t>
  </si>
  <si>
    <t>20200924-01</t>
  </si>
  <si>
    <t>30</t>
  </si>
  <si>
    <t>20201005-01</t>
  </si>
  <si>
    <t>31</t>
  </si>
  <si>
    <t>20201022-01</t>
  </si>
  <si>
    <t>32</t>
  </si>
  <si>
    <t>20201116-01</t>
  </si>
  <si>
    <t>33</t>
  </si>
  <si>
    <t>20201116-02</t>
  </si>
  <si>
    <t>34</t>
  </si>
  <si>
    <t>20201117-01</t>
  </si>
  <si>
    <t>35</t>
  </si>
  <si>
    <t>20201125-01</t>
  </si>
  <si>
    <t>36</t>
  </si>
  <si>
    <t>20201201-01</t>
  </si>
  <si>
    <t>37</t>
  </si>
  <si>
    <t>20201207-02</t>
  </si>
  <si>
    <t>38</t>
  </si>
  <si>
    <t>20201211-01</t>
  </si>
  <si>
    <t>39</t>
  </si>
  <si>
    <t>20201214-01</t>
  </si>
  <si>
    <t>40</t>
  </si>
  <si>
    <t>20201222-01</t>
  </si>
  <si>
    <t>41</t>
  </si>
  <si>
    <t>20201228-01</t>
  </si>
  <si>
    <t>총계산인원수: 41명</t>
  </si>
  <si>
    <t>정액법</t>
    <phoneticPr fontId="1" type="noConversion"/>
  </si>
  <si>
    <t>정률법</t>
    <phoneticPr fontId="1" type="noConversion"/>
  </si>
  <si>
    <t>감가상각방법</t>
    <phoneticPr fontId="1" type="noConversion"/>
  </si>
  <si>
    <t>→ 회사 인터뷰결과 해당 재계산은 할 필요 없음. (비품을 정액법이 아닌 정률법으로 상각중이라 이상없음)</t>
    <phoneticPr fontId="1" type="noConversion"/>
  </si>
  <si>
    <t>(재계산 필요없음)</t>
    <phoneticPr fontId="1" type="noConversion"/>
  </si>
  <si>
    <t>구축물과 차량운반구는 정액법 상각</t>
    <phoneticPr fontId="1" type="noConversion"/>
  </si>
  <si>
    <t>비품은 정률법 상각.</t>
    <phoneticPr fontId="1" type="noConversion"/>
  </si>
  <si>
    <t>이상없음.</t>
    <phoneticPr fontId="1" type="noConversion"/>
  </si>
  <si>
    <t>미지급이자</t>
  </si>
  <si>
    <t>미 지 급 비 용 명 세 서</t>
  </si>
  <si>
    <t>HMC네트웍스</t>
  </si>
  <si>
    <t>(단위: 원)</t>
  </si>
  <si>
    <t>차입금</t>
  </si>
  <si>
    <t>차 입 금</t>
  </si>
  <si>
    <t>창업지원 대출</t>
  </si>
  <si>
    <t>소계</t>
  </si>
  <si>
    <t>차입금금액검증</t>
    <phoneticPr fontId="1" type="noConversion"/>
  </si>
  <si>
    <t>손 익 계 산 서</t>
    <phoneticPr fontId="3" type="noConversion"/>
  </si>
  <si>
    <t>제9기(당기)2021년 1월 1일부터 2021년  3월 31일까지</t>
    <phoneticPr fontId="1" type="noConversion"/>
  </si>
  <si>
    <t>제8기(전기)2020년 1월 1일부터 2020년 12월 31일까지</t>
    <phoneticPr fontId="1" type="noConversion"/>
  </si>
  <si>
    <t>(단위:원)</t>
    <phoneticPr fontId="3" type="noConversion"/>
  </si>
  <si>
    <t>1. 등본</t>
    <phoneticPr fontId="1" type="noConversion"/>
  </si>
  <si>
    <t>2. 증자내역</t>
    <phoneticPr fontId="1" type="noConversion"/>
  </si>
  <si>
    <t>종류</t>
    <phoneticPr fontId="1" type="noConversion"/>
  </si>
  <si>
    <t>보통주</t>
    <phoneticPr fontId="1" type="noConversion"/>
  </si>
  <si>
    <t>일자</t>
    <phoneticPr fontId="1" type="noConversion"/>
  </si>
  <si>
    <t>액면가</t>
    <phoneticPr fontId="1" type="noConversion"/>
  </si>
  <si>
    <t>발행가</t>
    <phoneticPr fontId="1" type="noConversion"/>
  </si>
  <si>
    <t>자본금</t>
    <phoneticPr fontId="1" type="noConversion"/>
  </si>
  <si>
    <t>주발초</t>
    <phoneticPr fontId="1" type="noConversion"/>
  </si>
  <si>
    <t>납입금액</t>
    <phoneticPr fontId="1" type="noConversion"/>
  </si>
  <si>
    <t>발행주식수</t>
    <phoneticPr fontId="1" type="noConversion"/>
  </si>
  <si>
    <t>투자자</t>
    <phoneticPr fontId="1" type="noConversion"/>
  </si>
  <si>
    <t>제1종 RCPS</t>
    <phoneticPr fontId="1" type="noConversion"/>
  </si>
  <si>
    <t>제2종 RCPS</t>
    <phoneticPr fontId="1" type="noConversion"/>
  </si>
  <si>
    <t>제3종 RCPS</t>
    <phoneticPr fontId="1" type="noConversion"/>
  </si>
  <si>
    <t>3. 상세내역</t>
    <phoneticPr fontId="1" type="noConversion"/>
  </si>
  <si>
    <t>계정과목</t>
    <phoneticPr fontId="1" type="noConversion"/>
  </si>
  <si>
    <t>(1) 유형자산</t>
    <phoneticPr fontId="1" type="noConversion"/>
  </si>
  <si>
    <t>(2) 무형자산</t>
    <phoneticPr fontId="1" type="noConversion"/>
  </si>
  <si>
    <t>(3) 기타의유형자산</t>
    <phoneticPr fontId="1" type="noConversion"/>
  </si>
  <si>
    <t>판매비및일반관리비</t>
  </si>
  <si>
    <t>손익계산서</t>
  </si>
  <si>
    <t>매출액</t>
  </si>
  <si>
    <t>상품매출</t>
  </si>
  <si>
    <t>용역매출</t>
  </si>
  <si>
    <t>상품매출원가</t>
  </si>
  <si>
    <t>복리후생비</t>
  </si>
  <si>
    <t>여비교통비</t>
  </si>
  <si>
    <t>접대비</t>
  </si>
  <si>
    <t>통신비</t>
  </si>
  <si>
    <t>수도광열비</t>
  </si>
  <si>
    <t>세금과공과</t>
  </si>
  <si>
    <t>지급임차료</t>
  </si>
  <si>
    <t>차량유지비</t>
  </si>
  <si>
    <t>경상연구개발비</t>
  </si>
  <si>
    <t>운반비</t>
  </si>
  <si>
    <t>교육훈련비</t>
  </si>
  <si>
    <t>도서인쇄비</t>
  </si>
  <si>
    <t>소모품비</t>
  </si>
  <si>
    <t>수선비</t>
  </si>
  <si>
    <t>광고선전비</t>
  </si>
  <si>
    <t>판매촉진비</t>
  </si>
  <si>
    <t>대손상각비</t>
  </si>
  <si>
    <t>건물관리비</t>
  </si>
  <si>
    <t>무형자산상각비</t>
  </si>
  <si>
    <t>용역비</t>
  </si>
  <si>
    <t>리스료</t>
  </si>
  <si>
    <t>영업이익</t>
  </si>
  <si>
    <t>영업외수익</t>
  </si>
  <si>
    <t>이자수익</t>
  </si>
  <si>
    <t>잡이익</t>
  </si>
  <si>
    <t>영업외비용</t>
  </si>
  <si>
    <t>지급이자</t>
  </si>
  <si>
    <t>잡손실</t>
  </si>
  <si>
    <t>경상이익</t>
  </si>
  <si>
    <t>법인세비용</t>
  </si>
  <si>
    <t>당기순이익</t>
  </si>
  <si>
    <t>조정 후 BS</t>
    <phoneticPr fontId="1" type="noConversion"/>
  </si>
  <si>
    <t>-</t>
    <phoneticPr fontId="1" type="noConversion"/>
  </si>
  <si>
    <t>잔액</t>
    <phoneticPr fontId="1" type="noConversion"/>
  </si>
  <si>
    <t>간병비입금</t>
    <phoneticPr fontId="1" type="noConversion"/>
  </si>
  <si>
    <t>하나은행</t>
    <phoneticPr fontId="1" type="noConversion"/>
  </si>
  <si>
    <t>미사용</t>
  </si>
  <si>
    <t>연세세미래</t>
  </si>
  <si>
    <t>플랫폼</t>
  </si>
  <si>
    <t>메디컬</t>
  </si>
  <si>
    <t>정부지원금</t>
  </si>
  <si>
    <t>투자입금</t>
  </si>
  <si>
    <t>간병비병원</t>
  </si>
  <si>
    <t>간병비지급</t>
  </si>
  <si>
    <t>메디칼통장</t>
  </si>
  <si>
    <t>부가세</t>
    <phoneticPr fontId="1" type="noConversion"/>
  </si>
  <si>
    <t>정성</t>
    <phoneticPr fontId="1" type="noConversion"/>
  </si>
  <si>
    <t>주거래</t>
    <phoneticPr fontId="1" type="noConversion"/>
  </si>
  <si>
    <t>투자금</t>
    <phoneticPr fontId="1" type="noConversion"/>
  </si>
  <si>
    <t>국민은행</t>
    <phoneticPr fontId="1" type="noConversion"/>
  </si>
  <si>
    <t>기업은행</t>
    <phoneticPr fontId="1" type="noConversion"/>
  </si>
  <si>
    <t>우리은행</t>
    <phoneticPr fontId="1" type="noConversion"/>
  </si>
  <si>
    <t>경과월수
(기준일 기준)</t>
    <phoneticPr fontId="1" type="noConversion"/>
  </si>
  <si>
    <t>3개월 이내</t>
    <phoneticPr fontId="1" type="noConversion"/>
  </si>
  <si>
    <t>2021/03/31 -24</t>
  </si>
  <si>
    <t>2021/03/31 -39</t>
  </si>
  <si>
    <t>2021/04/15 -21</t>
  </si>
  <si>
    <t>21.04.15</t>
    <phoneticPr fontId="4" type="noConversion"/>
  </si>
  <si>
    <t>증빙1</t>
    <phoneticPr fontId="4" type="noConversion"/>
  </si>
  <si>
    <t>2021/04/30 -30</t>
  </si>
  <si>
    <t>2021/04/30 -37</t>
  </si>
  <si>
    <t>2021/05/14 -13</t>
  </si>
  <si>
    <t>21.05.14</t>
    <phoneticPr fontId="4" type="noConversion"/>
  </si>
  <si>
    <t>증빙2</t>
    <phoneticPr fontId="4" type="noConversion"/>
  </si>
  <si>
    <r>
      <rPr>
        <sz val="9"/>
        <rFont val="돋움"/>
        <family val="3"/>
        <charset val="129"/>
      </rPr>
      <t>하나은행</t>
    </r>
    <r>
      <rPr>
        <sz val="9"/>
        <rFont val="Arial"/>
        <family val="2"/>
      </rPr>
      <t xml:space="preserve"> </t>
    </r>
    <phoneticPr fontId="4" type="noConversion"/>
  </si>
  <si>
    <t>206-910026-20004</t>
    <phoneticPr fontId="4" type="noConversion"/>
  </si>
  <si>
    <t>2021/01/29 -55</t>
  </si>
  <si>
    <t>2021/01/31 -7</t>
  </si>
  <si>
    <t>2021/01/31 -14</t>
  </si>
  <si>
    <t>2021/02/28 -7</t>
  </si>
  <si>
    <t>2021/02/28 -17</t>
  </si>
  <si>
    <t>2021/03/02 -22</t>
  </si>
  <si>
    <t>21.03.02</t>
    <phoneticPr fontId="4" type="noConversion"/>
  </si>
  <si>
    <t>2021/03/31 -30</t>
  </si>
  <si>
    <t>2021/03/31 -35</t>
  </si>
  <si>
    <t>2021/03/31 -52</t>
  </si>
  <si>
    <t>2021/04/30 -26</t>
  </si>
  <si>
    <t>2021/04/30 -47</t>
  </si>
  <si>
    <t>2021/04/30 -54</t>
  </si>
  <si>
    <t>2021/05/31 -42</t>
  </si>
  <si>
    <t>2021/05/31 -60</t>
  </si>
  <si>
    <t>2021/05/31 -62</t>
  </si>
  <si>
    <t>206-910025-77204</t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</si>
  <si>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3</t>
    </r>
    <phoneticPr fontId="4" type="noConversion"/>
  </si>
  <si>
    <t>21.03.31</t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</si>
  <si>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4</t>
    </r>
    <phoneticPr fontId="4" type="noConversion"/>
  </si>
  <si>
    <t>21.04.30</t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</si>
  <si>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5</t>
    </r>
    <phoneticPr fontId="4" type="noConversion"/>
  </si>
  <si>
    <t>21.05.31</t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</si>
  <si>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6</t>
    </r>
    <phoneticPr fontId="4" type="noConversion"/>
  </si>
  <si>
    <t>2021/01/05 -32</t>
  </si>
  <si>
    <t>2021/01/11 -28</t>
  </si>
  <si>
    <t>2021/01/19 -26</t>
  </si>
  <si>
    <t>2021/01/25 -35</t>
  </si>
  <si>
    <t>2021/01/31 -10</t>
  </si>
  <si>
    <t>2021/01/31 -17</t>
  </si>
  <si>
    <t>2021/02/02 -26</t>
  </si>
  <si>
    <t>21.02.02</t>
    <phoneticPr fontId="4" type="noConversion"/>
  </si>
  <si>
    <t>하나은행</t>
    <phoneticPr fontId="4" type="noConversion"/>
  </si>
  <si>
    <t>2021/02/08 -26</t>
  </si>
  <si>
    <t>21.02.08</t>
    <phoneticPr fontId="4" type="noConversion"/>
  </si>
  <si>
    <t>2021/02/17 -4</t>
  </si>
  <si>
    <t>21.02.17</t>
    <phoneticPr fontId="4" type="noConversion"/>
  </si>
  <si>
    <t>2021/02/22 -30</t>
  </si>
  <si>
    <t>21.02.22</t>
    <phoneticPr fontId="4" type="noConversion"/>
  </si>
  <si>
    <t>2021/02/28 -9</t>
  </si>
  <si>
    <t>2021/02/28 -14</t>
  </si>
  <si>
    <t>2021/03/03 -22</t>
  </si>
  <si>
    <t>21.03.03</t>
    <phoneticPr fontId="4" type="noConversion"/>
  </si>
  <si>
    <t>2021/03/08 -19</t>
  </si>
  <si>
    <t>21.03.08</t>
    <phoneticPr fontId="4" type="noConversion"/>
  </si>
  <si>
    <t>2021/03/15 -32</t>
  </si>
  <si>
    <t>21.03.15</t>
    <phoneticPr fontId="4" type="noConversion"/>
  </si>
  <si>
    <t>2021/03/22 -36</t>
  </si>
  <si>
    <t>21.03.22</t>
    <phoneticPr fontId="4" type="noConversion"/>
  </si>
  <si>
    <t>2021/03/29 -45</t>
  </si>
  <si>
    <t>21.03.29</t>
    <phoneticPr fontId="4" type="noConversion"/>
  </si>
  <si>
    <t>2021/03/31 -23</t>
  </si>
  <si>
    <t>2021/03/31 -37</t>
  </si>
  <si>
    <t>2021/04/05 -35</t>
  </si>
  <si>
    <t>21.04.05</t>
    <phoneticPr fontId="4" type="noConversion"/>
  </si>
  <si>
    <t>2021/04/12 -38</t>
  </si>
  <si>
    <t>21.04.12</t>
    <phoneticPr fontId="4" type="noConversion"/>
  </si>
  <si>
    <t>2021/04/19 -32</t>
  </si>
  <si>
    <t>21.04.19</t>
    <phoneticPr fontId="4" type="noConversion"/>
  </si>
  <si>
    <t>2021/04/26 -27</t>
  </si>
  <si>
    <t>21.04.26</t>
    <phoneticPr fontId="4" type="noConversion"/>
  </si>
  <si>
    <t>2021/04/30 -28</t>
  </si>
  <si>
    <t>2021/04/30 -35</t>
  </si>
  <si>
    <t>2021/05/03 -19</t>
  </si>
  <si>
    <t>21.05.03</t>
    <phoneticPr fontId="4" type="noConversion"/>
  </si>
  <si>
    <t>2021/05/10 -30</t>
  </si>
  <si>
    <t>21.05.10</t>
    <phoneticPr fontId="4" type="noConversion"/>
  </si>
  <si>
    <t>2021/05/21 -24</t>
  </si>
  <si>
    <t>21.05.21</t>
    <phoneticPr fontId="4" type="noConversion"/>
  </si>
  <si>
    <t>2021/05/24 -37</t>
  </si>
  <si>
    <t>21.05.24</t>
    <phoneticPr fontId="4" type="noConversion"/>
  </si>
  <si>
    <t>2021/05/31 -36</t>
  </si>
  <si>
    <t>2021/05/31 -45</t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</si>
  <si>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7</t>
    </r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</si>
  <si>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8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</si>
  <si>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9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</si>
  <si>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10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</si>
  <si>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11</t>
    </r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</si>
  <si>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12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</si>
  <si>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13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</si>
  <si>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14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</si>
  <si>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15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</si>
  <si>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16</t>
    </r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</si>
  <si>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17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</si>
  <si>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18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</si>
  <si>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19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</si>
  <si>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20</t>
    </r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</si>
  <si>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21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</si>
  <si>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22</t>
    </r>
    <r>
      <rPr>
        <sz val="10"/>
        <rFont val="Arial"/>
        <family val="2"/>
      </rPr>
      <t/>
    </r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</si>
  <si>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23</t>
    </r>
    <r>
      <rPr>
        <sz val="10"/>
        <rFont val="Arial"/>
        <family val="2"/>
      </rPr>
      <t/>
    </r>
  </si>
  <si>
    <t>2021/01/15 -2</t>
  </si>
  <si>
    <t>2021/01/15 -3</t>
  </si>
  <si>
    <t>2021/01/15 -4</t>
  </si>
  <si>
    <t>2021/01/15 -5</t>
  </si>
  <si>
    <t>2021/01/15 -6</t>
  </si>
  <si>
    <t>21.01.19</t>
    <phoneticPr fontId="4" type="noConversion"/>
  </si>
  <si>
    <t>카드수수료</t>
    <phoneticPr fontId="4" type="noConversion"/>
  </si>
  <si>
    <t>입금액</t>
    <phoneticPr fontId="4" type="noConversion"/>
  </si>
  <si>
    <t>증빙24,25</t>
    <phoneticPr fontId="4" type="noConversion"/>
  </si>
  <si>
    <t>2021/01/29 -7</t>
  </si>
  <si>
    <t>2021/01/29 -8</t>
  </si>
  <si>
    <t>2021/01/29 -9</t>
  </si>
  <si>
    <t>2021/01/29 -10</t>
  </si>
  <si>
    <t>2021/01/29 -11</t>
  </si>
  <si>
    <t>증빙26,27</t>
    <phoneticPr fontId="4" type="noConversion"/>
  </si>
  <si>
    <t>2021/02/15 -3</t>
  </si>
  <si>
    <t>2021/02/15 -4</t>
  </si>
  <si>
    <t>2021/02/15 -5</t>
  </si>
  <si>
    <t>2021/02/15 -6</t>
  </si>
  <si>
    <t>2021/02/15 -7</t>
  </si>
  <si>
    <t>증빙28,29</t>
    <phoneticPr fontId="4" type="noConversion"/>
  </si>
  <si>
    <t>2021/02/25 -1</t>
  </si>
  <si>
    <t>2021/02/25 -2</t>
  </si>
  <si>
    <t>2021/02/25 -3</t>
  </si>
  <si>
    <t>2021/02/25 -4</t>
  </si>
  <si>
    <t>2021/02/25 -5</t>
  </si>
  <si>
    <t>증빙30,31</t>
    <phoneticPr fontId="4" type="noConversion"/>
  </si>
  <si>
    <t>2021/03/16 -1</t>
  </si>
  <si>
    <t>2021/03/16 -2</t>
  </si>
  <si>
    <t>2021/03/18 -28</t>
  </si>
  <si>
    <t>21.03.18</t>
    <phoneticPr fontId="4" type="noConversion"/>
  </si>
  <si>
    <t>증빙32,33</t>
    <phoneticPr fontId="4" type="noConversion"/>
  </si>
  <si>
    <t>2021/03/31 -6</t>
  </si>
  <si>
    <t>2021/03/31 -7</t>
  </si>
  <si>
    <t>2021/04/02 -16</t>
  </si>
  <si>
    <t>21.04.02</t>
    <phoneticPr fontId="4" type="noConversion"/>
  </si>
  <si>
    <t>증빙34,35</t>
    <phoneticPr fontId="4" type="noConversion"/>
  </si>
  <si>
    <t>2021/04/15 -3</t>
  </si>
  <si>
    <t>2021/04/15 -4</t>
  </si>
  <si>
    <t>증빙36,37</t>
    <phoneticPr fontId="4" type="noConversion"/>
  </si>
  <si>
    <t>2021/04/30 -5</t>
  </si>
  <si>
    <t>2021/04/30 -6</t>
  </si>
  <si>
    <t>2021/05/04 -16</t>
  </si>
  <si>
    <t>21.05.04</t>
    <phoneticPr fontId="4" type="noConversion"/>
  </si>
  <si>
    <t>증빙38,39</t>
    <phoneticPr fontId="4" type="noConversion"/>
  </si>
  <si>
    <t>2021/05/17 -4</t>
  </si>
  <si>
    <t>2021/05/17 -5</t>
  </si>
  <si>
    <t>2021/05/20 -32</t>
  </si>
  <si>
    <t>21.05.20</t>
    <phoneticPr fontId="4" type="noConversion"/>
  </si>
  <si>
    <t>증빙40,41</t>
    <phoneticPr fontId="4" type="noConversion"/>
  </si>
  <si>
    <t>2021/05/31 -12</t>
  </si>
  <si>
    <t>2021/05/31 -13</t>
  </si>
  <si>
    <t>2021/01/13 -23</t>
  </si>
  <si>
    <t>2021/01/31 -9</t>
  </si>
  <si>
    <t>2021/01/31 -16</t>
  </si>
  <si>
    <t>2021/02/15 -40</t>
  </si>
  <si>
    <t>21.02.15</t>
    <phoneticPr fontId="4" type="noConversion"/>
  </si>
  <si>
    <t>증빙42,43</t>
    <phoneticPr fontId="4" type="noConversion"/>
  </si>
  <si>
    <t>2021/02/28 -8</t>
  </si>
  <si>
    <t>2021/02/28 -13</t>
  </si>
  <si>
    <t>2021/03/12 -22</t>
  </si>
  <si>
    <t>21.03.12</t>
    <phoneticPr fontId="4" type="noConversion"/>
  </si>
  <si>
    <t>2021/03/31 -27</t>
  </si>
  <si>
    <t>2021/03/31 -36</t>
  </si>
  <si>
    <t>2021/04/14 -22</t>
  </si>
  <si>
    <t>21.04.14</t>
    <phoneticPr fontId="4" type="noConversion"/>
  </si>
  <si>
    <t>2021/04/30 -27</t>
  </si>
  <si>
    <t>2021/04/30 -34</t>
  </si>
  <si>
    <t>2021/05/12 -12</t>
  </si>
  <si>
    <t>21.05.12</t>
    <phoneticPr fontId="4" type="noConversion"/>
  </si>
  <si>
    <t>2021/05/31 -39</t>
  </si>
  <si>
    <t>2021/05/31 -48</t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</si>
  <si>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44,45</t>
    </r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</si>
  <si>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46,47</t>
    </r>
    <phoneticPr fontId="4" type="noConversion"/>
  </si>
  <si>
    <r>
      <rPr>
        <sz val="9"/>
        <rFont val="돋움"/>
        <family val="3"/>
        <charset val="129"/>
      </rPr>
      <t>증빙</t>
    </r>
    <r>
      <rPr>
        <sz val="9"/>
        <rFont val="Arial"/>
        <family val="2"/>
      </rPr>
      <t>48,49</t>
    </r>
    <phoneticPr fontId="4" type="noConversion"/>
  </si>
  <si>
    <t>매출취소</t>
  </si>
  <si>
    <t>실제성 확인 채권 
Coverate rate</t>
    <phoneticPr fontId="1" type="noConversion"/>
  </si>
  <si>
    <t>전표번호</t>
  </si>
  <si>
    <t>차변</t>
  </si>
  <si>
    <t>대변</t>
  </si>
  <si>
    <t>2021/02/09-17</t>
  </si>
  <si>
    <t>2021/02/15-32</t>
  </si>
  <si>
    <t>2021/02 계</t>
  </si>
  <si>
    <t>2021/03/31-117</t>
  </si>
  <si>
    <t>2021/03 계</t>
  </si>
  <si>
    <t>2021/04/05-39</t>
  </si>
  <si>
    <t>2021/04 계</t>
  </si>
  <si>
    <t>누계</t>
  </si>
  <si>
    <t>매출채권 거래원장 전체</t>
    <phoneticPr fontId="1" type="noConversion"/>
  </si>
  <si>
    <t>2021/01/01-1</t>
  </si>
  <si>
    <t>2021/01/01-5</t>
  </si>
  <si>
    <t>2021/01/01-6</t>
  </si>
  <si>
    <t>2021/01/01-7</t>
  </si>
  <si>
    <t>2021/01/01-8</t>
  </si>
  <si>
    <t>2021/01/01-10</t>
  </si>
  <si>
    <t>2021/01/01-11</t>
  </si>
  <si>
    <t>2021/01/01-13</t>
  </si>
  <si>
    <t>2021/01/01-14</t>
  </si>
  <si>
    <t>2021/01/01-15</t>
  </si>
  <si>
    <t>2021/01/01-16</t>
  </si>
  <si>
    <t>2021/01/01-17</t>
  </si>
  <si>
    <t>2021/01/01-19</t>
  </si>
  <si>
    <t>2021/01/01-20</t>
  </si>
  <si>
    <t>2021/01/01-21</t>
  </si>
  <si>
    <t>2021/01/01-22</t>
  </si>
  <si>
    <t>2021/01/01-23</t>
  </si>
  <si>
    <t>2021/01/01-24</t>
  </si>
  <si>
    <t>2021/01/01-25</t>
  </si>
  <si>
    <t>2021/01/01-26</t>
  </si>
  <si>
    <t>2021/01/01-27</t>
  </si>
  <si>
    <t>2021/01/01-28</t>
  </si>
  <si>
    <t>2021/01/01-29</t>
  </si>
  <si>
    <t>2021/01/01-30</t>
  </si>
  <si>
    <t>2021/01/01-31</t>
  </si>
  <si>
    <t>2021/01/01-32</t>
  </si>
  <si>
    <t>2021/01/01-33</t>
  </si>
  <si>
    <t>2021/01/01-34</t>
  </si>
  <si>
    <t>2021/01/01-35</t>
  </si>
  <si>
    <t>2021/01/01-36</t>
  </si>
  <si>
    <t>2021/01/01-37</t>
  </si>
  <si>
    <t>2021/01/01-38</t>
  </si>
  <si>
    <t>2021/01/01-43</t>
  </si>
  <si>
    <t>2021/01/01-55</t>
  </si>
  <si>
    <t>2021/01/04-13</t>
  </si>
  <si>
    <t>2021/01/04-14</t>
  </si>
  <si>
    <t>2021/01/04-15</t>
  </si>
  <si>
    <t>2021/01/04-16</t>
  </si>
  <si>
    <t>2021/01/04-17</t>
  </si>
  <si>
    <t>2021/01/04-18</t>
  </si>
  <si>
    <t>2021/01/04-19</t>
  </si>
  <si>
    <t>2021/01/04-20</t>
  </si>
  <si>
    <t>2021/01/04-21</t>
  </si>
  <si>
    <t>2021/01/04-22</t>
  </si>
  <si>
    <t>2021/01/04-23</t>
  </si>
  <si>
    <t>2021/01/04-24</t>
  </si>
  <si>
    <t>2021/01/04-25</t>
  </si>
  <si>
    <t>2021/01/04-26</t>
  </si>
  <si>
    <t>2021/01/04-27</t>
  </si>
  <si>
    <t>2021/01/04-28</t>
  </si>
  <si>
    <t>2021/01/05-16</t>
  </si>
  <si>
    <t>2021/01/05-17</t>
  </si>
  <si>
    <t>2021/01/05-18</t>
  </si>
  <si>
    <t>2021/01/05-19</t>
  </si>
  <si>
    <t>2021/01/05-20</t>
  </si>
  <si>
    <t>2021/01/05-21</t>
  </si>
  <si>
    <t>2021/01/05-22</t>
  </si>
  <si>
    <t>2021/01/05-23</t>
  </si>
  <si>
    <t>2021/01/06-10</t>
  </si>
  <si>
    <t>2021/01/06-11</t>
  </si>
  <si>
    <t>2021/01/06-12</t>
  </si>
  <si>
    <t>2021/01/06-13</t>
  </si>
  <si>
    <t>2021/01/06-14</t>
  </si>
  <si>
    <t>2021/01/06-15</t>
  </si>
  <si>
    <t>2021/01/06-17</t>
  </si>
  <si>
    <t>2021/01/06-18</t>
  </si>
  <si>
    <t>2021/01/06-19</t>
  </si>
  <si>
    <t>2021/01/07-4</t>
  </si>
  <si>
    <t>2021/01/07-5</t>
  </si>
  <si>
    <t>2021/01/07-6</t>
  </si>
  <si>
    <t>2021/01/07-7</t>
  </si>
  <si>
    <t>2021/01/07-8</t>
  </si>
  <si>
    <t>2021/01/07-9</t>
  </si>
  <si>
    <t>2021/01/08-5</t>
  </si>
  <si>
    <t>2021/01/08-6</t>
  </si>
  <si>
    <t>2021/01/08-7</t>
  </si>
  <si>
    <t>2021/01/08-8</t>
  </si>
  <si>
    <t>2021/01/08-17</t>
  </si>
  <si>
    <t>2021/01/11-9</t>
  </si>
  <si>
    <t>2021/01/11-10</t>
  </si>
  <si>
    <t>2021/01/11-11</t>
  </si>
  <si>
    <t>2021/01/11-12</t>
  </si>
  <si>
    <t>2021/01/11-13</t>
  </si>
  <si>
    <t>2021/01/11-14</t>
  </si>
  <si>
    <t>2021/01/11-15</t>
  </si>
  <si>
    <t>2021/01/11-16</t>
  </si>
  <si>
    <t>2021/01/11-17</t>
  </si>
  <si>
    <t>2021/01/11-18</t>
  </si>
  <si>
    <t>2021/01/11-19</t>
  </si>
  <si>
    <t>2021/01/11-20</t>
  </si>
  <si>
    <t>2021/01/11-21</t>
  </si>
  <si>
    <t>2021/01/11-22</t>
  </si>
  <si>
    <t>2021/01/11-39</t>
  </si>
  <si>
    <t>2021/01/12-11</t>
  </si>
  <si>
    <t>2021/01/12-12</t>
  </si>
  <si>
    <t>2021/01/12-13</t>
  </si>
  <si>
    <t>2021/01/12-14</t>
  </si>
  <si>
    <t>2021/01/12-15</t>
  </si>
  <si>
    <t>2021/01/12-16</t>
  </si>
  <si>
    <t>2021/01/12-17</t>
  </si>
  <si>
    <t>2021/01/12-20</t>
  </si>
  <si>
    <t>2021/01/12-23</t>
  </si>
  <si>
    <t>2021/01/12-46</t>
  </si>
  <si>
    <t>2021/01/13-12</t>
  </si>
  <si>
    <t>2021/01/13-13</t>
  </si>
  <si>
    <t>2021/01/13-14</t>
  </si>
  <si>
    <t>2021/01/13-15</t>
  </si>
  <si>
    <t>2021/01/13-16</t>
  </si>
  <si>
    <t>2021/01/13-24</t>
  </si>
  <si>
    <t>2021/01/14-11</t>
  </si>
  <si>
    <t>2021/01/14-12</t>
  </si>
  <si>
    <t>2021/01/14-13</t>
  </si>
  <si>
    <t>2021/01/14-14</t>
  </si>
  <si>
    <t>2021/01/14-21</t>
  </si>
  <si>
    <t>2021/01/15-12</t>
  </si>
  <si>
    <t>2021/01/15-13</t>
  </si>
  <si>
    <t>2021/01/15-14</t>
  </si>
  <si>
    <t>2021/01/15-15</t>
  </si>
  <si>
    <t>2021/01/15-16</t>
  </si>
  <si>
    <t>2021/01/15-19</t>
  </si>
  <si>
    <t>2021/01/15-38</t>
  </si>
  <si>
    <t>2021/01/18-10</t>
  </si>
  <si>
    <t>2021/01/18-11</t>
  </si>
  <si>
    <t>2021/01/18-12</t>
  </si>
  <si>
    <t>2021/01/18-13</t>
  </si>
  <si>
    <t>2021/01/18-14</t>
  </si>
  <si>
    <t>2021/01/18-15</t>
  </si>
  <si>
    <t>2021/01/18-16</t>
  </si>
  <si>
    <t>2021/01/18-17</t>
  </si>
  <si>
    <t>2021/01/18-18</t>
  </si>
  <si>
    <t>2021/01/18-19</t>
  </si>
  <si>
    <t>2021/01/18-29</t>
  </si>
  <si>
    <t>2021/01/19-9</t>
  </si>
  <si>
    <t>2021/01/19-10</t>
  </si>
  <si>
    <t>2021/01/19-11</t>
  </si>
  <si>
    <t>2021/01/19-12</t>
  </si>
  <si>
    <t>2021/01/19-13</t>
  </si>
  <si>
    <t>2021/01/19-14</t>
  </si>
  <si>
    <t>2021/01/19-15</t>
  </si>
  <si>
    <t>2021/01/19-16</t>
  </si>
  <si>
    <t>2021/01/19-17</t>
  </si>
  <si>
    <t>2021/01/19-18</t>
  </si>
  <si>
    <t>2021/01/19-19</t>
  </si>
  <si>
    <t>2021/01/19-28</t>
  </si>
  <si>
    <t>2021/01/20-14</t>
  </si>
  <si>
    <t>2021/01/21-2</t>
  </si>
  <si>
    <t>2021/01/21-3</t>
  </si>
  <si>
    <t>2021/01/21-4</t>
  </si>
  <si>
    <t>2021/01/21-11</t>
  </si>
  <si>
    <t>2021/01/21-12</t>
  </si>
  <si>
    <t>2021/01/21-13</t>
  </si>
  <si>
    <t>2021/01/21-14</t>
  </si>
  <si>
    <t>2021/01/21-15</t>
  </si>
  <si>
    <t>2021/01/21-16</t>
  </si>
  <si>
    <t>2021/01/21-17</t>
  </si>
  <si>
    <t>2021/01/21-19</t>
  </si>
  <si>
    <t>2021/01/21-20</t>
  </si>
  <si>
    <t>2021/01/21-21</t>
  </si>
  <si>
    <t>2021/01/21-22</t>
  </si>
  <si>
    <t>2021/01/21-23</t>
  </si>
  <si>
    <t>2021/01/21-26</t>
  </si>
  <si>
    <t>2021/01/21-32</t>
  </si>
  <si>
    <t>2021/01/22-13</t>
  </si>
  <si>
    <t>2021/01/22-14</t>
  </si>
  <si>
    <t>2021/01/22-20</t>
  </si>
  <si>
    <t>2021/01/25-16</t>
  </si>
  <si>
    <t>2021/01/25-17</t>
  </si>
  <si>
    <t>2021/01/25-18</t>
  </si>
  <si>
    <t>2021/01/25-19</t>
  </si>
  <si>
    <t>2021/01/25-20</t>
  </si>
  <si>
    <t>2021/01/25-21</t>
  </si>
  <si>
    <t>2021/01/25-22</t>
  </si>
  <si>
    <t>2021/01/25-23</t>
  </si>
  <si>
    <t>2021/01/25-24</t>
  </si>
  <si>
    <t>2021/01/25-25</t>
  </si>
  <si>
    <t>2021/01/25-26</t>
  </si>
  <si>
    <t>2021/01/25-27</t>
  </si>
  <si>
    <t>2021/01/25-28</t>
  </si>
  <si>
    <t>2021/01/25-29</t>
  </si>
  <si>
    <t>2021/01/25-30</t>
  </si>
  <si>
    <t>2021/01/25-36</t>
  </si>
  <si>
    <t>2021/01/26-12</t>
  </si>
  <si>
    <t>2021/01/26-13</t>
  </si>
  <si>
    <t>2021/01/26-14</t>
  </si>
  <si>
    <t>2021/01/26-15</t>
  </si>
  <si>
    <t>2021/01/26-16</t>
  </si>
  <si>
    <t>2021/01/26-17</t>
  </si>
  <si>
    <t>2021/01/26-18</t>
  </si>
  <si>
    <t>2021/01/26-19</t>
  </si>
  <si>
    <t>2021/01/26-20</t>
  </si>
  <si>
    <t>2021/01/26-24</t>
  </si>
  <si>
    <t>2021/01/27-9</t>
  </si>
  <si>
    <t>2021/01/27-10</t>
  </si>
  <si>
    <t>2021/01/27-24</t>
  </si>
  <si>
    <t>2021/01/28-23</t>
  </si>
  <si>
    <t>2021/01/28-24</t>
  </si>
  <si>
    <t>2021/01/28-25</t>
  </si>
  <si>
    <t>2021/01/28-26</t>
  </si>
  <si>
    <t>2021/01/28-42</t>
  </si>
  <si>
    <t>2021/01/29-29</t>
  </si>
  <si>
    <t>2021/01/29-30</t>
  </si>
  <si>
    <t>2021/01/29-31</t>
  </si>
  <si>
    <t>2021/01/29-32</t>
  </si>
  <si>
    <t>2021/01/29-33</t>
  </si>
  <si>
    <t>2021/01/29-34</t>
  </si>
  <si>
    <t>2021/01/29-38</t>
  </si>
  <si>
    <t>2021/01/29-56</t>
  </si>
  <si>
    <t>2021/01 계</t>
  </si>
  <si>
    <t>2021/02/01-10</t>
  </si>
  <si>
    <t>2021/02/01-11</t>
  </si>
  <si>
    <t>2021/02/01-13</t>
  </si>
  <si>
    <t>2021/02/01-14</t>
  </si>
  <si>
    <t>2021/02/01-15</t>
  </si>
  <si>
    <t>2021/02/01-16</t>
  </si>
  <si>
    <t>2021/02/01-17</t>
  </si>
  <si>
    <t>2021/02/01-18</t>
  </si>
  <si>
    <t>2021/02/01-28</t>
  </si>
  <si>
    <t>2021/02/01-38</t>
  </si>
  <si>
    <t>2021/02/02-7</t>
  </si>
  <si>
    <t>2021/02/02-8</t>
  </si>
  <si>
    <t>2021/02/02-9</t>
  </si>
  <si>
    <t>2021/02/02-11</t>
  </si>
  <si>
    <t>2021/02/02-12</t>
  </si>
  <si>
    <t>2021/02/02-13</t>
  </si>
  <si>
    <t>2021/02/02-14</t>
  </si>
  <si>
    <t>2021/02/02-15</t>
  </si>
  <si>
    <t>2021/02/02-16</t>
  </si>
  <si>
    <t>2021/02/02-17</t>
  </si>
  <si>
    <t>2021/02/02-33</t>
  </si>
  <si>
    <t>2021/02/03-7</t>
  </si>
  <si>
    <t>2021/02/03-8</t>
  </si>
  <si>
    <t>2021/02/03-9</t>
  </si>
  <si>
    <t>2021/02/03-10</t>
  </si>
  <si>
    <t>2021/02/03-11</t>
  </si>
  <si>
    <t>2021/02/03-12</t>
  </si>
  <si>
    <t>2021/02/03-13</t>
  </si>
  <si>
    <t>2021/02/03-14</t>
  </si>
  <si>
    <t>2021/02/03-16</t>
  </si>
  <si>
    <t>2021/02/03-24</t>
  </si>
  <si>
    <t>2021/02/04-4</t>
  </si>
  <si>
    <t>2021/02/04-5</t>
  </si>
  <si>
    <t>2021/02/04-6</t>
  </si>
  <si>
    <t>2021/02/04-7</t>
  </si>
  <si>
    <t>2021/02/04-9</t>
  </si>
  <si>
    <t>2021/02/04-10</t>
  </si>
  <si>
    <t>2021/02/04-11</t>
  </si>
  <si>
    <t>2021/02/04-12</t>
  </si>
  <si>
    <t>2021/02/04-13</t>
  </si>
  <si>
    <t>2021/02/04-14</t>
  </si>
  <si>
    <t>2021/02/04-28</t>
  </si>
  <si>
    <t>2021/02/05-10</t>
  </si>
  <si>
    <t>2021/02/05-11</t>
  </si>
  <si>
    <t>2021/02/05-12</t>
  </si>
  <si>
    <t>2021/02/05-13</t>
  </si>
  <si>
    <t>2021/02/05-14</t>
  </si>
  <si>
    <t>2021/02/05-15</t>
  </si>
  <si>
    <t>2021/02/05-16</t>
  </si>
  <si>
    <t>2021/02/05-28</t>
  </si>
  <si>
    <t>2021/02/08-10</t>
  </si>
  <si>
    <t>2021/02/08-11</t>
  </si>
  <si>
    <t>2021/02/08-12</t>
  </si>
  <si>
    <t>2021/02/08-13</t>
  </si>
  <si>
    <t>2021/02/08-14</t>
  </si>
  <si>
    <t>2021/02/08-15</t>
  </si>
  <si>
    <t>2021/02/08-16</t>
  </si>
  <si>
    <t>2021/02/08-21</t>
  </si>
  <si>
    <t>2021/02/08-30</t>
  </si>
  <si>
    <t>2021/02/09-4</t>
  </si>
  <si>
    <t>2021/02/09-18</t>
  </si>
  <si>
    <t>2021/02/10-29</t>
  </si>
  <si>
    <t>2021/02/15-12</t>
  </si>
  <si>
    <t>2021/02/15-13</t>
  </si>
  <si>
    <t>2021/02/15-14</t>
  </si>
  <si>
    <t>2021/02/15-15</t>
  </si>
  <si>
    <t>2021/02/15-16</t>
  </si>
  <si>
    <t>2021/02/15-17</t>
  </si>
  <si>
    <t>2021/02/15-18</t>
  </si>
  <si>
    <t>2021/02/15-19</t>
  </si>
  <si>
    <t>2021/02/15-20</t>
  </si>
  <si>
    <t>2021/02/15-21</t>
  </si>
  <si>
    <t>2021/02/15-22</t>
  </si>
  <si>
    <t>2021/02/15-23</t>
  </si>
  <si>
    <t>2021/02/15-24</t>
  </si>
  <si>
    <t>2021/02/15-25</t>
  </si>
  <si>
    <t>2021/02/15-26</t>
  </si>
  <si>
    <t>2021/02/15-27</t>
  </si>
  <si>
    <t>2021/02/15-44</t>
  </si>
  <si>
    <t>2021/02/15-60</t>
  </si>
  <si>
    <t>2021/02/16-11</t>
  </si>
  <si>
    <t>2021/02/16-12</t>
  </si>
  <si>
    <t>2021/02/16-13</t>
  </si>
  <si>
    <t>2021/02/16-14</t>
  </si>
  <si>
    <t>2021/02/16-15</t>
  </si>
  <si>
    <t>2021/02/16-16</t>
  </si>
  <si>
    <t>2021/02/16-17</t>
  </si>
  <si>
    <t>2021/02/16-18</t>
  </si>
  <si>
    <t>2021/02/16-19</t>
  </si>
  <si>
    <t>2021/02/16-29</t>
  </si>
  <si>
    <t>2021/02/17-6</t>
  </si>
  <si>
    <t>2021/02/17-8</t>
  </si>
  <si>
    <t>2021/02/17-9</t>
  </si>
  <si>
    <t>2021/02/17-10</t>
  </si>
  <si>
    <t>2021/02/18-7</t>
  </si>
  <si>
    <t>2021/02/18-8</t>
  </si>
  <si>
    <t>2021/02/18-9</t>
  </si>
  <si>
    <t>2021/02/18-10</t>
  </si>
  <si>
    <t>2021/02/18-11</t>
  </si>
  <si>
    <t>2021/02/18-12</t>
  </si>
  <si>
    <t>2021/02/18-13</t>
  </si>
  <si>
    <t>2021/02/18-28</t>
  </si>
  <si>
    <t>2021/02/19-4</t>
  </si>
  <si>
    <t>2021/02/19-5</t>
  </si>
  <si>
    <t>2021/02/19-16</t>
  </si>
  <si>
    <t>2021/02/22-7</t>
  </si>
  <si>
    <t>2021/02/22-8</t>
  </si>
  <si>
    <t>2021/02/22-9</t>
  </si>
  <si>
    <t>2021/02/22-10</t>
  </si>
  <si>
    <t>2021/02/22-11</t>
  </si>
  <si>
    <t>2021/02/22-12</t>
  </si>
  <si>
    <t>2021/02/22-13</t>
  </si>
  <si>
    <t>2021/02/22-14</t>
  </si>
  <si>
    <t>2021/02/22-15</t>
  </si>
  <si>
    <t>2021/02/22-16</t>
  </si>
  <si>
    <t>2021/02/22-17</t>
  </si>
  <si>
    <t>2021/02/22-18</t>
  </si>
  <si>
    <t>2021/02/22-19</t>
  </si>
  <si>
    <t>2021/02/22-20</t>
  </si>
  <si>
    <t>2021/02/22-21</t>
  </si>
  <si>
    <t>2021/02/22-22</t>
  </si>
  <si>
    <t>2021/02/22-31</t>
  </si>
  <si>
    <t>2021/02/23-7</t>
  </si>
  <si>
    <t>2021/02/23-8</t>
  </si>
  <si>
    <t>2021/02/23-9</t>
  </si>
  <si>
    <t>2021/02/23-10</t>
  </si>
  <si>
    <t>2021/02/23-11</t>
  </si>
  <si>
    <t>2021/02/23-15</t>
  </si>
  <si>
    <t>2021/02/23-21</t>
  </si>
  <si>
    <t>2021/02/23-25</t>
  </si>
  <si>
    <t>2021/02/24-7</t>
  </si>
  <si>
    <t>2021/02/24-8</t>
  </si>
  <si>
    <t>2021/02/24-9</t>
  </si>
  <si>
    <t>2021/02/24-10</t>
  </si>
  <si>
    <t>2021/02/24-11</t>
  </si>
  <si>
    <t>2021/02/24-12</t>
  </si>
  <si>
    <t>2021/02/24-13</t>
  </si>
  <si>
    <t>2021/02/24-15</t>
  </si>
  <si>
    <t>2021/02/24-23</t>
  </si>
  <si>
    <t>2021/02/25-8</t>
  </si>
  <si>
    <t>2021/02/25-9</t>
  </si>
  <si>
    <t>2021/02/25-10</t>
  </si>
  <si>
    <t>2021/02/25-23</t>
  </si>
  <si>
    <t>2021/02/26-25</t>
  </si>
  <si>
    <t>2021/02/26-26</t>
  </si>
  <si>
    <t>2021/02/26-27</t>
  </si>
  <si>
    <t>2021/02/26-28</t>
  </si>
  <si>
    <t>2021/02/26-29</t>
  </si>
  <si>
    <t>2021/02/26-44</t>
  </si>
  <si>
    <t>2021/03/01-6</t>
  </si>
  <si>
    <t>2021/03/01-7</t>
  </si>
  <si>
    <t>2021/03/02-10</t>
  </si>
  <si>
    <t>2021/03/02-11</t>
  </si>
  <si>
    <t>2021/03/02-12</t>
  </si>
  <si>
    <t>2021/03/02-13</t>
  </si>
  <si>
    <t>2021/03/02-14</t>
  </si>
  <si>
    <t>2021/03/02-15</t>
  </si>
  <si>
    <t>2021/03/02-16</t>
  </si>
  <si>
    <t>2021/03/02-17</t>
  </si>
  <si>
    <t>2021/03/02-18</t>
  </si>
  <si>
    <t>2021/03/02-23</t>
  </si>
  <si>
    <t>2021/03/03-13</t>
  </si>
  <si>
    <t>2021/03/03-14</t>
  </si>
  <si>
    <t>2021/03/03-15</t>
  </si>
  <si>
    <t>2021/03/03-16</t>
  </si>
  <si>
    <t>2021/03/03-17</t>
  </si>
  <si>
    <t>2021/03/03-18</t>
  </si>
  <si>
    <t>2021/03/03-23</t>
  </si>
  <si>
    <t>2021/03/04-15</t>
  </si>
  <si>
    <t>2021/03/04-26</t>
  </si>
  <si>
    <t>2021/03/05-4</t>
  </si>
  <si>
    <t>2021/03/05-5</t>
  </si>
  <si>
    <t>2021/03/05-6</t>
  </si>
  <si>
    <t>2021/03/05-7</t>
  </si>
  <si>
    <t>2021/03/05-8</t>
  </si>
  <si>
    <t>2021/03/05-9</t>
  </si>
  <si>
    <t>2021/03/05-22</t>
  </si>
  <si>
    <t>2021/03/08-9</t>
  </si>
  <si>
    <t>2021/03/08-10</t>
  </si>
  <si>
    <t>2021/03/08-11</t>
  </si>
  <si>
    <t>2021/03/08-12</t>
  </si>
  <si>
    <t>2021/03/08-13</t>
  </si>
  <si>
    <t>2021/03/08-14</t>
  </si>
  <si>
    <t>2021/03/08-15</t>
  </si>
  <si>
    <t>2021/03/08-27</t>
  </si>
  <si>
    <t>2021/03/09-7</t>
  </si>
  <si>
    <t>2021/03/09-8</t>
  </si>
  <si>
    <t>2021/03/09-9</t>
  </si>
  <si>
    <t>2021/03/09-10</t>
  </si>
  <si>
    <t>2021/03/09-11</t>
  </si>
  <si>
    <t>2021/03/09-12</t>
  </si>
  <si>
    <t>2021/03/09-22</t>
  </si>
  <si>
    <t>2021/03/10-21</t>
  </si>
  <si>
    <t>2021/03/10-22</t>
  </si>
  <si>
    <t>2021/03/10-23</t>
  </si>
  <si>
    <t>2021/03/10-24</t>
  </si>
  <si>
    <t>2021/03/10-25</t>
  </si>
  <si>
    <t>2021/03/10-26</t>
  </si>
  <si>
    <t>2021/03/10-27</t>
  </si>
  <si>
    <t>2021/03/10-38</t>
  </si>
  <si>
    <t>2021/03/11-16</t>
  </si>
  <si>
    <t>2021/03/11-19</t>
  </si>
  <si>
    <t>2021/03/11-20</t>
  </si>
  <si>
    <t>2021/03/11-21</t>
  </si>
  <si>
    <t>2021/03/11-22</t>
  </si>
  <si>
    <t>2021/03/12-4</t>
  </si>
  <si>
    <t>2021/03/12-5</t>
  </si>
  <si>
    <t>2021/03/12-6</t>
  </si>
  <si>
    <t>2021/03/12-7</t>
  </si>
  <si>
    <t>2021/03/12-8</t>
  </si>
  <si>
    <t>2021/03/12-23</t>
  </si>
  <si>
    <t>2021/03/15-9</t>
  </si>
  <si>
    <t>2021/03/15-10</t>
  </si>
  <si>
    <t>2021/03/15-11</t>
  </si>
  <si>
    <t>2021/03/15-12</t>
  </si>
  <si>
    <t>2021/03/15-14</t>
  </si>
  <si>
    <t>2021/03/15-15</t>
  </si>
  <si>
    <t>2021/03/15-16</t>
  </si>
  <si>
    <t>2021/03/15-18</t>
  </si>
  <si>
    <t>2021/03/15-19</t>
  </si>
  <si>
    <t>2021/03/15-33</t>
  </si>
  <si>
    <t>2021/03/16-9</t>
  </si>
  <si>
    <t>2021/03/16-10</t>
  </si>
  <si>
    <t>2021/03/16-11</t>
  </si>
  <si>
    <t>2021/03/16-12</t>
  </si>
  <si>
    <t>2021/03/16-23</t>
  </si>
  <si>
    <t>2021/03/17-7</t>
  </si>
  <si>
    <t>2021/03/17-8</t>
  </si>
  <si>
    <t>2021/03/17-9</t>
  </si>
  <si>
    <t>2021/03/17-10</t>
  </si>
  <si>
    <t>2021/03/17-11</t>
  </si>
  <si>
    <t>2021/03/17-23</t>
  </si>
  <si>
    <t>2021/03/18-10</t>
  </si>
  <si>
    <t>2021/03/18-11</t>
  </si>
  <si>
    <t>2021/03/18-12</t>
  </si>
  <si>
    <t>2021/03/18-13</t>
  </si>
  <si>
    <t>2021/03/18-14</t>
  </si>
  <si>
    <t>2021/03/18-15</t>
  </si>
  <si>
    <t>2021/03/18-16</t>
  </si>
  <si>
    <t>2021/03/18-31</t>
  </si>
  <si>
    <t>2021/03/19-4</t>
  </si>
  <si>
    <t>2021/03/19-5</t>
  </si>
  <si>
    <t>2021/03/19-6</t>
  </si>
  <si>
    <t>2021/03/19-7</t>
  </si>
  <si>
    <t>2021/03/19-25</t>
  </si>
  <si>
    <t>2021/03/22-13</t>
  </si>
  <si>
    <t>2021/03/22-14</t>
  </si>
  <si>
    <t>2021/03/22-16</t>
  </si>
  <si>
    <t>2021/03/22-17</t>
  </si>
  <si>
    <t>2021/03/22-18</t>
  </si>
  <si>
    <t>2021/03/22-19</t>
  </si>
  <si>
    <t>2021/03/22-20</t>
  </si>
  <si>
    <t>2021/03/22-21</t>
  </si>
  <si>
    <t>2021/03/22-23</t>
  </si>
  <si>
    <t>2021/03/22-24</t>
  </si>
  <si>
    <t>2021/03/22-25</t>
  </si>
  <si>
    <t>2021/03/22-27</t>
  </si>
  <si>
    <t>2021/03/22-28</t>
  </si>
  <si>
    <t>2021/03/22-29</t>
  </si>
  <si>
    <t>2021/03/22-38</t>
  </si>
  <si>
    <t>2021/03/23-8</t>
  </si>
  <si>
    <t>2021/03/23-9</t>
  </si>
  <si>
    <t>2021/03/23-11</t>
  </si>
  <si>
    <t>2021/03/23-12</t>
  </si>
  <si>
    <t>2021/03/23-26</t>
  </si>
  <si>
    <t>2021/03/24-28</t>
  </si>
  <si>
    <t>2021/03/25-6</t>
  </si>
  <si>
    <t>2021/03/25-8</t>
  </si>
  <si>
    <t>2021/03/25-9</t>
  </si>
  <si>
    <t>2021/03/25-21</t>
  </si>
  <si>
    <t>2021/03/26-22</t>
  </si>
  <si>
    <t>2021/03/29-8</t>
  </si>
  <si>
    <t>2021/03/29-10</t>
  </si>
  <si>
    <t>2021/03/29-14</t>
  </si>
  <si>
    <t>2021/03/29-15</t>
  </si>
  <si>
    <t>2021/03/29-21</t>
  </si>
  <si>
    <t>2021/03/29-22</t>
  </si>
  <si>
    <t>2021/03/29-27</t>
  </si>
  <si>
    <t>2021/03/29-48</t>
  </si>
  <si>
    <t>2021/03/30-33</t>
  </si>
  <si>
    <t>2021/03/31-54</t>
  </si>
  <si>
    <t>2021/03/31-103</t>
  </si>
  <si>
    <t>2021/03/31-104</t>
  </si>
  <si>
    <t>2021/03/31-105</t>
  </si>
  <si>
    <t>2021/04/01-8</t>
  </si>
  <si>
    <t>2021/04/01-14</t>
  </si>
  <si>
    <t>2021/04/01-15</t>
  </si>
  <si>
    <t>2021/04/01-16</t>
  </si>
  <si>
    <t>2021/04/01-17</t>
  </si>
  <si>
    <t>2021/04/01-18</t>
  </si>
  <si>
    <t>2021/04/01-31</t>
  </si>
  <si>
    <t>2021/04/01-32</t>
  </si>
  <si>
    <t>2021/04/01-33</t>
  </si>
  <si>
    <t>2021/04/01-34</t>
  </si>
  <si>
    <t>2021/04/01-35</t>
  </si>
  <si>
    <t>2021/04/01-36</t>
  </si>
  <si>
    <t>2021/04/01-37</t>
  </si>
  <si>
    <t>2021/04/01-38</t>
  </si>
  <si>
    <t>2021/04/01-39</t>
  </si>
  <si>
    <t>2021/04/01-40</t>
  </si>
  <si>
    <t>2021/04/01-41</t>
  </si>
  <si>
    <t>2021/04/01-42</t>
  </si>
  <si>
    <t>2021/04/01-43</t>
  </si>
  <si>
    <t>2021/04/01-44</t>
  </si>
  <si>
    <t>2021/04/01-45</t>
  </si>
  <si>
    <t>2021/04/01-46</t>
  </si>
  <si>
    <t>2021/04/01-47</t>
  </si>
  <si>
    <t>2021/04/01-48</t>
  </si>
  <si>
    <t>2021/04/01-49</t>
  </si>
  <si>
    <t>2021/04/01-50</t>
  </si>
  <si>
    <t>2021/04/01-51</t>
  </si>
  <si>
    <t>2021/04/01-52</t>
  </si>
  <si>
    <t>2021/04/01-53</t>
  </si>
  <si>
    <t>2021/04/01-54</t>
  </si>
  <si>
    <t>2021/04/01-55</t>
  </si>
  <si>
    <t>2021/04/01-56</t>
  </si>
  <si>
    <t>2021/04/01-57</t>
  </si>
  <si>
    <t>2021/04/01-58</t>
  </si>
  <si>
    <t>2021/04/01-59</t>
  </si>
  <si>
    <t>2021/04/01-60</t>
  </si>
  <si>
    <t>2021/04/01-61</t>
  </si>
  <si>
    <t>2021/04/01-62</t>
  </si>
  <si>
    <t>2021/04/01-63</t>
  </si>
  <si>
    <t>2021/04/01-64</t>
  </si>
  <si>
    <t>2021/04/01-65</t>
  </si>
  <si>
    <t>2021/04/01-66</t>
  </si>
  <si>
    <t>2021/04/01-67</t>
  </si>
  <si>
    <t>2021/04/01-68</t>
  </si>
  <si>
    <t>2021/04/01-69</t>
  </si>
  <si>
    <t>2021/04/02-2</t>
  </si>
  <si>
    <t>2021/04/02-3</t>
  </si>
  <si>
    <t>2021/04/02-4</t>
  </si>
  <si>
    <t>2021/04/02-5</t>
  </si>
  <si>
    <t>2021/04/02-18</t>
  </si>
  <si>
    <t>2021/04/05-13</t>
  </si>
  <si>
    <t>2021/04/05-14</t>
  </si>
  <si>
    <t>2021/04/05-15</t>
  </si>
  <si>
    <t>2021/04/05-16</t>
  </si>
  <si>
    <t>2021/04/05-17</t>
  </si>
  <si>
    <t>2021/04/05-18</t>
  </si>
  <si>
    <t>2021/04/05-19</t>
  </si>
  <si>
    <t>2021/04/05-20</t>
  </si>
  <si>
    <t>2021/04/05-21</t>
  </si>
  <si>
    <t>2021/04/05-22</t>
  </si>
  <si>
    <t>2021/04/05-23</t>
  </si>
  <si>
    <t>2021/04/05-24</t>
  </si>
  <si>
    <t>2021/04/05-25</t>
  </si>
  <si>
    <t>2021/04/05-37</t>
  </si>
  <si>
    <t>2021/04/06-8</t>
  </si>
  <si>
    <t>2021/04/06-9</t>
  </si>
  <si>
    <t>2021/04/06-10</t>
  </si>
  <si>
    <t>2021/04/06-11</t>
  </si>
  <si>
    <t>2021/04/06-12</t>
  </si>
  <si>
    <t>2021/04/06-30</t>
  </si>
  <si>
    <t>2021/04/07-18</t>
  </si>
  <si>
    <t>2021/04/07-19</t>
  </si>
  <si>
    <t>2021/04/07-20</t>
  </si>
  <si>
    <t>2021/04/07-21</t>
  </si>
  <si>
    <t>2021/04/07-22</t>
  </si>
  <si>
    <t>2021/04/07-23</t>
  </si>
  <si>
    <t>2021/04/07-24</t>
  </si>
  <si>
    <t>2021/04/07-25</t>
  </si>
  <si>
    <t>2021/04/07-26</t>
  </si>
  <si>
    <t>2021/04/07-27</t>
  </si>
  <si>
    <t>2021/04/08-15</t>
  </si>
  <si>
    <t>2021/04/08-16</t>
  </si>
  <si>
    <t>2021/04/08-17</t>
  </si>
  <si>
    <t>2021/04/08-18</t>
  </si>
  <si>
    <t>2021/04/08-19</t>
  </si>
  <si>
    <t>2021/04/08-20</t>
  </si>
  <si>
    <t>2021/04/08-21</t>
  </si>
  <si>
    <t>2021/04/08-22</t>
  </si>
  <si>
    <t>2021/04/08-29</t>
  </si>
  <si>
    <t>2021/04/09-8</t>
  </si>
  <si>
    <t>2021/04/09-9</t>
  </si>
  <si>
    <t>2021/04/09-10</t>
  </si>
  <si>
    <t>2021/04/09-11</t>
  </si>
  <si>
    <t>2021/04/09-12</t>
  </si>
  <si>
    <t>2021/04/09-13</t>
  </si>
  <si>
    <t>2021/04/09-29</t>
  </si>
  <si>
    <t>2021/04/12-11</t>
  </si>
  <si>
    <t>2021/04/12-12</t>
  </si>
  <si>
    <t>2021/04/12-13</t>
  </si>
  <si>
    <t>2021/04/12-14</t>
  </si>
  <si>
    <t>2021/04/12-15</t>
  </si>
  <si>
    <t>2021/04/12-16</t>
  </si>
  <si>
    <t>2021/04/12-17</t>
  </si>
  <si>
    <t>2021/04/12-18</t>
  </si>
  <si>
    <t>2021/04/12-20</t>
  </si>
  <si>
    <t>2021/04/12-40</t>
  </si>
  <si>
    <t>2021/04/13-7</t>
  </si>
  <si>
    <t>2021/04/13-8</t>
  </si>
  <si>
    <t>2021/04/13-9</t>
  </si>
  <si>
    <t>2021/04/13-10</t>
  </si>
  <si>
    <t>2021/04/13-11</t>
  </si>
  <si>
    <t>2021/04/13-21</t>
  </si>
  <si>
    <t>2021/04/14-6</t>
  </si>
  <si>
    <t>2021/04/14-7</t>
  </si>
  <si>
    <t>2021/04/14-8</t>
  </si>
  <si>
    <t>2021/04/14-9</t>
  </si>
  <si>
    <t>2021/04/14-10</t>
  </si>
  <si>
    <t>2021/04/14-23</t>
  </si>
  <si>
    <t>2021/04/15-8</t>
  </si>
  <si>
    <t>2021/04/15-9</t>
  </si>
  <si>
    <t>2021/04/15-10</t>
  </si>
  <si>
    <t>2021/04/15-27</t>
  </si>
  <si>
    <t>2021/04/16-1</t>
  </si>
  <si>
    <t>2021/04/16-6</t>
  </si>
  <si>
    <t>2021/04/16-7</t>
  </si>
  <si>
    <t>2021/04/16-8</t>
  </si>
  <si>
    <t>2021/04/16-9</t>
  </si>
  <si>
    <t>2021/04/16-10</t>
  </si>
  <si>
    <t>2021/04/16-24</t>
  </si>
  <si>
    <t>2021/04/19-11</t>
  </si>
  <si>
    <t>2021/04/19-12</t>
  </si>
  <si>
    <t>2021/04/19-13</t>
  </si>
  <si>
    <t>2021/04/19-14</t>
  </si>
  <si>
    <t>2021/04/19-15</t>
  </si>
  <si>
    <t>2021/04/19-16</t>
  </si>
  <si>
    <t>2021/04/19-17</t>
  </si>
  <si>
    <t>2021/04/19-18</t>
  </si>
  <si>
    <t>2021/04/19-19</t>
  </si>
  <si>
    <t>2021/04/19-20</t>
  </si>
  <si>
    <t>2021/04/19-33</t>
  </si>
  <si>
    <t>2021/04/20-14</t>
  </si>
  <si>
    <t>2021/04/20-15</t>
  </si>
  <si>
    <t>2021/04/21-10</t>
  </si>
  <si>
    <t>2021/04/21-11</t>
  </si>
  <si>
    <t>2021/04/21-12</t>
  </si>
  <si>
    <t>2021/04/21-13</t>
  </si>
  <si>
    <t>2021/04/21-14</t>
  </si>
  <si>
    <t>2021/04/21-15</t>
  </si>
  <si>
    <t>2021/04/21-16</t>
  </si>
  <si>
    <t>2021/04/21-17</t>
  </si>
  <si>
    <t>2021/04/21-18</t>
  </si>
  <si>
    <t>2021/04/21-19</t>
  </si>
  <si>
    <t>2021/04/21-28</t>
  </si>
  <si>
    <t>2021/04/22-6</t>
  </si>
  <si>
    <t>2021/04/22-7</t>
  </si>
  <si>
    <t>2021/04/22-8</t>
  </si>
  <si>
    <t>2021/04/22-9</t>
  </si>
  <si>
    <t>2021/04/22-10</t>
  </si>
  <si>
    <t>2021/04/22-21</t>
  </si>
  <si>
    <t>2021/04/23-11</t>
  </si>
  <si>
    <t>2021/04/23-18</t>
  </si>
  <si>
    <t>2021/04/23-19</t>
  </si>
  <si>
    <t>2021/04/23-20</t>
  </si>
  <si>
    <t>2021/04/23-21</t>
  </si>
  <si>
    <t>2021/04/26-10</t>
  </si>
  <si>
    <t>2021/04/26-11</t>
  </si>
  <si>
    <t>2021/04/26-12</t>
  </si>
  <si>
    <t>2021/04/26-13</t>
  </si>
  <si>
    <t>2021/04/26-14</t>
  </si>
  <si>
    <t>2021/04/26-30</t>
  </si>
  <si>
    <t>2021/04/27-6</t>
  </si>
  <si>
    <t>2021/04/27-7</t>
  </si>
  <si>
    <t>2021/04/27-8</t>
  </si>
  <si>
    <t>2021/04/27-9</t>
  </si>
  <si>
    <t>2021/04/27-20</t>
  </si>
  <si>
    <t>2021/04/28-8</t>
  </si>
  <si>
    <t>2021/04/28-9</t>
  </si>
  <si>
    <t>2021/04/28-10</t>
  </si>
  <si>
    <t>2021/04/28-11</t>
  </si>
  <si>
    <t>2021/04/28-12</t>
  </si>
  <si>
    <t>2021/04/28-14</t>
  </si>
  <si>
    <t>2021/04/28-15</t>
  </si>
  <si>
    <t>2021/04/28-24</t>
  </si>
  <si>
    <t>2021/04/29-17</t>
  </si>
  <si>
    <t>2021/04/29-18</t>
  </si>
  <si>
    <t>2021/04/29-19</t>
  </si>
  <si>
    <t>2021/04/30-19</t>
  </si>
  <si>
    <t>2021/04/30-20</t>
  </si>
  <si>
    <t>2021/04/30-21</t>
  </si>
  <si>
    <t>2021/04/30-56</t>
  </si>
  <si>
    <t>2021/05/03-21</t>
  </si>
  <si>
    <t>2021/05/03-23</t>
  </si>
  <si>
    <t>2021/05/03-24</t>
  </si>
  <si>
    <t>2021/05/03-25</t>
  </si>
  <si>
    <t>2021/05/03-26</t>
  </si>
  <si>
    <t>2021/05/03-27</t>
  </si>
  <si>
    <t>2021/05/03-28</t>
  </si>
  <si>
    <t>2021/05/03-29</t>
  </si>
  <si>
    <t>2021/05/03-30</t>
  </si>
  <si>
    <t>2021/05/03-31</t>
  </si>
  <si>
    <t>2021/05/03-32</t>
  </si>
  <si>
    <t>2021/05/03-34</t>
  </si>
  <si>
    <t>2021/05/04-19</t>
  </si>
  <si>
    <t>2021/05/04-21</t>
  </si>
  <si>
    <t>2021/05/04-22</t>
  </si>
  <si>
    <t>2021/05/04-23</t>
  </si>
  <si>
    <t>2021/05/04-24</t>
  </si>
  <si>
    <t>2021/05/04-25</t>
  </si>
  <si>
    <t>2021/05/04-26</t>
  </si>
  <si>
    <t>2021/05/06-21</t>
  </si>
  <si>
    <t>2021/05/06-23</t>
  </si>
  <si>
    <t>2021/05/06-24</t>
  </si>
  <si>
    <t>2021/05/06-25</t>
  </si>
  <si>
    <t>2021/05/06-26</t>
  </si>
  <si>
    <t>2021/05/06-27</t>
  </si>
  <si>
    <t>2021/05/06-28</t>
  </si>
  <si>
    <t>2021/05/07-20</t>
  </si>
  <si>
    <t>2021/05/07-21</t>
  </si>
  <si>
    <t>2021/05/07-22</t>
  </si>
  <si>
    <t>2021/05/07-23</t>
  </si>
  <si>
    <t>2021/05/10-10</t>
  </si>
  <si>
    <t>2021/05/10-11</t>
  </si>
  <si>
    <t>2021/05/10-12</t>
  </si>
  <si>
    <t>2021/05/10-13</t>
  </si>
  <si>
    <t>2021/05/10-14</t>
  </si>
  <si>
    <t>2021/05/10-15</t>
  </si>
  <si>
    <t>2021/05/10-16</t>
  </si>
  <si>
    <t>2021/05/10-17</t>
  </si>
  <si>
    <t>2021/05/10-18</t>
  </si>
  <si>
    <t>2021/05/10-19</t>
  </si>
  <si>
    <t>2021/05/10-20</t>
  </si>
  <si>
    <t>2021/05/10-21</t>
  </si>
  <si>
    <t>2021/05/10-22</t>
  </si>
  <si>
    <t>2021/05/10-23</t>
  </si>
  <si>
    <t>2021/05/10-24</t>
  </si>
  <si>
    <t>2021/05/10-25</t>
  </si>
  <si>
    <t>2021/05/10-31</t>
  </si>
  <si>
    <t>2021/05/11-12</t>
  </si>
  <si>
    <t>2021/05/11-31</t>
  </si>
  <si>
    <t>2021/05/11-32</t>
  </si>
  <si>
    <t>2021/05/11-33</t>
  </si>
  <si>
    <t>2021/05/11-34</t>
  </si>
  <si>
    <t>2021/05/11-35</t>
  </si>
  <si>
    <t>2021/05/11-36</t>
  </si>
  <si>
    <t>2021/05/11-37</t>
  </si>
  <si>
    <t>2021/05/11-38</t>
  </si>
  <si>
    <t>2021/05/12-15</t>
  </si>
  <si>
    <t>2021/05/12-17</t>
  </si>
  <si>
    <t>2021/05/12-18</t>
  </si>
  <si>
    <t>2021/05/12-19</t>
  </si>
  <si>
    <t>2021/05/13-8</t>
  </si>
  <si>
    <t>2021/05/13-9</t>
  </si>
  <si>
    <t>2021/05/13-10</t>
  </si>
  <si>
    <t>2021/05/13-11</t>
  </si>
  <si>
    <t>2021/05/13-28</t>
  </si>
  <si>
    <t>2021/05/14-15</t>
  </si>
  <si>
    <t>2021/05/17-12</t>
  </si>
  <si>
    <t>2021/05/17-13</t>
  </si>
  <si>
    <t>2021/05/17-14</t>
  </si>
  <si>
    <t>2021/05/17-15</t>
  </si>
  <si>
    <t>2021/05/17-16</t>
  </si>
  <si>
    <t>2021/05/17-17</t>
  </si>
  <si>
    <t>2021/05/17-37</t>
  </si>
  <si>
    <t>2021/05/18-10</t>
  </si>
  <si>
    <t>2021/05/18-11</t>
  </si>
  <si>
    <t>2021/05/18-12</t>
  </si>
  <si>
    <t>2021/05/18-13</t>
  </si>
  <si>
    <t>2021/05/18-14</t>
  </si>
  <si>
    <t>2021/05/18-31</t>
  </si>
  <si>
    <t>2021/05/20-20</t>
  </si>
  <si>
    <t>2021/05/20-21</t>
  </si>
  <si>
    <t>2021/05/20-22</t>
  </si>
  <si>
    <t>2021/05/20-23</t>
  </si>
  <si>
    <t>2021/05/20-24</t>
  </si>
  <si>
    <t>2021/05/20-25</t>
  </si>
  <si>
    <t>2021/05/20-26</t>
  </si>
  <si>
    <t>2021/05/20-28</t>
  </si>
  <si>
    <t>2021/05/20-33</t>
  </si>
  <si>
    <t>2021/05/21-7</t>
  </si>
  <si>
    <t>2021/05/21-8</t>
  </si>
  <si>
    <t>2021/05/21-9</t>
  </si>
  <si>
    <t>2021/05/21-10</t>
  </si>
  <si>
    <t>2021/05/21-25</t>
  </si>
  <si>
    <t>2021/05/24-16</t>
  </si>
  <si>
    <t>2021/05/24-17</t>
  </si>
  <si>
    <t>2021/05/24-18</t>
  </si>
  <si>
    <t>2021/05/24-19</t>
  </si>
  <si>
    <t>2021/05/24-20</t>
  </si>
  <si>
    <t>2021/05/24-21</t>
  </si>
  <si>
    <t>2021/05/24-22</t>
  </si>
  <si>
    <t>2021/05/24-38</t>
  </si>
  <si>
    <t>2021/05/25-8</t>
  </si>
  <si>
    <t>2021/05/25-20</t>
  </si>
  <si>
    <t>2021/05/26-11</t>
  </si>
  <si>
    <t>2021/05/26-12</t>
  </si>
  <si>
    <t>2021/05/26-13</t>
  </si>
  <si>
    <t>2021/05/26-14</t>
  </si>
  <si>
    <t>2021/05/26-15</t>
  </si>
  <si>
    <t>2021/05/26-21</t>
  </si>
  <si>
    <t>2021/05/27-8</t>
  </si>
  <si>
    <t>2021/05/27-9</t>
  </si>
  <si>
    <t>2021/05/27-10</t>
  </si>
  <si>
    <t>2021/05/27-22</t>
  </si>
  <si>
    <t>2021/05/28-25</t>
  </si>
  <si>
    <t>2021/05/28-26</t>
  </si>
  <si>
    <t>2021/05/28-27</t>
  </si>
  <si>
    <t>2021/05/28-28</t>
  </si>
  <si>
    <t>2021/05/28-29</t>
  </si>
  <si>
    <t>2021/05/28-30</t>
  </si>
  <si>
    <t>2021/05/28-31</t>
  </si>
  <si>
    <t>2021/05/28-32</t>
  </si>
  <si>
    <t>2021/05/28-33</t>
  </si>
  <si>
    <t>2021/05/31-14</t>
  </si>
  <si>
    <t>2021/05/31-15</t>
  </si>
  <si>
    <t>2021/05/31-16</t>
  </si>
  <si>
    <t>2021/05/31-17</t>
  </si>
  <si>
    <t>2021/05/31-18</t>
  </si>
  <si>
    <t>2021/05/31-19</t>
  </si>
  <si>
    <t>2021/05/31-20</t>
  </si>
  <si>
    <t>2021/05/31-21</t>
  </si>
  <si>
    <t>2021/05/31-22</t>
  </si>
  <si>
    <t>2021/05/31-23</t>
  </si>
  <si>
    <t>2021/05/31-24</t>
  </si>
  <si>
    <t>2021/05/31-25</t>
  </si>
  <si>
    <t>2021/05/31-61</t>
  </si>
  <si>
    <t>2021/05 계</t>
  </si>
  <si>
    <t>2021/06/15  오전 9:46:08</t>
  </si>
  <si>
    <t>2021/01/01-39</t>
  </si>
  <si>
    <t>2021/01/01-40</t>
  </si>
  <si>
    <t>2021/01/03-5</t>
  </si>
  <si>
    <t>2021/01/04-37</t>
  </si>
  <si>
    <t>체크아웃 입금</t>
  </si>
  <si>
    <t>2021/01/06-20</t>
  </si>
  <si>
    <t>2021/01/11-40</t>
  </si>
  <si>
    <t>2021/01/18-20</t>
  </si>
  <si>
    <t>2021/01/25-31</t>
  </si>
  <si>
    <t>2021/01/27-25</t>
  </si>
  <si>
    <t>2021/01/28-27</t>
  </si>
  <si>
    <t>2021/01/29-57</t>
  </si>
  <si>
    <t>2021/02/01-19</t>
  </si>
  <si>
    <t>2021/02/01-20</t>
  </si>
  <si>
    <t>2021/02/02-18</t>
  </si>
  <si>
    <t>2021/02/08-18</t>
  </si>
  <si>
    <t>2021/02/08-19</t>
  </si>
  <si>
    <t>2021/02/15-28</t>
  </si>
  <si>
    <t>2021/02/23-12</t>
  </si>
  <si>
    <t>2021/02/24-14</t>
  </si>
  <si>
    <t>2021/03/03-19</t>
  </si>
  <si>
    <t>2021/03/04-16</t>
  </si>
  <si>
    <t>2021/03/09-13</t>
  </si>
  <si>
    <t>2021/03/10-28</t>
  </si>
  <si>
    <t>2021/03/15-20</t>
  </si>
  <si>
    <t>2021/03/16-13</t>
  </si>
  <si>
    <t>2021/03/19-8</t>
  </si>
  <si>
    <t>2021/03/19-11</t>
  </si>
  <si>
    <t>2021/03/31-106</t>
  </si>
  <si>
    <t>2021/03/31-107</t>
  </si>
  <si>
    <t>2021/03/31-108</t>
  </si>
  <si>
    <t>2021/04/01-70</t>
  </si>
  <si>
    <t>2021/04/01-71</t>
  </si>
  <si>
    <t>2021/04/01-72</t>
  </si>
  <si>
    <t>2021/04/01-73</t>
  </si>
  <si>
    <t>2021/04/01-74</t>
  </si>
  <si>
    <t>2021/04/01-75</t>
  </si>
  <si>
    <t>2021/04/01-76</t>
  </si>
  <si>
    <t>2021/04/01-77</t>
  </si>
  <si>
    <t>2021/04/01-78</t>
  </si>
  <si>
    <t>2021/04/01-79</t>
  </si>
  <si>
    <t>2021/04/01-80</t>
  </si>
  <si>
    <t>2021/04/01-81</t>
  </si>
  <si>
    <t>2021/04/02-6</t>
  </si>
  <si>
    <t>2021/04/05-26</t>
  </si>
  <si>
    <t>2021/04/05-27</t>
  </si>
  <si>
    <t>2021/04/05-28</t>
  </si>
  <si>
    <t>2021/04/06-13</t>
  </si>
  <si>
    <t>2021/04/06-19</t>
  </si>
  <si>
    <t>2021/04/07-28</t>
  </si>
  <si>
    <t>2021/04/07-29</t>
  </si>
  <si>
    <t>2021/04/08-24</t>
  </si>
  <si>
    <t>2021/04/08-26</t>
  </si>
  <si>
    <t>2021/04/12-19</t>
  </si>
  <si>
    <t>2021/04/12-21</t>
  </si>
  <si>
    <t>2021/04/14-11</t>
  </si>
  <si>
    <t>2021/04/14-12</t>
  </si>
  <si>
    <t>2021/04/14-13</t>
  </si>
  <si>
    <t>2021/04/14-26</t>
  </si>
  <si>
    <t>2021/04/15-11</t>
  </si>
  <si>
    <t>2021/04/15-12</t>
  </si>
  <si>
    <t>2021/04/15-13</t>
  </si>
  <si>
    <t>2021/04/20-16</t>
  </si>
  <si>
    <t>2021/04/20-17</t>
  </si>
  <si>
    <t>2021/04/20-18</t>
  </si>
  <si>
    <t>2021/04/22-11</t>
  </si>
  <si>
    <t>2021/04/23-24</t>
  </si>
  <si>
    <t>2021/04/26-16</t>
  </si>
  <si>
    <t>2021/04/26-17</t>
  </si>
  <si>
    <t>2021/04/27-10</t>
  </si>
  <si>
    <t>2021/04/30-8</t>
  </si>
  <si>
    <t>2021/04/30-22</t>
  </si>
  <si>
    <t>2021/04/30-23</t>
  </si>
  <si>
    <t>2021/05/06-29</t>
  </si>
  <si>
    <t>2021/05/06-30</t>
  </si>
  <si>
    <t>2021/05/10-26</t>
  </si>
  <si>
    <t>2021/05/11-5</t>
  </si>
  <si>
    <t>2021/05/11-39</t>
  </si>
  <si>
    <t>2021/05/13-6</t>
  </si>
  <si>
    <t>2021/05/13-12</t>
  </si>
  <si>
    <t>2021/05/17-18</t>
  </si>
  <si>
    <t>2021/05/17-19</t>
  </si>
  <si>
    <t>2021/05/18-15</t>
  </si>
  <si>
    <t>2021/05/18-16</t>
  </si>
  <si>
    <t>2021/05/20-29</t>
  </si>
  <si>
    <t>2021/05/20-30</t>
  </si>
  <si>
    <t>2021/05/21-11</t>
  </si>
  <si>
    <t>2021/05/24-24</t>
  </si>
  <si>
    <t>2021/05/26-17</t>
  </si>
  <si>
    <t>2021/05/27-11</t>
  </si>
  <si>
    <t>2021/05/31-26</t>
  </si>
  <si>
    <t>2021/01/05-35</t>
  </si>
  <si>
    <t>2021/01/06-24</t>
  </si>
  <si>
    <t>2021/02/03-15</t>
  </si>
  <si>
    <t>2021/02/03-22</t>
  </si>
  <si>
    <t>2021/02/05-25</t>
  </si>
  <si>
    <t>2021/02/08-20</t>
  </si>
  <si>
    <t>2021/02/08-33</t>
  </si>
  <si>
    <t>2021/02/09-16</t>
  </si>
  <si>
    <t>2021/02/15-33</t>
  </si>
  <si>
    <t>2021/02/15-41</t>
  </si>
  <si>
    <t>2021/03/08-19</t>
  </si>
  <si>
    <t>2021/03/12-22</t>
  </si>
  <si>
    <t>2021/03/15-21</t>
  </si>
  <si>
    <t>2021/03/17-22</t>
  </si>
  <si>
    <t>2021/03/18-17</t>
  </si>
  <si>
    <t>2021/03/18-19</t>
  </si>
  <si>
    <t>2021/03/18-28</t>
  </si>
  <si>
    <t>2021/03/24-25</t>
  </si>
  <si>
    <t>2021/03/25-10</t>
  </si>
  <si>
    <t>2021/03/29-36</t>
  </si>
  <si>
    <t>2021/03/29-45</t>
  </si>
  <si>
    <t>2021/03/31-52</t>
  </si>
  <si>
    <t>2021/04/01-7</t>
  </si>
  <si>
    <t>2021/04/01-20</t>
  </si>
  <si>
    <t>2021/04/01-90</t>
  </si>
  <si>
    <t>2021/04/02-7</t>
  </si>
  <si>
    <t>2021/04/06-17</t>
  </si>
  <si>
    <t>2021/04/06-29</t>
  </si>
  <si>
    <t>2021/04/09-31</t>
  </si>
  <si>
    <t>2021/04/12-22</t>
  </si>
  <si>
    <t>2021/04/16-5</t>
  </si>
  <si>
    <t>2021/04/16-22</t>
  </si>
  <si>
    <t>2021/04/19-25</t>
  </si>
  <si>
    <t>2021/04/19-26</t>
  </si>
  <si>
    <t>2021/04/19-32</t>
  </si>
  <si>
    <t>2021/04/26-18</t>
  </si>
  <si>
    <t>2021/04/27-19</t>
  </si>
  <si>
    <t>2021/05/03-19</t>
  </si>
  <si>
    <t>2021/05/04-27</t>
  </si>
  <si>
    <t>2021/05/07-16</t>
  </si>
  <si>
    <t>2021/05/10-30</t>
  </si>
  <si>
    <t>2021/05/11-6</t>
  </si>
  <si>
    <t>2021/05/11-19</t>
  </si>
  <si>
    <t>2021/05/11-42</t>
  </si>
  <si>
    <t>2021/05/13-5</t>
  </si>
  <si>
    <t>2021/05/13-13</t>
  </si>
  <si>
    <t>2021/05/13-21</t>
  </si>
  <si>
    <t>2021/05/17-23</t>
  </si>
  <si>
    <t>2021/05/18-19</t>
  </si>
  <si>
    <t>2021/05/18-29</t>
  </si>
  <si>
    <t>2021/05/20-31</t>
  </si>
  <si>
    <t>2021/05/20-32</t>
  </si>
  <si>
    <t>2021/05/25-6</t>
  </si>
  <si>
    <t>2021/05/25-18</t>
  </si>
  <si>
    <t>2021/05/27-12</t>
  </si>
  <si>
    <t>2021/05/27-20</t>
  </si>
  <si>
    <t>2021/02/10-32</t>
  </si>
  <si>
    <t>2021/02/10-43</t>
  </si>
  <si>
    <t>2021/01/18-6</t>
  </si>
  <si>
    <t>2021/01/31-91</t>
  </si>
  <si>
    <t>2021/02/16-31</t>
  </si>
  <si>
    <t>2021/04/30-116</t>
  </si>
  <si>
    <t>2021/01/05-36</t>
  </si>
  <si>
    <t>2021/01/06-38</t>
  </si>
  <si>
    <t>2021/01/07-12</t>
  </si>
  <si>
    <t>2021/01/07-21</t>
  </si>
  <si>
    <t>2021/01/07-22</t>
  </si>
  <si>
    <t>2021/01/08-12</t>
  </si>
  <si>
    <t>2021/01/08-25</t>
  </si>
  <si>
    <t>2021/01/08-26</t>
  </si>
  <si>
    <t>2021/01/09-1</t>
  </si>
  <si>
    <t>2021/01/09-4</t>
  </si>
  <si>
    <t>2021/01/11-28</t>
  </si>
  <si>
    <t>2021/01/11-43</t>
  </si>
  <si>
    <t>2021/01/11-44</t>
  </si>
  <si>
    <t>2021/01/12-22</t>
  </si>
  <si>
    <t>2021/01/13-23</t>
  </si>
  <si>
    <t>2021/01/13-27</t>
  </si>
  <si>
    <t>2021/01/13-28</t>
  </si>
  <si>
    <t>2021/01/14-20</t>
  </si>
  <si>
    <t>2021/01/15-18</t>
  </si>
  <si>
    <t>2021/01/16-2</t>
  </si>
  <si>
    <t>2021/01/18-28</t>
  </si>
  <si>
    <t>2021/01/18-37</t>
  </si>
  <si>
    <t>2021/01/18-43</t>
  </si>
  <si>
    <t>2021/01/19-26</t>
  </si>
  <si>
    <t>2021/01/20-13</t>
  </si>
  <si>
    <t>2021/01/20-24</t>
  </si>
  <si>
    <t>2021/01/20-41</t>
  </si>
  <si>
    <t>2021/01/21-31</t>
  </si>
  <si>
    <t>2021/01/21-35</t>
  </si>
  <si>
    <t>2021/01/21-36</t>
  </si>
  <si>
    <t>2021/01/21-37</t>
  </si>
  <si>
    <t>2021/01/22-17</t>
  </si>
  <si>
    <t>2021/01/22-22</t>
  </si>
  <si>
    <t>2021/01/26-31</t>
  </si>
  <si>
    <t>2021/01/27-22</t>
  </si>
  <si>
    <t>2021/01/27-29</t>
  </si>
  <si>
    <t>2021/01/28-31</t>
  </si>
  <si>
    <t>2021/01/28-35</t>
  </si>
  <si>
    <t>2021/01/28-38</t>
  </si>
  <si>
    <t>2021/01/29-41</t>
  </si>
  <si>
    <t>2021/01/29-42</t>
  </si>
  <si>
    <t>2021/01/29-43</t>
  </si>
  <si>
    <t>2021/01/29-55</t>
  </si>
  <si>
    <t>2021/01/29-76</t>
  </si>
  <si>
    <t>2021/01/29-77</t>
  </si>
  <si>
    <t>2021/02/01-26</t>
  </si>
  <si>
    <t>2021/02/01-42</t>
  </si>
  <si>
    <t>2021/02/01-43</t>
  </si>
  <si>
    <t>2021/02/02-29</t>
  </si>
  <si>
    <t>2021/02/02-35</t>
  </si>
  <si>
    <t>2021/02/03-30</t>
  </si>
  <si>
    <t>2021/02/03-36</t>
  </si>
  <si>
    <t>2021/02/03-37</t>
  </si>
  <si>
    <t>2021/02/04-25</t>
  </si>
  <si>
    <t>2021/02/04-37</t>
  </si>
  <si>
    <t>2021/02/05-35</t>
  </si>
  <si>
    <t>2021/02/05-36</t>
  </si>
  <si>
    <t>2021/02/05-37</t>
  </si>
  <si>
    <t>2021/02/08-26</t>
  </si>
  <si>
    <t>2021/02/08-34</t>
  </si>
  <si>
    <t>2021/02/08-42</t>
  </si>
  <si>
    <t>2021/02/09-23</t>
  </si>
  <si>
    <t>2021/02/10-20</t>
  </si>
  <si>
    <t>2021/02/10-36</t>
  </si>
  <si>
    <t>2021/02/10-37</t>
  </si>
  <si>
    <t>2021/02/10-38</t>
  </si>
  <si>
    <t>2021/02/10-39</t>
  </si>
  <si>
    <t>2021/02/10-40</t>
  </si>
  <si>
    <t>2021/02/15-67</t>
  </si>
  <si>
    <t>2021/02/19-11</t>
  </si>
  <si>
    <t>2021/02/19-18</t>
  </si>
  <si>
    <t>2021/02/19-19</t>
  </si>
  <si>
    <t>2021/02/19-20</t>
  </si>
  <si>
    <t>2021/02/22-30</t>
  </si>
  <si>
    <t>2021/02/22-36</t>
  </si>
  <si>
    <t>2021/02/24-22</t>
  </si>
  <si>
    <t>2021/02/24-25</t>
  </si>
  <si>
    <t>2021/02/24-26</t>
  </si>
  <si>
    <t>2021/02/24-27</t>
  </si>
  <si>
    <t>2021/02/25-22</t>
  </si>
  <si>
    <t>2021/02/25-25</t>
  </si>
  <si>
    <t>2021/02/26-34</t>
  </si>
  <si>
    <t>2021/02/26-35</t>
  </si>
  <si>
    <t>2021/02/26-36</t>
  </si>
  <si>
    <t>2021/02/26-37</t>
  </si>
  <si>
    <t>2021/03/02-33</t>
  </si>
  <si>
    <t>2021/03/03-22</t>
  </si>
  <si>
    <t>2021/03/03-34</t>
  </si>
  <si>
    <t>2021/03/05-26</t>
  </si>
  <si>
    <t>2021/03/05-27</t>
  </si>
  <si>
    <t>2021/03/05-32</t>
  </si>
  <si>
    <t>2021/03/10-37</t>
  </si>
  <si>
    <t>2021/03/10-47</t>
  </si>
  <si>
    <t>2021/03/10-48</t>
  </si>
  <si>
    <t>2021/03/10-54</t>
  </si>
  <si>
    <t>2021/03/11-14</t>
  </si>
  <si>
    <t>2021/03/12-15</t>
  </si>
  <si>
    <t>2021/03/12-16</t>
  </si>
  <si>
    <t>2021/03/12-17</t>
  </si>
  <si>
    <t>2021/03/15-27</t>
  </si>
  <si>
    <t>2021/03/15-28</t>
  </si>
  <si>
    <t>2021/03/15-32</t>
  </si>
  <si>
    <t>2021/03/17-24</t>
  </si>
  <si>
    <t>2021/03/18-29</t>
  </si>
  <si>
    <t>2021/03/19-18</t>
  </si>
  <si>
    <t>2021/03/19-19</t>
  </si>
  <si>
    <t>2021/03/20-3</t>
  </si>
  <si>
    <t>2021/03/22-36</t>
  </si>
  <si>
    <t>2021/03/23-22</t>
  </si>
  <si>
    <t>2021/03/23-25</t>
  </si>
  <si>
    <t>2021/03/24-2</t>
  </si>
  <si>
    <t>2021/03/25-14</t>
  </si>
  <si>
    <t>2021/03/25-22</t>
  </si>
  <si>
    <t>2021/03/26-5</t>
  </si>
  <si>
    <t>2021/03/26-6</t>
  </si>
  <si>
    <t>2021/03/26-13</t>
  </si>
  <si>
    <t>2021/03/29-49</t>
  </si>
  <si>
    <t>2021/03/29-50</t>
  </si>
  <si>
    <t>2021/03/29-51</t>
  </si>
  <si>
    <t>2021/03/29-52</t>
  </si>
  <si>
    <t>2021/03/30-1</t>
  </si>
  <si>
    <t>2021/03/30-31</t>
  </si>
  <si>
    <t>2021/04/02-26</t>
  </si>
  <si>
    <t>2021/04/05-35</t>
  </si>
  <si>
    <t>2021/04/06-37</t>
  </si>
  <si>
    <t>2021/04/07-10</t>
  </si>
  <si>
    <t>2021/04/07-17</t>
  </si>
  <si>
    <t>2021/04/07-30</t>
  </si>
  <si>
    <t>2021/04/08-13</t>
  </si>
  <si>
    <t>2021/04/08-31</t>
  </si>
  <si>
    <t>2021/04/09-20</t>
  </si>
  <si>
    <t>2021/04/09-21</t>
  </si>
  <si>
    <t>2021/04/12-3</t>
  </si>
  <si>
    <t>2021/04/12-37</t>
  </si>
  <si>
    <t>2021/04/13-26</t>
  </si>
  <si>
    <t>2021/04/15-21</t>
  </si>
  <si>
    <t>2021/04/15-29</t>
  </si>
  <si>
    <t>2021/04/16-14</t>
  </si>
  <si>
    <t>2021/04/16-15</t>
  </si>
  <si>
    <t>2021/04/20-10</t>
  </si>
  <si>
    <t>2021/04/20-12</t>
  </si>
  <si>
    <t>2021/04/21-6</t>
  </si>
  <si>
    <t>2021/04/21-7</t>
  </si>
  <si>
    <t>2021/04/21-26</t>
  </si>
  <si>
    <t>2021/04/22-26</t>
  </si>
  <si>
    <t>2021/04/23-8</t>
  </si>
  <si>
    <t>2021/04/23-27</t>
  </si>
  <si>
    <t>2021/04/24-5</t>
  </si>
  <si>
    <t>2021/04/26-25</t>
  </si>
  <si>
    <t>2021/04/28-19</t>
  </si>
  <si>
    <t>2021/04/30-40</t>
  </si>
  <si>
    <t>2021/05/06-4</t>
  </si>
  <si>
    <t>2021/05/06-5</t>
  </si>
  <si>
    <t>2021/05/06-6</t>
  </si>
  <si>
    <t>2021/05/06-17</t>
  </si>
  <si>
    <t>2021/05/07-4</t>
  </si>
  <si>
    <t>2021/05/13-23</t>
  </si>
  <si>
    <t>2021/05/13-24</t>
  </si>
  <si>
    <t>2021/05/14-13</t>
  </si>
  <si>
    <t>2021/05/15-4</t>
  </si>
  <si>
    <t>2021/05/17-24</t>
  </si>
  <si>
    <t>2021/05/17-25</t>
  </si>
  <si>
    <t>2021/05/17-33</t>
  </si>
  <si>
    <t>2021/05/18-6</t>
  </si>
  <si>
    <t>2021/05/18-32</t>
  </si>
  <si>
    <t>2021/05/20-35</t>
  </si>
  <si>
    <t>2021/05/20-36</t>
  </si>
  <si>
    <t>2021/05/21-20</t>
  </si>
  <si>
    <t>2021/05/21-21</t>
  </si>
  <si>
    <t>2021/05/21-24</t>
  </si>
  <si>
    <t>2021/05/22-3</t>
  </si>
  <si>
    <t>2021/05/24-37</t>
  </si>
  <si>
    <t>2021/05/25-14</t>
  </si>
  <si>
    <t>2021/05/26-5</t>
  </si>
  <si>
    <t>2021/05/26-20</t>
  </si>
  <si>
    <t>2021/05/27-24</t>
  </si>
  <si>
    <t>2021/05/28-17</t>
  </si>
  <si>
    <t>2021/05/28-22</t>
  </si>
  <si>
    <t>2021/05/29-1</t>
  </si>
  <si>
    <t>2021/05/31-60</t>
  </si>
  <si>
    <t>2021/05/31-66</t>
  </si>
  <si>
    <t>2021/05/10-27</t>
  </si>
  <si>
    <t>2021/05/25-9</t>
  </si>
  <si>
    <t>2021/02/08-22</t>
  </si>
  <si>
    <t>2021/04/15-7</t>
  </si>
  <si>
    <t>2021/03/03-3</t>
  </si>
  <si>
    <t>2021/04/02-10</t>
  </si>
  <si>
    <t>2021/05/07-3</t>
  </si>
  <si>
    <t>2021/03/31-22</t>
  </si>
  <si>
    <t>2021/01/14-15</t>
  </si>
  <si>
    <t>2021/01/29-40</t>
  </si>
  <si>
    <t>2021/03/10-1</t>
  </si>
  <si>
    <t>2021/03/10-2</t>
  </si>
  <si>
    <t>2021/03/10-4</t>
  </si>
  <si>
    <t>2021/03/10-5</t>
  </si>
  <si>
    <t>2021/03/10-6</t>
  </si>
  <si>
    <t>2021/03/10-8</t>
  </si>
  <si>
    <t>2021/03/10-9</t>
  </si>
  <si>
    <t>2021/01/29-39</t>
  </si>
  <si>
    <t>2021/01/05-14</t>
  </si>
  <si>
    <t>2021/01/11-31</t>
  </si>
  <si>
    <t>2021/01/31-74</t>
  </si>
  <si>
    <t>2021/01/31-87</t>
  </si>
  <si>
    <t>2021/02/10-28</t>
  </si>
  <si>
    <t>2021/02/28-72</t>
  </si>
  <si>
    <t>2021/02/28-83</t>
  </si>
  <si>
    <t>2021/03/10-45</t>
  </si>
  <si>
    <t>2021/03/31-122</t>
  </si>
  <si>
    <t>2021/03/31-137</t>
  </si>
  <si>
    <t>2021/04/12-34</t>
  </si>
  <si>
    <t>2021/04/30-113</t>
  </si>
  <si>
    <t>2021/04/30-114</t>
  </si>
  <si>
    <t>2021/05/11-28</t>
  </si>
  <si>
    <t>2021/03/01-5</t>
  </si>
  <si>
    <t>2021/04/01-86</t>
  </si>
  <si>
    <t>2021/05/01-7</t>
  </si>
  <si>
    <t>2021/01/01-42</t>
  </si>
  <si>
    <t>2021/01/12-25</t>
  </si>
  <si>
    <t>2021/01/31-55</t>
  </si>
  <si>
    <t>2021/02/15-46</t>
  </si>
  <si>
    <t>2021/02/28-38</t>
  </si>
  <si>
    <t>2021/03/11-26</t>
  </si>
  <si>
    <t>2021/03/31-119</t>
  </si>
  <si>
    <t>2021/04/12-31</t>
  </si>
  <si>
    <t>2021/04/30-98</t>
  </si>
  <si>
    <t>2021/05/11-22</t>
  </si>
  <si>
    <t>2021/05/31-84</t>
  </si>
  <si>
    <t>2021/04/19-24</t>
  </si>
  <si>
    <t>2021/01/13-26</t>
  </si>
  <si>
    <t>2021/01/31-90</t>
  </si>
  <si>
    <t>2021/02/16-30</t>
  </si>
  <si>
    <t>2021/02/28-89</t>
  </si>
  <si>
    <t>2021/03/16-27</t>
  </si>
  <si>
    <t>2021/03/31-138</t>
  </si>
  <si>
    <t>2021/04/13-18</t>
  </si>
  <si>
    <t>2021/04/30-112</t>
  </si>
  <si>
    <t>2021/05/11-26</t>
  </si>
  <si>
    <t>2021/01/08-13</t>
  </si>
  <si>
    <t>2021/01/31-27</t>
  </si>
  <si>
    <t>2021/02/10-26</t>
  </si>
  <si>
    <t>2021/02/28-18</t>
  </si>
  <si>
    <t>2021/03/11-27</t>
  </si>
  <si>
    <t>2021/03/31-87</t>
  </si>
  <si>
    <t>2021/04/09-25</t>
  </si>
  <si>
    <t>2021/04/30-77</t>
  </si>
  <si>
    <t>2021/05/11-27</t>
  </si>
  <si>
    <t>2021/05/31-79</t>
  </si>
  <si>
    <t>2021/01/06-25</t>
  </si>
  <si>
    <t>2021/01/31-94</t>
  </si>
  <si>
    <t>2021/02/02-34</t>
  </si>
  <si>
    <t>2021/02/28-90</t>
  </si>
  <si>
    <t>2021/03/08-25</t>
  </si>
  <si>
    <t>2021/03/24-27</t>
  </si>
  <si>
    <t>2021/03/31-143</t>
  </si>
  <si>
    <t>2021/04/27-18</t>
  </si>
  <si>
    <t>2021/04/30-119</t>
  </si>
  <si>
    <t>2021/05/31-87</t>
  </si>
  <si>
    <t>2021/01/11-30</t>
  </si>
  <si>
    <t>2021/01/31-86</t>
  </si>
  <si>
    <t>2021/02/10-27</t>
  </si>
  <si>
    <t>2021/02/28-85</t>
  </si>
  <si>
    <t>2021/03/11-24</t>
  </si>
  <si>
    <t>2021/03/31-134</t>
  </si>
  <si>
    <t>2021/04/12-35</t>
  </si>
  <si>
    <t>2021/04/30-110</t>
  </si>
  <si>
    <t>2021/05/11-24</t>
  </si>
  <si>
    <t>2021/01/14-6</t>
  </si>
  <si>
    <t>2021/01/22-19</t>
  </si>
  <si>
    <t>2021/02/23-13</t>
  </si>
  <si>
    <t>2021/02/23-20</t>
  </si>
  <si>
    <t>2021/04/22-2</t>
  </si>
  <si>
    <t>2021/04/30-87</t>
  </si>
  <si>
    <t>2021/05/27-4</t>
  </si>
  <si>
    <t>2021/05/31-74</t>
  </si>
  <si>
    <t>2021/01/18-5</t>
  </si>
  <si>
    <t>2021/01/31-93</t>
  </si>
  <si>
    <t>2021/02/15-51</t>
  </si>
  <si>
    <t>2021/02/28-88</t>
  </si>
  <si>
    <t>2021/03/15-38</t>
  </si>
  <si>
    <t>2021/03/22-37</t>
  </si>
  <si>
    <t>2021/03/22-51</t>
  </si>
  <si>
    <t>2021/03/31-140</t>
  </si>
  <si>
    <t>2021/04/15-22</t>
  </si>
  <si>
    <t>2021/01/31-11</t>
  </si>
  <si>
    <t>2021/01/31-18</t>
  </si>
  <si>
    <t>2021/02/28-15</t>
  </si>
  <si>
    <t>2021/02/28-16</t>
  </si>
  <si>
    <t>2021/03/31-28</t>
  </si>
  <si>
    <t>2021/03/31-38</t>
  </si>
  <si>
    <t>2021/04/30-29</t>
  </si>
  <si>
    <t>2021/04/30-36</t>
  </si>
  <si>
    <t>2021/04/30-54</t>
  </si>
  <si>
    <t>2021/05/31-40</t>
  </si>
  <si>
    <t>2021/05/31-49</t>
  </si>
  <si>
    <t>2021/01/18-23</t>
  </si>
  <si>
    <t>2021/01/20-19</t>
  </si>
  <si>
    <t>2021/03/18-3</t>
  </si>
  <si>
    <t>2021/04/09-3</t>
  </si>
  <si>
    <t>2021/04/09-4</t>
  </si>
  <si>
    <t>2021/05/04-16</t>
  </si>
  <si>
    <t>2021/05/20-8</t>
  </si>
  <si>
    <t>2021/05/20-9</t>
  </si>
  <si>
    <t>2021/05/20-10</t>
  </si>
  <si>
    <t>2021/02/05-33</t>
  </si>
  <si>
    <t>2021/01/01-45</t>
  </si>
  <si>
    <t>2021/01/12-26</t>
  </si>
  <si>
    <t>2021/01/29-35</t>
  </si>
  <si>
    <t>2021/01/31-54</t>
  </si>
  <si>
    <t>2021/02/15-47</t>
  </si>
  <si>
    <t>2021/02/28-37</t>
  </si>
  <si>
    <t>2021/03/02-19</t>
  </si>
  <si>
    <t>2021/03/11-25</t>
  </si>
  <si>
    <t>2021/03/31-12</t>
  </si>
  <si>
    <t>2021/03/31-120</t>
  </si>
  <si>
    <t>2021/04/02-16</t>
  </si>
  <si>
    <t>2021/04/13-17</t>
  </si>
  <si>
    <t>2021/04/20-13</t>
  </si>
  <si>
    <t>2021/04/30-102</t>
  </si>
  <si>
    <t>2021/05/13-30</t>
  </si>
  <si>
    <t>2021/05/20-19</t>
  </si>
  <si>
    <t>2021/05/31-85</t>
  </si>
  <si>
    <t>2021/01/08-15</t>
  </si>
  <si>
    <t>2021/01/31-84</t>
  </si>
  <si>
    <t>2021/02/10-22</t>
  </si>
  <si>
    <t>2021/02/28-80</t>
  </si>
  <si>
    <t>2021/03/10-40</t>
  </si>
  <si>
    <t>2021/03/31-127</t>
  </si>
  <si>
    <t>2021/04/09-27</t>
  </si>
  <si>
    <t>2021/04/30-111</t>
  </si>
  <si>
    <t>2021/05/11-25</t>
  </si>
  <si>
    <t>2021/01/07-15</t>
  </si>
  <si>
    <t>2021/01/31-83</t>
  </si>
  <si>
    <t>2021/02/05-32</t>
  </si>
  <si>
    <t>2021/02/28-84</t>
  </si>
  <si>
    <t>2021/03/11-23</t>
  </si>
  <si>
    <t>2021/03/31-136</t>
  </si>
  <si>
    <t>2021/04/07-12</t>
  </si>
  <si>
    <t>2021/04/30-100</t>
  </si>
  <si>
    <t>2021/05/07-17</t>
  </si>
  <si>
    <t>2021/01/13-18</t>
  </si>
  <si>
    <t>2021/03/04-18</t>
  </si>
  <si>
    <t>2021/03/04-25</t>
  </si>
  <si>
    <t>2021/04/22-14</t>
  </si>
  <si>
    <t>2021/04/22-18</t>
  </si>
  <si>
    <t>2021/05/25-7</t>
  </si>
  <si>
    <t>2021/03/17-14</t>
  </si>
  <si>
    <t>2021/04/06-18</t>
  </si>
  <si>
    <t>2021/03/16-22</t>
  </si>
  <si>
    <t>2021/03/16-29</t>
  </si>
  <si>
    <t>2021/01/05-34</t>
  </si>
  <si>
    <t>2021/01/31-82</t>
  </si>
  <si>
    <t>2021/02/05-31</t>
  </si>
  <si>
    <t>2021/02/28-79</t>
  </si>
  <si>
    <t>2021/03/05-18</t>
  </si>
  <si>
    <t>2021/03/31-135</t>
  </si>
  <si>
    <t>2021/04/02-17</t>
  </si>
  <si>
    <t>2021/04/30-81</t>
  </si>
  <si>
    <t>2021/05/06-18</t>
  </si>
  <si>
    <t>2021/01/08-14</t>
  </si>
  <si>
    <t>2021/01/31-85</t>
  </si>
  <si>
    <t>2021/02/10-23</t>
  </si>
  <si>
    <t>2021/02/28-81</t>
  </si>
  <si>
    <t>2021/03/10-42</t>
  </si>
  <si>
    <t>2021/03/31-126</t>
  </si>
  <si>
    <t>2021/04/09-26</t>
  </si>
  <si>
    <t>2021/04/30-101</t>
  </si>
  <si>
    <t>2021/05/07-18</t>
  </si>
  <si>
    <t>2021/03/02-8</t>
  </si>
  <si>
    <t>2021/01/05-32</t>
  </si>
  <si>
    <t>2021/01/06-21</t>
  </si>
  <si>
    <t>2021/02/01-22</t>
  </si>
  <si>
    <t>2021/02/01-27</t>
  </si>
  <si>
    <t>2021/02/04-16</t>
  </si>
  <si>
    <t>2021/02/04-26</t>
  </si>
  <si>
    <t>2021/02/17-5</t>
  </si>
  <si>
    <t>2021/02/18-15</t>
  </si>
  <si>
    <t>2021/05/11-41</t>
  </si>
  <si>
    <t>2021/03/08-16</t>
  </si>
  <si>
    <t>2021/03/08-31</t>
  </si>
  <si>
    <t>2021/03/12-1</t>
  </si>
  <si>
    <t>2021/05/21-3</t>
  </si>
  <si>
    <t>2021/02/16-21</t>
  </si>
  <si>
    <t>2021/02/16-26</t>
  </si>
  <si>
    <t>2021/04/14-22</t>
  </si>
  <si>
    <t>2021/04/15-14</t>
  </si>
  <si>
    <t>2021/05/31-68</t>
  </si>
  <si>
    <t>2021/01/13-19</t>
  </si>
  <si>
    <t>2021/02/01-21</t>
  </si>
  <si>
    <t>2021/03/09-14</t>
  </si>
  <si>
    <t>2021/03/09-21</t>
  </si>
  <si>
    <t>2021/04/08-27</t>
  </si>
  <si>
    <t>2021/05/18-20</t>
  </si>
  <si>
    <t>2021/02/17-12</t>
  </si>
  <si>
    <t>2021/02/18-25</t>
  </si>
  <si>
    <t>2021/01/04-36</t>
  </si>
  <si>
    <t>2021/01/31-5</t>
  </si>
  <si>
    <t>2021/01/31-12</t>
  </si>
  <si>
    <t>2021/02/28-6</t>
  </si>
  <si>
    <t>2021/02/28-12</t>
  </si>
  <si>
    <t>2021/03/31-26</t>
  </si>
  <si>
    <t>2021/03/31-33</t>
  </si>
  <si>
    <t>2021/04/30-24</t>
  </si>
  <si>
    <t>2021/04/30-32</t>
  </si>
  <si>
    <t>2021/05/31-38</t>
  </si>
  <si>
    <t>2021/05/31-47</t>
  </si>
  <si>
    <t>2021/01/29-18</t>
  </si>
  <si>
    <t>2021/01/29-19</t>
  </si>
  <si>
    <t>2021/01/29-20</t>
  </si>
  <si>
    <t>2021/01/29-21</t>
  </si>
  <si>
    <t>2021/01/29-22</t>
  </si>
  <si>
    <t>2021/01/29-23</t>
  </si>
  <si>
    <t>2021/02/03-21</t>
  </si>
  <si>
    <t>2021/02/26-17</t>
  </si>
  <si>
    <t>2021/02/26-18</t>
  </si>
  <si>
    <t>2021/02/26-19</t>
  </si>
  <si>
    <t>2021/02/26-20</t>
  </si>
  <si>
    <t>2021/02/26-21</t>
  </si>
  <si>
    <t>2021/02/26-22</t>
  </si>
  <si>
    <t>2021/03/30-26</t>
  </si>
  <si>
    <t>2021/03/30-29</t>
  </si>
  <si>
    <t>2021/04/29-7</t>
  </si>
  <si>
    <t>2021/04/29-8</t>
  </si>
  <si>
    <t>2021/05/28-3</t>
  </si>
  <si>
    <t>2021/05/28-4</t>
  </si>
  <si>
    <t>2021/01/18-1</t>
  </si>
  <si>
    <t>2021/01/18-2</t>
  </si>
  <si>
    <t>2021/01/25-1</t>
  </si>
  <si>
    <t>2021/01/25-2</t>
  </si>
  <si>
    <t>2021/01/25-3</t>
  </si>
  <si>
    <t>2021/01/29-24</t>
  </si>
  <si>
    <t>2021/01/29-25</t>
  </si>
  <si>
    <t>2021/01/29-26</t>
  </si>
  <si>
    <t>2021/02/02-26</t>
  </si>
  <si>
    <t>2021/02/08-1</t>
  </si>
  <si>
    <t>2021/02/08-4</t>
  </si>
  <si>
    <t>2021/02/10-19</t>
  </si>
  <si>
    <t>2021/02/16-5</t>
  </si>
  <si>
    <t>2021/02/16-6</t>
  </si>
  <si>
    <t>2021/02/23-1</t>
  </si>
  <si>
    <t>2021/02/23-2</t>
  </si>
  <si>
    <t>2021/02/23-3</t>
  </si>
  <si>
    <t>2021/02/26-5</t>
  </si>
  <si>
    <t>2021/02/26-6</t>
  </si>
  <si>
    <t>2021/03/08-3</t>
  </si>
  <si>
    <t>2021/03/08-4</t>
  </si>
  <si>
    <t>2021/03/10-36</t>
  </si>
  <si>
    <t>2021/03/15-2</t>
  </si>
  <si>
    <t>2021/03/15-3</t>
  </si>
  <si>
    <t>2021/03/22-3</t>
  </si>
  <si>
    <t>2021/03/22-4</t>
  </si>
  <si>
    <t>2021/03/30-23</t>
  </si>
  <si>
    <t>2021/03/30-28</t>
  </si>
  <si>
    <t>2021/04/12-1</t>
  </si>
  <si>
    <t>2021/04/12-5</t>
  </si>
  <si>
    <t>2021/04/19-1</t>
  </si>
  <si>
    <t>2021/04/19-3</t>
  </si>
  <si>
    <t>2021/04/26-1</t>
  </si>
  <si>
    <t>2021/04/26-2</t>
  </si>
  <si>
    <t>2021/04/29-9</t>
  </si>
  <si>
    <t>2021/04/29-10</t>
  </si>
  <si>
    <t>2021/05/11-3</t>
  </si>
  <si>
    <t>2021/05/11-4</t>
  </si>
  <si>
    <t>2021/05/18-3</t>
  </si>
  <si>
    <t>2021/05/18-4</t>
  </si>
  <si>
    <t>2021/05/24-1</t>
  </si>
  <si>
    <t>2021/05/24-2</t>
  </si>
  <si>
    <t>2021/05/31-6</t>
  </si>
  <si>
    <t>2021/05/31-7</t>
  </si>
  <si>
    <t>2021/01/28-5</t>
  </si>
  <si>
    <t>2021/01/28-6</t>
  </si>
  <si>
    <t>2021/01/28-7</t>
  </si>
  <si>
    <t>2021/01/28-8</t>
  </si>
  <si>
    <t>2021/01/28-9</t>
  </si>
  <si>
    <t>2021/01/28-10</t>
  </si>
  <si>
    <t>2021/01/28-11</t>
  </si>
  <si>
    <t>2021/01/28-12</t>
  </si>
  <si>
    <t>2021/01/28-13</t>
  </si>
  <si>
    <t>2021/02/08-2</t>
  </si>
  <si>
    <t>2021/02/08-3</t>
  </si>
  <si>
    <t>2021/02/15-40</t>
  </si>
  <si>
    <t>2021/02/16-3</t>
  </si>
  <si>
    <t>2021/02/16-4</t>
  </si>
  <si>
    <t>2021/02/23-4</t>
  </si>
  <si>
    <t>2021/02/23-5</t>
  </si>
  <si>
    <t>2021/02/26-7</t>
  </si>
  <si>
    <t>2021/02/26-8</t>
  </si>
  <si>
    <t>2021/03/08-1</t>
  </si>
  <si>
    <t>2021/03/08-2</t>
  </si>
  <si>
    <t>2021/03/15-4</t>
  </si>
  <si>
    <t>2021/03/15-5</t>
  </si>
  <si>
    <t>2021/03/22-1</t>
  </si>
  <si>
    <t>2021/03/22-2</t>
  </si>
  <si>
    <t>2021/03/30-25</t>
  </si>
  <si>
    <t>2021/03/30-30</t>
  </si>
  <si>
    <t>2021/04/12-2</t>
  </si>
  <si>
    <t>2021/04/12-4</t>
  </si>
  <si>
    <t>2021/04/19-2</t>
  </si>
  <si>
    <t>2021/04/19-4</t>
  </si>
  <si>
    <t>2021/04/26-3</t>
  </si>
  <si>
    <t>2021/04/26-4</t>
  </si>
  <si>
    <t>2021/04/29-5</t>
  </si>
  <si>
    <t>2021/04/29-6</t>
  </si>
  <si>
    <t>2021/04/29-15</t>
  </si>
  <si>
    <t>2021/05/11-1</t>
  </si>
  <si>
    <t>2021/05/11-2</t>
  </si>
  <si>
    <t>2021/05/18-1</t>
  </si>
  <si>
    <t>2021/05/18-2</t>
  </si>
  <si>
    <t>2021/05/24-3</t>
  </si>
  <si>
    <t>2021/05/24-4</t>
  </si>
  <si>
    <t>2021/05/31-4</t>
  </si>
  <si>
    <t>2021/05/31-5</t>
  </si>
  <si>
    <t>2021/01/28-14</t>
  </si>
  <si>
    <t>2021/01/28-15</t>
  </si>
  <si>
    <t>2021/01/28-16</t>
  </si>
  <si>
    <t>2021/01/28-17</t>
  </si>
  <si>
    <t>2021/02/16-1</t>
  </si>
  <si>
    <t>2021/02/16-2</t>
  </si>
  <si>
    <t>2021/02/26-9</t>
  </si>
  <si>
    <t>2021/02/26-10</t>
  </si>
  <si>
    <t>2021/01/15-2</t>
  </si>
  <si>
    <t>2021/01/15-3</t>
  </si>
  <si>
    <t>2021/01/15-4</t>
  </si>
  <si>
    <t>2021/01/15-5</t>
  </si>
  <si>
    <t>2021/01/15-6</t>
  </si>
  <si>
    <t>2021/01/29-7</t>
  </si>
  <si>
    <t>2021/01/29-8</t>
  </si>
  <si>
    <t>2021/01/29-9</t>
  </si>
  <si>
    <t>2021/01/29-10</t>
  </si>
  <si>
    <t>2021/01/29-11</t>
  </si>
  <si>
    <t>2021/02/15-3</t>
  </si>
  <si>
    <t>2021/02/15-4</t>
  </si>
  <si>
    <t>2021/02/15-5</t>
  </si>
  <si>
    <t>2021/02/15-6</t>
  </si>
  <si>
    <t>2021/02/15-7</t>
  </si>
  <si>
    <t>2021/02/17-4</t>
  </si>
  <si>
    <t>2021/02/25-1</t>
  </si>
  <si>
    <t>2021/02/25-2</t>
  </si>
  <si>
    <t>2021/02/25-3</t>
  </si>
  <si>
    <t>2021/02/25-4</t>
  </si>
  <si>
    <t>2021/02/25-5</t>
  </si>
  <si>
    <t>2021/03/02-22</t>
  </si>
  <si>
    <t>2021/03/16-1</t>
  </si>
  <si>
    <t>2021/03/16-2</t>
  </si>
  <si>
    <t>2021/03/31-6</t>
  </si>
  <si>
    <t>2021/03/31-7</t>
  </si>
  <si>
    <t>2021/04/15-3</t>
  </si>
  <si>
    <t>2021/04/15-4</t>
  </si>
  <si>
    <t>2021/04/30-5</t>
  </si>
  <si>
    <t>2021/04/30-6</t>
  </si>
  <si>
    <t>2021/05/17-4</t>
  </si>
  <si>
    <t>2021/05/17-5</t>
  </si>
  <si>
    <t>2021/05/31-12</t>
  </si>
  <si>
    <t>2021/05/31-13</t>
  </si>
  <si>
    <t>2021/01/29-12</t>
  </si>
  <si>
    <t>2021/01/29-13</t>
  </si>
  <si>
    <t>2021/01/29-14</t>
  </si>
  <si>
    <t>2021/01/29-15</t>
  </si>
  <si>
    <t>2021/01/29-16</t>
  </si>
  <si>
    <t>2021/01/29-17</t>
  </si>
  <si>
    <t>2021/02/26-11</t>
  </si>
  <si>
    <t>2021/02/26-12</t>
  </si>
  <si>
    <t>2021/02/26-13</t>
  </si>
  <si>
    <t>2021/02/26-14</t>
  </si>
  <si>
    <t>2021/02/26-15</t>
  </si>
  <si>
    <t>2021/02/26-16</t>
  </si>
  <si>
    <t>2021/03/30-24</t>
  </si>
  <si>
    <t>2021/03/30-27</t>
  </si>
  <si>
    <t>2021/04/29-3</t>
  </si>
  <si>
    <t>2021/04/29-4</t>
  </si>
  <si>
    <t>2021/05/28-1</t>
  </si>
  <si>
    <t>2021/05/28-2</t>
  </si>
  <si>
    <t>2021/01/31-6</t>
  </si>
  <si>
    <t>2021/01/31-13</t>
  </si>
  <si>
    <t>2021/02/28-53</t>
  </si>
  <si>
    <t>2021/02/28-54</t>
  </si>
  <si>
    <t>2021/03/31-29</t>
  </si>
  <si>
    <t>2021/03/31-34</t>
  </si>
  <si>
    <t>2021/04/30-25</t>
  </si>
  <si>
    <t>2021/04/30-33</t>
  </si>
  <si>
    <t>2021/05/31-41</t>
  </si>
  <si>
    <t>2021/05/31-50</t>
  </si>
  <si>
    <t>2021/01/25-35</t>
  </si>
  <si>
    <t>2021/01/31-10</t>
  </si>
  <si>
    <t>2021/01/31-17</t>
  </si>
  <si>
    <t>2021/02/28-9</t>
  </si>
  <si>
    <t>2021/02/28-14</t>
  </si>
  <si>
    <t>2021/03/31-23</t>
  </si>
  <si>
    <t>2021/03/31-37</t>
  </si>
  <si>
    <t>2021/04/12-38</t>
  </si>
  <si>
    <t>2021/04/26-27</t>
  </si>
  <si>
    <t>2021/04/30-28</t>
  </si>
  <si>
    <t>2021/04/30-35</t>
  </si>
  <si>
    <t>2021/05/31-36</t>
  </si>
  <si>
    <t>2021/05/31-45</t>
  </si>
  <si>
    <t>2021/02/01-5</t>
  </si>
  <si>
    <t>2021/02/01-6</t>
  </si>
  <si>
    <t>2021/02/01-7</t>
  </si>
  <si>
    <t>2021/03/02-1</t>
  </si>
  <si>
    <t>2021/03/02-2</t>
  </si>
  <si>
    <t>2021/03/02-3</t>
  </si>
  <si>
    <t>2021/03/05-17</t>
  </si>
  <si>
    <t>2021/04/01-1</t>
  </si>
  <si>
    <t>2021/04/01-2</t>
  </si>
  <si>
    <t>2021/04/01-3</t>
  </si>
  <si>
    <t>2021/05/03-1</t>
  </si>
  <si>
    <t>2021/05/03-3</t>
  </si>
  <si>
    <t>2021/05/03-4</t>
  </si>
  <si>
    <t>2021/01/31-7</t>
  </si>
  <si>
    <t>2021/01/31-14</t>
  </si>
  <si>
    <t>2021/02/28-7</t>
  </si>
  <si>
    <t>2021/02/28-17</t>
  </si>
  <si>
    <t>2021/03/31-30</t>
  </si>
  <si>
    <t>2021/03/31-35</t>
  </si>
  <si>
    <t>2021/04/30-26</t>
  </si>
  <si>
    <t>2021/04/30-47</t>
  </si>
  <si>
    <t>2021/05/31-42</t>
  </si>
  <si>
    <t>2021/05/31-62</t>
  </si>
  <si>
    <t>2021/01/31-8</t>
  </si>
  <si>
    <t>2021/01/31-15</t>
  </si>
  <si>
    <t>2021/02/28-10</t>
  </si>
  <si>
    <t>2021/02/28-11</t>
  </si>
  <si>
    <t>2021/03/31-31</t>
  </si>
  <si>
    <t>2021/03/31-32</t>
  </si>
  <si>
    <t>2021/04/30-39</t>
  </si>
  <si>
    <t>2021/04/30-41</t>
  </si>
  <si>
    <t>2021/05/31-43</t>
  </si>
  <si>
    <t>2021/05/31-44</t>
  </si>
  <si>
    <t>2021/01/18-4</t>
  </si>
  <si>
    <t>2021/01/31-89</t>
  </si>
  <si>
    <t>2021/02/15-50</t>
  </si>
  <si>
    <t>2021/02/28-87</t>
  </si>
  <si>
    <t>2021/03/15-37</t>
  </si>
  <si>
    <t>2021/03/31-139</t>
  </si>
  <si>
    <t>2021/04/15-23</t>
  </si>
  <si>
    <t>2021/04/30-120</t>
  </si>
  <si>
    <t>2021/05/17-35</t>
  </si>
  <si>
    <t>2021/01/08-10</t>
  </si>
  <si>
    <t>2021/01/08-18</t>
  </si>
  <si>
    <t>2021/01/25-38</t>
  </si>
  <si>
    <t>2021/01/31-92</t>
  </si>
  <si>
    <t>2021/02/25-24</t>
  </si>
  <si>
    <t>2021/02/28-86</t>
  </si>
  <si>
    <t>2021/03/25-19</t>
  </si>
  <si>
    <t>2021/03/31-141</t>
  </si>
  <si>
    <t>2021/04/26-29</t>
  </si>
  <si>
    <t>2021/04/30-117</t>
  </si>
  <si>
    <t>2021/05/25-19</t>
  </si>
  <si>
    <t>2021/04/30-9</t>
  </si>
  <si>
    <t>2021/03/24-11</t>
  </si>
  <si>
    <t>2021/01/01-41</t>
  </si>
  <si>
    <t>2021/01/05-24</t>
  </si>
  <si>
    <t>2021/01/06-22</t>
  </si>
  <si>
    <t>2021/01/07-10</t>
  </si>
  <si>
    <t>2021/01/07-11</t>
  </si>
  <si>
    <t>2021/01/07-13</t>
  </si>
  <si>
    <t>2021/01/08-9</t>
  </si>
  <si>
    <t>2021/01/08-16</t>
  </si>
  <si>
    <t>2021/01/11-7</t>
  </si>
  <si>
    <t>2021/01/11-23</t>
  </si>
  <si>
    <t>2021/01/11-41</t>
  </si>
  <si>
    <t>2021/01/12-18</t>
  </si>
  <si>
    <t>2021/01/12-19</t>
  </si>
  <si>
    <t>2021/01/13-17</t>
  </si>
  <si>
    <t>2021/01/13-25</t>
  </si>
  <si>
    <t>2021/01/14-22</t>
  </si>
  <si>
    <t>2021/01/15-20</t>
  </si>
  <si>
    <t>2021/01/18-21</t>
  </si>
  <si>
    <t>2021/01/18-22</t>
  </si>
  <si>
    <t>2021/01/18-30</t>
  </si>
  <si>
    <t>2021/01/19-20</t>
  </si>
  <si>
    <t>2021/01/19-29</t>
  </si>
  <si>
    <t>2021/01/20-15</t>
  </si>
  <si>
    <t>2021/01/20-18</t>
  </si>
  <si>
    <t>2021/01/22-21</t>
  </si>
  <si>
    <t>2021/01/26-23</t>
  </si>
  <si>
    <t>2021/01/27-11</t>
  </si>
  <si>
    <t>2021/01/27-12</t>
  </si>
  <si>
    <t>2021/01/27-23</t>
  </si>
  <si>
    <t>2021/01/28-28</t>
  </si>
  <si>
    <t>2021/02/04-15</t>
  </si>
  <si>
    <t>2021/02/05-29</t>
  </si>
  <si>
    <t>2021/02/15-29</t>
  </si>
  <si>
    <t>2021/02/15-30</t>
  </si>
  <si>
    <t>2021/02/15-31</t>
  </si>
  <si>
    <t>2021/02/18-14</t>
  </si>
  <si>
    <t>2021/02/19-6</t>
  </si>
  <si>
    <t>2021/02/25-11</t>
  </si>
  <si>
    <t>2021/02/25-12</t>
  </si>
  <si>
    <t>2021/02/25-13</t>
  </si>
  <si>
    <t>2021/03/03-20</t>
  </si>
  <si>
    <t>2021/03/03-21</t>
  </si>
  <si>
    <t>2021/03/04-17</t>
  </si>
  <si>
    <t>2021/03/10-20</t>
  </si>
  <si>
    <t>2021/03/10-29</t>
  </si>
  <si>
    <t>2021/03/11-17</t>
  </si>
  <si>
    <t>2021/03/17-12</t>
  </si>
  <si>
    <t>2021/03/17-13</t>
  </si>
  <si>
    <t>2021/03/18-18</t>
  </si>
  <si>
    <t>2021/03/23-14</t>
  </si>
  <si>
    <t>2021/03/24-17</t>
  </si>
  <si>
    <t>2021/03/24-18</t>
  </si>
  <si>
    <t>2021/03/29-35</t>
  </si>
  <si>
    <t>2021/03/29-37</t>
  </si>
  <si>
    <t>2021/03/30-12</t>
  </si>
  <si>
    <t>2021/03/30-17</t>
  </si>
  <si>
    <t>2021/03/31-21</t>
  </si>
  <si>
    <t>2021/03/31-95</t>
  </si>
  <si>
    <t>2021/03/31-97</t>
  </si>
  <si>
    <t>2021/04/01-19</t>
  </si>
  <si>
    <t>2021/04/01-82</t>
  </si>
  <si>
    <t>2021/04/02-8</t>
  </si>
  <si>
    <t>2021/04/05-29</t>
  </si>
  <si>
    <t>2021/04/06-14</t>
  </si>
  <si>
    <t>2021/04/06-15</t>
  </si>
  <si>
    <t>2021/04/06-16</t>
  </si>
  <si>
    <t>2021/04/07-2</t>
  </si>
  <si>
    <t>2021/04/08-23</t>
  </si>
  <si>
    <t>2021/04/08-25</t>
  </si>
  <si>
    <t>2021/04/09-14</t>
  </si>
  <si>
    <t>2021/04/09-15</t>
  </si>
  <si>
    <t>2021/04/14-14</t>
  </si>
  <si>
    <t>2021/04/16-11</t>
  </si>
  <si>
    <t>2021/04/16-12</t>
  </si>
  <si>
    <t>2021/04/19-21</t>
  </si>
  <si>
    <t>2021/04/19-22</t>
  </si>
  <si>
    <t>2021/04/19-23</t>
  </si>
  <si>
    <t>2021/04/21-20</t>
  </si>
  <si>
    <t>2021/04/22-12</t>
  </si>
  <si>
    <t>2021/04/22-13</t>
  </si>
  <si>
    <t>2021/04/23-22</t>
  </si>
  <si>
    <t>2021/04/23-23</t>
  </si>
  <si>
    <t>2021/04/26-15</t>
  </si>
  <si>
    <t>2021/04/26-31</t>
  </si>
  <si>
    <t>2021/04/28-13</t>
  </si>
  <si>
    <t>2021/04/28-16</t>
  </si>
  <si>
    <t>2021/04/29-20</t>
  </si>
  <si>
    <t>2021/05/03-33</t>
  </si>
  <si>
    <t>2021/05/06-31</t>
  </si>
  <si>
    <t>2021/05/11-40</t>
  </si>
  <si>
    <t>2021/05/14-16</t>
  </si>
  <si>
    <t>2021/05/14-17</t>
  </si>
  <si>
    <t>2021/05/17-20</t>
  </si>
  <si>
    <t>2021/05/17-21</t>
  </si>
  <si>
    <t>2021/05/17-22</t>
  </si>
  <si>
    <t>2021/05/18-17</t>
  </si>
  <si>
    <t>2021/05/24-23</t>
  </si>
  <si>
    <t>2021/05/26-16</t>
  </si>
  <si>
    <t>2021/05/26-22</t>
  </si>
  <si>
    <t>2021/05/27-13</t>
  </si>
  <si>
    <t>2021/05/27-14</t>
  </si>
  <si>
    <t>2021/05/27-15</t>
  </si>
  <si>
    <t>2021/05/28-7</t>
  </si>
  <si>
    <t>2021/05/28-34</t>
  </si>
  <si>
    <t>2021/05/28-35</t>
  </si>
  <si>
    <t>2021/05/31-27</t>
  </si>
  <si>
    <t>2021/01/20-16</t>
  </si>
  <si>
    <t>2021/01/22-12</t>
  </si>
  <si>
    <t>2021/04/08-28</t>
  </si>
  <si>
    <t>2021/01/06-26</t>
  </si>
  <si>
    <t>2021/01/26-21</t>
  </si>
  <si>
    <t>2021/01/26-26</t>
  </si>
  <si>
    <t>2021/02/18-17</t>
  </si>
  <si>
    <t>2021/03/31-24</t>
  </si>
  <si>
    <t>2021/03/31-39</t>
  </si>
  <si>
    <t>2021/04/30-30</t>
  </si>
  <si>
    <t>2021/04/30-37</t>
  </si>
  <si>
    <t>2021/01/11-33</t>
  </si>
  <si>
    <t>2021/01/31-88</t>
  </si>
  <si>
    <t>2021/02/15-48</t>
  </si>
  <si>
    <t>2021/02/28-82</t>
  </si>
  <si>
    <t>2021/03/10-44</t>
  </si>
  <si>
    <t>2021/03/31-133</t>
  </si>
  <si>
    <t>2021/04/12-33</t>
  </si>
  <si>
    <t>2021/04/30-115</t>
  </si>
  <si>
    <t>2021/05/11-29</t>
  </si>
  <si>
    <t>2021/01/27-8</t>
  </si>
  <si>
    <t>2021/03/24-12</t>
  </si>
  <si>
    <t>2021/01/07-16</t>
  </si>
  <si>
    <t>2021/05/17-9</t>
  </si>
  <si>
    <t>2021/02/18-16</t>
  </si>
  <si>
    <t>2021/05/24-25</t>
  </si>
  <si>
    <t>2021/01/13-20</t>
  </si>
  <si>
    <t>2021/01/05-1</t>
  </si>
  <si>
    <t>2021/04/08-2</t>
  </si>
  <si>
    <t>2021/03/31-25</t>
  </si>
  <si>
    <t>2021/03/31-40</t>
  </si>
  <si>
    <t>2021/04/30-31</t>
  </si>
  <si>
    <t>2021/04/30-38</t>
  </si>
  <si>
    <t>2021/05/31-37</t>
  </si>
  <si>
    <t>2021/05/31-46</t>
  </si>
  <si>
    <t>2021/01/31-9</t>
  </si>
  <si>
    <t>2021/01/31-16</t>
  </si>
  <si>
    <t>2021/02/28-8</t>
  </si>
  <si>
    <t>2021/02/28-13</t>
  </si>
  <si>
    <t>2021/03/31-27</t>
  </si>
  <si>
    <t>2021/03/31-36</t>
  </si>
  <si>
    <t>2021/04/30-27</t>
  </si>
  <si>
    <t>2021/04/30-34</t>
  </si>
  <si>
    <t>2021/05/12-12</t>
  </si>
  <si>
    <t>2021/05/31-39</t>
  </si>
  <si>
    <t>2021/05/31-48</t>
  </si>
  <si>
    <t>2021/05/18-18</t>
  </si>
  <si>
    <t>2021/01/11-29</t>
  </si>
  <si>
    <t>2021/01/31-95</t>
  </si>
  <si>
    <t>2021/02/10-24</t>
  </si>
  <si>
    <t>2021/02/28-78</t>
  </si>
  <si>
    <t>2021/03/10-41</t>
  </si>
  <si>
    <t>2021/03/31-142</t>
  </si>
  <si>
    <t>2021/04/12-32</t>
  </si>
  <si>
    <t>2021/04/30-118</t>
  </si>
  <si>
    <t>2021/05/11-23</t>
  </si>
  <si>
    <t>2021/02/08-29</t>
  </si>
  <si>
    <t>2021/02/08-32</t>
  </si>
  <si>
    <t>2021/01/04-43</t>
  </si>
  <si>
    <t>2021/01/04-45</t>
  </si>
  <si>
    <t>2021/01/04-46</t>
  </si>
  <si>
    <t>2021/01/05-41</t>
  </si>
  <si>
    <t>2021/01/05-42</t>
  </si>
  <si>
    <t>2021/01/05-43</t>
  </si>
  <si>
    <t>2021/01/06-34</t>
  </si>
  <si>
    <t>2021/01/06-35</t>
  </si>
  <si>
    <t>2021/01/06-36</t>
  </si>
  <si>
    <t>2021/01/07-28</t>
  </si>
  <si>
    <t>2021/01/07-29</t>
  </si>
  <si>
    <t>2021/01/07-30</t>
  </si>
  <si>
    <t>2021/01/08-35</t>
  </si>
  <si>
    <t>2021/01/08-36</t>
  </si>
  <si>
    <t>2021/01/08-37</t>
  </si>
  <si>
    <t>2021/01/11-53</t>
  </si>
  <si>
    <t>2021/01/11-54</t>
  </si>
  <si>
    <t>2021/01/11-55</t>
  </si>
  <si>
    <t>2021/01/11-56</t>
  </si>
  <si>
    <t>2021/01/12-38</t>
  </si>
  <si>
    <t>2021/01/12-39</t>
  </si>
  <si>
    <t>2021/01/12-40</t>
  </si>
  <si>
    <t>2021/01/13-36</t>
  </si>
  <si>
    <t>2021/01/13-37</t>
  </si>
  <si>
    <t>2021/01/13-38</t>
  </si>
  <si>
    <t>2021/01/14-31</t>
  </si>
  <si>
    <t>2021/01/14-32</t>
  </si>
  <si>
    <t>2021/01/14-33</t>
  </si>
  <si>
    <t>2021/01/15-29</t>
  </si>
  <si>
    <t>2021/01/15-30</t>
  </si>
  <si>
    <t>2021/01/15-31</t>
  </si>
  <si>
    <t>2021/01/18-45</t>
  </si>
  <si>
    <t>2021/01/18-46</t>
  </si>
  <si>
    <t>2021/01/18-47</t>
  </si>
  <si>
    <t>2021/01/19-39</t>
  </si>
  <si>
    <t>2021/01/19-40</t>
  </si>
  <si>
    <t>2021/01/19-41</t>
  </si>
  <si>
    <t>2021/01/20-29</t>
  </si>
  <si>
    <t>2021/01/20-30</t>
  </si>
  <si>
    <t>2021/01/20-31</t>
  </si>
  <si>
    <t>2021/01/21-40</t>
  </si>
  <si>
    <t>2021/01/21-41</t>
  </si>
  <si>
    <t>2021/01/21-42</t>
  </si>
  <si>
    <t>2021/01/22-28</t>
  </si>
  <si>
    <t>2021/01/22-29</t>
  </si>
  <si>
    <t>2021/01/22-30</t>
  </si>
  <si>
    <t>2021/01/25-43</t>
  </si>
  <si>
    <t>2021/01/25-44</t>
  </si>
  <si>
    <t>2021/01/25-45</t>
  </si>
  <si>
    <t>2021/01/25-46</t>
  </si>
  <si>
    <t>2021/01/26-33</t>
  </si>
  <si>
    <t>2021/01/26-34</t>
  </si>
  <si>
    <t>2021/01/26-35</t>
  </si>
  <si>
    <t>2021/01/26-36</t>
  </si>
  <si>
    <t>2021/01/27-32</t>
  </si>
  <si>
    <t>2021/01/27-33</t>
  </si>
  <si>
    <t>2021/01/27-34</t>
  </si>
  <si>
    <t>2021/01/28-40</t>
  </si>
  <si>
    <t>2021/01/28-41</t>
  </si>
  <si>
    <t>2021/01/28-43</t>
  </si>
  <si>
    <t>2021/01/29-49</t>
  </si>
  <si>
    <t>2021/01/29-50</t>
  </si>
  <si>
    <t>2021/01/29-51</t>
  </si>
  <si>
    <t>2021/02/01-32</t>
  </si>
  <si>
    <t>2021/02/01-33</t>
  </si>
  <si>
    <t>2021/02/01-34</t>
  </si>
  <si>
    <t>2021/02/02-21</t>
  </si>
  <si>
    <t>2021/02/02-22</t>
  </si>
  <si>
    <t>2021/02/02-23</t>
  </si>
  <si>
    <t>2021/02/02-24</t>
  </si>
  <si>
    <t>2021/02/02-25</t>
  </si>
  <si>
    <t>2021/02/03-18</t>
  </si>
  <si>
    <t>2021/02/03-19</t>
  </si>
  <si>
    <t>2021/02/03-20</t>
  </si>
  <si>
    <t>2021/02/04-19</t>
  </si>
  <si>
    <t>2021/02/04-20</t>
  </si>
  <si>
    <t>2021/02/04-21</t>
  </si>
  <si>
    <t>2021/02/04-22</t>
  </si>
  <si>
    <t>2021/02/04-30</t>
  </si>
  <si>
    <t>2021/02/05-20</t>
  </si>
  <si>
    <t>2021/02/05-21</t>
  </si>
  <si>
    <t>2021/02/05-23</t>
  </si>
  <si>
    <t>2021/02/08-24</t>
  </si>
  <si>
    <t>2021/02/08-25</t>
  </si>
  <si>
    <t>2021/02/09-11</t>
  </si>
  <si>
    <t>2021/02/09-12</t>
  </si>
  <si>
    <t>2021/02/09-14</t>
  </si>
  <si>
    <t>2021/02/10-9</t>
  </si>
  <si>
    <t>2021/02/10-10</t>
  </si>
  <si>
    <t>2021/02/10-11</t>
  </si>
  <si>
    <t>2021/02/10-33</t>
  </si>
  <si>
    <t>2021/02/15-42</t>
  </si>
  <si>
    <t>2021/02/15-43</t>
  </si>
  <si>
    <t>2021/02/15-45</t>
  </si>
  <si>
    <t>2021/02/16-23</t>
  </si>
  <si>
    <t>2021/02/16-24</t>
  </si>
  <si>
    <t>2021/02/16-25</t>
  </si>
  <si>
    <t>2021/02/17-15</t>
  </si>
  <si>
    <t>2021/02/17-16</t>
  </si>
  <si>
    <t>2021/02/17-17</t>
  </si>
  <si>
    <t>2021/02/17-18</t>
  </si>
  <si>
    <t>2021/02/18-20</t>
  </si>
  <si>
    <t>2021/02/18-21</t>
  </si>
  <si>
    <t>2021/02/18-22</t>
  </si>
  <si>
    <t>2021/02/18-23</t>
  </si>
  <si>
    <t>2021/02/19-9</t>
  </si>
  <si>
    <t>2021/02/19-10</t>
  </si>
  <si>
    <t>2021/02/19-12</t>
  </si>
  <si>
    <t>2021/02/22-24</t>
  </si>
  <si>
    <t>2021/02/22-25</t>
  </si>
  <si>
    <t>2021/02/22-26</t>
  </si>
  <si>
    <t>2021/02/22-27</t>
  </si>
  <si>
    <t>2021/02/23-17</t>
  </si>
  <si>
    <t>2021/02/23-18</t>
  </si>
  <si>
    <t>2021/02/23-19</t>
  </si>
  <si>
    <t>2021/02/23-24</t>
  </si>
  <si>
    <t>2021/02/24-17</t>
  </si>
  <si>
    <t>2021/02/24-18</t>
  </si>
  <si>
    <t>2021/02/24-19</t>
  </si>
  <si>
    <t>2021/02/24-20</t>
  </si>
  <si>
    <t>2021/02/25-18</t>
  </si>
  <si>
    <t>2021/02/25-19</t>
  </si>
  <si>
    <t>2021/02/25-20</t>
  </si>
  <si>
    <t>2021/02/25-21</t>
  </si>
  <si>
    <t>2021/02/26-33</t>
  </si>
  <si>
    <t>2021/02/26-41</t>
  </si>
  <si>
    <t>2021/02/26-42</t>
  </si>
  <si>
    <t>2021/02/26-43</t>
  </si>
  <si>
    <t>2021/03/02-25</t>
  </si>
  <si>
    <t>2021/03/02-26</t>
  </si>
  <si>
    <t>2021/03/02-27</t>
  </si>
  <si>
    <t>2021/03/02-28</t>
  </si>
  <si>
    <t>2021/03/02-29</t>
  </si>
  <si>
    <t>2021/03/03-6</t>
  </si>
  <si>
    <t>2021/03/03-7</t>
  </si>
  <si>
    <t>2021/03/03-8</t>
  </si>
  <si>
    <t>2021/03/04-21</t>
  </si>
  <si>
    <t>2021/03/04-22</t>
  </si>
  <si>
    <t>2021/03/04-23</t>
  </si>
  <si>
    <t>2021/03/05-11</t>
  </si>
  <si>
    <t>2021/03/05-12</t>
  </si>
  <si>
    <t>2021/03/05-13</t>
  </si>
  <si>
    <t>2021/03/05-19</t>
  </si>
  <si>
    <t>2021/03/08-21</t>
  </si>
  <si>
    <t>2021/03/08-22</t>
  </si>
  <si>
    <t>2021/03/08-23</t>
  </si>
  <si>
    <t>2021/03/08-24</t>
  </si>
  <si>
    <t>2021/03/08-29</t>
  </si>
  <si>
    <t>2021/03/09-16</t>
  </si>
  <si>
    <t>2021/03/09-17</t>
  </si>
  <si>
    <t>2021/03/09-18</t>
  </si>
  <si>
    <t>2021/03/10-31</t>
  </si>
  <si>
    <t>2021/03/10-32</t>
  </si>
  <si>
    <t>2021/03/11-11</t>
  </si>
  <si>
    <t>2021/03/11-12</t>
  </si>
  <si>
    <t>2021/03/11-13</t>
  </si>
  <si>
    <t>2021/03/11-15</t>
  </si>
  <si>
    <t>2021/03/12-12</t>
  </si>
  <si>
    <t>2021/03/12-13</t>
  </si>
  <si>
    <t>2021/03/12-14</t>
  </si>
  <si>
    <t>2021/03/15-23</t>
  </si>
  <si>
    <t>2021/03/15-24</t>
  </si>
  <si>
    <t>2021/03/15-25</t>
  </si>
  <si>
    <t>2021/03/16-15</t>
  </si>
  <si>
    <t>2021/03/16-16</t>
  </si>
  <si>
    <t>2021/03/16-17</t>
  </si>
  <si>
    <t>2021/03/16-18</t>
  </si>
  <si>
    <t>2021/03/17-16</t>
  </si>
  <si>
    <t>2021/03/17-17</t>
  </si>
  <si>
    <t>2021/03/17-18</t>
  </si>
  <si>
    <t>2021/03/17-19</t>
  </si>
  <si>
    <t>2021/03/18-23</t>
  </si>
  <si>
    <t>2021/03/18-24</t>
  </si>
  <si>
    <t>2021/03/18-25</t>
  </si>
  <si>
    <t>2021/03/19-13</t>
  </si>
  <si>
    <t>2021/03/19-14</t>
  </si>
  <si>
    <t>2021/03/19-15</t>
  </si>
  <si>
    <t>2021/03/19-16</t>
  </si>
  <si>
    <t>2021/03/22-31</t>
  </si>
  <si>
    <t>2021/03/22-32</t>
  </si>
  <si>
    <t>2021/03/22-33</t>
  </si>
  <si>
    <t>2021/03/23-16</t>
  </si>
  <si>
    <t>2021/03/23-17</t>
  </si>
  <si>
    <t>2021/03/23-18</t>
  </si>
  <si>
    <t>2021/03/23-23</t>
  </si>
  <si>
    <t>2021/03/24-20</t>
  </si>
  <si>
    <t>2021/03/24-21</t>
  </si>
  <si>
    <t>2021/03/24-22</t>
  </si>
  <si>
    <t>2021/03/24-23</t>
  </si>
  <si>
    <t>2021/03/25-16</t>
  </si>
  <si>
    <t>2021/03/25-17</t>
  </si>
  <si>
    <t>2021/03/25-18</t>
  </si>
  <si>
    <t>2021/03/26-18</t>
  </si>
  <si>
    <t>2021/03/26-19</t>
  </si>
  <si>
    <t>2021/03/26-20</t>
  </si>
  <si>
    <t>2021/03/26-21</t>
  </si>
  <si>
    <t>2021/03/29-40</t>
  </si>
  <si>
    <t>2021/03/29-41</t>
  </si>
  <si>
    <t>2021/03/29-42</t>
  </si>
  <si>
    <t>2021/03/29-43</t>
  </si>
  <si>
    <t>2021/03/30-20</t>
  </si>
  <si>
    <t>2021/03/30-21</t>
  </si>
  <si>
    <t>2021/03/30-22</t>
  </si>
  <si>
    <t>2021/03/30-32</t>
  </si>
  <si>
    <t>2021/03/31-43</t>
  </si>
  <si>
    <t>2021/03/31-44</t>
  </si>
  <si>
    <t>2021/03/31-45</t>
  </si>
  <si>
    <t>2021/03/31-46</t>
  </si>
  <si>
    <t>2021/03/31-47</t>
  </si>
  <si>
    <t>2021/04/01-10</t>
  </si>
  <si>
    <t>2021/04/01-11</t>
  </si>
  <si>
    <t>2021/04/01-12</t>
  </si>
  <si>
    <t>2021/04/02-12</t>
  </si>
  <si>
    <t>2021/04/02-13</t>
  </si>
  <si>
    <t>2021/04/02-14</t>
  </si>
  <si>
    <t>2021/04/05-10</t>
  </si>
  <si>
    <t>2021/04/05-11</t>
  </si>
  <si>
    <t>2021/04/05-12</t>
  </si>
  <si>
    <t>2021/04/06-23</t>
  </si>
  <si>
    <t>2021/04/06-24</t>
  </si>
  <si>
    <t>2021/04/06-25</t>
  </si>
  <si>
    <t>2021/04/06-27</t>
  </si>
  <si>
    <t>2021/04/07-6</t>
  </si>
  <si>
    <t>2021/04/07-7</t>
  </si>
  <si>
    <t>2021/04/07-8</t>
  </si>
  <si>
    <t>2021/04/07-11</t>
  </si>
  <si>
    <t>2021/04/08-10</t>
  </si>
  <si>
    <t>2021/04/08-11</t>
  </si>
  <si>
    <t>2021/04/08-14</t>
  </si>
  <si>
    <t>2021/04/09-17</t>
  </si>
  <si>
    <t>2021/04/09-18</t>
  </si>
  <si>
    <t>2021/04/09-19</t>
  </si>
  <si>
    <t>2021/04/12-24</t>
  </si>
  <si>
    <t>2021/04/12-25</t>
  </si>
  <si>
    <t>2021/04/12-27</t>
  </si>
  <si>
    <t>2021/04/12-28</t>
  </si>
  <si>
    <t>2021/04/13-13</t>
  </si>
  <si>
    <t>2021/04/13-14</t>
  </si>
  <si>
    <t>2021/04/13-15</t>
  </si>
  <si>
    <t>2021/04/13-16</t>
  </si>
  <si>
    <t>2021/04/14-18</t>
  </si>
  <si>
    <t>2021/04/14-19</t>
  </si>
  <si>
    <t>2021/04/14-20</t>
  </si>
  <si>
    <t>2021/04/15-17</t>
  </si>
  <si>
    <t>2021/04/15-18</t>
  </si>
  <si>
    <t>2021/04/15-19</t>
  </si>
  <si>
    <t>2021/04/16-17</t>
  </si>
  <si>
    <t>2021/04/16-18</t>
  </si>
  <si>
    <t>2021/04/16-19</t>
  </si>
  <si>
    <t>2021/04/16-20</t>
  </si>
  <si>
    <t>2021/04/19-28</t>
  </si>
  <si>
    <t>2021/04/19-29</t>
  </si>
  <si>
    <t>2021/04/19-30</t>
  </si>
  <si>
    <t>2021/04/20-6</t>
  </si>
  <si>
    <t>2021/04/20-7</t>
  </si>
  <si>
    <t>2021/04/20-8</t>
  </si>
  <si>
    <t>2021/04/21-22</t>
  </si>
  <si>
    <t>2021/04/21-23</t>
  </si>
  <si>
    <t>2021/04/21-24</t>
  </si>
  <si>
    <t>2021/04/21-27</t>
  </si>
  <si>
    <t>2021/04/22-16</t>
  </si>
  <si>
    <t>2021/04/22-17</t>
  </si>
  <si>
    <t>2021/04/22-19</t>
  </si>
  <si>
    <t>2021/04/23-6</t>
  </si>
  <si>
    <t>2021/04/23-7</t>
  </si>
  <si>
    <t>2021/04/23-9</t>
  </si>
  <si>
    <t>2021/04/23-10</t>
  </si>
  <si>
    <t>2021/04/26-20</t>
  </si>
  <si>
    <t>2021/04/26-21</t>
  </si>
  <si>
    <t>2021/04/26-22</t>
  </si>
  <si>
    <t>2021/04/26-23</t>
  </si>
  <si>
    <t>2021/04/27-12</t>
  </si>
  <si>
    <t>2021/04/27-13</t>
  </si>
  <si>
    <t>2021/04/27-14</t>
  </si>
  <si>
    <t>2021/04/27-15</t>
  </si>
  <si>
    <t>2021/04/27-16</t>
  </si>
  <si>
    <t>2021/04/28-20</t>
  </si>
  <si>
    <t>2021/04/28-21</t>
  </si>
  <si>
    <t>2021/04/28-23</t>
  </si>
  <si>
    <t>2021/04/29-13</t>
  </si>
  <si>
    <t>2021/04/29-14</t>
  </si>
  <si>
    <t>2021/04/29-16</t>
  </si>
  <si>
    <t>2021/04/30-43</t>
  </si>
  <si>
    <t>2021/04/30-44</t>
  </si>
  <si>
    <t>2021/04/30-45</t>
  </si>
  <si>
    <t>2021/04/30-48</t>
  </si>
  <si>
    <t>2021/05/03-11</t>
  </si>
  <si>
    <t>2021/05/03-12</t>
  </si>
  <si>
    <t>2021/05/03-13</t>
  </si>
  <si>
    <t>2021/05/03-14</t>
  </si>
  <si>
    <t>2021/05/03-16</t>
  </si>
  <si>
    <t>2021/05/04-9</t>
  </si>
  <si>
    <t>2021/05/04-10</t>
  </si>
  <si>
    <t>2021/05/04-11</t>
  </si>
  <si>
    <t>2021/05/04-12</t>
  </si>
  <si>
    <t>2021/05/04-14</t>
  </si>
  <si>
    <t>2021/05/06-11</t>
  </si>
  <si>
    <t>2021/05/06-12</t>
  </si>
  <si>
    <t>2021/05/06-13</t>
  </si>
  <si>
    <t>2021/05/06-14</t>
  </si>
  <si>
    <t>2021/05/06-15</t>
  </si>
  <si>
    <t>2021/05/07-11</t>
  </si>
  <si>
    <t>2021/05/07-12</t>
  </si>
  <si>
    <t>2021/05/07-13</t>
  </si>
  <si>
    <t>2021/05/07-14</t>
  </si>
  <si>
    <t>2021/05/10-7</t>
  </si>
  <si>
    <t>2021/05/10-8</t>
  </si>
  <si>
    <t>2021/05/10-9</t>
  </si>
  <si>
    <t>2021/05/11-15</t>
  </si>
  <si>
    <t>2021/05/11-16</t>
  </si>
  <si>
    <t>2021/05/11-17</t>
  </si>
  <si>
    <t>2021/05/12-10</t>
  </si>
  <si>
    <t>2021/05/12-11</t>
  </si>
  <si>
    <t>2021/05/12-14</t>
  </si>
  <si>
    <t>2021/05/13-16</t>
  </si>
  <si>
    <t>2021/05/13-17</t>
  </si>
  <si>
    <t>2021/05/13-18</t>
  </si>
  <si>
    <t>2021/05/14-7</t>
  </si>
  <si>
    <t>2021/05/14-8</t>
  </si>
  <si>
    <t>2021/05/14-9</t>
  </si>
  <si>
    <t>2021/05/14-10</t>
  </si>
  <si>
    <t>2021/05/17-28</t>
  </si>
  <si>
    <t>2021/05/17-29</t>
  </si>
  <si>
    <t>2021/05/17-30</t>
  </si>
  <si>
    <t>2021/05/17-31</t>
  </si>
  <si>
    <t>2021/05/18-22</t>
  </si>
  <si>
    <t>2021/05/18-23</t>
  </si>
  <si>
    <t>2021/05/18-24</t>
  </si>
  <si>
    <t>2021/05/18-25</t>
  </si>
  <si>
    <t>2021/05/18-26</t>
  </si>
  <si>
    <t>2021/05/20-12</t>
  </si>
  <si>
    <t>2021/05/20-13</t>
  </si>
  <si>
    <t>2021/05/20-14</t>
  </si>
  <si>
    <t>2021/05/20-15</t>
  </si>
  <si>
    <t>2021/05/20-16</t>
  </si>
  <si>
    <t>2021/05/21-15</t>
  </si>
  <si>
    <t>2021/05/21-16</t>
  </si>
  <si>
    <t>2021/05/21-17</t>
  </si>
  <si>
    <t>2021/05/21-18</t>
  </si>
  <si>
    <t>2021/05/24-27</t>
  </si>
  <si>
    <t>2021/05/24-28</t>
  </si>
  <si>
    <t>2021/05/24-29</t>
  </si>
  <si>
    <t>2021/05/24-32</t>
  </si>
  <si>
    <t>2021/05/25-11</t>
  </si>
  <si>
    <t>2021/05/25-12</t>
  </si>
  <si>
    <t>2021/05/25-13</t>
  </si>
  <si>
    <t>2021/05/26-8</t>
  </si>
  <si>
    <t>2021/05/26-9</t>
  </si>
  <si>
    <t>2021/05/26-10</t>
  </si>
  <si>
    <t>2021/05/27-17</t>
  </si>
  <si>
    <t>2021/05/27-18</t>
  </si>
  <si>
    <t>2021/05/27-19</t>
  </si>
  <si>
    <t>2021/05/28-14</t>
  </si>
  <si>
    <t>2021/05/28-15</t>
  </si>
  <si>
    <t>2021/05/28-16</t>
  </si>
  <si>
    <t>2021/05/28-18</t>
  </si>
  <si>
    <t>2021/05/31-31</t>
  </si>
  <si>
    <t>2021/05/31-32</t>
  </si>
  <si>
    <t>2021/05/31-33</t>
  </si>
  <si>
    <t>2021/05/31-34</t>
  </si>
  <si>
    <t>2021/05/31-35</t>
  </si>
  <si>
    <t>추가확인
(입금 or 원장)</t>
    <phoneticPr fontId="1" type="noConversion"/>
  </si>
  <si>
    <t>회수여부
(입금)</t>
    <phoneticPr fontId="1" type="noConversion"/>
  </si>
  <si>
    <t>실제성 확인 채권 
Coverate rate (incl. 원장)</t>
    <phoneticPr fontId="1" type="noConversion"/>
  </si>
  <si>
    <t>차변</t>
    <phoneticPr fontId="1" type="noConversion"/>
  </si>
  <si>
    <t>대변</t>
    <phoneticPr fontId="1" type="noConversion"/>
  </si>
  <si>
    <t>실사조정사항</t>
    <phoneticPr fontId="1" type="noConversion"/>
  </si>
  <si>
    <t>외상매출금</t>
    <phoneticPr fontId="1" type="noConversion"/>
  </si>
  <si>
    <t>매출액</t>
    <phoneticPr fontId="1" type="noConversion"/>
  </si>
  <si>
    <t>매출총이익</t>
    <phoneticPr fontId="1" type="noConversion"/>
  </si>
  <si>
    <t>검증</t>
    <phoneticPr fontId="1" type="noConversion"/>
  </si>
  <si>
    <t>(3)기타비유동자산</t>
    <phoneticPr fontId="1" type="noConversion"/>
  </si>
  <si>
    <t>장기대여금</t>
  </si>
  <si>
    <t>임직원</t>
    <phoneticPr fontId="1" type="noConversion"/>
  </si>
  <si>
    <t>매입채무</t>
    <phoneticPr fontId="1" type="noConversion"/>
  </si>
  <si>
    <t>거래처별 총 원장</t>
    <phoneticPr fontId="1" type="noConversion"/>
  </si>
  <si>
    <t>2021/03/18-30</t>
  </si>
  <si>
    <t>2021/03/31-116</t>
  </si>
  <si>
    <t>2021/05/20-27</t>
  </si>
  <si>
    <t>2021/05/31-114</t>
  </si>
  <si>
    <t>2021/06/15  오전 9:56:17</t>
  </si>
  <si>
    <t>2021/01/28-21</t>
  </si>
  <si>
    <t>2021/01/28-37</t>
  </si>
  <si>
    <t>2021/02/24-6</t>
  </si>
  <si>
    <t>2021/02/24-21</t>
  </si>
  <si>
    <t>2021/03/03-9</t>
  </si>
  <si>
    <t>2021/03/03-12</t>
  </si>
  <si>
    <t>2021/04/28-7</t>
  </si>
  <si>
    <t>2021/04/28-22</t>
  </si>
  <si>
    <t>2021/05/28-21</t>
  </si>
  <si>
    <t>2021/05/31-81</t>
  </si>
  <si>
    <t>2021/04/06-28</t>
  </si>
  <si>
    <t>2021/04/08-36</t>
  </si>
  <si>
    <t>2021/04/22-5</t>
  </si>
  <si>
    <t>2021/04/22-20</t>
  </si>
  <si>
    <t>2021/05/21-6</t>
  </si>
  <si>
    <t>2021/05/21-23</t>
  </si>
  <si>
    <t>2021/04/09-7</t>
  </si>
  <si>
    <t>2021/04/09-23</t>
  </si>
  <si>
    <t>2021/01/28-22</t>
  </si>
  <si>
    <t>2021/02/05-38</t>
  </si>
  <si>
    <t>2021/03/05-16</t>
  </si>
  <si>
    <t>2021/03/26-28</t>
  </si>
  <si>
    <t>2021/04/26-38</t>
  </si>
  <si>
    <t>2021/05/14-22</t>
  </si>
  <si>
    <t>2021/05/20-7</t>
  </si>
  <si>
    <t>2021/03/24-24</t>
  </si>
  <si>
    <t>2021/03/29-61</t>
  </si>
  <si>
    <t>2021/03/31-51</t>
  </si>
  <si>
    <t>2021/04/12-26</t>
  </si>
  <si>
    <t>2021/04/13-19</t>
  </si>
  <si>
    <t>2021/04/23-5</t>
  </si>
  <si>
    <t>2021/04/26-26</t>
  </si>
  <si>
    <t>2021/04/27-28</t>
  </si>
  <si>
    <t>2021/01/08-4</t>
  </si>
  <si>
    <t>2021/01/08-11</t>
  </si>
  <si>
    <t>2021/01/11-27</t>
  </si>
  <si>
    <t>2021/01/11-57</t>
  </si>
  <si>
    <t>2021/01/11-58</t>
  </si>
  <si>
    <t>2021/01/29-54</t>
  </si>
  <si>
    <t>2021/01/31-41</t>
  </si>
  <si>
    <t>2021/01/31-42</t>
  </si>
  <si>
    <t>2021/01/31-52</t>
  </si>
  <si>
    <t>2021/01/31-53</t>
  </si>
  <si>
    <t>2021/02/26-32</t>
  </si>
  <si>
    <t>2021/02/28-48</t>
  </si>
  <si>
    <t>2021/02/28-49</t>
  </si>
  <si>
    <t>2021/02/28-50</t>
  </si>
  <si>
    <t>2021/02/28-51</t>
  </si>
  <si>
    <t>2021/03/31-99</t>
  </si>
  <si>
    <t>2021/03/31-101</t>
  </si>
  <si>
    <t>2021/04/30-53</t>
  </si>
  <si>
    <t>2021/04/30-94</t>
  </si>
  <si>
    <t>2021/04/30-96</t>
  </si>
  <si>
    <t>2021/05/31-59</t>
  </si>
  <si>
    <t>2021/05/31-90</t>
  </si>
  <si>
    <t>2021/05/31-95</t>
  </si>
  <si>
    <t>2021/01/05-29</t>
  </si>
  <si>
    <t>2021/02/28-40</t>
  </si>
  <si>
    <t>2021/03/05-15</t>
  </si>
  <si>
    <t>2021/03/31-121</t>
  </si>
  <si>
    <t>2021/04/05-33</t>
  </si>
  <si>
    <t>2021/04/30-91</t>
  </si>
  <si>
    <t>2021/05/04-13</t>
  </si>
  <si>
    <t>2021/03/31-63</t>
  </si>
  <si>
    <t>2021/03/31-67</t>
  </si>
  <si>
    <t>2021/04/30-74</t>
  </si>
  <si>
    <t>2021/04/30-76</t>
  </si>
  <si>
    <t>2021/05/31-91</t>
  </si>
  <si>
    <t>2021/05/31-97</t>
  </si>
  <si>
    <t>2021/02/22-32</t>
  </si>
  <si>
    <t>2021/02/23-22</t>
  </si>
  <si>
    <t>2021/02/26-47</t>
  </si>
  <si>
    <t>2021/03/17-27</t>
  </si>
  <si>
    <t>2021/03/25-13</t>
  </si>
  <si>
    <t>2021/03/30-34</t>
  </si>
  <si>
    <t>2021/03/31-113</t>
  </si>
  <si>
    <t>2021/04/29-11</t>
  </si>
  <si>
    <t>2021/04/29-27</t>
  </si>
  <si>
    <t>2021/05/13-20</t>
  </si>
  <si>
    <t>2021/05/13-38</t>
  </si>
  <si>
    <t>2021/02/16-27</t>
  </si>
  <si>
    <t>2021/02/18-24</t>
  </si>
  <si>
    <t>2021/02/26-53</t>
  </si>
  <si>
    <t>2021/04/26-37</t>
  </si>
  <si>
    <t>2021/01/04-35</t>
  </si>
  <si>
    <t>2021/01/13-22</t>
  </si>
  <si>
    <t>2021/01/14-19</t>
  </si>
  <si>
    <t>2021/01/22-18</t>
  </si>
  <si>
    <t>2021/01/31-50</t>
  </si>
  <si>
    <t>2021/03/15-31</t>
  </si>
  <si>
    <t>2021/03/31-124</t>
  </si>
  <si>
    <t>2021/04/01-6</t>
  </si>
  <si>
    <t>2021/04/15-20</t>
  </si>
  <si>
    <t>2021/04/30-109</t>
  </si>
  <si>
    <t>2021/05/24-36</t>
  </si>
  <si>
    <t>2021/05/27-21</t>
  </si>
  <si>
    <t>2021/05/31-115</t>
  </si>
  <si>
    <t>2021/05/31-116</t>
  </si>
  <si>
    <t>2021/01/06-4</t>
  </si>
  <si>
    <t>2021/01/06-23</t>
  </si>
  <si>
    <t>2021/01/29-66</t>
  </si>
  <si>
    <t>2021/02/04-23</t>
  </si>
  <si>
    <t>2021/03/31-75</t>
  </si>
  <si>
    <t>2021/03/15-7</t>
  </si>
  <si>
    <t>2021/03/16-21</t>
  </si>
  <si>
    <t>2021/03/29-3</t>
  </si>
  <si>
    <t>2021/03/29-44</t>
  </si>
  <si>
    <t>2021/05/31-120</t>
  </si>
  <si>
    <t>2021/01/26-22</t>
  </si>
  <si>
    <t>2021/01/29-63</t>
  </si>
  <si>
    <t>2021/01/29-64</t>
  </si>
  <si>
    <t>2021/02/15-59</t>
  </si>
  <si>
    <t>2021/05/04-37</t>
  </si>
  <si>
    <t>2021/05/20-47</t>
  </si>
  <si>
    <t>2021/01/08-39</t>
  </si>
  <si>
    <t>2021/02/01-25</t>
  </si>
  <si>
    <t>2021/03/22-49</t>
  </si>
  <si>
    <t>2021/03/22-50</t>
  </si>
  <si>
    <t>2021/03/29-58</t>
  </si>
  <si>
    <t>2021/03/29-59</t>
  </si>
  <si>
    <t>2021/04/06-38</t>
  </si>
  <si>
    <t>2021/04/14-30</t>
  </si>
  <si>
    <t>2021/05/06-16</t>
  </si>
  <si>
    <t>2021/01/29-65</t>
  </si>
  <si>
    <t>2021/02/26-46</t>
  </si>
  <si>
    <t>2021/03/31-83</t>
  </si>
  <si>
    <t>2021/04/30-68</t>
  </si>
  <si>
    <t>2021/05/31-72</t>
  </si>
  <si>
    <t>2021/01/25-34</t>
  </si>
  <si>
    <t>2021/01/30-3</t>
  </si>
  <si>
    <t>2021/01/30-4</t>
  </si>
  <si>
    <t>2021/02/03-23</t>
  </si>
  <si>
    <t>2021/02/19-14</t>
  </si>
  <si>
    <t>2021/02/26-49</t>
  </si>
  <si>
    <t>2021/03/10-35</t>
  </si>
  <si>
    <t>2021/03/22-35</t>
  </si>
  <si>
    <t>2021/03/31-111</t>
  </si>
  <si>
    <t>2021/03/31-112</t>
  </si>
  <si>
    <t>2021/04/14-21</t>
  </si>
  <si>
    <t>2021/04/16-21</t>
  </si>
  <si>
    <t>2021/04/30-83</t>
  </si>
  <si>
    <t>2021/04/30-84</t>
  </si>
  <si>
    <t>2021/05/03-17</t>
  </si>
  <si>
    <t>2021/05/11-18</t>
  </si>
  <si>
    <t>2021/05/25-16</t>
  </si>
  <si>
    <t>2021/05/31-117</t>
  </si>
  <si>
    <t>2021/05/31-118</t>
  </si>
  <si>
    <t>2021/01/06-3</t>
  </si>
  <si>
    <t>2021/01/21-10</t>
  </si>
  <si>
    <t>2021/01/21-30</t>
  </si>
  <si>
    <t>2021/03/12-21</t>
  </si>
  <si>
    <t>2021/03/15-41</t>
  </si>
  <si>
    <t>2021/04/15-32</t>
  </si>
  <si>
    <t>2021/03/02-21</t>
  </si>
  <si>
    <t>2021/03/26-12</t>
  </si>
  <si>
    <t>2021/03/31-79</t>
  </si>
  <si>
    <t>2021/03/31-80</t>
  </si>
  <si>
    <t>2021/05/07-15</t>
  </si>
  <si>
    <t>2021/05/31-80</t>
  </si>
  <si>
    <t>2021/01/08-3</t>
  </si>
  <si>
    <t>2021/01/27-7</t>
  </si>
  <si>
    <t>2021/01/27-26</t>
  </si>
  <si>
    <t>2021/03/24-10</t>
  </si>
  <si>
    <t>2021/04/06-40</t>
  </si>
  <si>
    <t>2021/01/07-32</t>
  </si>
  <si>
    <t>2021/01/07-33</t>
  </si>
  <si>
    <t>2021/01/08-40</t>
  </si>
  <si>
    <t>2021/01/12-42</t>
  </si>
  <si>
    <t>2021/01/14-34</t>
  </si>
  <si>
    <t>2021/01/18-48</t>
  </si>
  <si>
    <t>2021/01/21-44</t>
  </si>
  <si>
    <t>2021/01/27-35</t>
  </si>
  <si>
    <t>2021/01/28-45</t>
  </si>
  <si>
    <t>2021/02/04-33</t>
  </si>
  <si>
    <t>2021/02/04-39</t>
  </si>
  <si>
    <t>2021/02/04-40</t>
  </si>
  <si>
    <t>2021/02/10-42</t>
  </si>
  <si>
    <t>2021/02/17-20</t>
  </si>
  <si>
    <t>2021/02/18-30</t>
  </si>
  <si>
    <t>2021/03/04-33</t>
  </si>
  <si>
    <t>2021/03/11-35</t>
  </si>
  <si>
    <t>2021/03/18-6</t>
  </si>
  <si>
    <t>2021/03/18-38</t>
  </si>
  <si>
    <t>2021/03/19-29</t>
  </si>
  <si>
    <t>2021/03/23-31</t>
  </si>
  <si>
    <t>2021/03/25-26</t>
  </si>
  <si>
    <t>2021/04/01-87</t>
  </si>
  <si>
    <t>2021/04/02-29</t>
  </si>
  <si>
    <t>2021/04/08-1</t>
  </si>
  <si>
    <t>2021/04/08-38</t>
  </si>
  <si>
    <t>2021/04/12-46</t>
  </si>
  <si>
    <t>2021/04/15-33</t>
  </si>
  <si>
    <t>2021/04/20-22</t>
  </si>
  <si>
    <t>2021/04/22-27</t>
  </si>
  <si>
    <t>2021/04/26-36</t>
  </si>
  <si>
    <t>2021/04/29-24</t>
  </si>
  <si>
    <t>2021/05/03-41</t>
  </si>
  <si>
    <t>2021/05/07-1</t>
  </si>
  <si>
    <t>2021/05/07-26</t>
  </si>
  <si>
    <t>2021/05/13-33</t>
  </si>
  <si>
    <t>2021/05/20-41</t>
  </si>
  <si>
    <t>2021/05/20-42</t>
  </si>
  <si>
    <t>2021/05/26-24</t>
  </si>
  <si>
    <t>2021/01/15-17</t>
  </si>
  <si>
    <t>2021/01/31-35</t>
  </si>
  <si>
    <t>2021/02/15-37</t>
  </si>
  <si>
    <t>2021/02/28-39</t>
  </si>
  <si>
    <t>2021/02/28-43</t>
  </si>
  <si>
    <t>2021/03/15-30</t>
  </si>
  <si>
    <t>2021/03/31-64</t>
  </si>
  <si>
    <t>2021/04/30-78</t>
  </si>
  <si>
    <t>2021/05/14-11</t>
  </si>
  <si>
    <t>2021/05/31-92</t>
  </si>
  <si>
    <t>2021/04/02-22</t>
  </si>
  <si>
    <t>2021/04/02-28</t>
  </si>
  <si>
    <t>2021/04/06-4</t>
  </si>
  <si>
    <t>2021/04/06-36</t>
  </si>
  <si>
    <t>2021/04/10-4</t>
  </si>
  <si>
    <t>2021/04/10-7</t>
  </si>
  <si>
    <t>2021/04/14-16</t>
  </si>
  <si>
    <t>2021/04/14-29</t>
  </si>
  <si>
    <t>2021/04/27-5</t>
  </si>
  <si>
    <t>2021/04/27-25</t>
  </si>
  <si>
    <t>2021/01/31-39</t>
  </si>
  <si>
    <t>2021/02/28-44</t>
  </si>
  <si>
    <t>2021/03/31-69</t>
  </si>
  <si>
    <t>2021/04/30-80</t>
  </si>
  <si>
    <t>2021/04/30-89</t>
  </si>
  <si>
    <t>2021/05/31-100</t>
  </si>
  <si>
    <t>2021/01/31-37</t>
  </si>
  <si>
    <t>2021/02/05-24</t>
  </si>
  <si>
    <t>2021/02/28-45</t>
  </si>
  <si>
    <t>2021/03/31-66</t>
  </si>
  <si>
    <t>2021/04/30-72</t>
  </si>
  <si>
    <t>2021/05/31-96</t>
  </si>
  <si>
    <t>2021/01/31-23</t>
  </si>
  <si>
    <t>2021/02/25-16</t>
  </si>
  <si>
    <t>2021/02/28-52</t>
  </si>
  <si>
    <t>2021/03/31-62</t>
  </si>
  <si>
    <t>2021/04/30-67</t>
  </si>
  <si>
    <t>2021/05/31-65</t>
  </si>
  <si>
    <t>2021/01/31-36</t>
  </si>
  <si>
    <t>2021/02/27-3</t>
  </si>
  <si>
    <t>2021/03/31-70</t>
  </si>
  <si>
    <t>2021/04/30-75</t>
  </si>
  <si>
    <t>2021/05/31-99</t>
  </si>
  <si>
    <t>2021/04/06-5</t>
  </si>
  <si>
    <t>2021/01/31-26</t>
  </si>
  <si>
    <t>2021/02/28-31</t>
  </si>
  <si>
    <t>2021/03/31-115</t>
  </si>
  <si>
    <t>2021/04/30-106</t>
  </si>
  <si>
    <t>2021/05/31-73</t>
  </si>
  <si>
    <t>2021/03/31-98</t>
  </si>
  <si>
    <t>2021/03/31-100</t>
  </si>
  <si>
    <t>2021/04/30-93</t>
  </si>
  <si>
    <t>2021/04/30-95</t>
  </si>
  <si>
    <t>2021/05/31-89</t>
  </si>
  <si>
    <t>2021/05/31-94</t>
  </si>
  <si>
    <t>2021/01/01-52</t>
  </si>
  <si>
    <t>2021/01/31-38</t>
  </si>
  <si>
    <t>2021/02/28-46</t>
  </si>
  <si>
    <t>2021/03/31-68</t>
  </si>
  <si>
    <t>2021/04/30-92</t>
  </si>
  <si>
    <t>2021/05/17-32</t>
  </si>
  <si>
    <t>2021/05/31-98</t>
  </si>
  <si>
    <t>2021/01/18-27</t>
  </si>
  <si>
    <t>2021/01/19-27</t>
  </si>
  <si>
    <t>2021/01/31-51</t>
  </si>
  <si>
    <t>2021/02/02-31</t>
  </si>
  <si>
    <t>2021/02/15-38</t>
  </si>
  <si>
    <t>2021/02/28-55</t>
  </si>
  <si>
    <t>2021/03/17-21</t>
  </si>
  <si>
    <t>2021/03/31-114</t>
  </si>
  <si>
    <t>2021/04/02-15</t>
  </si>
  <si>
    <t>2021/04/08-12</t>
  </si>
  <si>
    <t>2021/04/19-31</t>
  </si>
  <si>
    <t>2021/04/30-108</t>
  </si>
  <si>
    <t>2021/05/10-29</t>
  </si>
  <si>
    <t>2021/05/17-34</t>
  </si>
  <si>
    <t>2021/05/18-28</t>
  </si>
  <si>
    <t>2021/05/31-119</t>
  </si>
  <si>
    <t>2021/01/11-25</t>
  </si>
  <si>
    <t>2021/04/29-26</t>
  </si>
  <si>
    <t>2021/03/31-11</t>
  </si>
  <si>
    <t>2021/04/20-4</t>
  </si>
  <si>
    <t>2021/04/20-9</t>
  </si>
  <si>
    <t>2021/04/16-4</t>
  </si>
  <si>
    <t>2021/01/29-27</t>
  </si>
  <si>
    <t>2021/03/15-8</t>
  </si>
  <si>
    <t>2021/05/21-12</t>
  </si>
  <si>
    <t>2021/03/08-8</t>
  </si>
  <si>
    <t>2021/03/08-17</t>
  </si>
  <si>
    <t>2021/01/31-21</t>
  </si>
  <si>
    <t>2021/01/31-33</t>
  </si>
  <si>
    <t>2021/01/31-40</t>
  </si>
  <si>
    <t>2021/02/28-41</t>
  </si>
  <si>
    <t>2021/02/28-47</t>
  </si>
  <si>
    <t>2021/03/31-65</t>
  </si>
  <si>
    <t>2021/03/31-84</t>
  </si>
  <si>
    <t>2021/04/30-73</t>
  </si>
  <si>
    <t>2021/04/30-79</t>
  </si>
  <si>
    <t>2021/05/31-88</t>
  </si>
  <si>
    <t>2021/05/31-93</t>
  </si>
  <si>
    <t>2021/01/31-24</t>
  </si>
  <si>
    <t>2021/01/31-96</t>
  </si>
  <si>
    <t>2021/02/28-22</t>
  </si>
  <si>
    <t>2021/02/28-91</t>
  </si>
  <si>
    <t>2021/03/31-76</t>
  </si>
  <si>
    <t>2021/03/31-78</t>
  </si>
  <si>
    <t>2021/04/30-69</t>
  </si>
  <si>
    <t>2021/04/30-82</t>
  </si>
  <si>
    <t>2021/05/31-76</t>
  </si>
  <si>
    <t>2021/05/31-77</t>
  </si>
  <si>
    <t>재고자산 합계</t>
    <phoneticPr fontId="1" type="noConversion"/>
  </si>
  <si>
    <t>전체자산규모</t>
    <phoneticPr fontId="1" type="noConversion"/>
  </si>
  <si>
    <t>기타자산 합계</t>
    <phoneticPr fontId="1" type="noConversion"/>
  </si>
  <si>
    <t>미수이자</t>
    <phoneticPr fontId="1" type="noConversion"/>
  </si>
  <si>
    <t>법인세환급(FY20)</t>
    <phoneticPr fontId="1" type="noConversion"/>
  </si>
  <si>
    <t>은행이자 선급법인세</t>
    <phoneticPr fontId="1" type="noConversion"/>
  </si>
  <si>
    <t>상세내역</t>
    <phoneticPr fontId="1" type="noConversion"/>
  </si>
  <si>
    <t>기타유동자산 합계</t>
    <phoneticPr fontId="1" type="noConversion"/>
  </si>
  <si>
    <t>(감가상각누계액)</t>
    <phoneticPr fontId="1" type="noConversion"/>
  </si>
  <si>
    <t>상각방법</t>
    <phoneticPr fontId="1" type="noConversion"/>
  </si>
  <si>
    <t>상각기간</t>
    <phoneticPr fontId="1" type="noConversion"/>
  </si>
  <si>
    <t>구축물</t>
    <phoneticPr fontId="1" type="noConversion"/>
  </si>
  <si>
    <t>차량운반구</t>
    <phoneticPr fontId="1" type="noConversion"/>
  </si>
  <si>
    <t>비품</t>
    <phoneticPr fontId="1" type="noConversion"/>
  </si>
  <si>
    <t>5년</t>
    <phoneticPr fontId="1" type="noConversion"/>
  </si>
  <si>
    <t>개발비 자산화 검증-1</t>
    <phoneticPr fontId="1" type="noConversion"/>
  </si>
  <si>
    <t>개발비 자산화 검증-2</t>
    <phoneticPr fontId="1" type="noConversion"/>
  </si>
  <si>
    <t>→ 현재 개발비로 자산화되어 있는 인건비의 상당부분이 아래 회사가 제공한 연구원 급여에 대한 개발비 대체와 맞질 않음.</t>
    <phoneticPr fontId="1" type="noConversion"/>
  </si>
  <si>
    <t>→ 개발비 자산화 항목은 전액 비용처리로 실사조정</t>
    <phoneticPr fontId="1" type="noConversion"/>
  </si>
  <si>
    <t>→ 1) 인건비 지급에 관한건은 전액 비용처리로 실사조정</t>
    <phoneticPr fontId="1" type="noConversion"/>
  </si>
  <si>
    <t>→ 모두 손상처리</t>
    <phoneticPr fontId="1" type="noConversion"/>
  </si>
  <si>
    <t>영업권손상</t>
    <phoneticPr fontId="1" type="noConversion"/>
  </si>
  <si>
    <t>개발비손상</t>
    <phoneticPr fontId="1" type="noConversion"/>
  </si>
  <si>
    <t>오류수정손실</t>
    <phoneticPr fontId="1" type="noConversion"/>
  </si>
  <si>
    <t>영업권 합계</t>
    <phoneticPr fontId="1" type="noConversion"/>
  </si>
  <si>
    <t>당월말장부가액</t>
    <phoneticPr fontId="1" type="noConversion"/>
  </si>
  <si>
    <t>특허출원서비스료</t>
    <phoneticPr fontId="1" type="noConversion"/>
  </si>
  <si>
    <t>연구개발인건비</t>
    <phoneticPr fontId="1" type="noConversion"/>
  </si>
  <si>
    <t>취득가액</t>
    <phoneticPr fontId="1" type="noConversion"/>
  </si>
  <si>
    <t>개발비 합계</t>
    <phoneticPr fontId="1" type="noConversion"/>
  </si>
  <si>
    <t>소프트웨어 합계</t>
    <phoneticPr fontId="1" type="noConversion"/>
  </si>
  <si>
    <t>→ 소프트웨어 합계가 총액과 상세명세간에 안맞음(인터뷰 결과 회사는 상황 모른다고 하며, 회계사무소에서 처리가 잘못 된 것으로 파악중) 오류수정손실반영</t>
    <phoneticPr fontId="1" type="noConversion"/>
  </si>
  <si>
    <t>기타유형자산</t>
    <phoneticPr fontId="1" type="noConversion"/>
  </si>
  <si>
    <t>임차보증금 소계</t>
    <phoneticPr fontId="1" type="noConversion"/>
  </si>
  <si>
    <t>계속 연장중</t>
    <phoneticPr fontId="1" type="noConversion"/>
  </si>
  <si>
    <t>기타보증금 소계</t>
    <phoneticPr fontId="1" type="noConversion"/>
  </si>
  <si>
    <t>기타비유동자산 합계</t>
    <phoneticPr fontId="1" type="noConversion"/>
  </si>
  <si>
    <t>임대인</t>
    <phoneticPr fontId="1" type="noConversion"/>
  </si>
  <si>
    <t>㈜세아테크</t>
    <phoneticPr fontId="1" type="noConversion"/>
  </si>
  <si>
    <t>20.10.16-22.10.15</t>
  </si>
  <si>
    <t>20.10.16-22.10.15</t>
    <phoneticPr fontId="1" type="noConversion"/>
  </si>
  <si>
    <t>16.06.30-18.06.29</t>
  </si>
  <si>
    <t>19.01.21-22.01.20</t>
  </si>
  <si>
    <t>19.04.19-21.04.18</t>
  </si>
  <si>
    <t>18.08.08-20.08.08</t>
  </si>
  <si>
    <t>대출명</t>
    <phoneticPr fontId="4" type="noConversion"/>
  </si>
  <si>
    <t>중소벤처기업진흥공단</t>
    <phoneticPr fontId="1" type="noConversion"/>
  </si>
  <si>
    <t>미지급비용</t>
    <phoneticPr fontId="1" type="noConversion"/>
  </si>
  <si>
    <t>1. 미지급비용 내역</t>
    <phoneticPr fontId="1" type="noConversion"/>
  </si>
  <si>
    <t>외상매입금 합계</t>
    <phoneticPr fontId="1" type="noConversion"/>
  </si>
  <si>
    <t>기타유동자산</t>
    <phoneticPr fontId="1" type="noConversion"/>
  </si>
  <si>
    <t>기타유동부채</t>
    <phoneticPr fontId="1" type="noConversion"/>
  </si>
  <si>
    <t>Ref.</t>
    <phoneticPr fontId="1" type="noConversion"/>
  </si>
  <si>
    <t>Executive Summary</t>
    <phoneticPr fontId="1" type="noConversion"/>
  </si>
  <si>
    <t>회사명 : H사/현금2021/01/01  ~ 2021/03/31</t>
  </si>
  <si>
    <t>회사명 : H사/보통예금2021/01/01  ~ 2021/03/31</t>
  </si>
  <si>
    <t>회사명 : H사/외상매출금2021/01/01  ~ 2021/03/31</t>
  </si>
  <si>
    <t>회사명 : H사/외상매출금대손충당금2021/01/01  ~ 2021/03/31</t>
  </si>
  <si>
    <t>회사명 : H사/선급비용2021/01/01  ~ 2021/03/31</t>
  </si>
  <si>
    <t>회사명 : H사/미수수익2021/01/01  ~ 2021/03/31</t>
  </si>
  <si>
    <t>회사명 : H사/단기대여금2021/01/01  ~ 2021/03/31</t>
  </si>
  <si>
    <t>회사명 : H사/미수금2021/01/01  ~ 2021/03/31</t>
  </si>
  <si>
    <t>회사명 : H사/선급금2021/01/01  ~ 2021/03/31</t>
  </si>
  <si>
    <t>회사명 : H사/부가세대급금2021/01/01  ~ 2021/03/31</t>
  </si>
  <si>
    <t>회사명 : H사/선납세금2021/01/01  ~ 2021/03/31</t>
  </si>
  <si>
    <t>회사명 : H사/메디컬상품2021/01/01  ~ 2021/03/31</t>
  </si>
  <si>
    <t>회사명 : H사/식자재상품2021/01/01  ~ 2021/03/31</t>
  </si>
  <si>
    <t>회사명 : H사/구축물2021/01/01  ~ 2021/03/31</t>
  </si>
  <si>
    <t>회사명 : H사/구축물감가상각누계액2021/01/01  ~ 2021/03/31</t>
  </si>
  <si>
    <t>회사명 : H사/차량운반구2021/01/01  ~ 2021/03/31</t>
  </si>
  <si>
    <t>회사명 : H사/차량운반구감가상각누계액2021/01/01  ~ 2021/03/31</t>
  </si>
  <si>
    <t>회사명 : H사/비품2021/01/01  ~ 2021/03/31</t>
  </si>
  <si>
    <t>회사명 : H사/국고보조금2021/01/01  ~ 2021/03/31</t>
  </si>
  <si>
    <t>회사명 : H사/비품감가상각누계액2021/01/01  ~ 2021/03/31</t>
  </si>
  <si>
    <t>회사명 : H사/영업권2021/01/01  ~ 2021/03/31</t>
  </si>
  <si>
    <t>회사명 : H사/개발비2021/01/01  ~ 2021/03/31</t>
  </si>
  <si>
    <t>회사명 : H사/컴퓨터소프트웨어2021/01/01  ~ 2021/03/31</t>
  </si>
  <si>
    <t>회사명 : H사/임차보증금2021/01/01  ~ 2021/03/31</t>
  </si>
  <si>
    <t>회사명 : H사/기타보증금2021/01/01  ~ 2021/03/31</t>
  </si>
  <si>
    <t>회사명 : H사/단기차입금2021/01/01  ~ 2021/03/31</t>
  </si>
  <si>
    <t>회사명 : H사/외상매입금2021/01/01  ~ 2021/03/31</t>
  </si>
  <si>
    <t>회사명 : H사/미지급금2021/01/01  ~ 2021/03/31</t>
  </si>
  <si>
    <t>회사명 : H사/예수금2021/01/01  ~ 2021/03/31</t>
  </si>
  <si>
    <t>회사명 : H사/갑근세 예수금2021/01/01  ~ 2021/03/31</t>
  </si>
  <si>
    <t>회사명 : H사/부가세예수금2021/01/01  ~ 2021/03/31</t>
  </si>
  <si>
    <t>회사명 : H사/가수금2021/01/01  ~ 2021/03/31</t>
  </si>
  <si>
    <t>회사명 : H사/미지급비용2021/01/01  ~ 2021/03/31</t>
  </si>
  <si>
    <t>회사명 : H사/퇴직급여충당부채2021/01/01  ~ 2021/03/31</t>
  </si>
  <si>
    <t>회사명 : H사/보통주자본금2021/01/01  ~ 2021/03/31</t>
  </si>
  <si>
    <t>회사명 : H사/우선주자본금2021/01/01  ~ 2021/03/31</t>
  </si>
  <si>
    <t>회사명 : H사/주식발행초과금2021/01/01  ~ 2021/03/31</t>
  </si>
  <si>
    <t>회사명 : H사/전기이월미처분이익잉여금2021/01/01  ~ 2021/03/31</t>
  </si>
  <si>
    <t>회사명 : H사/당기순이익2021/01/01  ~ 2021/03/31</t>
  </si>
  <si>
    <t>회사명 : H사/손익2021/01/01  ~ 2021/03/31</t>
  </si>
  <si>
    <t>회사명 : H사/메디컬매출2021/01/01  ~ 2021/03/31</t>
  </si>
  <si>
    <t>회사명 : H사/수수료매출2021/01/01  ~ 2021/03/31</t>
  </si>
  <si>
    <t>회사명 : H사/식자재매출2021/01/01  ~ 2021/03/31</t>
  </si>
  <si>
    <t>회사명 : H사/플랫폼중개매출2021/01/01  ~ 2021/03/31</t>
  </si>
  <si>
    <t>회사명 : H사/수수료매출(PG)2021/01/01  ~ 2021/03/31</t>
  </si>
  <si>
    <t>회사명 : H사/상품매출원가2021/01/01  ~ 2021/03/31</t>
  </si>
  <si>
    <t>회사명 : H사/임원급여(판)2021/01/01  ~ 2021/03/31</t>
  </si>
  <si>
    <t>회사명 : H사/직원급여(판)2021/01/01  ~ 2021/03/31</t>
  </si>
  <si>
    <t>회사명 : H사/상여금(판)2021/01/01  ~ 2021/03/31</t>
  </si>
  <si>
    <t>회사명 : H사/제수당(판)2021/01/01  ~ 2021/03/31</t>
  </si>
  <si>
    <t>회사명 : H사/복리후생비(판)2021/01/01  ~ 2021/03/31</t>
  </si>
  <si>
    <t>회사명 : H사/여비교통비(판)2021/01/01  ~ 2021/03/31</t>
  </si>
  <si>
    <t>회사명 : H사/접대비-카드(판)2021/01/01  ~ 2021/03/31</t>
  </si>
  <si>
    <t>회사명 : H사/접대비-일반(판)2021/01/01  ~ 2021/03/31</t>
  </si>
  <si>
    <t>회사명 : H사/통신비(판)2021/01/01  ~ 2021/03/31</t>
  </si>
  <si>
    <t>회사명 : H사/소모품비(판)2021/01/01  ~ 2021/03/31</t>
  </si>
  <si>
    <t>회사명 : H사/세금과공과금(판)2021/01/01  ~ 2021/03/31</t>
  </si>
  <si>
    <t>회사명 : H사/지급임차료(판)2021/01/01  ~ 2021/03/31</t>
  </si>
  <si>
    <t>회사명 : H사/리스료2021/01/01  ~ 2021/03/31</t>
  </si>
  <si>
    <t>회사명 : H사/수선비(판)2021/01/01  ~ 2021/03/31</t>
  </si>
  <si>
    <t>회사명 : H사/보험료(판)2021/01/01  ~ 2021/03/31</t>
  </si>
  <si>
    <t>회사명 : H사/차량유지비(판)2021/01/01  ~ 2021/03/31</t>
  </si>
  <si>
    <t>회사명 : H사/수도광열비(판)2021/01/01  ~ 2021/03/31</t>
  </si>
  <si>
    <t>회사명 : H사/지급수수료(판)2021/01/01  ~ 2021/03/31</t>
  </si>
  <si>
    <t>회사명 : H사/도서인쇄비(판)2021/01/01  ~ 2021/03/31</t>
  </si>
  <si>
    <t>회사명 : H사/광고선전비(판)2021/01/01  ~ 2021/03/31</t>
  </si>
  <si>
    <t>회사명 : H사/판매촉진비(판)2021/01/01  ~ 2021/03/31</t>
  </si>
  <si>
    <t>회사명 : H사/건물관리비(판)2021/01/01  ~ 2021/03/31</t>
  </si>
  <si>
    <t>회사명 : H사/운반비(판)2021/01/01  ~ 2021/03/31</t>
  </si>
  <si>
    <t>회사명 : H사/이자수익2021/01/01  ~ 2021/03/31</t>
  </si>
  <si>
    <t>회사명 : H사/잡이익2021/01/01  ~ 2021/03/31</t>
  </si>
  <si>
    <t>회사명 : H사/이자비용2021/01/01  ~ 2021/03/31</t>
  </si>
  <si>
    <t>회사명 : H사/잡손실2021/01/01  ~ 2021/03/31</t>
  </si>
  <si>
    <t>회사명 : H사 / 2021/01/01  ~ 2021/03/31</t>
  </si>
  <si>
    <t>회사명 : H사 / 외상매입금/이원건강의료기/2021/01/01  ~ 2021/05/31</t>
  </si>
  <si>
    <t>회사명 : H사 / 외상매입금/(주)천양사의료과학/2021/01/01  ~ 2021/05/31</t>
  </si>
  <si>
    <t>회사명 : H사 / 외상매입금/미키코리아메디칼 주식회사/2021/01/01  ~ 2021/05/31</t>
  </si>
  <si>
    <t>회사명 : H사 / 외상매입금/노바메드(주)/2021/01/01  ~ 2021/05/31</t>
  </si>
  <si>
    <t>회사명 : H사 / 외상매입금/(주)지앤지커머스/2021/01/01  ~ 2021/05/31</t>
  </si>
  <si>
    <t>회사명 : H사 / 외상매입금/하나메디칼의료기/2021/01/01  ~ 2021/05/31</t>
  </si>
  <si>
    <t>회사명 : H사 / 외상매입금/(주)아산메디칼/2021/01/01  ~ 2021/05/31</t>
  </si>
  <si>
    <t>회사명 : H사 / 외상매입금/호일헬스케어/2021/01/01  ~ 2021/05/31</t>
  </si>
  <si>
    <t>회사명 : H사 / 외상매입금/(주) 비전메디칼/2021/01/01  ~ 2021/05/31</t>
  </si>
  <si>
    <t>회사명 : H사 / 외상매입금/(주)킴스코리아/2021/01/01  ~ 2021/05/31</t>
  </si>
  <si>
    <t>회사명 : H사 / 외상매입금/(주)현대그린푸드 경인물류센터/2021/01/01  ~ 2021/05/31</t>
  </si>
  <si>
    <t>회사명 : H사 / 외상매입금/성경식품/2021/01/01  ~ 2021/05/31</t>
  </si>
  <si>
    <t>회사명 : H사 / 외상매입금/삼성웰스토리(주)/2021/01/01  ~ 2021/05/31</t>
  </si>
  <si>
    <t>회사명 : H사 / 외상매입금/한백엠트레이드/2021/01/01  ~ 2021/05/31</t>
  </si>
  <si>
    <t>회사명 : H사 / 외상매입금/(주)신화엠앤씨/2021/01/01  ~ 2021/05/31</t>
  </si>
  <si>
    <t>회사명 : H사 / 외상매입금/(주)늘푸른메디컬/2021/01/01  ~ 2021/05/31</t>
  </si>
  <si>
    <t>회사명 : H사 / 외상매입금/주식회사 다산메디컬/2021/01/01  ~ 2021/05/31</t>
  </si>
  <si>
    <t>회사명 : H사 / 외상매입금/주식회사 케이메드/2021/01/01  ~ 2021/05/31</t>
  </si>
  <si>
    <t>회사명 : H사 / 외상매입금/이가메디/2021/01/01  ~ 2021/05/31</t>
  </si>
  <si>
    <t>회사명 : H사 / 외상매입금/바이메드/2021/01/01  ~ 2021/05/31</t>
  </si>
  <si>
    <t>회사명 : H사 / 외상매입금/가하메디칼/2021/01/01  ~ 2021/05/31</t>
  </si>
  <si>
    <t>회사명 : H사 / 외상매입금/(주)우양메디칼/2021/01/01  ~ 2021/05/31</t>
  </si>
  <si>
    <t>회사명 : H사 / 외상매입금/(주)엔도젠/2021/01/01  ~ 2021/05/31</t>
  </si>
  <si>
    <t>회사명 : H사 / 외상매입금/엔에스팍써지칼주식회사/2021/01/01  ~ 2021/05/31</t>
  </si>
  <si>
    <t>회사명 : H사 / 외상매입금/메디타운/2021/01/01  ~ 2021/05/31</t>
  </si>
  <si>
    <t>회사명 : H사 / 외상매입금/조인메디칼(주)/2021/01/01  ~ 2021/05/31</t>
  </si>
  <si>
    <t>회사명 : H사 / 외상매입금/주식회사 케어메이트/2021/01/01  ~ 2021/05/31</t>
  </si>
  <si>
    <t>회사명 : H사 / 외상매입금/(주)호산메디칼/2021/01/01  ~ 2021/05/31</t>
  </si>
  <si>
    <t>회사명 : H사 / 외상매입금/총각떡집/2021/01/01  ~ 2021/05/31</t>
  </si>
  <si>
    <t>회사명 : H사 / 외상매입금/대한식자재/2021/01/01  ~ 2021/05/31</t>
  </si>
  <si>
    <t>회사명 : H사 / 외상매입금/옛맷돌즉석두부/2021/01/01  ~ 2021/05/31</t>
  </si>
  <si>
    <t>회사명 : H사 / 외상매입금/미래농장/2021/01/01  ~ 2021/05/31</t>
  </si>
  <si>
    <t>회사명 : H사 / 외상매입금/효정식품/2021/01/01  ~ 2021/05/31</t>
  </si>
  <si>
    <t>회사명 : H사 / 외상매입금/맛있는고기정육점/2021/01/01  ~ 2021/05/31</t>
  </si>
  <si>
    <t>회사명 : H사 / 외상매입금/대동정미소/2021/01/01  ~ 2021/05/31</t>
  </si>
  <si>
    <t>회사명 : H사 / 외상매입금/천진축산/2021/01/01  ~ 2021/05/31</t>
  </si>
  <si>
    <t>회사명 : H사 / 외상매입금/주식회사 메디칼뱅크/2021/01/01  ~ 2021/05/31</t>
  </si>
  <si>
    <t>회사명 : H사 / 외상매입금/(주)현대그린푸드 평택센터/2021/01/01  ~ 2021/05/31</t>
  </si>
  <si>
    <t>회사명 : H사 / 외상매입금/한림상회/2021/01/01  ~ 2021/05/31</t>
  </si>
  <si>
    <t>회사명 : H사 / 외상매입금/(주)엠디오씨/2021/01/01  ~ 2021/05/31</t>
  </si>
  <si>
    <t>회사명 : H사 / 외상매입금/아베오마켓/2021/01/01  ~ 2021/05/31</t>
  </si>
  <si>
    <t>회사명 : H사 / 외상매입금/오픈메디칼/2021/01/01  ~ 2021/05/31</t>
  </si>
  <si>
    <t>회사명 : H사 / 외상매입금/(주)바라/2021/01/01  ~ 2021/05/31</t>
  </si>
  <si>
    <t>회사명 : H사 / 외상매입금/주식회사 호산아이앤씨/2021/01/01  ~ 2021/05/31</t>
  </si>
  <si>
    <t>회사명 : H사 / 외상매입금/웰리스코리아/2021/01/01  ~ 2021/05/31</t>
  </si>
  <si>
    <t>회사명 : H사 / 외상매입금/제이플러스/2021/01/01  ~ 2021/05/31</t>
  </si>
  <si>
    <t>회사명 : H사 / 외상매입금/주식회사 제이엔글로벌/2021/01/01  ~ 2021/05/31</t>
  </si>
  <si>
    <t>회사명 : H사 / 외상매입금/비즈팜/2021/01/01  ~ 2021/05/31</t>
  </si>
  <si>
    <t>회사명 : H사 / 외상매입금/푸디스트 주식회사/2021/01/01  ~ 2021/05/31</t>
  </si>
  <si>
    <t>회사명 : H사 / 외상매입금/주식회사 이노트/2021/01/01  ~ 2021/05/31</t>
  </si>
  <si>
    <t>회사명 : H사 2021년 12월 31일 기준</t>
  </si>
  <si>
    <t>회사명 : H사 / 외상매출금/네이버체크아웃(인터넷몰)/2021/01/01  ~ 2021/05/31</t>
  </si>
  <si>
    <t>회사명 : H사 / 외상매출금/메디컬(소매몰)/2021/01/01  ~ 2021/05/31</t>
  </si>
  <si>
    <t>회사명 : H사 / 외상매출금/메디컬(도매몰)/2021/01/01  ~ 2021/05/31</t>
  </si>
  <si>
    <t>회사명 : H사 / 외상매출금/메이저재활요양병원/2021/01/01  ~ 2021/05/31</t>
  </si>
  <si>
    <t>회사명 : H사 / 외상매출금/소매매출(식자재)/2021/01/01  ~ 2021/05/31</t>
  </si>
  <si>
    <t>회사명 : H사 / 외상매출금/LS쥬얼리/2021/01/01  ~ 2021/05/31</t>
  </si>
  <si>
    <t>회사명 : H사 / 외상매출금/리니칼코리아/2021/01/01  ~ 2021/05/31</t>
  </si>
  <si>
    <t>회사명 : H사 / 외상매출금/하나카드 주식회사/2021/01/01  ~ 2021/05/31</t>
  </si>
  <si>
    <t>회사명 : H사 / 외상매출금/(주) 비앤씨메디칼/2021/01/01  ~ 2021/05/31</t>
  </si>
  <si>
    <t>회사명 : H사 / 외상매출금/주식회사 연제/2021/01/01  ~ 2021/05/31</t>
  </si>
  <si>
    <t>회사명 : H사 / 외상매출금/(주)지앤지커머스/2021/01/01  ~ 2021/05/31</t>
  </si>
  <si>
    <t>회사명 : H사 / 외상매출금/서대문구보건소/2021/01/01  ~ 2021/05/31</t>
  </si>
  <si>
    <t>회사명 : H사 / 외상매출금/의료법인 어울림의료재단 정성요양병원/2021/01/01  ~ 2021/05/31</t>
  </si>
  <si>
    <t>회사명 : H사 / 외상매출금/엔에이치엔한국사이버결제(주)/2021/01/01  ~ 2021/05/31</t>
  </si>
  <si>
    <t>회사명 : H사 / 외상매출금/사랑애요양병원/2021/01/01  ~ 2021/05/31</t>
  </si>
  <si>
    <t>회사명 : H사 / 외상매출금/나림테크/2021/01/01  ~ 2021/05/31</t>
  </si>
  <si>
    <t>회사명 : H사 / 외상매출금/정답병원/2021/01/01  ~ 2021/05/31</t>
  </si>
  <si>
    <t>회사명 : H사 / 외상매출금/한국관광대학 부설 노인전문병원/2021/01/01  ~ 2021/05/31</t>
  </si>
  <si>
    <t>회사명 : H사 / 외상매출금/해강의료재단 위더스요양병원/2021/01/01  ~ 2021/05/31</t>
  </si>
  <si>
    <t>회사명 : H사 / 외상매출금/의료법인 일산복음의료재단/2021/01/01  ~ 2021/05/31</t>
  </si>
  <si>
    <t>회사명 : H사 / 외상매출금/가천대학교/2021/01/01  ~ 2021/05/31</t>
  </si>
  <si>
    <t>회사명 : H사 / 외상매출금/한백엠트레이드/2021/01/01  ~ 2021/05/31</t>
  </si>
  <si>
    <t>회사명 : H사 / 외상매출금/(주)아이엔메디칼/2021/01/01  ~ 2021/05/31</t>
  </si>
  <si>
    <t>회사명 : H사 / 외상매출금/주식회사 시원아이티/2021/01/01  ~ 2021/05/31</t>
  </si>
  <si>
    <t>회사명 : H사 / 외상매출금/라온힐요양병원/2021/01/01  ~ 2021/05/31</t>
  </si>
  <si>
    <t>회사명 : H사 / 외상매출금/의료법인 홍영의료재단/2021/01/01  ~ 2021/05/31</t>
  </si>
  <si>
    <t>회사명 : H사 / 외상매출금/(주) 다원케미칼/2021/01/01  ~ 2021/05/31</t>
  </si>
  <si>
    <t>회사명 : H사 / 외상매출금/성광메디칼/2021/01/01  ~ 2021/05/31</t>
  </si>
  <si>
    <t>회사명 : H사 / 외상매출금/주식회사 데일리쿡/2021/01/01  ~ 2021/05/31</t>
  </si>
  <si>
    <t>회사명 : H사 / 외상매출금/연세세미래요양병원/2021/01/01  ~ 2021/05/31</t>
  </si>
  <si>
    <t>회사명 : H사 / 외상매출금/우리효사랑요양병원/2021/01/01  ~ 2021/05/31</t>
  </si>
  <si>
    <t>회사명 : H사 / 외상매출금/이음병원/2021/01/01  ~ 2021/05/31</t>
  </si>
  <si>
    <t>회사명 : H사 / 외상매출금/분당연세요양병원/2021/01/01  ~ 2021/05/31</t>
  </si>
  <si>
    <t>회사명 : H사 / 외상매출금/주식회사 올본/2021/01/01  ~ 2021/05/31</t>
  </si>
  <si>
    <t>회사명 : H사 / 외상매출금/스토리나우/2021/01/01  ~ 2021/05/31</t>
  </si>
  <si>
    <t>회사명 : H사 / 외상매출금/우일상사/2021/01/01  ~ 2021/05/31</t>
  </si>
  <si>
    <t>회사명 : H사 / 외상매출금/바이메드/2021/01/01  ~ 2021/05/31</t>
  </si>
  <si>
    <t>회사명 : H사 / 외상매출금/현오의료재단 늘푸른요양병원/2021/01/01  ~ 2021/05/31</t>
  </si>
  <si>
    <t>회사명 : H사 / 외상매출금/케어스힐요양병원/2021/01/01  ~ 2021/05/31</t>
  </si>
  <si>
    <t>회사명 : H사 / 외상매출금/휴젤 (주)/2021/01/01  ~ 2021/05/31</t>
  </si>
  <si>
    <t>회사명 : H사 / 외상매출금/(주) 서현피엠에스/2021/01/01  ~ 2021/05/31</t>
  </si>
  <si>
    <t>회사명 : H사 / 외상매출금/주식회사 케어메이트/2021/01/01  ~ 2021/05/31</t>
  </si>
  <si>
    <t>회사명 : H사 / 외상매출금/정선군시설관리공단/2021/01/01  ~ 2021/05/31</t>
  </si>
  <si>
    <t>회사명 : H사 / 외상매출금/다함기획/2021/01/01  ~ 2021/05/31</t>
  </si>
  <si>
    <t>회사명 : H사 / 외상매출금/지메디칼시스템/2021/01/01  ~ 2021/05/31</t>
  </si>
  <si>
    <t>회사명 : H사 / 외상매출금/셀통/2021/01/01  ~ 2021/05/31</t>
  </si>
  <si>
    <t>회사명 : H사 / 외상매출금/강북요양병원/2021/01/01  ~ 2021/05/31</t>
  </si>
  <si>
    <t>회사명 : H사 / 외상매출금/왕미용재료/2021/01/01  ~ 2021/05/31</t>
  </si>
  <si>
    <t>회사명 : H사 / 외상매출금/이지메드/2021/01/01  ~ 2021/05/31</t>
  </si>
  <si>
    <t>회사명 : H사 / 외상매출금/미래유치원/2021/01/01  ~ 2021/05/31</t>
  </si>
  <si>
    <t>회사명 : H사 / 외상매출금/토끼와거북이/2021/01/01  ~ 2021/05/31</t>
  </si>
  <si>
    <t>회사명 : H사 / 외상매출금/문성어린이집/2021/01/01  ~ 2021/05/31</t>
  </si>
  <si>
    <t>회사명 : H사 / 외상매출금/부성어린이집/2021/01/01  ~ 2021/05/31</t>
  </si>
  <si>
    <t>회사명 : H사 / 외상매출금/푸르지오청솔어린이집/2021/01/01  ~ 2021/05/31</t>
  </si>
  <si>
    <t>회사명 : H사 / 외상매출금/나무와아이어린이집/2021/01/01  ~ 2021/05/31</t>
  </si>
  <si>
    <t>회사명 : H사 / 외상매출금/㈜금진/2021/01/01  ~ 2021/05/31</t>
  </si>
  <si>
    <t>회사명 : H사 / 외상매출금/한국토지주택공사 아산에너지사업단/2021/01/01  ~ 2021/05/31</t>
  </si>
  <si>
    <t>회사명 : H사 / 외상매출금/메디하임효양병원/2021/01/01  ~ 2021/05/31</t>
  </si>
  <si>
    <t>회사명 : H사 / 외상매출금/판다라이프/2021/01/01  ~ 2021/05/31</t>
  </si>
  <si>
    <t>회사명 : H사 / 외상매출금/베스트안재활요양병원/2021/01/01  ~ 2021/05/31</t>
  </si>
  <si>
    <t>회사명 : H사 / 외상매출금/주식회사 아이셀/2021/01/01  ~ 2021/05/31</t>
  </si>
  <si>
    <t>회사명 : H사 / 외상매출금/(주) 그린피아헬스케어/2021/01/01  ~ 2021/05/31</t>
  </si>
  <si>
    <t>회사명 : H사 / 외상매출금/토스페이먼츠 주식회사/2021/01/01  ~ 2021/05/31</t>
  </si>
  <si>
    <t>회사명 : H사 / 외상매출금/풍성한 미용재료/2021/01/01  ~ 2021/05/31</t>
  </si>
  <si>
    <t>회사명 : H사 / 외상매출금/주식회사 엠앤엠/2021/01/01  ~ 2021/05/31</t>
  </si>
  <si>
    <t>회사명 : H사 / 외상매출금/인천정병원/2021/01/01  ~ 2021/05/31</t>
  </si>
  <si>
    <t>회사명 : H사 / 외상매출금/피지오랩/2021/01/01  ~ 2021/05/31</t>
  </si>
  <si>
    <t>회사명 : H사 / 외상매출금/동민메디칼/2021/01/01  ~ 2021/05/31</t>
  </si>
  <si>
    <t>회사명 : H사 / 외상매출금/주식회사 산방산탄산온천/2021/01/01  ~ 2021/05/31</t>
  </si>
  <si>
    <t>회사명 : H사 / 외상매출금/씨앤씨/2021/01/01  ~ 2021/05/31</t>
  </si>
  <si>
    <t>회사명 : H사 / 외상매출금/금창메디칼/2021/01/01  ~ 2021/05/31</t>
  </si>
  <si>
    <t>회사명 : H사 / 외상매출금/주식회사 휴이노/2021/01/01  ~ 2021/05/31</t>
  </si>
  <si>
    <t>회사명 : H사 / 외상매출금/경희다원한방병원/2021/01/01  ~ 2021/05/31</t>
  </si>
  <si>
    <t>회사명 : H사 / 외상매출금/(주)다안코리아/2021/01/01  ~ 2021/05/31</t>
  </si>
  <si>
    <t>회사명 : H사 / 외상매출금/정준의료재단 신주안요양병원/2021/01/01  ~ 2021/05/31</t>
  </si>
  <si>
    <t>회사명 : H사 / 외상매출금/(주)스타보이/2021/01/01  ~ 2021/05/31</t>
  </si>
  <si>
    <t>K(대표)</t>
  </si>
  <si>
    <t>K</t>
  </si>
  <si>
    <t>H</t>
  </si>
  <si>
    <t>Y</t>
  </si>
  <si>
    <t xml:space="preserve">C-식재사업부	</t>
  </si>
  <si>
    <t>C세무서</t>
  </si>
  <si>
    <t>회사명 : H사 / 외상매출금/C중앙병원/2021/01/01  ~ 2021/05/31</t>
  </si>
  <si>
    <t>C</t>
  </si>
  <si>
    <t>Been[수입산][최소2kg이상,소수점불가(중국산)]</t>
  </si>
  <si>
    <t>Been(보온두부)[10kg내외(국내산)]</t>
  </si>
  <si>
    <t>P</t>
  </si>
  <si>
    <t>S</t>
  </si>
  <si>
    <t>[K] 국내산 MB필터 3중구조 일회용마스크</t>
  </si>
  <si>
    <t>회사명 : H사/예수금(K)2021/01/01  ~ 2021/03/31</t>
  </si>
  <si>
    <t>예수금(K)</t>
  </si>
  <si>
    <t>예수금(K) 계</t>
  </si>
  <si>
    <t>회사명 : H사 / 외상매출금/K/2021/01/01  ~ 2021/05/31</t>
  </si>
  <si>
    <t xml:space="preserve">예금주명 : 주식회사 H (  ) </t>
  </si>
  <si>
    <t>주식회사 H</t>
  </si>
  <si>
    <t>Service 매칭 O2O 시스템 구축_완료금</t>
  </si>
  <si>
    <t>Service 매칭 o2o 시스템 구축_계약금</t>
  </si>
  <si>
    <t>L</t>
  </si>
  <si>
    <t xml:space="preserve">서울시 강남구 </t>
    <phoneticPr fontId="1" type="noConversion"/>
  </si>
  <si>
    <t xml:space="preserve">경기 광주 오포 </t>
    <phoneticPr fontId="1" type="noConversion"/>
  </si>
  <si>
    <t xml:space="preserve">경기 성남 수정 </t>
    <phoneticPr fontId="1" type="noConversion"/>
  </si>
  <si>
    <t xml:space="preserve">서울 강북 </t>
    <phoneticPr fontId="1" type="noConversion"/>
  </si>
  <si>
    <t xml:space="preserve">C시 동남구 </t>
    <phoneticPr fontId="1" type="noConversion"/>
  </si>
  <si>
    <t>GENESIS G80 04호 차량 보증금</t>
    <phoneticPr fontId="1" type="noConversion"/>
  </si>
  <si>
    <t>아반데(경유) 65호 차량 보증금</t>
    <phoneticPr fontId="1" type="noConversion"/>
  </si>
  <si>
    <t>128허 코나 하이브리드 보증금</t>
    <phoneticPr fontId="1" type="noConversion"/>
  </si>
  <si>
    <t xml:space="preserve">서울시 강남구 테헤란로 </t>
    <phoneticPr fontId="1" type="noConversion"/>
  </si>
  <si>
    <t>C시 동남구</t>
    <phoneticPr fontId="1" type="noConversion"/>
  </si>
  <si>
    <t>㈜H</t>
  </si>
  <si>
    <r>
      <rPr>
        <sz val="10"/>
        <rFont val="맑은 고딕"/>
        <family val="3"/>
        <charset val="129"/>
      </rPr>
      <t>국민은행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간병비입금</t>
    </r>
    <r>
      <rPr>
        <sz val="10"/>
        <rFont val="Arial"/>
        <family val="2"/>
      </rPr>
      <t>)</t>
    </r>
    <phoneticPr fontId="1" type="noConversion"/>
  </si>
  <si>
    <r>
      <t>(</t>
    </r>
    <r>
      <rPr>
        <sz val="10"/>
        <rFont val="맑은 고딕"/>
        <family val="3"/>
        <charset val="129"/>
      </rPr>
      <t>의</t>
    </r>
    <r>
      <rPr>
        <sz val="10"/>
        <rFont val="Arial"/>
        <family val="2"/>
      </rPr>
      <t>)</t>
    </r>
    <r>
      <rPr>
        <sz val="10"/>
        <rFont val="맑은 고딕"/>
        <family val="3"/>
        <charset val="129"/>
      </rPr>
      <t>의료재단</t>
    </r>
    <phoneticPr fontId="1" type="noConversion"/>
  </si>
  <si>
    <r>
      <rPr>
        <sz val="10"/>
        <rFont val="맑은 고딕"/>
        <family val="2"/>
        <charset val="129"/>
      </rPr>
      <t>㈜</t>
    </r>
    <r>
      <rPr>
        <sz val="10"/>
        <rFont val="Arial"/>
        <family val="2"/>
      </rPr>
      <t>B</t>
    </r>
    <phoneticPr fontId="1" type="noConversion"/>
  </si>
  <si>
    <r>
      <rPr>
        <sz val="10"/>
        <rFont val="돋움"/>
        <family val="3"/>
        <charset val="129"/>
      </rPr>
      <t>퇴직자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김</t>
    </r>
    <phoneticPr fontId="1" type="noConversion"/>
  </si>
  <si>
    <r>
      <rPr>
        <sz val="10"/>
        <rFont val="Arial"/>
        <family val="3"/>
      </rPr>
      <t>L</t>
    </r>
    <r>
      <rPr>
        <sz val="10"/>
        <rFont val="맑은 고딕"/>
        <family val="3"/>
        <charset val="129"/>
      </rPr>
      <t>요양병원</t>
    </r>
    <phoneticPr fontId="1" type="noConversion"/>
  </si>
  <si>
    <r>
      <rPr>
        <sz val="10"/>
        <rFont val="맑은 고딕"/>
        <family val="3"/>
        <charset val="129"/>
      </rPr>
      <t>경남은행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가상계좌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</si>
  <si>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국민은행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미사용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</si>
  <si>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국민은행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플랫폼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</si>
  <si>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기업은행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메디컬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</si>
  <si>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기업은행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미사용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</si>
  <si>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국민은행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미래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</si>
  <si>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국민은행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인천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</si>
  <si>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하나은행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메디칼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</si>
  <si>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하나은행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부가세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</si>
  <si>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하나은행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정성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</si>
  <si>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하나은행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주거래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</si>
  <si>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하나은행</t>
    </r>
    <r>
      <rPr>
        <sz val="10"/>
        <rFont val="Arial"/>
        <family val="2"/>
      </rPr>
      <t>(C)</t>
    </r>
    <phoneticPr fontId="1" type="noConversion"/>
  </si>
  <si>
    <r>
      <rPr>
        <sz val="10"/>
        <rFont val="맑은 고딕"/>
        <family val="3"/>
        <charset val="129"/>
      </rPr>
      <t>하나은행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병원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</si>
  <si>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하나은행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지급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</si>
  <si>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우리은행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정부지원금</t>
    </r>
    <r>
      <rPr>
        <sz val="10"/>
        <rFont val="Arial"/>
        <family val="2"/>
      </rPr>
      <t>)</t>
    </r>
    <phoneticPr fontId="1" type="noConversion"/>
  </si>
  <si>
    <r>
      <rPr>
        <sz val="10"/>
        <rFont val="맑은 고딕"/>
        <family val="3"/>
        <charset val="129"/>
      </rPr>
      <t>우리은행</t>
    </r>
    <r>
      <rPr>
        <sz val="10"/>
        <rFont val="Arial"/>
        <family val="2"/>
      </rPr>
      <t>(</t>
    </r>
    <r>
      <rPr>
        <sz val="10"/>
        <rFont val="맑은 고딕"/>
        <family val="3"/>
        <charset val="129"/>
      </rPr>
      <t>투자입금</t>
    </r>
    <r>
      <rPr>
        <sz val="10"/>
        <rFont val="Arial"/>
        <family val="2"/>
      </rPr>
      <t>)</t>
    </r>
    <phoneticPr fontId="1" type="noConversion"/>
  </si>
  <si>
    <t>계좌번호 : 206</t>
    <phoneticPr fontId="1" type="noConversion"/>
  </si>
  <si>
    <t>1. H의료재단</t>
    <phoneticPr fontId="1" type="noConversion"/>
  </si>
  <si>
    <t>회사명 : H사 / (의)H의료재단 N병원 / 외상매출금 2021/01/01  ~ 2021/06/30</t>
  </si>
  <si>
    <t>회사명 : H사 / 외상매출금/(의)H의료재단 N병원/2021/01/01  ~ 2021/05/31</t>
  </si>
  <si>
    <t>2. C병원</t>
  </si>
  <si>
    <t>회사명 : H사 / C병원 / 외상매출금 2021/01/01  ~ 2021/06/30</t>
  </si>
  <si>
    <t>회사명 : H사 / 외상매출금/C병원/2021/01/01  ~ 2021/05/31</t>
  </si>
  <si>
    <t>3. H의료재단</t>
  </si>
  <si>
    <t>회사명 : H사 / (의)H의료재단 / 외상매출금 2021/01/01  ~ 2021/06/30</t>
  </si>
  <si>
    <t>회사명 : H사 / 외상매출금/(의)H의료재단/2021/01/01  ~ 2021/05/31</t>
  </si>
  <si>
    <t>4. P의료재단</t>
  </si>
  <si>
    <t>회사명 : H사 / P어린이집 / 외상매출금 2021/01/01  ~ 2021/06/30</t>
  </si>
  <si>
    <t>회사명 : H사 / 외상매출금/P어린이집/2021/01/01  ~ 2021/05/31</t>
  </si>
  <si>
    <t>5. B병원</t>
  </si>
  <si>
    <t>회사명 : H사 / B병원 / 외상매출금 2021/01/01  ~ 2021/05/31</t>
  </si>
  <si>
    <t>회사명 : H사 / 외상매출금/B병원/2021/01/01  ~ 2021/05/31</t>
  </si>
  <si>
    <t>6. H</t>
  </si>
  <si>
    <t>회사명 : H사 / 외상매출금/(주)H/2021/01/01  ~ 2021/05/31</t>
  </si>
  <si>
    <r>
      <rPr>
        <b/>
        <sz val="9"/>
        <rFont val="맑은 고딕"/>
        <family val="3"/>
        <charset val="129"/>
      </rPr>
      <t>회사명</t>
    </r>
    <r>
      <rPr>
        <b/>
        <sz val="9"/>
        <rFont val="Arial"/>
        <family val="2"/>
      </rPr>
      <t xml:space="preserve"> : H</t>
    </r>
    <r>
      <rPr>
        <b/>
        <sz val="9"/>
        <rFont val="맑은 고딕"/>
        <family val="3"/>
        <charset val="129"/>
      </rPr>
      <t>사</t>
    </r>
    <r>
      <rPr>
        <b/>
        <sz val="9"/>
        <rFont val="Arial"/>
        <family val="2"/>
      </rPr>
      <t xml:space="preserve"> / </t>
    </r>
    <r>
      <rPr>
        <b/>
        <sz val="9"/>
        <rFont val="맑은 고딕"/>
        <family val="3"/>
        <charset val="129"/>
      </rPr>
      <t>외상매출금</t>
    </r>
    <r>
      <rPr>
        <b/>
        <sz val="9"/>
        <rFont val="Arial"/>
        <family val="2"/>
      </rPr>
      <t>/</t>
    </r>
    <r>
      <rPr>
        <b/>
        <sz val="9"/>
        <rFont val="맑은 고딕"/>
        <family val="3"/>
        <charset val="129"/>
      </rPr>
      <t>스토어</t>
    </r>
    <r>
      <rPr>
        <b/>
        <sz val="9"/>
        <rFont val="Arial"/>
        <family val="2"/>
      </rPr>
      <t>/2021/01/01  ~ 2021/05/31</t>
    </r>
    <phoneticPr fontId="1" type="noConversion"/>
  </si>
  <si>
    <t>1. D기획</t>
    <phoneticPr fontId="1" type="noConversion"/>
  </si>
  <si>
    <t>2. S</t>
    <phoneticPr fontId="1" type="noConversion"/>
  </si>
  <si>
    <r>
      <rPr>
        <b/>
        <sz val="9"/>
        <rFont val="맑은 고딕"/>
        <family val="3"/>
        <charset val="129"/>
      </rPr>
      <t>회사명</t>
    </r>
    <r>
      <rPr>
        <b/>
        <sz val="9"/>
        <rFont val="Arial"/>
        <family val="2"/>
      </rPr>
      <t xml:space="preserve"> : H</t>
    </r>
    <r>
      <rPr>
        <b/>
        <sz val="9"/>
        <rFont val="맑은 고딕"/>
        <family val="3"/>
        <charset val="129"/>
      </rPr>
      <t>사</t>
    </r>
    <r>
      <rPr>
        <b/>
        <sz val="9"/>
        <rFont val="Arial"/>
        <family val="2"/>
      </rPr>
      <t xml:space="preserve"> / S</t>
    </r>
    <r>
      <rPr>
        <b/>
        <sz val="9"/>
        <rFont val="맑은 고딕"/>
        <family val="3"/>
        <charset val="129"/>
      </rPr>
      <t>요양병원</t>
    </r>
    <r>
      <rPr>
        <b/>
        <sz val="9"/>
        <rFont val="Arial"/>
        <family val="2"/>
      </rPr>
      <t xml:space="preserve"> / </t>
    </r>
    <r>
      <rPr>
        <b/>
        <sz val="9"/>
        <rFont val="맑은 고딕"/>
        <family val="3"/>
        <charset val="129"/>
      </rPr>
      <t>선급금</t>
    </r>
    <r>
      <rPr>
        <b/>
        <sz val="9"/>
        <rFont val="Arial"/>
        <family val="2"/>
      </rPr>
      <t xml:space="preserve"> 2021/01/01  ~ 2021/05/31</t>
    </r>
    <phoneticPr fontId="1" type="noConversion"/>
  </si>
  <si>
    <t>3. K법률사무소</t>
    <phoneticPr fontId="1" type="noConversion"/>
  </si>
  <si>
    <t>4. A의료재단</t>
    <phoneticPr fontId="1" type="noConversion"/>
  </si>
  <si>
    <t>송이송이 물비누[13L]</t>
  </si>
  <si>
    <t>삼색행주[독일산][38cm*40cm(3매)]</t>
  </si>
  <si>
    <t>삼진쿠킹호일[삼진은박][300mm*30cm]</t>
  </si>
  <si>
    <t>위생장갑 200매[곽(로하스)]</t>
  </si>
  <si>
    <t>은사수세미[파랑텐][개]</t>
  </si>
  <si>
    <t>종이컵(크린랩)[6.5oz*1000 개]</t>
  </si>
  <si>
    <t>철수세미[ SP007 ][개]</t>
  </si>
  <si>
    <t>청수세미[한국3M][150mm*230mm]</t>
  </si>
  <si>
    <t>크린백[크린랩] (대)[30cm*45cm]</t>
  </si>
  <si>
    <t>크린백[크린랩] (소)[17cm*25cm]</t>
  </si>
  <si>
    <t>크린백[크린랩] (중)[25cm*35cm]</t>
  </si>
  <si>
    <t>들기름(들깨100％)(태영)[1.8L*12병]</t>
  </si>
  <si>
    <t>송이락스[14L]</t>
  </si>
  <si>
    <t>김가루[성경식품][400g*8봉입]</t>
  </si>
  <si>
    <t>성경김[성경식품][60g*20개입]</t>
  </si>
  <si>
    <t>(음식물)쓰레기봉투[5리터*20장입]</t>
  </si>
  <si>
    <t>(음식물)쓰레기봉투[10리터*20장입]</t>
  </si>
  <si>
    <t>(종량제)쓰레기봉투[100리터*10장입]</t>
  </si>
  <si>
    <t>(종량제)쓰레기봉투[10리터*20장입]</t>
  </si>
  <si>
    <t>(종량제)쓰레기봉투[20리터*20장입]</t>
  </si>
  <si>
    <t>(종량제)쓰레기봉투[30리터*20장입]</t>
  </si>
  <si>
    <t>(종량제)쓰레기봉투[50리터*10장입]</t>
  </si>
  <si>
    <t>약과,국내산,10EA/PAC[10EA/PAC,제수용]</t>
  </si>
  <si>
    <t>삼치[대자(국내산)]</t>
  </si>
  <si>
    <t>자반고등어(대)노르웨이[2마리/손(노르웨이)]</t>
  </si>
  <si>
    <t>미니고무장갑(크린)[10켤레]</t>
  </si>
  <si>
    <t>비닐봉투(검정)중[27*37(손잡이有)]</t>
  </si>
  <si>
    <t>백설기떡[kg(국내산)]</t>
  </si>
  <si>
    <t>아산 해맑음쌀/햅쌀[20kg(2020년산)]</t>
  </si>
  <si>
    <t>꽁치[60마리 내외]</t>
  </si>
  <si>
    <t>정가네김치[10kg/박스]</t>
  </si>
  <si>
    <t>도토리묵[400g]</t>
  </si>
  <si>
    <t>들기름(들깨향)(태영)[1.8L*12개입]</t>
  </si>
  <si>
    <t>롤팩(소)/크린백[17*25*200매]</t>
  </si>
  <si>
    <t>비닐봉투(흰색)[70리터크기]</t>
  </si>
  <si>
    <t>송이식초[14리터]</t>
  </si>
  <si>
    <t>부탄가스[4개입]</t>
  </si>
  <si>
    <t>유미락스[2L]</t>
  </si>
  <si>
    <t xml:space="preserve"> 쉐프원 콩식용유18L[18L]</t>
  </si>
  <si>
    <t>인절미(콩가루)떡[kg(국내산)]</t>
  </si>
  <si>
    <t>절편(떡)[(국내산)]</t>
  </si>
  <si>
    <t>참기름(깨)(태영)[1.8L*12개입]</t>
  </si>
  <si>
    <t>참이슬소주PET[진로][1800ml*6]</t>
  </si>
  <si>
    <t>곰피[7~9내외]</t>
  </si>
  <si>
    <t>꿀떡[kg(국내산)]</t>
  </si>
  <si>
    <t>가자미[특대]</t>
  </si>
  <si>
    <t>바람떡[(국내산)]</t>
  </si>
  <si>
    <t>시루떡[(국내산)]</t>
  </si>
  <si>
    <t>동부묵[400g]</t>
  </si>
  <si>
    <t>꽁치(대)[1/2토막(머리꼬리내장제거)(수입산)]</t>
  </si>
  <si>
    <t>갈치[마리(수입산)]</t>
  </si>
  <si>
    <t>우유식빵[320g]</t>
  </si>
  <si>
    <t>생치커리(상,국내산)[Kg]</t>
  </si>
  <si>
    <t>세척당근/수입산[kg]</t>
  </si>
  <si>
    <t>(음식물)쓰레기봉투/3L[3L*20장]</t>
  </si>
  <si>
    <t>3색유과</t>
  </si>
  <si>
    <t>양파(상,국내산)/15kg/망[200g이상(국내산)]</t>
  </si>
  <si>
    <t>무우(국내산)[2kg내외(18~20k박스)]</t>
  </si>
  <si>
    <t>대파(상,국내산)/단[단]</t>
  </si>
  <si>
    <t>(종량제)쓰레기봉투[5L*20장]</t>
  </si>
  <si>
    <t>볶은참깨/수입산[1kg]</t>
  </si>
  <si>
    <t>키친타올[6롤입]</t>
  </si>
  <si>
    <t>선동오징어(대)[(24마리 내외]</t>
  </si>
  <si>
    <t>다다기오이/kg[kg]</t>
  </si>
  <si>
    <t>애호박/인큐[300g내외/ea]</t>
  </si>
  <si>
    <t>쥬키니호박[kg]</t>
  </si>
  <si>
    <t>시금치(상,국내산)[kg]</t>
  </si>
  <si>
    <t>7동태(중)</t>
  </si>
  <si>
    <t>구운계란[30알]</t>
  </si>
  <si>
    <t>감자(상,국내산)[200g내외]</t>
  </si>
  <si>
    <t>유니랩(가정용)[30*50]</t>
  </si>
  <si>
    <t>양파(국내산)[200g내외(20k/망)]</t>
  </si>
  <si>
    <t>가래떡[40cm(국내산)]</t>
  </si>
  <si>
    <t>삼색경단</t>
  </si>
  <si>
    <t>호두과자</t>
  </si>
  <si>
    <t>돌자반김[성경식품][500G*6봉입]</t>
  </si>
  <si>
    <t>(음식물)쓰레기봉투[20리터*20장입]</t>
  </si>
  <si>
    <t>청경채(상,국내산)[Kg]</t>
  </si>
  <si>
    <t>롤팩(중)/유즈웰[25*35*-500매]</t>
  </si>
  <si>
    <t>진간장(덕용)샘표[12L]</t>
  </si>
  <si>
    <t>롤팩(대)/유즈웰[30*40*500매]</t>
  </si>
  <si>
    <t>주방세제[센스/엘지][3kg*4개입]</t>
  </si>
  <si>
    <t>물미역[묶음]</t>
  </si>
  <si>
    <t xml:space="preserve"> 화미콩식용유[18L]</t>
  </si>
  <si>
    <t>롤팩(소)/크린백[17*25*500매]</t>
  </si>
  <si>
    <t>단열뽁뽁이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</si>
</sst>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76" formatCode="#,##0_);[Red]\(#,##0\);\-_)"/>
    <numFmt numFmtId="177" formatCode="#,##0_ "/>
    <numFmt numFmtId="178" formatCode="###,##0"/>
    <numFmt numFmtId="179" formatCode="_(&quot;$&quot;* #,##0_);_(&quot;$&quot;* \(#,##0\);_(&quot;$&quot;* &quot;-&quot;_);_(@_)"/>
    <numFmt numFmtId="180" formatCode="0.0%"/>
    <numFmt numFmtId="181" formatCode="0.000%"/>
    <numFmt numFmtId="182" formatCode="#,##0_);[Red]\(#,##0\)"/>
  </numFmts>
  <fonts count="6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굴림체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b/>
      <sz val="15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굴림"/>
      <family val="3"/>
      <charset val="129"/>
    </font>
    <font>
      <sz val="10"/>
      <name val="Arial"/>
      <family val="2"/>
    </font>
    <font>
      <b/>
      <sz val="11"/>
      <name val="Arial"/>
      <family val="2"/>
    </font>
    <font>
      <sz val="9"/>
      <color rgb="FF0070C0"/>
      <name val="맑은 고딕"/>
      <family val="3"/>
      <charset val="129"/>
      <scheme val="major"/>
    </font>
    <font>
      <i/>
      <sz val="9"/>
      <color rgb="FF0070C0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9"/>
      <name val="Arial"/>
      <family val="2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i/>
      <sz val="9"/>
      <color rgb="FF0070C0"/>
      <name val="맑은 고딕"/>
      <family val="3"/>
      <charset val="129"/>
      <scheme val="major"/>
    </font>
    <font>
      <sz val="9"/>
      <color rgb="FFFF0000"/>
      <name val="맑은 고딕"/>
      <family val="3"/>
      <charset val="129"/>
      <scheme val="minor"/>
    </font>
    <font>
      <b/>
      <sz val="9"/>
      <name val="돋움"/>
      <family val="3"/>
      <charset val="129"/>
    </font>
    <font>
      <sz val="15"/>
      <color theme="1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ajor"/>
    </font>
    <font>
      <sz val="9"/>
      <color rgb="FF0070C0"/>
      <name val="맑은 고딕"/>
      <family val="3"/>
      <charset val="129"/>
      <scheme val="minor"/>
    </font>
    <font>
      <sz val="8"/>
      <name val="굴림"/>
      <family val="3"/>
      <charset val="129"/>
    </font>
    <font>
      <b/>
      <strike/>
      <sz val="9"/>
      <color theme="1"/>
      <name val="맑은 고딕"/>
      <family val="3"/>
      <charset val="129"/>
      <scheme val="major"/>
    </font>
    <font>
      <strike/>
      <sz val="9"/>
      <color theme="1"/>
      <name val="맑은 고딕"/>
      <family val="3"/>
      <charset val="129"/>
      <scheme val="major"/>
    </font>
    <font>
      <b/>
      <strike/>
      <sz val="9"/>
      <name val="맑은 고딕"/>
      <family val="3"/>
      <charset val="129"/>
      <scheme val="major"/>
    </font>
    <font>
      <b/>
      <strike/>
      <sz val="9"/>
      <color theme="1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trike/>
      <sz val="9"/>
      <color rgb="FF0070C0"/>
      <name val="맑은 고딕"/>
      <family val="3"/>
      <charset val="129"/>
      <scheme val="minor"/>
    </font>
    <font>
      <i/>
      <strike/>
      <sz val="9"/>
      <color theme="1"/>
      <name val="맑은 고딕"/>
      <family val="3"/>
      <charset val="129"/>
      <scheme val="major"/>
    </font>
    <font>
      <b/>
      <sz val="18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5"/>
      <color indexed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9"/>
      <name val="돋움"/>
      <family val="3"/>
      <charset val="129"/>
    </font>
    <font>
      <sz val="9"/>
      <color rgb="FFFF0000"/>
      <name val="맑은 고딕"/>
      <family val="3"/>
      <charset val="129"/>
      <scheme val="major"/>
    </font>
    <font>
      <sz val="9"/>
      <color rgb="FF002060"/>
      <name val="맑은 고딕"/>
      <family val="3"/>
      <charset val="129"/>
      <scheme val="major"/>
    </font>
    <font>
      <i/>
      <sz val="9"/>
      <color rgb="FF002060"/>
      <name val="맑은 고딕"/>
      <family val="3"/>
      <charset val="129"/>
      <scheme val="major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</font>
    <font>
      <sz val="10"/>
      <name val="Arial"/>
      <family val="3"/>
      <charset val="129"/>
    </font>
    <font>
      <sz val="10"/>
      <name val="Arial"/>
      <family val="2"/>
      <charset val="129"/>
    </font>
    <font>
      <b/>
      <sz val="10"/>
      <name val="Arial"/>
      <family val="2"/>
    </font>
    <font>
      <b/>
      <sz val="9"/>
      <name val="맑은 고딕"/>
      <family val="3"/>
      <charset val="129"/>
    </font>
    <font>
      <b/>
      <sz val="9"/>
      <name val="Arial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6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179" fontId="18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18" fillId="0" borderId="0"/>
  </cellStyleXfs>
  <cellXfs count="622">
    <xf numFmtId="0" fontId="0" fillId="0" borderId="0" xfId="0">
      <alignment vertical="center"/>
    </xf>
    <xf numFmtId="0" fontId="0" fillId="0" borderId="0" xfId="0" applyAlignment="1"/>
    <xf numFmtId="0" fontId="7" fillId="0" borderId="0" xfId="0" applyFont="1">
      <alignment vertical="center"/>
    </xf>
    <xf numFmtId="0" fontId="7" fillId="5" borderId="0" xfId="0" applyFont="1" applyFill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2" fillId="0" borderId="0" xfId="0" applyFont="1">
      <alignment vertical="center"/>
    </xf>
    <xf numFmtId="0" fontId="12" fillId="5" borderId="0" xfId="0" applyFont="1" applyFill="1">
      <alignment vertical="center"/>
    </xf>
    <xf numFmtId="0" fontId="9" fillId="3" borderId="1" xfId="0" applyFont="1" applyFill="1" applyBorder="1" applyAlignment="1">
      <alignment horizontal="left" vertical="center"/>
    </xf>
    <xf numFmtId="176" fontId="10" fillId="3" borderId="1" xfId="1" applyNumberFormat="1" applyFont="1" applyFill="1" applyBorder="1" applyAlignment="1" applyProtection="1">
      <alignment horizontal="right" vertical="center"/>
    </xf>
    <xf numFmtId="176" fontId="11" fillId="0" borderId="1" xfId="1" applyNumberFormat="1" applyFont="1" applyFill="1" applyBorder="1" applyAlignment="1">
      <alignment horizontal="right"/>
    </xf>
    <xf numFmtId="176" fontId="10" fillId="3" borderId="3" xfId="1" applyNumberFormat="1" applyFont="1" applyFill="1" applyBorder="1" applyAlignment="1" applyProtection="1">
      <alignment horizontal="right" vertical="center"/>
    </xf>
    <xf numFmtId="176" fontId="10" fillId="4" borderId="1" xfId="1" applyNumberFormat="1" applyFont="1" applyFill="1" applyBorder="1" applyAlignment="1" applyProtection="1">
      <alignment horizontal="right" vertical="center"/>
    </xf>
    <xf numFmtId="176" fontId="9" fillId="3" borderId="1" xfId="1" applyNumberFormat="1" applyFont="1" applyFill="1" applyBorder="1" applyAlignment="1" applyProtection="1">
      <alignment horizontal="right" vertical="center"/>
    </xf>
    <xf numFmtId="0" fontId="13" fillId="0" borderId="0" xfId="0" applyFont="1">
      <alignment vertical="center"/>
    </xf>
    <xf numFmtId="0" fontId="13" fillId="5" borderId="0" xfId="0" applyFont="1" applyFill="1">
      <alignment vertical="center"/>
    </xf>
    <xf numFmtId="0" fontId="13" fillId="3" borderId="1" xfId="0" applyFont="1" applyFill="1" applyBorder="1" applyAlignment="1">
      <alignment horizontal="left" vertical="center"/>
    </xf>
    <xf numFmtId="176" fontId="14" fillId="0" borderId="1" xfId="1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left" vertical="center" indent="1"/>
    </xf>
    <xf numFmtId="0" fontId="12" fillId="3" borderId="1" xfId="0" applyFont="1" applyFill="1" applyBorder="1" applyAlignment="1">
      <alignment horizontal="left" vertical="center" indent="1"/>
    </xf>
    <xf numFmtId="0" fontId="12" fillId="3" borderId="1" xfId="0" applyFont="1" applyFill="1" applyBorder="1" applyAlignment="1">
      <alignment horizontal="left" vertical="center" indent="2"/>
    </xf>
    <xf numFmtId="0" fontId="12" fillId="0" borderId="1" xfId="0" applyFont="1" applyBorder="1" applyAlignment="1">
      <alignment horizontal="left" vertical="center" indent="2"/>
    </xf>
    <xf numFmtId="0" fontId="12" fillId="4" borderId="1" xfId="0" applyFont="1" applyFill="1" applyBorder="1" applyAlignment="1">
      <alignment horizontal="left" vertical="center" indent="2"/>
    </xf>
    <xf numFmtId="0" fontId="10" fillId="3" borderId="1" xfId="0" applyFont="1" applyFill="1" applyBorder="1" applyAlignment="1">
      <alignment horizontal="left" vertical="center" indent="1"/>
    </xf>
    <xf numFmtId="14" fontId="9" fillId="2" borderId="1" xfId="0" applyNumberFormat="1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4" xfId="0" applyFont="1" applyBorder="1">
      <alignment vertical="center"/>
    </xf>
    <xf numFmtId="0" fontId="16" fillId="0" borderId="1" xfId="0" applyFont="1" applyBorder="1" applyAlignment="1">
      <alignment horizontal="center" vertical="center"/>
    </xf>
    <xf numFmtId="0" fontId="18" fillId="0" borderId="10" xfId="0" applyFont="1" applyBorder="1" applyAlignment="1" applyProtection="1">
      <alignment horizontal="left" vertical="center"/>
      <protection locked="0"/>
    </xf>
    <xf numFmtId="3" fontId="18" fillId="0" borderId="10" xfId="0" applyNumberFormat="1" applyFont="1" applyBorder="1" applyAlignment="1" applyProtection="1">
      <alignment horizontal="right" vertical="center"/>
      <protection locked="0"/>
    </xf>
    <xf numFmtId="0" fontId="18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horizontal="right" vertical="center" wrapText="1"/>
      <protection locked="0"/>
    </xf>
    <xf numFmtId="176" fontId="12" fillId="0" borderId="0" xfId="0" applyNumberFormat="1" applyFont="1">
      <alignment vertical="center"/>
    </xf>
    <xf numFmtId="176" fontId="22" fillId="7" borderId="0" xfId="0" applyNumberFormat="1" applyFont="1" applyFill="1">
      <alignment vertical="center"/>
    </xf>
    <xf numFmtId="176" fontId="13" fillId="7" borderId="0" xfId="0" applyNumberFormat="1" applyFont="1" applyFill="1">
      <alignment vertical="center"/>
    </xf>
    <xf numFmtId="176" fontId="12" fillId="7" borderId="0" xfId="0" applyNumberFormat="1" applyFont="1" applyFill="1">
      <alignment vertical="center"/>
    </xf>
    <xf numFmtId="176" fontId="22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6" fontId="13" fillId="8" borderId="0" xfId="0" applyNumberFormat="1" applyFont="1" applyFill="1">
      <alignment vertical="center"/>
    </xf>
    <xf numFmtId="176" fontId="12" fillId="8" borderId="0" xfId="0" applyNumberFormat="1" applyFont="1" applyFill="1">
      <alignment vertical="center"/>
    </xf>
    <xf numFmtId="176" fontId="13" fillId="0" borderId="1" xfId="0" applyNumberFormat="1" applyFont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176" fontId="13" fillId="0" borderId="1" xfId="0" applyNumberFormat="1" applyFont="1" applyBorder="1">
      <alignment vertical="center"/>
    </xf>
    <xf numFmtId="176" fontId="21" fillId="0" borderId="0" xfId="0" applyNumberFormat="1" applyFont="1">
      <alignment vertical="center"/>
    </xf>
    <xf numFmtId="176" fontId="21" fillId="0" borderId="0" xfId="0" applyNumberFormat="1" applyFont="1" applyAlignment="1">
      <alignment horizontal="right" vertical="center"/>
    </xf>
    <xf numFmtId="176" fontId="23" fillId="0" borderId="0" xfId="0" applyNumberFormat="1" applyFont="1">
      <alignment vertical="center"/>
    </xf>
    <xf numFmtId="176" fontId="13" fillId="4" borderId="0" xfId="0" applyNumberFormat="1" applyFont="1" applyFill="1">
      <alignment vertical="center"/>
    </xf>
    <xf numFmtId="176" fontId="12" fillId="4" borderId="0" xfId="0" applyNumberFormat="1" applyFont="1" applyFill="1">
      <alignment vertical="center"/>
    </xf>
    <xf numFmtId="176" fontId="14" fillId="0" borderId="1" xfId="0" applyNumberFormat="1" applyFont="1" applyBorder="1" applyAlignment="1">
      <alignment horizontal="center" vertical="center"/>
    </xf>
    <xf numFmtId="176" fontId="14" fillId="6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 applyProtection="1">
      <alignment horizontal="left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2" fillId="0" borderId="5" xfId="0" applyNumberFormat="1" applyFont="1" applyBorder="1">
      <alignment vertical="center"/>
    </xf>
    <xf numFmtId="176" fontId="12" fillId="6" borderId="5" xfId="0" applyNumberFormat="1" applyFont="1" applyFill="1" applyBorder="1">
      <alignment vertical="center"/>
    </xf>
    <xf numFmtId="176" fontId="12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 applyProtection="1">
      <alignment horizontal="center" vertical="center"/>
      <protection locked="0"/>
    </xf>
    <xf numFmtId="176" fontId="12" fillId="0" borderId="6" xfId="0" applyNumberFormat="1" applyFont="1" applyBorder="1">
      <alignment vertical="center"/>
    </xf>
    <xf numFmtId="176" fontId="12" fillId="6" borderId="6" xfId="0" applyNumberFormat="1" applyFont="1" applyFill="1" applyBorder="1">
      <alignment vertical="center"/>
    </xf>
    <xf numFmtId="176" fontId="12" fillId="6" borderId="7" xfId="0" applyNumberFormat="1" applyFont="1" applyFill="1" applyBorder="1">
      <alignment vertical="center"/>
    </xf>
    <xf numFmtId="176" fontId="12" fillId="6" borderId="8" xfId="0" applyNumberFormat="1" applyFont="1" applyFill="1" applyBorder="1">
      <alignment vertical="center"/>
    </xf>
    <xf numFmtId="176" fontId="12" fillId="0" borderId="6" xfId="2" applyNumberFormat="1" applyFont="1" applyFill="1" applyBorder="1" applyAlignment="1">
      <alignment vertical="center"/>
    </xf>
    <xf numFmtId="176" fontId="12" fillId="0" borderId="9" xfId="0" applyNumberFormat="1" applyFont="1" applyBorder="1">
      <alignment vertical="center"/>
    </xf>
    <xf numFmtId="176" fontId="12" fillId="6" borderId="9" xfId="0" applyNumberFormat="1" applyFont="1" applyFill="1" applyBorder="1">
      <alignment vertical="center"/>
    </xf>
    <xf numFmtId="176" fontId="11" fillId="0" borderId="1" xfId="0" applyNumberFormat="1" applyFont="1" applyBorder="1" applyAlignment="1" applyProtection="1">
      <alignment horizontal="right" vertical="center" wrapText="1"/>
      <protection locked="0"/>
    </xf>
    <xf numFmtId="176" fontId="13" fillId="6" borderId="1" xfId="0" applyNumberFormat="1" applyFont="1" applyFill="1" applyBorder="1">
      <alignment vertical="center"/>
    </xf>
    <xf numFmtId="176" fontId="13" fillId="0" borderId="0" xfId="0" applyNumberFormat="1" applyFont="1" applyBorder="1" applyAlignment="1">
      <alignment horizontal="center" vertical="center"/>
    </xf>
    <xf numFmtId="176" fontId="12" fillId="0" borderId="0" xfId="0" applyNumberFormat="1" applyFont="1" applyBorder="1">
      <alignment vertical="center"/>
    </xf>
    <xf numFmtId="176" fontId="13" fillId="9" borderId="1" xfId="0" applyNumberFormat="1" applyFont="1" applyFill="1" applyBorder="1" applyAlignment="1">
      <alignment horizontal="center" vertical="center"/>
    </xf>
    <xf numFmtId="176" fontId="21" fillId="9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Border="1" applyAlignment="1" applyProtection="1">
      <alignment horizontal="left" vertical="center" shrinkToFit="1"/>
      <protection locked="0"/>
    </xf>
    <xf numFmtId="176" fontId="12" fillId="10" borderId="1" xfId="0" applyNumberFormat="1" applyFont="1" applyFill="1" applyBorder="1">
      <alignment vertical="center"/>
    </xf>
    <xf numFmtId="0" fontId="15" fillId="0" borderId="0" xfId="0" applyFont="1" applyAlignment="1"/>
    <xf numFmtId="0" fontId="15" fillId="0" borderId="10" xfId="0" applyFont="1" applyBorder="1">
      <alignment vertical="center"/>
    </xf>
    <xf numFmtId="0" fontId="24" fillId="11" borderId="10" xfId="0" applyFont="1" applyFill="1" applyBorder="1" applyAlignment="1">
      <alignment horizontal="center" vertical="center"/>
    </xf>
    <xf numFmtId="178" fontId="15" fillId="0" borderId="10" xfId="0" applyNumberFormat="1" applyFont="1" applyBorder="1" applyAlignment="1">
      <alignment horizontal="right"/>
    </xf>
    <xf numFmtId="0" fontId="15" fillId="9" borderId="10" xfId="0" applyFont="1" applyFill="1" applyBorder="1">
      <alignment vertical="center"/>
    </xf>
    <xf numFmtId="176" fontId="13" fillId="0" borderId="0" xfId="0" applyNumberFormat="1" applyFont="1" applyAlignment="1">
      <alignment horizontal="left" vertical="center"/>
    </xf>
    <xf numFmtId="0" fontId="15" fillId="12" borderId="10" xfId="0" applyFont="1" applyFill="1" applyBorder="1">
      <alignment vertical="center"/>
    </xf>
    <xf numFmtId="178" fontId="15" fillId="12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 applyProtection="1">
      <alignment horizontal="left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0" fontId="18" fillId="4" borderId="10" xfId="0" applyFont="1" applyFill="1" applyBorder="1" applyAlignment="1" applyProtection="1">
      <alignment horizontal="left" vertical="center"/>
      <protection locked="0"/>
    </xf>
    <xf numFmtId="3" fontId="18" fillId="4" borderId="10" xfId="0" applyNumberFormat="1" applyFont="1" applyFill="1" applyBorder="1" applyAlignment="1" applyProtection="1">
      <alignment horizontal="right" vertical="center"/>
      <protection locked="0"/>
    </xf>
    <xf numFmtId="0" fontId="18" fillId="4" borderId="10" xfId="0" applyFont="1" applyFill="1" applyBorder="1" applyAlignment="1" applyProtection="1">
      <alignment horizontal="center" vertical="center"/>
      <protection locked="0"/>
    </xf>
    <xf numFmtId="0" fontId="18" fillId="9" borderId="10" xfId="0" applyFont="1" applyFill="1" applyBorder="1" applyAlignment="1" applyProtection="1">
      <alignment horizontal="left" vertical="center"/>
      <protection locked="0"/>
    </xf>
    <xf numFmtId="3" fontId="18" fillId="9" borderId="10" xfId="0" applyNumberFormat="1" applyFont="1" applyFill="1" applyBorder="1" applyAlignment="1" applyProtection="1">
      <alignment horizontal="right" vertical="center"/>
      <protection locked="0"/>
    </xf>
    <xf numFmtId="0" fontId="18" fillId="4" borderId="10" xfId="0" applyFont="1" applyFill="1" applyBorder="1" applyAlignment="1" applyProtection="1">
      <alignment horizontal="right" vertical="center" wrapText="1"/>
      <protection locked="0"/>
    </xf>
    <xf numFmtId="177" fontId="18" fillId="4" borderId="10" xfId="3" applyNumberFormat="1" applyFont="1" applyFill="1" applyBorder="1" applyAlignment="1" applyProtection="1">
      <alignment horizontal="right" vertical="center" wrapText="1"/>
      <protection locked="0"/>
    </xf>
    <xf numFmtId="0" fontId="18" fillId="0" borderId="0" xfId="0" applyFont="1" applyAlignment="1"/>
    <xf numFmtId="0" fontId="5" fillId="4" borderId="10" xfId="0" applyFont="1" applyFill="1" applyBorder="1" applyAlignment="1" applyProtection="1">
      <alignment horizontal="left" vertical="center"/>
      <protection locked="0"/>
    </xf>
    <xf numFmtId="3" fontId="5" fillId="4" borderId="10" xfId="0" applyNumberFormat="1" applyFont="1" applyFill="1" applyBorder="1" applyAlignment="1" applyProtection="1">
      <alignment horizontal="right" vertical="center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0" fontId="27" fillId="0" borderId="0" xfId="0" applyFont="1">
      <alignment vertical="center"/>
    </xf>
    <xf numFmtId="3" fontId="27" fillId="0" borderId="0" xfId="0" applyNumberFormat="1" applyFont="1">
      <alignment vertical="center"/>
    </xf>
    <xf numFmtId="0" fontId="16" fillId="0" borderId="12" xfId="0" applyFont="1" applyBorder="1">
      <alignment vertical="center"/>
    </xf>
    <xf numFmtId="3" fontId="16" fillId="0" borderId="12" xfId="0" applyNumberFormat="1" applyFont="1" applyBorder="1">
      <alignment vertical="center"/>
    </xf>
    <xf numFmtId="178" fontId="15" fillId="9" borderId="10" xfId="0" applyNumberFormat="1" applyFont="1" applyFill="1" applyBorder="1" applyAlignment="1">
      <alignment horizontal="right"/>
    </xf>
    <xf numFmtId="176" fontId="12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10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3" fontId="5" fillId="0" borderId="10" xfId="0" applyNumberFormat="1" applyFont="1" applyBorder="1" applyAlignment="1" applyProtection="1">
      <alignment horizontal="right" vertical="center"/>
      <protection locked="0"/>
    </xf>
    <xf numFmtId="0" fontId="5" fillId="0" borderId="10" xfId="0" applyFont="1" applyBorder="1" applyAlignment="1" applyProtection="1">
      <alignment horizontal="right" vertical="center"/>
      <protection locked="0"/>
    </xf>
    <xf numFmtId="0" fontId="5" fillId="0" borderId="10" xfId="0" applyFont="1" applyBorder="1" applyAlignment="1" applyProtection="1">
      <alignment horizontal="right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3" fontId="24" fillId="4" borderId="10" xfId="0" applyNumberFormat="1" applyFont="1" applyFill="1" applyBorder="1" applyAlignment="1" applyProtection="1">
      <alignment horizontal="right" vertical="center"/>
      <protection locked="0"/>
    </xf>
    <xf numFmtId="176" fontId="20" fillId="0" borderId="0" xfId="0" applyNumberFormat="1" applyFont="1">
      <alignment vertical="center"/>
    </xf>
    <xf numFmtId="176" fontId="13" fillId="0" borderId="0" xfId="0" applyNumberFormat="1" applyFont="1" applyAlignment="1">
      <alignment vertical="center" shrinkToFit="1"/>
    </xf>
    <xf numFmtId="0" fontId="26" fillId="13" borderId="10" xfId="0" applyFont="1" applyFill="1" applyBorder="1" applyAlignment="1" applyProtection="1">
      <alignment horizontal="left" vertical="center"/>
      <protection locked="0"/>
    </xf>
    <xf numFmtId="0" fontId="18" fillId="13" borderId="10" xfId="0" applyFont="1" applyFill="1" applyBorder="1" applyAlignment="1" applyProtection="1">
      <alignment horizontal="left" vertical="center"/>
      <protection locked="0"/>
    </xf>
    <xf numFmtId="3" fontId="18" fillId="13" borderId="10" xfId="0" applyNumberFormat="1" applyFont="1" applyFill="1" applyBorder="1" applyAlignment="1" applyProtection="1">
      <alignment horizontal="right" vertical="center"/>
      <protection locked="0"/>
    </xf>
    <xf numFmtId="0" fontId="18" fillId="13" borderId="10" xfId="0" applyFont="1" applyFill="1" applyBorder="1" applyAlignment="1" applyProtection="1">
      <alignment horizontal="center" vertical="center"/>
      <protection locked="0"/>
    </xf>
    <xf numFmtId="0" fontId="26" fillId="13" borderId="10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41" fontId="30" fillId="0" borderId="1" xfId="1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1" fontId="16" fillId="0" borderId="11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41" fontId="15" fillId="0" borderId="18" xfId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41" fontId="15" fillId="0" borderId="20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33" fillId="0" borderId="0" xfId="0" applyNumberFormat="1" applyFont="1" applyAlignment="1">
      <alignment vertical="center"/>
    </xf>
    <xf numFmtId="176" fontId="12" fillId="0" borderId="1" xfId="0" applyNumberFormat="1" applyFont="1" applyBorder="1" applyAlignment="1">
      <alignment horizontal="left" vertical="center" indent="1"/>
    </xf>
    <xf numFmtId="176" fontId="13" fillId="0" borderId="1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center"/>
    </xf>
    <xf numFmtId="14" fontId="11" fillId="0" borderId="10" xfId="0" applyNumberFormat="1" applyFont="1" applyBorder="1" applyAlignment="1">
      <alignment horizontal="center" vertical="center"/>
    </xf>
    <xf numFmtId="3" fontId="11" fillId="0" borderId="10" xfId="0" applyNumberFormat="1" applyFont="1" applyFill="1" applyBorder="1" applyAlignment="1">
      <alignment horizontal="right" vertical="center"/>
    </xf>
    <xf numFmtId="3" fontId="11" fillId="0" borderId="10" xfId="0" applyNumberFormat="1" applyFont="1" applyBorder="1" applyAlignment="1">
      <alignment horizontal="right" vertical="center"/>
    </xf>
    <xf numFmtId="3" fontId="11" fillId="4" borderId="10" xfId="0" applyNumberFormat="1" applyFont="1" applyFill="1" applyBorder="1" applyAlignment="1">
      <alignment horizontal="right" vertical="center"/>
    </xf>
    <xf numFmtId="0" fontId="14" fillId="0" borderId="10" xfId="0" applyFont="1" applyBorder="1" applyAlignment="1">
      <alignment horizontal="center" vertical="center"/>
    </xf>
    <xf numFmtId="3" fontId="14" fillId="0" borderId="10" xfId="0" applyNumberFormat="1" applyFont="1" applyFill="1" applyBorder="1" applyAlignment="1">
      <alignment horizontal="right" vertical="center"/>
    </xf>
    <xf numFmtId="3" fontId="14" fillId="0" borderId="10" xfId="0" applyNumberFormat="1" applyFont="1" applyBorder="1" applyAlignment="1">
      <alignment horizontal="right" vertical="center"/>
    </xf>
    <xf numFmtId="3" fontId="14" fillId="4" borderId="10" xfId="0" applyNumberFormat="1" applyFont="1" applyFill="1" applyBorder="1" applyAlignment="1">
      <alignment horizontal="right" vertical="center"/>
    </xf>
    <xf numFmtId="0" fontId="11" fillId="0" borderId="10" xfId="0" applyFont="1" applyBorder="1" applyAlignment="1" applyProtection="1">
      <alignment horizontal="left" vertical="center"/>
      <protection locked="0"/>
    </xf>
    <xf numFmtId="14" fontId="11" fillId="0" borderId="10" xfId="0" applyNumberFormat="1" applyFont="1" applyBorder="1" applyAlignment="1" applyProtection="1">
      <alignment horizontal="center" vertical="center"/>
      <protection locked="0"/>
    </xf>
    <xf numFmtId="3" fontId="11" fillId="4" borderId="10" xfId="0" applyNumberFormat="1" applyFont="1" applyFill="1" applyBorder="1" applyAlignment="1" applyProtection="1">
      <alignment horizontal="right" vertical="center"/>
      <protection locked="0"/>
    </xf>
    <xf numFmtId="3" fontId="11" fillId="0" borderId="10" xfId="0" applyNumberFormat="1" applyFont="1" applyBorder="1" applyAlignment="1" applyProtection="1">
      <alignment horizontal="right" vertical="center"/>
      <protection locked="0"/>
    </xf>
    <xf numFmtId="0" fontId="14" fillId="0" borderId="10" xfId="0" applyFont="1" applyBorder="1" applyAlignment="1">
      <alignment horizontal="left" vertical="center"/>
    </xf>
    <xf numFmtId="0" fontId="11" fillId="12" borderId="10" xfId="0" applyFont="1" applyFill="1" applyBorder="1" applyAlignment="1">
      <alignment horizontal="left" vertical="center"/>
    </xf>
    <xf numFmtId="14" fontId="27" fillId="0" borderId="0" xfId="0" applyNumberFormat="1" applyFont="1" applyAlignment="1">
      <alignment horizontal="center" vertical="center"/>
    </xf>
    <xf numFmtId="41" fontId="27" fillId="0" borderId="0" xfId="1" applyFont="1">
      <alignment vertical="center"/>
    </xf>
    <xf numFmtId="41" fontId="27" fillId="9" borderId="0" xfId="1" applyFont="1" applyFill="1">
      <alignment vertical="center"/>
    </xf>
    <xf numFmtId="41" fontId="27" fillId="0" borderId="0" xfId="1" applyFont="1" applyBorder="1">
      <alignment vertical="center"/>
    </xf>
    <xf numFmtId="41" fontId="27" fillId="9" borderId="0" xfId="1" applyFont="1" applyFill="1" applyBorder="1">
      <alignment vertical="center"/>
    </xf>
    <xf numFmtId="41" fontId="16" fillId="0" borderId="12" xfId="0" applyNumberFormat="1" applyFont="1" applyBorder="1">
      <alignment vertical="center"/>
    </xf>
    <xf numFmtId="0" fontId="34" fillId="0" borderId="0" xfId="0" applyFont="1">
      <alignment vertical="center"/>
    </xf>
    <xf numFmtId="0" fontId="14" fillId="0" borderId="24" xfId="0" applyFont="1" applyBorder="1" applyAlignment="1">
      <alignment horizontal="center" vertical="center"/>
    </xf>
    <xf numFmtId="3" fontId="11" fillId="0" borderId="10" xfId="0" applyNumberFormat="1" applyFont="1" applyFill="1" applyBorder="1" applyAlignment="1">
      <alignment horizontal="center" vertical="center"/>
    </xf>
    <xf numFmtId="3" fontId="14" fillId="0" borderId="10" xfId="0" applyNumberFormat="1" applyFont="1" applyFill="1" applyBorder="1" applyAlignment="1">
      <alignment horizontal="center" vertical="center"/>
    </xf>
    <xf numFmtId="3" fontId="11" fillId="12" borderId="10" xfId="0" applyNumberFormat="1" applyFont="1" applyFill="1" applyBorder="1" applyAlignment="1">
      <alignment horizontal="right" vertical="center"/>
    </xf>
    <xf numFmtId="3" fontId="14" fillId="12" borderId="10" xfId="0" applyNumberFormat="1" applyFont="1" applyFill="1" applyBorder="1" applyAlignment="1">
      <alignment horizontal="right" vertical="center"/>
    </xf>
    <xf numFmtId="9" fontId="12" fillId="0" borderId="0" xfId="0" applyNumberFormat="1" applyFont="1">
      <alignment vertical="center"/>
    </xf>
    <xf numFmtId="176" fontId="12" fillId="0" borderId="0" xfId="0" applyNumberFormat="1" applyFont="1" applyAlignment="1">
      <alignment vertical="center" wrapText="1"/>
    </xf>
    <xf numFmtId="176" fontId="22" fillId="0" borderId="0" xfId="0" applyNumberFormat="1" applyFont="1" applyAlignment="1">
      <alignment vertical="center" wrapText="1"/>
    </xf>
    <xf numFmtId="176" fontId="13" fillId="0" borderId="0" xfId="0" applyNumberFormat="1" applyFont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4" fillId="4" borderId="10" xfId="0" applyFont="1" applyFill="1" applyBorder="1" applyAlignment="1">
      <alignment horizontal="center" vertical="center" wrapText="1"/>
    </xf>
    <xf numFmtId="0" fontId="14" fillId="12" borderId="10" xfId="0" applyFont="1" applyFill="1" applyBorder="1" applyAlignment="1">
      <alignment horizontal="center" vertical="center" wrapText="1"/>
    </xf>
    <xf numFmtId="14" fontId="12" fillId="0" borderId="0" xfId="0" applyNumberFormat="1" applyFont="1" applyAlignment="1">
      <alignment vertical="center" wrapText="1"/>
    </xf>
    <xf numFmtId="176" fontId="13" fillId="9" borderId="0" xfId="0" applyNumberFormat="1" applyFont="1" applyFill="1" applyAlignment="1">
      <alignment vertical="center" wrapText="1"/>
    </xf>
    <xf numFmtId="3" fontId="12" fillId="0" borderId="1" xfId="0" applyNumberFormat="1" applyFont="1" applyBorder="1">
      <alignment vertical="center"/>
    </xf>
    <xf numFmtId="181" fontId="27" fillId="0" borderId="0" xfId="0" applyNumberFormat="1" applyFont="1">
      <alignment vertical="center"/>
    </xf>
    <xf numFmtId="0" fontId="27" fillId="14" borderId="27" xfId="0" applyFont="1" applyFill="1" applyBorder="1" applyAlignment="1">
      <alignment horizontal="center" vertical="center"/>
    </xf>
    <xf numFmtId="0" fontId="27" fillId="14" borderId="27" xfId="0" applyFont="1" applyFill="1" applyBorder="1" applyAlignment="1">
      <alignment horizontal="left" vertical="center"/>
    </xf>
    <xf numFmtId="3" fontId="27" fillId="14" borderId="27" xfId="0" applyNumberFormat="1" applyFont="1" applyFill="1" applyBorder="1" applyAlignment="1">
      <alignment horizontal="right" vertical="center"/>
    </xf>
    <xf numFmtId="0" fontId="27" fillId="14" borderId="27" xfId="0" applyFont="1" applyFill="1" applyBorder="1" applyAlignment="1">
      <alignment horizontal="right" vertical="center"/>
    </xf>
    <xf numFmtId="41" fontId="27" fillId="0" borderId="0" xfId="1" applyFont="1" applyFill="1" applyBorder="1" applyAlignment="1" applyProtection="1"/>
    <xf numFmtId="41" fontId="27" fillId="0" borderId="0" xfId="0" applyNumberFormat="1" applyFont="1" applyAlignment="1"/>
    <xf numFmtId="0" fontId="27" fillId="0" borderId="0" xfId="0" applyFont="1" applyAlignment="1"/>
    <xf numFmtId="0" fontId="16" fillId="2" borderId="27" xfId="0" applyFont="1" applyFill="1" applyBorder="1" applyAlignment="1">
      <alignment horizontal="center" vertical="center" wrapText="1"/>
    </xf>
    <xf numFmtId="41" fontId="16" fillId="2" borderId="27" xfId="1" applyFont="1" applyFill="1" applyBorder="1" applyAlignment="1" applyProtection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15" borderId="27" xfId="0" applyFont="1" applyFill="1" applyBorder="1" applyAlignment="1">
      <alignment horizontal="right" vertical="center"/>
    </xf>
    <xf numFmtId="0" fontId="16" fillId="15" borderId="27" xfId="0" applyFont="1" applyFill="1" applyBorder="1" applyAlignment="1">
      <alignment horizontal="center" vertical="center"/>
    </xf>
    <xf numFmtId="3" fontId="16" fillId="15" borderId="27" xfId="0" applyNumberFormat="1" applyFont="1" applyFill="1" applyBorder="1" applyAlignment="1">
      <alignment horizontal="right" vertical="center"/>
    </xf>
    <xf numFmtId="41" fontId="16" fillId="15" borderId="0" xfId="1" applyFont="1" applyFill="1" applyBorder="1" applyAlignment="1" applyProtection="1"/>
    <xf numFmtId="41" fontId="16" fillId="15" borderId="0" xfId="0" applyNumberFormat="1" applyFont="1" applyFill="1" applyAlignment="1"/>
    <xf numFmtId="0" fontId="16" fillId="15" borderId="0" xfId="0" applyFont="1" applyFill="1" applyAlignment="1"/>
    <xf numFmtId="0" fontId="16" fillId="15" borderId="29" xfId="0" applyFont="1" applyFill="1" applyBorder="1" applyAlignment="1">
      <alignment horizontal="right" vertical="center"/>
    </xf>
    <xf numFmtId="3" fontId="16" fillId="15" borderId="29" xfId="0" applyNumberFormat="1" applyFont="1" applyFill="1" applyBorder="1" applyAlignment="1">
      <alignment horizontal="right" vertical="center"/>
    </xf>
    <xf numFmtId="0" fontId="16" fillId="16" borderId="30" xfId="0" applyFont="1" applyFill="1" applyBorder="1" applyAlignment="1">
      <alignment horizontal="center" vertical="center"/>
    </xf>
    <xf numFmtId="0" fontId="16" fillId="16" borderId="30" xfId="0" applyFont="1" applyFill="1" applyBorder="1" applyAlignment="1">
      <alignment horizontal="left" vertical="center"/>
    </xf>
    <xf numFmtId="3" fontId="16" fillId="16" borderId="30" xfId="0" applyNumberFormat="1" applyFont="1" applyFill="1" applyBorder="1" applyAlignment="1">
      <alignment horizontal="right" vertical="center"/>
    </xf>
    <xf numFmtId="0" fontId="16" fillId="16" borderId="30" xfId="0" applyFont="1" applyFill="1" applyBorder="1" applyAlignment="1">
      <alignment horizontal="right" vertical="center"/>
    </xf>
    <xf numFmtId="0" fontId="16" fillId="16" borderId="31" xfId="0" applyFont="1" applyFill="1" applyBorder="1" applyAlignment="1">
      <alignment horizontal="right" vertical="center"/>
    </xf>
    <xf numFmtId="0" fontId="16" fillId="16" borderId="31" xfId="0" applyFont="1" applyFill="1" applyBorder="1" applyAlignment="1">
      <alignment horizontal="center" vertical="center"/>
    </xf>
    <xf numFmtId="41" fontId="16" fillId="16" borderId="15" xfId="1" applyFont="1" applyFill="1" applyBorder="1" applyAlignment="1" applyProtection="1"/>
    <xf numFmtId="0" fontId="27" fillId="14" borderId="27" xfId="0" applyNumberFormat="1" applyFont="1" applyFill="1" applyBorder="1" applyAlignment="1">
      <alignment horizontal="center" vertical="center"/>
    </xf>
    <xf numFmtId="0" fontId="16" fillId="15" borderId="27" xfId="0" applyNumberFormat="1" applyFont="1" applyFill="1" applyBorder="1" applyAlignment="1">
      <alignment horizontal="right" vertical="center"/>
    </xf>
    <xf numFmtId="0" fontId="27" fillId="14" borderId="27" xfId="0" applyNumberFormat="1" applyFont="1" applyFill="1" applyBorder="1" applyAlignment="1">
      <alignment horizontal="right" vertical="center"/>
    </xf>
    <xf numFmtId="0" fontId="16" fillId="0" borderId="1" xfId="0" applyFont="1" applyBorder="1">
      <alignment vertical="center"/>
    </xf>
    <xf numFmtId="0" fontId="27" fillId="0" borderId="0" xfId="0" applyFont="1" applyAlignment="1">
      <alignment horizontal="right" vertical="center"/>
    </xf>
    <xf numFmtId="0" fontId="27" fillId="0" borderId="1" xfId="0" applyFont="1" applyBorder="1">
      <alignment vertical="center"/>
    </xf>
    <xf numFmtId="41" fontId="27" fillId="0" borderId="1" xfId="1" applyFont="1" applyBorder="1">
      <alignment vertical="center"/>
    </xf>
    <xf numFmtId="0" fontId="27" fillId="0" borderId="1" xfId="0" applyFont="1" applyBorder="1" applyAlignment="1">
      <alignment horizontal="center" vertical="center"/>
    </xf>
    <xf numFmtId="41" fontId="27" fillId="0" borderId="1" xfId="1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41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27" fillId="13" borderId="1" xfId="0" applyFont="1" applyFill="1" applyBorder="1">
      <alignment vertical="center"/>
    </xf>
    <xf numFmtId="0" fontId="27" fillId="13" borderId="1" xfId="0" applyFont="1" applyFill="1" applyBorder="1" applyAlignment="1">
      <alignment horizontal="center" vertical="center"/>
    </xf>
    <xf numFmtId="41" fontId="27" fillId="13" borderId="1" xfId="1" applyFont="1" applyFill="1" applyBorder="1">
      <alignment vertical="center"/>
    </xf>
    <xf numFmtId="0" fontId="27" fillId="12" borderId="1" xfId="0" applyFont="1" applyFill="1" applyBorder="1">
      <alignment vertical="center"/>
    </xf>
    <xf numFmtId="0" fontId="27" fillId="12" borderId="1" xfId="0" applyFont="1" applyFill="1" applyBorder="1" applyAlignment="1">
      <alignment horizontal="center" vertical="center"/>
    </xf>
    <xf numFmtId="41" fontId="27" fillId="12" borderId="1" xfId="1" applyFont="1" applyFill="1" applyBorder="1">
      <alignment vertical="center"/>
    </xf>
    <xf numFmtId="0" fontId="27" fillId="4" borderId="1" xfId="0" applyFont="1" applyFill="1" applyBorder="1">
      <alignment vertical="center"/>
    </xf>
    <xf numFmtId="0" fontId="27" fillId="4" borderId="1" xfId="0" applyFont="1" applyFill="1" applyBorder="1" applyAlignment="1">
      <alignment horizontal="center" vertical="center"/>
    </xf>
    <xf numFmtId="41" fontId="27" fillId="4" borderId="1" xfId="1" applyFont="1" applyFill="1" applyBorder="1">
      <alignment vertical="center"/>
    </xf>
    <xf numFmtId="176" fontId="21" fillId="0" borderId="0" xfId="0" applyNumberFormat="1" applyFont="1" applyAlignment="1">
      <alignment horizontal="center" vertical="center"/>
    </xf>
    <xf numFmtId="41" fontId="16" fillId="0" borderId="1" xfId="1" applyFont="1" applyBorder="1">
      <alignment vertical="center"/>
    </xf>
    <xf numFmtId="177" fontId="15" fillId="0" borderId="0" xfId="0" applyNumberFormat="1" applyFont="1" applyAlignment="1"/>
    <xf numFmtId="0" fontId="14" fillId="0" borderId="0" xfId="0" applyFont="1" applyAlignment="1"/>
    <xf numFmtId="0" fontId="12" fillId="0" borderId="0" xfId="0" applyFont="1" applyAlignment="1"/>
    <xf numFmtId="0" fontId="11" fillId="0" borderId="0" xfId="0" applyFont="1" applyAlignment="1">
      <alignment horizontal="right"/>
    </xf>
    <xf numFmtId="0" fontId="14" fillId="11" borderId="21" xfId="0" applyFont="1" applyFill="1" applyBorder="1" applyAlignment="1">
      <alignment horizontal="center" vertical="center"/>
    </xf>
    <xf numFmtId="0" fontId="14" fillId="11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1" fillId="0" borderId="21" xfId="0" applyFont="1" applyBorder="1">
      <alignment vertical="center"/>
    </xf>
    <xf numFmtId="0" fontId="12" fillId="0" borderId="21" xfId="0" applyFont="1" applyBorder="1">
      <alignment vertical="center"/>
    </xf>
    <xf numFmtId="0" fontId="12" fillId="0" borderId="10" xfId="0" applyFont="1" applyBorder="1">
      <alignment vertical="center"/>
    </xf>
    <xf numFmtId="3" fontId="12" fillId="0" borderId="10" xfId="0" applyNumberFormat="1" applyFont="1" applyBorder="1" applyAlignment="1">
      <alignment horizontal="right"/>
    </xf>
    <xf numFmtId="181" fontId="12" fillId="0" borderId="32" xfId="0" applyNumberFormat="1" applyFont="1" applyBorder="1">
      <alignment vertical="center"/>
    </xf>
    <xf numFmtId="0" fontId="11" fillId="0" borderId="0" xfId="0" applyFont="1" applyAlignment="1">
      <alignment horizontal="center"/>
    </xf>
    <xf numFmtId="0" fontId="12" fillId="0" borderId="23" xfId="0" applyFont="1" applyBorder="1">
      <alignment vertical="center"/>
    </xf>
    <xf numFmtId="14" fontId="12" fillId="0" borderId="10" xfId="0" quotePrefix="1" applyNumberFormat="1" applyFont="1" applyBorder="1">
      <alignment vertical="center"/>
    </xf>
    <xf numFmtId="181" fontId="12" fillId="0" borderId="33" xfId="0" applyNumberFormat="1" applyFont="1" applyBorder="1">
      <alignment vertical="center"/>
    </xf>
    <xf numFmtId="0" fontId="12" fillId="0" borderId="0" xfId="0" applyFont="1" applyAlignment="1">
      <alignment horizontal="center"/>
    </xf>
    <xf numFmtId="0" fontId="12" fillId="9" borderId="21" xfId="0" applyFont="1" applyFill="1" applyBorder="1">
      <alignment vertical="center"/>
    </xf>
    <xf numFmtId="0" fontId="12" fillId="9" borderId="10" xfId="0" applyFont="1" applyFill="1" applyBorder="1">
      <alignment vertical="center"/>
    </xf>
    <xf numFmtId="3" fontId="12" fillId="9" borderId="10" xfId="0" applyNumberFormat="1" applyFont="1" applyFill="1" applyBorder="1" applyAlignment="1">
      <alignment horizontal="right"/>
    </xf>
    <xf numFmtId="0" fontId="12" fillId="9" borderId="23" xfId="0" applyFont="1" applyFill="1" applyBorder="1">
      <alignment vertical="center"/>
    </xf>
    <xf numFmtId="0" fontId="12" fillId="9" borderId="33" xfId="0" applyFont="1" applyFill="1" applyBorder="1">
      <alignment vertical="center"/>
    </xf>
    <xf numFmtId="14" fontId="12" fillId="0" borderId="10" xfId="0" applyNumberFormat="1" applyFont="1" applyBorder="1" applyAlignment="1">
      <alignment horizontal="left" vertical="center"/>
    </xf>
    <xf numFmtId="10" fontId="12" fillId="0" borderId="34" xfId="0" applyNumberFormat="1" applyFont="1" applyBorder="1" applyAlignment="1">
      <alignment horizontal="right" vertical="center"/>
    </xf>
    <xf numFmtId="178" fontId="12" fillId="0" borderId="10" xfId="0" applyNumberFormat="1" applyFont="1" applyBorder="1" applyAlignment="1">
      <alignment horizontal="right"/>
    </xf>
    <xf numFmtId="0" fontId="12" fillId="0" borderId="35" xfId="0" applyFont="1" applyBorder="1" applyAlignment="1">
      <alignment horizontal="right" vertical="center"/>
    </xf>
    <xf numFmtId="10" fontId="12" fillId="0" borderId="32" xfId="0" applyNumberFormat="1" applyFont="1" applyBorder="1">
      <alignment vertical="center"/>
    </xf>
    <xf numFmtId="0" fontId="12" fillId="0" borderId="33" xfId="0" applyFont="1" applyBorder="1">
      <alignment vertical="center"/>
    </xf>
    <xf numFmtId="0" fontId="14" fillId="0" borderId="32" xfId="0" applyFont="1" applyBorder="1">
      <alignment vertical="center"/>
    </xf>
    <xf numFmtId="0" fontId="14" fillId="0" borderId="36" xfId="0" applyFont="1" applyBorder="1">
      <alignment vertical="center"/>
    </xf>
    <xf numFmtId="0" fontId="14" fillId="0" borderId="37" xfId="0" applyFont="1" applyBorder="1">
      <alignment vertical="center"/>
    </xf>
    <xf numFmtId="0" fontId="14" fillId="0" borderId="33" xfId="0" applyFont="1" applyBorder="1">
      <alignment vertical="center"/>
    </xf>
    <xf numFmtId="0" fontId="14" fillId="0" borderId="38" xfId="0" applyFont="1" applyBorder="1">
      <alignment vertical="center"/>
    </xf>
    <xf numFmtId="0" fontId="14" fillId="0" borderId="39" xfId="0" applyFont="1" applyBorder="1">
      <alignment vertical="center"/>
    </xf>
    <xf numFmtId="0" fontId="14" fillId="11" borderId="2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left"/>
    </xf>
    <xf numFmtId="177" fontId="12" fillId="0" borderId="1" xfId="0" applyNumberFormat="1" applyFont="1" applyBorder="1" applyAlignment="1"/>
    <xf numFmtId="10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12" fillId="0" borderId="1" xfId="2" applyNumberFormat="1" applyFont="1" applyFill="1" applyBorder="1" applyAlignment="1"/>
    <xf numFmtId="0" fontId="12" fillId="0" borderId="0" xfId="0" applyFont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77" fontId="12" fillId="0" borderId="0" xfId="0" applyNumberFormat="1" applyFont="1" applyAlignment="1"/>
    <xf numFmtId="0" fontId="14" fillId="0" borderId="1" xfId="0" applyFont="1" applyBorder="1">
      <alignment vertical="center"/>
    </xf>
    <xf numFmtId="178" fontId="14" fillId="0" borderId="1" xfId="0" applyNumberFormat="1" applyFont="1" applyBorder="1">
      <alignment vertical="center"/>
    </xf>
    <xf numFmtId="0" fontId="11" fillId="0" borderId="0" xfId="0" applyFont="1" applyAlignment="1"/>
    <xf numFmtId="178" fontId="12" fillId="0" borderId="0" xfId="0" applyNumberFormat="1" applyFont="1" applyAlignment="1"/>
    <xf numFmtId="181" fontId="12" fillId="9" borderId="32" xfId="0" applyNumberFormat="1" applyFont="1" applyFill="1" applyBorder="1">
      <alignment vertical="center"/>
    </xf>
    <xf numFmtId="3" fontId="13" fillId="0" borderId="10" xfId="0" applyNumberFormat="1" applyFont="1" applyBorder="1" applyAlignment="1">
      <alignment horizontal="right"/>
    </xf>
    <xf numFmtId="0" fontId="13" fillId="0" borderId="24" xfId="0" applyFont="1" applyBorder="1">
      <alignment vertical="center"/>
    </xf>
    <xf numFmtId="0" fontId="13" fillId="0" borderId="1" xfId="0" applyFont="1" applyBorder="1" applyAlignment="1"/>
    <xf numFmtId="178" fontId="13" fillId="0" borderId="10" xfId="0" applyNumberFormat="1" applyFont="1" applyBorder="1" applyAlignment="1">
      <alignment horizontal="right"/>
    </xf>
    <xf numFmtId="0" fontId="13" fillId="0" borderId="11" xfId="0" applyFont="1" applyBorder="1" applyAlignment="1">
      <alignment horizontal="center"/>
    </xf>
    <xf numFmtId="177" fontId="13" fillId="0" borderId="1" xfId="0" applyNumberFormat="1" applyFont="1" applyBorder="1" applyAlignment="1"/>
    <xf numFmtId="0" fontId="13" fillId="0" borderId="3" xfId="0" applyFont="1" applyBorder="1" applyAlignment="1">
      <alignment horizontal="center"/>
    </xf>
    <xf numFmtId="0" fontId="14" fillId="0" borderId="0" xfId="0" applyFont="1" applyAlignment="1">
      <alignment horizontal="left" vertical="center"/>
    </xf>
    <xf numFmtId="41" fontId="12" fillId="0" borderId="0" xfId="1" applyFont="1">
      <alignment vertical="center"/>
    </xf>
    <xf numFmtId="3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41" fontId="12" fillId="0" borderId="1" xfId="1" applyFont="1" applyBorder="1">
      <alignment vertical="center"/>
    </xf>
    <xf numFmtId="43" fontId="12" fillId="0" borderId="1" xfId="1" applyNumberFormat="1" applyFont="1" applyBorder="1">
      <alignment vertical="center"/>
    </xf>
    <xf numFmtId="41" fontId="12" fillId="0" borderId="1" xfId="0" applyNumberFormat="1" applyFont="1" applyBorder="1">
      <alignment vertical="center"/>
    </xf>
    <xf numFmtId="43" fontId="12" fillId="0" borderId="1" xfId="0" applyNumberFormat="1" applyFont="1" applyBorder="1">
      <alignment vertical="center"/>
    </xf>
    <xf numFmtId="0" fontId="11" fillId="0" borderId="10" xfId="0" applyFont="1" applyBorder="1" applyAlignment="1">
      <alignment horizontal="right" vertical="center" wrapText="1"/>
    </xf>
    <xf numFmtId="43" fontId="12" fillId="0" borderId="0" xfId="0" applyNumberFormat="1" applyFont="1">
      <alignment vertical="center"/>
    </xf>
    <xf numFmtId="0" fontId="14" fillId="0" borderId="4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176" fontId="12" fillId="7" borderId="0" xfId="0" applyNumberFormat="1" applyFont="1" applyFill="1" applyBorder="1">
      <alignment vertical="center"/>
    </xf>
    <xf numFmtId="176" fontId="12" fillId="8" borderId="0" xfId="0" applyNumberFormat="1" applyFont="1" applyFill="1" applyBorder="1">
      <alignment vertical="center"/>
    </xf>
    <xf numFmtId="176" fontId="12" fillId="4" borderId="0" xfId="0" applyNumberFormat="1" applyFont="1" applyFill="1" applyBorder="1">
      <alignment vertical="center"/>
    </xf>
    <xf numFmtId="176" fontId="12" fillId="0" borderId="0" xfId="0" applyNumberFormat="1" applyFont="1" applyBorder="1" applyAlignment="1">
      <alignment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3" fontId="11" fillId="0" borderId="26" xfId="0" applyNumberFormat="1" applyFont="1" applyFill="1" applyBorder="1" applyAlignment="1">
      <alignment horizontal="right" vertical="center"/>
    </xf>
    <xf numFmtId="3" fontId="14" fillId="0" borderId="26" xfId="0" applyNumberFormat="1" applyFont="1" applyFill="1" applyBorder="1" applyAlignment="1">
      <alignment horizontal="right" vertical="center"/>
    </xf>
    <xf numFmtId="3" fontId="11" fillId="0" borderId="26" xfId="0" applyNumberFormat="1" applyFont="1" applyFill="1" applyBorder="1" applyAlignment="1" applyProtection="1">
      <alignment horizontal="right" vertical="center"/>
      <protection locked="0"/>
    </xf>
    <xf numFmtId="0" fontId="14" fillId="0" borderId="1" xfId="0" applyFont="1" applyBorder="1" applyAlignment="1">
      <alignment horizontal="center" vertical="center" wrapText="1"/>
    </xf>
    <xf numFmtId="10" fontId="11" fillId="0" borderId="1" xfId="4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3" fontId="11" fillId="0" borderId="1" xfId="0" applyNumberFormat="1" applyFont="1" applyBorder="1" applyAlignment="1">
      <alignment horizontal="right" vertical="center"/>
    </xf>
    <xf numFmtId="180" fontId="11" fillId="0" borderId="1" xfId="4" applyNumberFormat="1" applyFont="1" applyBorder="1" applyAlignment="1">
      <alignment horizontal="right" vertical="center"/>
    </xf>
    <xf numFmtId="180" fontId="11" fillId="0" borderId="1" xfId="4" applyNumberFormat="1" applyFont="1" applyFill="1" applyBorder="1" applyAlignment="1">
      <alignment horizontal="right" vertical="center"/>
    </xf>
    <xf numFmtId="9" fontId="11" fillId="0" borderId="1" xfId="4" applyFont="1" applyBorder="1" applyAlignment="1">
      <alignment horizontal="right" vertical="center"/>
    </xf>
    <xf numFmtId="3" fontId="1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4" fillId="0" borderId="10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25" xfId="0" applyFont="1" applyBorder="1" applyAlignment="1">
      <alignment vertical="center"/>
    </xf>
    <xf numFmtId="0" fontId="11" fillId="0" borderId="24" xfId="0" applyFont="1" applyBorder="1" applyAlignment="1">
      <alignment horizontal="right" vertical="center"/>
    </xf>
    <xf numFmtId="0" fontId="11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176" fontId="12" fillId="9" borderId="0" xfId="0" applyNumberFormat="1" applyFont="1" applyFill="1" applyAlignment="1">
      <alignment horizontal="right" vertical="center"/>
    </xf>
    <xf numFmtId="176" fontId="36" fillId="4" borderId="0" xfId="0" applyNumberFormat="1" applyFont="1" applyFill="1">
      <alignment vertical="center"/>
    </xf>
    <xf numFmtId="176" fontId="37" fillId="4" borderId="0" xfId="0" applyNumberFormat="1" applyFont="1" applyFill="1">
      <alignment vertical="center"/>
    </xf>
    <xf numFmtId="176" fontId="36" fillId="9" borderId="0" xfId="0" applyNumberFormat="1" applyFont="1" applyFill="1" applyAlignment="1">
      <alignment vertical="center" wrapText="1"/>
    </xf>
    <xf numFmtId="176" fontId="37" fillId="0" borderId="0" xfId="0" applyNumberFormat="1" applyFont="1" applyAlignment="1">
      <alignment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76" fontId="36" fillId="0" borderId="1" xfId="0" applyNumberFormat="1" applyFont="1" applyBorder="1" applyAlignment="1">
      <alignment vertical="center" wrapText="1"/>
    </xf>
    <xf numFmtId="176" fontId="36" fillId="0" borderId="1" xfId="0" applyNumberFormat="1" applyFont="1" applyBorder="1" applyAlignment="1">
      <alignment horizontal="center" vertical="center" wrapText="1"/>
    </xf>
    <xf numFmtId="176" fontId="36" fillId="4" borderId="1" xfId="0" applyNumberFormat="1" applyFont="1" applyFill="1" applyBorder="1" applyAlignment="1">
      <alignment vertical="center" wrapText="1"/>
    </xf>
    <xf numFmtId="14" fontId="37" fillId="0" borderId="1" xfId="0" applyNumberFormat="1" applyFont="1" applyBorder="1">
      <alignment vertical="center"/>
    </xf>
    <xf numFmtId="176" fontId="37" fillId="0" borderId="1" xfId="0" applyNumberFormat="1" applyFont="1" applyBorder="1" applyAlignment="1">
      <alignment horizontal="right" vertical="center"/>
    </xf>
    <xf numFmtId="14" fontId="37" fillId="0" borderId="1" xfId="0" applyNumberFormat="1" applyFont="1" applyBorder="1" applyAlignment="1">
      <alignment horizontal="right" vertical="center"/>
    </xf>
    <xf numFmtId="176" fontId="37" fillId="0" borderId="1" xfId="0" applyNumberFormat="1" applyFont="1" applyBorder="1" applyAlignment="1">
      <alignment horizontal="center" vertical="center"/>
    </xf>
    <xf numFmtId="176" fontId="37" fillId="4" borderId="1" xfId="0" applyNumberFormat="1" applyFont="1" applyFill="1" applyBorder="1">
      <alignment vertical="center"/>
    </xf>
    <xf numFmtId="176" fontId="37" fillId="0" borderId="1" xfId="0" applyNumberFormat="1" applyFont="1" applyBorder="1">
      <alignment vertical="center"/>
    </xf>
    <xf numFmtId="3" fontId="38" fillId="4" borderId="10" xfId="0" applyNumberFormat="1" applyFont="1" applyFill="1" applyBorder="1" applyAlignment="1">
      <alignment horizontal="right" vertical="center"/>
    </xf>
    <xf numFmtId="9" fontId="12" fillId="4" borderId="0" xfId="0" applyNumberFormat="1" applyFont="1" applyFill="1">
      <alignment vertical="center"/>
    </xf>
    <xf numFmtId="0" fontId="39" fillId="0" borderId="0" xfId="0" applyFont="1" applyBorder="1">
      <alignment vertical="center"/>
    </xf>
    <xf numFmtId="0" fontId="40" fillId="0" borderId="0" xfId="0" applyFont="1">
      <alignment vertical="center"/>
    </xf>
    <xf numFmtId="176" fontId="37" fillId="0" borderId="0" xfId="0" applyNumberFormat="1" applyFont="1">
      <alignment vertical="center"/>
    </xf>
    <xf numFmtId="0" fontId="40" fillId="0" borderId="0" xfId="0" applyFont="1" applyBorder="1">
      <alignment vertical="center"/>
    </xf>
    <xf numFmtId="0" fontId="39" fillId="0" borderId="4" xfId="0" applyFont="1" applyBorder="1">
      <alignment vertical="center"/>
    </xf>
    <xf numFmtId="14" fontId="40" fillId="0" borderId="0" xfId="0" applyNumberFormat="1" applyFont="1" applyAlignment="1">
      <alignment horizontal="center" vertical="center"/>
    </xf>
    <xf numFmtId="41" fontId="40" fillId="0" borderId="0" xfId="1" applyFont="1">
      <alignment vertical="center"/>
    </xf>
    <xf numFmtId="41" fontId="40" fillId="9" borderId="0" xfId="1" applyFont="1" applyFill="1">
      <alignment vertical="center"/>
    </xf>
    <xf numFmtId="41" fontId="40" fillId="0" borderId="0" xfId="1" applyFont="1" applyBorder="1">
      <alignment vertical="center"/>
    </xf>
    <xf numFmtId="41" fontId="40" fillId="9" borderId="0" xfId="1" applyFont="1" applyFill="1" applyBorder="1">
      <alignment vertical="center"/>
    </xf>
    <xf numFmtId="0" fontId="39" fillId="0" borderId="12" xfId="0" applyFont="1" applyBorder="1">
      <alignment vertical="center"/>
    </xf>
    <xf numFmtId="41" fontId="39" fillId="0" borderId="12" xfId="0" applyNumberFormat="1" applyFont="1" applyBorder="1">
      <alignment vertical="center"/>
    </xf>
    <xf numFmtId="0" fontId="41" fillId="0" borderId="0" xfId="0" applyFont="1">
      <alignment vertical="center"/>
    </xf>
    <xf numFmtId="176" fontId="37" fillId="0" borderId="0" xfId="0" applyNumberFormat="1" applyFont="1" applyBorder="1">
      <alignment vertical="center"/>
    </xf>
    <xf numFmtId="176" fontId="37" fillId="9" borderId="0" xfId="0" applyNumberFormat="1" applyFont="1" applyFill="1" applyBorder="1">
      <alignment vertical="center"/>
    </xf>
    <xf numFmtId="176" fontId="37" fillId="9" borderId="0" xfId="0" applyNumberFormat="1" applyFont="1" applyFill="1">
      <alignment vertical="center"/>
    </xf>
    <xf numFmtId="176" fontId="42" fillId="0" borderId="0" xfId="0" applyNumberFormat="1" applyFont="1">
      <alignment vertical="center"/>
    </xf>
    <xf numFmtId="0" fontId="29" fillId="0" borderId="0" xfId="0" applyFo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41" fontId="16" fillId="0" borderId="0" xfId="1" applyFont="1" applyAlignment="1">
      <alignment horizontal="right"/>
    </xf>
    <xf numFmtId="14" fontId="27" fillId="6" borderId="2" xfId="1" applyNumberFormat="1" applyFont="1" applyFill="1" applyBorder="1" applyAlignment="1">
      <alignment horizontal="center" vertical="center"/>
    </xf>
    <xf numFmtId="0" fontId="27" fillId="9" borderId="0" xfId="0" applyFont="1" applyFill="1">
      <alignment vertical="center"/>
    </xf>
    <xf numFmtId="14" fontId="27" fillId="0" borderId="11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0" fontId="46" fillId="0" borderId="0" xfId="0" applyFont="1">
      <alignment vertical="center"/>
    </xf>
    <xf numFmtId="0" fontId="45" fillId="9" borderId="0" xfId="0" applyFont="1" applyFill="1" applyBorder="1" applyAlignment="1">
      <alignment horizontal="center" vertical="center"/>
    </xf>
    <xf numFmtId="0" fontId="49" fillId="0" borderId="0" xfId="0" applyFont="1" applyAlignment="1">
      <alignment horizontal="left"/>
    </xf>
    <xf numFmtId="0" fontId="49" fillId="3" borderId="1" xfId="0" applyFont="1" applyFill="1" applyBorder="1" applyAlignment="1">
      <alignment horizontal="left" vertical="center"/>
    </xf>
    <xf numFmtId="0" fontId="49" fillId="0" borderId="1" xfId="0" applyFont="1" applyBorder="1" applyAlignment="1">
      <alignment horizontal="left"/>
    </xf>
    <xf numFmtId="0" fontId="27" fillId="0" borderId="0" xfId="0" applyFont="1" applyAlignment="1">
      <alignment horizontal="left" vertical="center"/>
    </xf>
    <xf numFmtId="0" fontId="46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47" fillId="0" borderId="0" xfId="0" applyFont="1" applyAlignment="1"/>
    <xf numFmtId="0" fontId="48" fillId="0" borderId="0" xfId="0" applyFont="1" applyAlignment="1"/>
    <xf numFmtId="0" fontId="16" fillId="5" borderId="0" xfId="0" applyFont="1" applyFill="1">
      <alignment vertical="center"/>
    </xf>
    <xf numFmtId="176" fontId="27" fillId="3" borderId="1" xfId="1" applyNumberFormat="1" applyFont="1" applyFill="1" applyBorder="1" applyAlignment="1" applyProtection="1">
      <alignment horizontal="right" vertical="center"/>
    </xf>
    <xf numFmtId="176" fontId="16" fillId="3" borderId="1" xfId="1" applyNumberFormat="1" applyFont="1" applyFill="1" applyBorder="1" applyAlignment="1" applyProtection="1">
      <alignment horizontal="right" vertical="center"/>
    </xf>
    <xf numFmtId="176" fontId="49" fillId="0" borderId="0" xfId="0" applyNumberFormat="1" applyFont="1" applyAlignment="1">
      <alignment horizontal="right"/>
    </xf>
    <xf numFmtId="176" fontId="47" fillId="0" borderId="0" xfId="0" applyNumberFormat="1" applyFont="1" applyAlignment="1">
      <alignment horizontal="right"/>
    </xf>
    <xf numFmtId="176" fontId="48" fillId="0" borderId="0" xfId="0" applyNumberFormat="1" applyFont="1" applyAlignment="1">
      <alignment horizontal="right"/>
    </xf>
    <xf numFmtId="176" fontId="27" fillId="0" borderId="0" xfId="0" applyNumberFormat="1" applyFont="1" applyAlignment="1">
      <alignment horizontal="right"/>
    </xf>
    <xf numFmtId="176" fontId="49" fillId="3" borderId="1" xfId="1" applyNumberFormat="1" applyFont="1" applyFill="1" applyBorder="1" applyAlignment="1" applyProtection="1">
      <alignment horizontal="right" vertical="center"/>
    </xf>
    <xf numFmtId="176" fontId="27" fillId="0" borderId="0" xfId="0" applyNumberFormat="1" applyFont="1" applyAlignment="1">
      <alignment horizontal="right" vertical="center"/>
    </xf>
    <xf numFmtId="176" fontId="46" fillId="0" borderId="0" xfId="0" applyNumberFormat="1" applyFont="1" applyAlignment="1">
      <alignment horizontal="right" vertical="center"/>
    </xf>
    <xf numFmtId="176" fontId="27" fillId="0" borderId="1" xfId="1" applyNumberFormat="1" applyFont="1" applyFill="1" applyBorder="1" applyAlignment="1" applyProtection="1">
      <alignment horizontal="right"/>
    </xf>
    <xf numFmtId="0" fontId="27" fillId="5" borderId="0" xfId="0" applyFont="1" applyFill="1" applyAlignment="1">
      <alignment horizontal="center" vertical="center"/>
    </xf>
    <xf numFmtId="0" fontId="49" fillId="2" borderId="14" xfId="0" applyNumberFormat="1" applyFont="1" applyFill="1" applyBorder="1" applyAlignment="1">
      <alignment horizontal="center" vertical="center" wrapText="1"/>
    </xf>
    <xf numFmtId="176" fontId="28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center" vertical="center"/>
    </xf>
    <xf numFmtId="14" fontId="13" fillId="0" borderId="12" xfId="0" applyNumberFormat="1" applyFont="1" applyBorder="1" applyAlignment="1">
      <alignment horizontal="center" vertical="center"/>
    </xf>
    <xf numFmtId="176" fontId="13" fillId="0" borderId="12" xfId="0" applyNumberFormat="1" applyFont="1" applyBorder="1">
      <alignment vertical="center"/>
    </xf>
    <xf numFmtId="176" fontId="13" fillId="0" borderId="4" xfId="0" applyNumberFormat="1" applyFont="1" applyBorder="1" applyAlignment="1">
      <alignment horizontal="right" vertical="center"/>
    </xf>
    <xf numFmtId="176" fontId="12" fillId="0" borderId="0" xfId="0" applyNumberFormat="1" applyFont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176" fontId="13" fillId="0" borderId="4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76" fontId="11" fillId="0" borderId="2" xfId="1" applyNumberFormat="1" applyFont="1" applyFill="1" applyBorder="1" applyAlignment="1">
      <alignment horizontal="right"/>
    </xf>
    <xf numFmtId="176" fontId="9" fillId="0" borderId="1" xfId="1" applyNumberFormat="1" applyFont="1" applyFill="1" applyBorder="1" applyAlignment="1" applyProtection="1">
      <alignment horizontal="right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49" fillId="2" borderId="1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left" vertical="center" indent="1"/>
    </xf>
    <xf numFmtId="0" fontId="12" fillId="0" borderId="1" xfId="0" applyFont="1" applyFill="1" applyBorder="1" applyAlignment="1">
      <alignment horizontal="left" vertical="center" indent="2"/>
    </xf>
    <xf numFmtId="176" fontId="10" fillId="0" borderId="1" xfId="1" applyNumberFormat="1" applyFont="1" applyFill="1" applyBorder="1" applyAlignment="1" applyProtection="1">
      <alignment horizontal="right" vertical="center"/>
    </xf>
    <xf numFmtId="14" fontId="9" fillId="19" borderId="1" xfId="0" applyNumberFormat="1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left" vertical="center"/>
    </xf>
    <xf numFmtId="176" fontId="9" fillId="18" borderId="1" xfId="1" applyNumberFormat="1" applyFont="1" applyFill="1" applyBorder="1" applyAlignment="1" applyProtection="1">
      <alignment horizontal="right" vertical="center"/>
    </xf>
    <xf numFmtId="0" fontId="13" fillId="18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indent="1"/>
    </xf>
    <xf numFmtId="176" fontId="12" fillId="0" borderId="0" xfId="0" applyNumberFormat="1" applyFont="1" applyAlignment="1">
      <alignment horizontal="right" vertical="center"/>
    </xf>
    <xf numFmtId="176" fontId="12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Border="1" applyAlignment="1" applyProtection="1">
      <alignment horizontal="left" vertical="center" wrapText="1"/>
      <protection locked="0"/>
    </xf>
    <xf numFmtId="176" fontId="12" fillId="12" borderId="1" xfId="0" applyNumberFormat="1" applyFont="1" applyFill="1" applyBorder="1" applyAlignment="1">
      <alignment horizontal="center" vertical="center"/>
    </xf>
    <xf numFmtId="176" fontId="14" fillId="19" borderId="1" xfId="0" applyNumberFormat="1" applyFont="1" applyFill="1" applyBorder="1" applyAlignment="1">
      <alignment horizontal="center" vertical="center"/>
    </xf>
    <xf numFmtId="176" fontId="13" fillId="19" borderId="1" xfId="0" applyNumberFormat="1" applyFont="1" applyFill="1" applyBorder="1" applyAlignment="1">
      <alignment horizontal="center" vertical="center"/>
    </xf>
    <xf numFmtId="176" fontId="14" fillId="18" borderId="1" xfId="0" applyNumberFormat="1" applyFont="1" applyFill="1" applyBorder="1" applyAlignment="1" applyProtection="1">
      <alignment horizontal="center" vertical="center"/>
      <protection locked="0"/>
    </xf>
    <xf numFmtId="176" fontId="14" fillId="18" borderId="1" xfId="0" applyNumberFormat="1" applyFont="1" applyFill="1" applyBorder="1" applyAlignment="1" applyProtection="1">
      <alignment horizontal="left" vertical="center"/>
      <protection locked="0"/>
    </xf>
    <xf numFmtId="176" fontId="12" fillId="18" borderId="1" xfId="0" applyNumberFormat="1" applyFont="1" applyFill="1" applyBorder="1">
      <alignment vertical="center"/>
    </xf>
    <xf numFmtId="176" fontId="14" fillId="18" borderId="1" xfId="0" applyNumberFormat="1" applyFont="1" applyFill="1" applyBorder="1" applyAlignment="1" applyProtection="1">
      <alignment horizontal="right" vertical="center"/>
      <protection locked="0"/>
    </xf>
    <xf numFmtId="176" fontId="13" fillId="17" borderId="1" xfId="0" applyNumberFormat="1" applyFont="1" applyFill="1" applyBorder="1" applyAlignment="1">
      <alignment horizontal="center" vertical="center"/>
    </xf>
    <xf numFmtId="176" fontId="12" fillId="17" borderId="1" xfId="0" applyNumberFormat="1" applyFont="1" applyFill="1" applyBorder="1">
      <alignment vertical="center"/>
    </xf>
    <xf numFmtId="176" fontId="13" fillId="17" borderId="1" xfId="0" applyNumberFormat="1" applyFont="1" applyFill="1" applyBorder="1">
      <alignment vertical="center"/>
    </xf>
    <xf numFmtId="176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right" vertical="center" wrapText="1"/>
      <protection locked="0"/>
    </xf>
    <xf numFmtId="3" fontId="5" fillId="9" borderId="10" xfId="0" applyNumberFormat="1" applyFont="1" applyFill="1" applyBorder="1" applyAlignment="1" applyProtection="1">
      <alignment horizontal="right" vertical="center"/>
      <protection locked="0"/>
    </xf>
    <xf numFmtId="3" fontId="5" fillId="0" borderId="0" xfId="0" applyNumberFormat="1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/>
    <xf numFmtId="0" fontId="50" fillId="0" borderId="0" xfId="0" applyFont="1" applyAlignment="1"/>
    <xf numFmtId="0" fontId="5" fillId="0" borderId="0" xfId="0" applyFont="1" applyAlignment="1" applyProtection="1">
      <alignment horizontal="right" vertical="center"/>
      <protection locked="0"/>
    </xf>
    <xf numFmtId="0" fontId="24" fillId="0" borderId="0" xfId="5" applyFont="1" applyAlignment="1">
      <alignment horizontal="left" vertical="center"/>
    </xf>
    <xf numFmtId="0" fontId="5" fillId="0" borderId="0" xfId="5" applyFont="1"/>
    <xf numFmtId="0" fontId="15" fillId="0" borderId="0" xfId="0" applyFont="1" applyAlignment="1">
      <alignment horizontal="center"/>
    </xf>
    <xf numFmtId="0" fontId="24" fillId="0" borderId="10" xfId="5" applyFont="1" applyBorder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5" fillId="0" borderId="10" xfId="5" applyFont="1" applyBorder="1" applyAlignment="1" applyProtection="1">
      <alignment horizontal="left" vertical="center"/>
      <protection locked="0"/>
    </xf>
    <xf numFmtId="3" fontId="5" fillId="0" borderId="10" xfId="5" applyNumberFormat="1" applyFont="1" applyBorder="1" applyAlignment="1" applyProtection="1">
      <alignment horizontal="right" vertical="center"/>
      <protection locked="0"/>
    </xf>
    <xf numFmtId="0" fontId="5" fillId="0" borderId="10" xfId="5" applyFont="1" applyBorder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3" fontId="5" fillId="0" borderId="0" xfId="0" applyNumberFormat="1" applyFont="1" applyAlignment="1" applyProtection="1">
      <alignment horizontal="center" vertical="center"/>
      <protection locked="0"/>
    </xf>
    <xf numFmtId="0" fontId="5" fillId="0" borderId="10" xfId="5" applyFont="1" applyBorder="1" applyAlignment="1" applyProtection="1">
      <alignment horizontal="right" vertical="center" wrapText="1"/>
      <protection locked="0"/>
    </xf>
    <xf numFmtId="3" fontId="5" fillId="9" borderId="10" xfId="5" applyNumberFormat="1" applyFont="1" applyFill="1" applyBorder="1" applyAlignment="1" applyProtection="1">
      <alignment horizontal="right" vertical="center"/>
      <protection locked="0"/>
    </xf>
    <xf numFmtId="0" fontId="5" fillId="0" borderId="0" xfId="0" applyFont="1" applyAlignment="1">
      <alignment horizontal="center"/>
    </xf>
    <xf numFmtId="0" fontId="5" fillId="0" borderId="10" xfId="5" applyFont="1" applyBorder="1" applyAlignment="1" applyProtection="1">
      <alignment horizontal="center" vertical="center"/>
      <protection locked="0"/>
    </xf>
    <xf numFmtId="0" fontId="50" fillId="0" borderId="0" xfId="0" applyFont="1" applyAlignment="1">
      <alignment horizontal="center"/>
    </xf>
    <xf numFmtId="0" fontId="5" fillId="0" borderId="0" xfId="5" applyFont="1" applyAlignment="1">
      <alignment horizontal="center"/>
    </xf>
    <xf numFmtId="182" fontId="5" fillId="0" borderId="0" xfId="3" applyNumberFormat="1" applyFont="1"/>
    <xf numFmtId="182" fontId="5" fillId="0" borderId="0" xfId="5" applyNumberFormat="1" applyFont="1"/>
    <xf numFmtId="0" fontId="5" fillId="0" borderId="24" xfId="5" applyFont="1" applyBorder="1" applyAlignment="1" applyProtection="1">
      <alignment horizontal="right" vertical="center"/>
      <protection locked="0"/>
    </xf>
    <xf numFmtId="0" fontId="5" fillId="0" borderId="1" xfId="5" applyFont="1" applyBorder="1" applyAlignment="1">
      <alignment horizontal="center"/>
    </xf>
    <xf numFmtId="0" fontId="50" fillId="0" borderId="1" xfId="5" applyFont="1" applyBorder="1" applyAlignment="1">
      <alignment horizontal="center"/>
    </xf>
    <xf numFmtId="0" fontId="5" fillId="0" borderId="1" xfId="5" applyFont="1" applyBorder="1"/>
    <xf numFmtId="0" fontId="50" fillId="0" borderId="1" xfId="5" applyFont="1" applyBorder="1"/>
    <xf numFmtId="182" fontId="5" fillId="0" borderId="1" xfId="3" applyNumberFormat="1" applyFont="1" applyBorder="1"/>
    <xf numFmtId="182" fontId="50" fillId="0" borderId="1" xfId="5" applyNumberFormat="1" applyFont="1" applyBorder="1" applyAlignment="1">
      <alignment horizontal="center"/>
    </xf>
    <xf numFmtId="182" fontId="5" fillId="0" borderId="1" xfId="5" applyNumberFormat="1" applyFont="1" applyBorder="1"/>
    <xf numFmtId="182" fontId="50" fillId="0" borderId="0" xfId="5" applyNumberFormat="1" applyFont="1"/>
    <xf numFmtId="176" fontId="13" fillId="0" borderId="0" xfId="0" applyNumberFormat="1" applyFont="1" applyAlignment="1">
      <alignment horizontal="center" vertical="center"/>
    </xf>
    <xf numFmtId="176" fontId="28" fillId="9" borderId="1" xfId="0" applyNumberFormat="1" applyFont="1" applyFill="1" applyBorder="1" applyAlignment="1">
      <alignment horizontal="center" vertical="center"/>
    </xf>
    <xf numFmtId="180" fontId="12" fillId="0" borderId="12" xfId="0" applyNumberFormat="1" applyFont="1" applyBorder="1">
      <alignment vertical="center"/>
    </xf>
    <xf numFmtId="176" fontId="13" fillId="0" borderId="0" xfId="0" applyNumberFormat="1" applyFont="1" applyAlignment="1">
      <alignment horizontal="center" vertical="center" wrapText="1"/>
    </xf>
    <xf numFmtId="180" fontId="12" fillId="9" borderId="12" xfId="0" applyNumberFormat="1" applyFont="1" applyFill="1" applyBorder="1">
      <alignment vertical="center"/>
    </xf>
    <xf numFmtId="176" fontId="13" fillId="9" borderId="0" xfId="0" applyNumberFormat="1" applyFont="1" applyFill="1" applyAlignment="1">
      <alignment horizontal="center" vertical="center" wrapText="1"/>
    </xf>
    <xf numFmtId="0" fontId="24" fillId="0" borderId="10" xfId="0" applyFont="1" applyBorder="1" applyAlignment="1" applyProtection="1">
      <alignment horizontal="center" vertical="center"/>
      <protection locked="0"/>
    </xf>
    <xf numFmtId="0" fontId="5" fillId="9" borderId="10" xfId="0" applyFont="1" applyFill="1" applyBorder="1" applyAlignment="1" applyProtection="1">
      <alignment horizontal="left" vertical="center"/>
      <protection locked="0"/>
    </xf>
    <xf numFmtId="0" fontId="5" fillId="9" borderId="10" xfId="0" applyFont="1" applyFill="1" applyBorder="1" applyAlignment="1" applyProtection="1">
      <alignment horizontal="right" vertical="center"/>
      <protection locked="0"/>
    </xf>
    <xf numFmtId="176" fontId="13" fillId="9" borderId="1" xfId="0" applyNumberFormat="1" applyFont="1" applyFill="1" applyBorder="1" applyAlignment="1">
      <alignment horizontal="center" vertical="center" wrapText="1"/>
    </xf>
    <xf numFmtId="176" fontId="12" fillId="0" borderId="14" xfId="0" applyNumberFormat="1" applyFont="1" applyBorder="1">
      <alignment vertical="center"/>
    </xf>
    <xf numFmtId="176" fontId="12" fillId="0" borderId="13" xfId="0" applyNumberFormat="1" applyFont="1" applyBorder="1">
      <alignment vertical="center"/>
    </xf>
    <xf numFmtId="176" fontId="13" fillId="9" borderId="0" xfId="0" applyNumberFormat="1" applyFont="1" applyFill="1">
      <alignment vertical="center"/>
    </xf>
    <xf numFmtId="176" fontId="21" fillId="9" borderId="0" xfId="0" applyNumberFormat="1" applyFont="1" applyFill="1">
      <alignment vertical="center"/>
    </xf>
    <xf numFmtId="176" fontId="13" fillId="9" borderId="0" xfId="0" applyNumberFormat="1" applyFont="1" applyFill="1" applyAlignment="1">
      <alignment horizontal="center" vertical="center"/>
    </xf>
    <xf numFmtId="176" fontId="13" fillId="19" borderId="1" xfId="0" applyNumberFormat="1" applyFont="1" applyFill="1" applyBorder="1" applyAlignment="1">
      <alignment horizontal="center" vertical="center"/>
    </xf>
    <xf numFmtId="176" fontId="13" fillId="20" borderId="1" xfId="0" applyNumberFormat="1" applyFont="1" applyFill="1" applyBorder="1" applyAlignment="1">
      <alignment horizontal="center" vertical="center"/>
    </xf>
    <xf numFmtId="10" fontId="13" fillId="0" borderId="0" xfId="0" applyNumberFormat="1" applyFont="1">
      <alignment vertical="center"/>
    </xf>
    <xf numFmtId="176" fontId="12" fillId="0" borderId="4" xfId="0" applyNumberFormat="1" applyFont="1" applyBorder="1">
      <alignment vertical="center"/>
    </xf>
    <xf numFmtId="14" fontId="12" fillId="0" borderId="1" xfId="0" applyNumberFormat="1" applyFont="1" applyBorder="1">
      <alignment vertical="center"/>
    </xf>
    <xf numFmtId="10" fontId="12" fillId="0" borderId="1" xfId="0" applyNumberFormat="1" applyFont="1" applyBorder="1">
      <alignment vertical="center"/>
    </xf>
    <xf numFmtId="176" fontId="13" fillId="19" borderId="1" xfId="0" applyNumberFormat="1" applyFont="1" applyFill="1" applyBorder="1">
      <alignment vertical="center"/>
    </xf>
    <xf numFmtId="176" fontId="12" fillId="9" borderId="0" xfId="0" applyNumberFormat="1" applyFont="1" applyFill="1">
      <alignment vertical="center"/>
    </xf>
    <xf numFmtId="176" fontId="20" fillId="9" borderId="0" xfId="0" applyNumberFormat="1" applyFont="1" applyFill="1">
      <alignment vertical="center"/>
    </xf>
    <xf numFmtId="176" fontId="51" fillId="9" borderId="0" xfId="0" applyNumberFormat="1" applyFont="1" applyFill="1">
      <alignment vertical="center"/>
    </xf>
    <xf numFmtId="176" fontId="21" fillId="0" borderId="0" xfId="0" applyNumberFormat="1" applyFont="1" applyAlignment="1">
      <alignment horizontal="left" vertical="center"/>
    </xf>
    <xf numFmtId="0" fontId="27" fillId="21" borderId="27" xfId="0" applyNumberFormat="1" applyFont="1" applyFill="1" applyBorder="1" applyAlignment="1">
      <alignment horizontal="center" vertical="center"/>
    </xf>
    <xf numFmtId="0" fontId="27" fillId="21" borderId="27" xfId="0" applyFont="1" applyFill="1" applyBorder="1" applyAlignment="1">
      <alignment horizontal="left" vertical="center"/>
    </xf>
    <xf numFmtId="0" fontId="27" fillId="21" borderId="27" xfId="0" applyFont="1" applyFill="1" applyBorder="1" applyAlignment="1">
      <alignment horizontal="center" vertical="center"/>
    </xf>
    <xf numFmtId="3" fontId="27" fillId="21" borderId="27" xfId="0" applyNumberFormat="1" applyFont="1" applyFill="1" applyBorder="1" applyAlignment="1">
      <alignment horizontal="right" vertical="center"/>
    </xf>
    <xf numFmtId="0" fontId="27" fillId="21" borderId="27" xfId="0" applyNumberFormat="1" applyFont="1" applyFill="1" applyBorder="1" applyAlignment="1">
      <alignment horizontal="right" vertical="center"/>
    </xf>
    <xf numFmtId="41" fontId="27" fillId="21" borderId="0" xfId="1" applyFont="1" applyFill="1" applyBorder="1" applyAlignment="1" applyProtection="1"/>
    <xf numFmtId="41" fontId="27" fillId="21" borderId="0" xfId="0" applyNumberFormat="1" applyFont="1" applyFill="1" applyAlignment="1"/>
    <xf numFmtId="0" fontId="27" fillId="22" borderId="27" xfId="0" applyNumberFormat="1" applyFont="1" applyFill="1" applyBorder="1" applyAlignment="1">
      <alignment horizontal="center" vertical="center"/>
    </xf>
    <xf numFmtId="0" fontId="27" fillId="22" borderId="27" xfId="0" applyFont="1" applyFill="1" applyBorder="1" applyAlignment="1">
      <alignment horizontal="left" vertical="center"/>
    </xf>
    <xf numFmtId="0" fontId="27" fillId="22" borderId="27" xfId="0" applyFont="1" applyFill="1" applyBorder="1" applyAlignment="1">
      <alignment horizontal="center" vertical="center"/>
    </xf>
    <xf numFmtId="3" fontId="27" fillId="22" borderId="27" xfId="0" applyNumberFormat="1" applyFont="1" applyFill="1" applyBorder="1" applyAlignment="1">
      <alignment horizontal="right" vertical="center"/>
    </xf>
    <xf numFmtId="0" fontId="27" fillId="22" borderId="27" xfId="0" applyNumberFormat="1" applyFont="1" applyFill="1" applyBorder="1" applyAlignment="1">
      <alignment horizontal="right" vertical="center"/>
    </xf>
    <xf numFmtId="41" fontId="27" fillId="22" borderId="0" xfId="1" applyFont="1" applyFill="1" applyBorder="1" applyAlignment="1" applyProtection="1"/>
    <xf numFmtId="41" fontId="27" fillId="22" borderId="0" xfId="0" applyNumberFormat="1" applyFont="1" applyFill="1" applyAlignment="1"/>
    <xf numFmtId="0" fontId="27" fillId="22" borderId="27" xfId="0" applyFont="1" applyFill="1" applyBorder="1" applyAlignment="1">
      <alignment horizontal="right" vertical="center"/>
    </xf>
    <xf numFmtId="176" fontId="51" fillId="0" borderId="0" xfId="0" applyNumberFormat="1" applyFont="1">
      <alignment vertical="center"/>
    </xf>
    <xf numFmtId="176" fontId="52" fillId="0" borderId="0" xfId="0" applyNumberFormat="1" applyFont="1" applyAlignment="1">
      <alignment horizontal="left" vertical="center"/>
    </xf>
    <xf numFmtId="176" fontId="53" fillId="0" borderId="0" xfId="0" applyNumberFormat="1" applyFont="1" applyAlignment="1">
      <alignment horizontal="left" vertical="center"/>
    </xf>
    <xf numFmtId="176" fontId="22" fillId="0" borderId="0" xfId="0" applyNumberFormat="1" applyFont="1" applyBorder="1">
      <alignment vertical="center"/>
    </xf>
    <xf numFmtId="176" fontId="13" fillId="0" borderId="0" xfId="0" applyNumberFormat="1" applyFont="1" applyBorder="1">
      <alignment vertical="center"/>
    </xf>
    <xf numFmtId="176" fontId="12" fillId="0" borderId="0" xfId="0" applyNumberFormat="1" applyFont="1" applyBorder="1" applyAlignment="1">
      <alignment horizontal="center" vertical="center"/>
    </xf>
    <xf numFmtId="176" fontId="12" fillId="17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 applyAlignment="1">
      <alignment horizontal="center" vertical="center" shrinkToFit="1"/>
    </xf>
    <xf numFmtId="0" fontId="27" fillId="0" borderId="1" xfId="0" applyFont="1" applyBorder="1" applyAlignment="1">
      <alignment horizontal="center" vertical="center" shrinkToFit="1"/>
    </xf>
    <xf numFmtId="0" fontId="16" fillId="19" borderId="1" xfId="0" applyFont="1" applyFill="1" applyBorder="1" applyAlignment="1">
      <alignment horizontal="center" vertical="center"/>
    </xf>
    <xf numFmtId="0" fontId="27" fillId="17" borderId="1" xfId="0" applyFont="1" applyFill="1" applyBorder="1">
      <alignment vertical="center"/>
    </xf>
    <xf numFmtId="0" fontId="27" fillId="18" borderId="1" xfId="0" applyFont="1" applyFill="1" applyBorder="1">
      <alignment vertical="center"/>
    </xf>
    <xf numFmtId="176" fontId="27" fillId="0" borderId="1" xfId="1" applyNumberFormat="1" applyFont="1" applyBorder="1">
      <alignment vertical="center"/>
    </xf>
    <xf numFmtId="176" fontId="16" fillId="18" borderId="1" xfId="1" applyNumberFormat="1" applyFont="1" applyFill="1" applyBorder="1">
      <alignment vertical="center"/>
    </xf>
    <xf numFmtId="176" fontId="27" fillId="18" borderId="1" xfId="0" applyNumberFormat="1" applyFont="1" applyFill="1" applyBorder="1">
      <alignment vertical="center"/>
    </xf>
    <xf numFmtId="176" fontId="16" fillId="17" borderId="1" xfId="1" applyNumberFormat="1" applyFont="1" applyFill="1" applyBorder="1">
      <alignment vertical="center"/>
    </xf>
    <xf numFmtId="176" fontId="27" fillId="17" borderId="1" xfId="0" applyNumberFormat="1" applyFont="1" applyFill="1" applyBorder="1">
      <alignment vertical="center"/>
    </xf>
    <xf numFmtId="0" fontId="11" fillId="0" borderId="1" xfId="0" applyFont="1" applyBorder="1" applyAlignment="1"/>
    <xf numFmtId="0" fontId="14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vertical="center"/>
    </xf>
    <xf numFmtId="0" fontId="11" fillId="0" borderId="1" xfId="0" applyFont="1" applyBorder="1">
      <alignment vertical="center"/>
    </xf>
    <xf numFmtId="181" fontId="12" fillId="0" borderId="1" xfId="0" applyNumberFormat="1" applyFont="1" applyBorder="1">
      <alignment vertical="center"/>
    </xf>
    <xf numFmtId="10" fontId="12" fillId="0" borderId="1" xfId="0" applyNumberFormat="1" applyFont="1" applyBorder="1" applyAlignment="1">
      <alignment horizontal="right" vertical="center"/>
    </xf>
    <xf numFmtId="14" fontId="12" fillId="0" borderId="1" xfId="0" quotePrefix="1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45" fillId="19" borderId="1" xfId="0" applyFont="1" applyFill="1" applyBorder="1" applyAlignment="1">
      <alignment horizontal="center" vertical="center"/>
    </xf>
    <xf numFmtId="41" fontId="45" fillId="19" borderId="1" xfId="1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182" fontId="16" fillId="17" borderId="1" xfId="1" applyNumberFormat="1" applyFont="1" applyFill="1" applyBorder="1" applyAlignment="1">
      <alignment horizontal="right" vertical="center"/>
    </xf>
    <xf numFmtId="182" fontId="27" fillId="0" borderId="1" xfId="1" applyNumberFormat="1" applyFont="1" applyBorder="1" applyAlignment="1">
      <alignment horizontal="right" vertical="center"/>
    </xf>
    <xf numFmtId="182" fontId="27" fillId="0" borderId="1" xfId="0" applyNumberFormat="1" applyFont="1" applyBorder="1" applyAlignment="1">
      <alignment horizontal="right" vertical="center"/>
    </xf>
    <xf numFmtId="0" fontId="57" fillId="0" borderId="10" xfId="0" applyFont="1" applyBorder="1" applyAlignment="1" applyProtection="1">
      <alignment horizontal="left" vertical="center"/>
      <protection locked="0"/>
    </xf>
    <xf numFmtId="0" fontId="58" fillId="0" borderId="10" xfId="0" applyFont="1" applyBorder="1" applyAlignment="1" applyProtection="1">
      <alignment horizontal="left" vertical="center"/>
      <protection locked="0"/>
    </xf>
    <xf numFmtId="0" fontId="56" fillId="0" borderId="10" xfId="0" applyFont="1" applyBorder="1" applyAlignment="1" applyProtection="1">
      <alignment horizontal="left" vertical="center"/>
      <protection locked="0"/>
    </xf>
    <xf numFmtId="0" fontId="55" fillId="0" borderId="10" xfId="0" applyFont="1" applyBorder="1" applyAlignment="1" applyProtection="1">
      <alignment horizontal="left" vertical="center"/>
      <protection locked="0"/>
    </xf>
    <xf numFmtId="0" fontId="59" fillId="0" borderId="10" xfId="0" applyFont="1" applyBorder="1" applyAlignment="1" applyProtection="1">
      <alignment horizontal="center" vertical="center"/>
      <protection locked="0"/>
    </xf>
    <xf numFmtId="0" fontId="59" fillId="0" borderId="10" xfId="0" applyFont="1" applyBorder="1" applyAlignment="1" applyProtection="1">
      <alignment horizontal="left" vertical="center"/>
      <protection locked="0"/>
    </xf>
    <xf numFmtId="3" fontId="16" fillId="0" borderId="0" xfId="0" applyNumberFormat="1" applyFont="1">
      <alignment vertical="center"/>
    </xf>
    <xf numFmtId="3" fontId="16" fillId="9" borderId="0" xfId="0" applyNumberFormat="1" applyFont="1" applyFill="1">
      <alignment vertical="center"/>
    </xf>
    <xf numFmtId="0" fontId="16" fillId="9" borderId="0" xfId="0" applyFont="1" applyFill="1">
      <alignment vertical="center"/>
    </xf>
    <xf numFmtId="3" fontId="59" fillId="9" borderId="10" xfId="0" applyNumberFormat="1" applyFont="1" applyFill="1" applyBorder="1" applyAlignment="1" applyProtection="1">
      <alignment horizontal="right" vertical="center"/>
      <protection locked="0"/>
    </xf>
    <xf numFmtId="0" fontId="59" fillId="4" borderId="10" xfId="0" applyFont="1" applyFill="1" applyBorder="1" applyAlignment="1" applyProtection="1">
      <alignment horizontal="center" vertical="center"/>
      <protection locked="0"/>
    </xf>
    <xf numFmtId="0" fontId="59" fillId="4" borderId="10" xfId="0" applyFont="1" applyFill="1" applyBorder="1" applyAlignment="1" applyProtection="1">
      <alignment horizontal="left" vertical="center"/>
      <protection locked="0"/>
    </xf>
    <xf numFmtId="14" fontId="9" fillId="19" borderId="11" xfId="0" applyNumberFormat="1" applyFont="1" applyFill="1" applyBorder="1" applyAlignment="1">
      <alignment horizontal="center" vertical="center" wrapText="1"/>
    </xf>
    <xf numFmtId="14" fontId="9" fillId="19" borderId="3" xfId="0" applyNumberFormat="1" applyFont="1" applyFill="1" applyBorder="1" applyAlignment="1">
      <alignment horizontal="center" vertical="center" wrapText="1"/>
    </xf>
    <xf numFmtId="14" fontId="9" fillId="19" borderId="14" xfId="0" applyNumberFormat="1" applyFont="1" applyFill="1" applyBorder="1" applyAlignment="1">
      <alignment horizontal="center" vertical="center" wrapText="1"/>
    </xf>
    <xf numFmtId="14" fontId="9" fillId="19" borderId="13" xfId="0" applyNumberFormat="1" applyFont="1" applyFill="1" applyBorder="1" applyAlignment="1">
      <alignment horizontal="center" vertical="center" wrapText="1"/>
    </xf>
    <xf numFmtId="0" fontId="9" fillId="19" borderId="11" xfId="0" applyFont="1" applyFill="1" applyBorder="1" applyAlignment="1">
      <alignment horizontal="center" vertical="center" wrapText="1"/>
    </xf>
    <xf numFmtId="0" fontId="9" fillId="19" borderId="3" xfId="0" applyFont="1" applyFill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 applyProtection="1">
      <alignment horizontal="left" vertical="center"/>
      <protection locked="0"/>
    </xf>
    <xf numFmtId="176" fontId="11" fillId="0" borderId="11" xfId="0" applyNumberFormat="1" applyFont="1" applyFill="1" applyBorder="1" applyAlignment="1" applyProtection="1">
      <alignment horizontal="center" vertical="center" shrinkToFit="1"/>
      <protection locked="0"/>
    </xf>
    <xf numFmtId="176" fontId="11" fillId="0" borderId="2" xfId="0" applyNumberFormat="1" applyFont="1" applyFill="1" applyBorder="1" applyAlignment="1" applyProtection="1">
      <alignment horizontal="center" vertical="center" shrinkToFit="1"/>
      <protection locked="0"/>
    </xf>
    <xf numFmtId="176" fontId="11" fillId="0" borderId="3" xfId="0" applyNumberFormat="1" applyFont="1" applyFill="1" applyBorder="1" applyAlignment="1" applyProtection="1">
      <alignment horizontal="center" vertical="center" shrinkToFit="1"/>
      <protection locked="0"/>
    </xf>
    <xf numFmtId="176" fontId="11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11" fillId="12" borderId="3" xfId="0" applyNumberFormat="1" applyFont="1" applyFill="1" applyBorder="1" applyAlignment="1" applyProtection="1">
      <alignment horizontal="center" vertical="center" shrinkToFit="1"/>
      <protection locked="0"/>
    </xf>
    <xf numFmtId="176" fontId="11" fillId="0" borderId="11" xfId="0" applyNumberFormat="1" applyFont="1" applyBorder="1" applyAlignment="1" applyProtection="1">
      <alignment horizontal="center" vertical="center" shrinkToFit="1"/>
      <protection locked="0"/>
    </xf>
    <xf numFmtId="176" fontId="11" fillId="0" borderId="3" xfId="0" applyNumberFormat="1" applyFont="1" applyBorder="1" applyAlignment="1" applyProtection="1">
      <alignment horizontal="center" vertical="center" shrinkToFit="1"/>
      <protection locked="0"/>
    </xf>
    <xf numFmtId="176" fontId="11" fillId="12" borderId="2" xfId="0" applyNumberFormat="1" applyFont="1" applyFill="1" applyBorder="1" applyAlignment="1" applyProtection="1">
      <alignment horizontal="center" vertical="center" shrinkToFit="1"/>
      <protection locked="0"/>
    </xf>
    <xf numFmtId="176" fontId="13" fillId="0" borderId="11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176" fontId="13" fillId="19" borderId="14" xfId="0" applyNumberFormat="1" applyFont="1" applyFill="1" applyBorder="1" applyAlignment="1">
      <alignment horizontal="center" vertical="center"/>
    </xf>
    <xf numFmtId="176" fontId="13" fillId="19" borderId="13" xfId="0" applyNumberFormat="1" applyFont="1" applyFill="1" applyBorder="1" applyAlignment="1">
      <alignment horizontal="center" vertical="center"/>
    </xf>
    <xf numFmtId="176" fontId="13" fillId="19" borderId="1" xfId="0" applyNumberFormat="1" applyFont="1" applyFill="1" applyBorder="1" applyAlignment="1">
      <alignment horizontal="center" vertical="center"/>
    </xf>
    <xf numFmtId="176" fontId="13" fillId="19" borderId="11" xfId="0" applyNumberFormat="1" applyFont="1" applyFill="1" applyBorder="1" applyAlignment="1">
      <alignment horizontal="center" vertical="center"/>
    </xf>
    <xf numFmtId="176" fontId="13" fillId="19" borderId="3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18" borderId="14" xfId="0" applyFont="1" applyFill="1" applyBorder="1" applyAlignment="1">
      <alignment horizontal="center" vertical="center"/>
    </xf>
    <xf numFmtId="0" fontId="16" fillId="18" borderId="15" xfId="0" applyFont="1" applyFill="1" applyBorder="1" applyAlignment="1">
      <alignment horizontal="center" vertical="center"/>
    </xf>
    <xf numFmtId="0" fontId="16" fillId="18" borderId="13" xfId="0" applyFont="1" applyFill="1" applyBorder="1" applyAlignment="1">
      <alignment horizontal="center" vertical="center"/>
    </xf>
    <xf numFmtId="0" fontId="16" fillId="17" borderId="14" xfId="0" applyFont="1" applyFill="1" applyBorder="1" applyAlignment="1">
      <alignment horizontal="center" vertical="center"/>
    </xf>
    <xf numFmtId="0" fontId="16" fillId="17" borderId="15" xfId="0" applyFont="1" applyFill="1" applyBorder="1" applyAlignment="1">
      <alignment horizontal="center" vertical="center"/>
    </xf>
    <xf numFmtId="0" fontId="16" fillId="17" borderId="1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11" borderId="21" xfId="0" applyFont="1" applyFill="1" applyBorder="1" applyAlignment="1">
      <alignment horizontal="center" vertical="center"/>
    </xf>
    <xf numFmtId="0" fontId="14" fillId="11" borderId="22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82" fontId="27" fillId="0" borderId="11" xfId="1" applyNumberFormat="1" applyFont="1" applyBorder="1" applyAlignment="1">
      <alignment horizontal="right" vertical="center"/>
    </xf>
    <xf numFmtId="182" fontId="27" fillId="0" borderId="3" xfId="1" applyNumberFormat="1" applyFont="1" applyBorder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7" fillId="0" borderId="1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6" borderId="11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182" fontId="27" fillId="6" borderId="11" xfId="1" applyNumberFormat="1" applyFont="1" applyFill="1" applyBorder="1" applyAlignment="1">
      <alignment horizontal="right" vertical="center"/>
    </xf>
    <xf numFmtId="182" fontId="27" fillId="6" borderId="3" xfId="1" applyNumberFormat="1" applyFont="1" applyFill="1" applyBorder="1" applyAlignment="1">
      <alignment horizontal="right" vertical="center"/>
    </xf>
    <xf numFmtId="181" fontId="27" fillId="6" borderId="11" xfId="1" applyNumberFormat="1" applyFont="1" applyFill="1" applyBorder="1" applyAlignment="1">
      <alignment horizontal="center" vertical="center"/>
    </xf>
    <xf numFmtId="181" fontId="27" fillId="6" borderId="3" xfId="1" applyNumberFormat="1" applyFont="1" applyFill="1" applyBorder="1" applyAlignment="1">
      <alignment horizontal="center" vertical="center"/>
    </xf>
    <xf numFmtId="182" fontId="27" fillId="0" borderId="11" xfId="0" applyNumberFormat="1" applyFont="1" applyBorder="1" applyAlignment="1">
      <alignment horizontal="right" vertical="center"/>
    </xf>
    <xf numFmtId="182" fontId="27" fillId="0" borderId="3" xfId="0" applyNumberFormat="1" applyFont="1" applyBorder="1" applyAlignment="1">
      <alignment horizontal="right" vertical="center"/>
    </xf>
    <xf numFmtId="181" fontId="27" fillId="0" borderId="11" xfId="0" applyNumberFormat="1" applyFont="1" applyBorder="1" applyAlignment="1">
      <alignment horizontal="center" vertical="center"/>
    </xf>
    <xf numFmtId="181" fontId="27" fillId="0" borderId="3" xfId="0" applyNumberFormat="1" applyFont="1" applyBorder="1" applyAlignment="1">
      <alignment horizontal="center" vertical="center"/>
    </xf>
    <xf numFmtId="10" fontId="27" fillId="0" borderId="11" xfId="0" applyNumberFormat="1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4" fontId="9" fillId="17" borderId="1" xfId="0" applyNumberFormat="1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14" fontId="49" fillId="2" borderId="14" xfId="0" applyNumberFormat="1" applyFont="1" applyFill="1" applyBorder="1" applyAlignment="1">
      <alignment horizontal="center" vertical="center" wrapText="1"/>
    </xf>
    <xf numFmtId="14" fontId="49" fillId="2" borderId="13" xfId="0" applyNumberFormat="1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center"/>
    </xf>
  </cellXfs>
  <cellStyles count="6">
    <cellStyle name="백분율" xfId="4" builtinId="5"/>
    <cellStyle name="쉼표 [0]" xfId="1" builtinId="6"/>
    <cellStyle name="쉼표 [0] 2" xfId="3" xr:uid="{572FFBA6-42E3-45F6-9B79-229A79F66937}"/>
    <cellStyle name="쉼표 [0] 5" xfId="2" xr:uid="{278FCE59-E9DA-4DAC-A247-2F5B31587548}"/>
    <cellStyle name="표준" xfId="0" builtinId="0"/>
    <cellStyle name="표준 2" xfId="5" xr:uid="{DD418FE8-D7D3-47FC-9D34-C7E2F9A49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197</xdr:row>
          <xdr:rowOff>0</xdr:rowOff>
        </xdr:from>
        <xdr:to>
          <xdr:col>14</xdr:col>
          <xdr:colOff>579120</xdr:colOff>
          <xdr:row>200</xdr:row>
          <xdr:rowOff>0</xdr:rowOff>
        </xdr:to>
        <xdr:sp macro="" textlink="">
          <xdr:nvSpPr>
            <xdr:cNvPr id="30730" name="Object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05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201</xdr:row>
          <xdr:rowOff>0</xdr:rowOff>
        </xdr:from>
        <xdr:to>
          <xdr:col>14</xdr:col>
          <xdr:colOff>563880</xdr:colOff>
          <xdr:row>203</xdr:row>
          <xdr:rowOff>152400</xdr:rowOff>
        </xdr:to>
        <xdr:sp macro="" textlink="">
          <xdr:nvSpPr>
            <xdr:cNvPr id="30731" name="Object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05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225</xdr:row>
          <xdr:rowOff>0</xdr:rowOff>
        </xdr:from>
        <xdr:to>
          <xdr:col>14</xdr:col>
          <xdr:colOff>563880</xdr:colOff>
          <xdr:row>227</xdr:row>
          <xdr:rowOff>152400</xdr:rowOff>
        </xdr:to>
        <xdr:sp macro="" textlink="">
          <xdr:nvSpPr>
            <xdr:cNvPr id="30734" name="Object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05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261</xdr:row>
          <xdr:rowOff>0</xdr:rowOff>
        </xdr:from>
        <xdr:to>
          <xdr:col>15</xdr:col>
          <xdr:colOff>563880</xdr:colOff>
          <xdr:row>263</xdr:row>
          <xdr:rowOff>152400</xdr:rowOff>
        </xdr:to>
        <xdr:sp macro="" textlink="">
          <xdr:nvSpPr>
            <xdr:cNvPr id="30735" name="Object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05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261</xdr:row>
          <xdr:rowOff>0</xdr:rowOff>
        </xdr:from>
        <xdr:to>
          <xdr:col>16</xdr:col>
          <xdr:colOff>601980</xdr:colOff>
          <xdr:row>263</xdr:row>
          <xdr:rowOff>152400</xdr:rowOff>
        </xdr:to>
        <xdr:sp macro="" textlink="">
          <xdr:nvSpPr>
            <xdr:cNvPr id="30739" name="Object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05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261</xdr:row>
          <xdr:rowOff>0</xdr:rowOff>
        </xdr:from>
        <xdr:to>
          <xdr:col>17</xdr:col>
          <xdr:colOff>563880</xdr:colOff>
          <xdr:row>263</xdr:row>
          <xdr:rowOff>152400</xdr:rowOff>
        </xdr:to>
        <xdr:sp macro="" textlink="">
          <xdr:nvSpPr>
            <xdr:cNvPr id="30740" name="Object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05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261</xdr:row>
          <xdr:rowOff>0</xdr:rowOff>
        </xdr:from>
        <xdr:to>
          <xdr:col>18</xdr:col>
          <xdr:colOff>563880</xdr:colOff>
          <xdr:row>263</xdr:row>
          <xdr:rowOff>152400</xdr:rowOff>
        </xdr:to>
        <xdr:sp macro="" textlink="">
          <xdr:nvSpPr>
            <xdr:cNvPr id="30741" name="Object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05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313</xdr:row>
          <xdr:rowOff>0</xdr:rowOff>
        </xdr:from>
        <xdr:to>
          <xdr:col>19</xdr:col>
          <xdr:colOff>563880</xdr:colOff>
          <xdr:row>315</xdr:row>
          <xdr:rowOff>152400</xdr:rowOff>
        </xdr:to>
        <xdr:sp macro="" textlink="">
          <xdr:nvSpPr>
            <xdr:cNvPr id="30742" name="Object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05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313</xdr:row>
          <xdr:rowOff>0</xdr:rowOff>
        </xdr:from>
        <xdr:to>
          <xdr:col>20</xdr:col>
          <xdr:colOff>563880</xdr:colOff>
          <xdr:row>315</xdr:row>
          <xdr:rowOff>152400</xdr:rowOff>
        </xdr:to>
        <xdr:sp macro="" textlink="">
          <xdr:nvSpPr>
            <xdr:cNvPr id="30744" name="Object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05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346</xdr:row>
          <xdr:rowOff>0</xdr:rowOff>
        </xdr:from>
        <xdr:to>
          <xdr:col>19</xdr:col>
          <xdr:colOff>556260</xdr:colOff>
          <xdr:row>348</xdr:row>
          <xdr:rowOff>144780</xdr:rowOff>
        </xdr:to>
        <xdr:sp macro="" textlink="">
          <xdr:nvSpPr>
            <xdr:cNvPr id="30745" name="Object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05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91440</xdr:colOff>
          <xdr:row>346</xdr:row>
          <xdr:rowOff>0</xdr:rowOff>
        </xdr:from>
        <xdr:to>
          <xdr:col>20</xdr:col>
          <xdr:colOff>647700</xdr:colOff>
          <xdr:row>348</xdr:row>
          <xdr:rowOff>144780</xdr:rowOff>
        </xdr:to>
        <xdr:sp macro="" textlink="">
          <xdr:nvSpPr>
            <xdr:cNvPr id="30747" name="Object 27" hidden="1">
              <a:extLst>
                <a:ext uri="{63B3BB69-23CF-44E3-9099-C40C66FF867C}">
                  <a14:compatExt spid="_x0000_s30747"/>
                </a:ext>
                <a:ext uri="{FF2B5EF4-FFF2-40B4-BE49-F238E27FC236}">
                  <a16:creationId xmlns:a16="http://schemas.microsoft.com/office/drawing/2014/main" id="{00000000-0008-0000-0500-00001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68</xdr:row>
      <xdr:rowOff>0</xdr:rowOff>
    </xdr:from>
    <xdr:to>
      <xdr:col>11</xdr:col>
      <xdr:colOff>121921</xdr:colOff>
      <xdr:row>94</xdr:row>
      <xdr:rowOff>37057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161" y="11917680"/>
          <a:ext cx="7627620" cy="43956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EEA0-0835-4073-AE3F-261526DC7FAC}">
  <sheetPr>
    <tabColor rgb="FF002060"/>
  </sheetPr>
  <dimension ref="A1"/>
  <sheetViews>
    <sheetView workbookViewId="0">
      <selection activeCell="P25" sqref="A1:XFD1048576"/>
    </sheetView>
    <sheetView workbookViewId="1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C604E-ABE3-4753-BFCF-41DD7EAA3C16}">
  <sheetPr>
    <tabColor rgb="FF0070C0"/>
  </sheetPr>
  <dimension ref="A1:K88"/>
  <sheetViews>
    <sheetView workbookViewId="0">
      <selection activeCell="A25" sqref="A25"/>
    </sheetView>
    <sheetView workbookViewId="1">
      <selection activeCell="I23" sqref="I23"/>
    </sheetView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14" width="15.296875" style="34" customWidth="1"/>
    <col min="15" max="16384" width="8.796875" style="34"/>
  </cols>
  <sheetData>
    <row r="1" spans="1:10" s="37" customFormat="1">
      <c r="A1" s="34"/>
      <c r="B1" s="35" t="s">
        <v>9088</v>
      </c>
      <c r="C1" s="36"/>
      <c r="D1" s="36"/>
    </row>
    <row r="3" spans="1:10" s="41" customFormat="1">
      <c r="A3" s="34"/>
      <c r="B3" s="38"/>
      <c r="C3" s="40" t="s">
        <v>88</v>
      </c>
      <c r="D3" s="40"/>
    </row>
    <row r="5" spans="1:10">
      <c r="E5" s="561" t="s">
        <v>55</v>
      </c>
      <c r="F5" s="561" t="s">
        <v>56</v>
      </c>
      <c r="G5" s="561" t="s">
        <v>57</v>
      </c>
      <c r="H5" s="561"/>
      <c r="I5" s="561" t="s">
        <v>60</v>
      </c>
    </row>
    <row r="6" spans="1:10">
      <c r="E6" s="561"/>
      <c r="F6" s="561"/>
      <c r="G6" s="410" t="s">
        <v>58</v>
      </c>
      <c r="H6" s="410" t="s">
        <v>59</v>
      </c>
      <c r="I6" s="561"/>
      <c r="J6" s="46" t="s">
        <v>87</v>
      </c>
    </row>
    <row r="7" spans="1:10">
      <c r="D7" s="110">
        <v>1</v>
      </c>
      <c r="E7" s="43" t="s">
        <v>3165</v>
      </c>
      <c r="F7" s="43">
        <f>Raw_BS!D13</f>
        <v>97400.270695890416</v>
      </c>
      <c r="G7" s="43">
        <v>0</v>
      </c>
      <c r="H7" s="43">
        <v>0</v>
      </c>
      <c r="I7" s="43">
        <f>SUM(F7:H7)</f>
        <v>97400.270695890416</v>
      </c>
      <c r="J7" s="46" t="b">
        <f>F7=K28</f>
        <v>1</v>
      </c>
    </row>
    <row r="8" spans="1:10">
      <c r="D8" s="110">
        <v>2</v>
      </c>
      <c r="E8" s="43" t="s">
        <v>3128</v>
      </c>
      <c r="F8" s="43">
        <f>Raw_BS!D14</f>
        <v>1577539</v>
      </c>
      <c r="G8" s="43">
        <v>0</v>
      </c>
      <c r="H8" s="43">
        <v>0</v>
      </c>
      <c r="I8" s="43">
        <f t="shared" ref="I8:I10" si="0">SUM(F8:H8)</f>
        <v>1577539</v>
      </c>
      <c r="J8" s="46" t="b">
        <f>F8=G36</f>
        <v>1</v>
      </c>
    </row>
    <row r="9" spans="1:10">
      <c r="D9" s="110">
        <v>3</v>
      </c>
      <c r="E9" s="43" t="s">
        <v>3166</v>
      </c>
      <c r="F9" s="43">
        <f>Raw_BS!D16</f>
        <v>5120704</v>
      </c>
      <c r="G9" s="43">
        <v>0</v>
      </c>
      <c r="H9" s="43">
        <v>0</v>
      </c>
      <c r="I9" s="43">
        <f t="shared" si="0"/>
        <v>5120704</v>
      </c>
      <c r="J9" s="46" t="b">
        <f>F9=J81</f>
        <v>1</v>
      </c>
    </row>
    <row r="10" spans="1:10">
      <c r="D10" s="110">
        <v>4</v>
      </c>
      <c r="E10" s="43" t="s">
        <v>3167</v>
      </c>
      <c r="F10" s="43">
        <f>Raw_BS!D17</f>
        <v>3353370</v>
      </c>
      <c r="G10" s="43">
        <v>0</v>
      </c>
      <c r="H10" s="43">
        <v>0</v>
      </c>
      <c r="I10" s="43">
        <f t="shared" si="0"/>
        <v>3353370</v>
      </c>
      <c r="J10" s="46" t="b">
        <f>F10=G51</f>
        <v>1</v>
      </c>
    </row>
    <row r="11" spans="1:10">
      <c r="B11" s="47"/>
      <c r="E11" s="417" t="s">
        <v>9058</v>
      </c>
      <c r="F11" s="417">
        <f>SUM(F7:F10)</f>
        <v>10149013.270695891</v>
      </c>
      <c r="G11" s="417">
        <f>SUM(G7:G10)</f>
        <v>0</v>
      </c>
      <c r="H11" s="417">
        <f>SUM(H7:H10)</f>
        <v>0</v>
      </c>
      <c r="I11" s="417">
        <f>SUM(I7:I10)</f>
        <v>10149013.270695891</v>
      </c>
    </row>
    <row r="12" spans="1:10">
      <c r="B12" s="47"/>
    </row>
    <row r="13" spans="1:10">
      <c r="B13" s="47"/>
      <c r="D13" s="39" t="s">
        <v>9062</v>
      </c>
    </row>
    <row r="14" spans="1:10">
      <c r="B14" s="47"/>
      <c r="E14" s="410" t="s">
        <v>55</v>
      </c>
      <c r="F14" s="410" t="s">
        <v>3123</v>
      </c>
      <c r="G14" s="410" t="s">
        <v>2975</v>
      </c>
      <c r="H14" s="410" t="s">
        <v>2977</v>
      </c>
      <c r="I14" s="410" t="s">
        <v>70</v>
      </c>
    </row>
    <row r="15" spans="1:10">
      <c r="B15" s="47"/>
      <c r="E15" s="418" t="s">
        <v>3165</v>
      </c>
      <c r="F15" s="56" t="s">
        <v>9059</v>
      </c>
      <c r="G15" s="56" t="s">
        <v>6367</v>
      </c>
      <c r="H15" s="43">
        <f>K30</f>
        <v>97400.270695890416</v>
      </c>
      <c r="I15" s="43"/>
    </row>
    <row r="16" spans="1:10">
      <c r="B16" s="47"/>
      <c r="E16" s="418" t="s">
        <v>3128</v>
      </c>
      <c r="F16" s="56" t="s">
        <v>3168</v>
      </c>
      <c r="G16" s="56" t="s">
        <v>9316</v>
      </c>
      <c r="H16" s="43">
        <f>G36</f>
        <v>1577539</v>
      </c>
      <c r="I16" s="56"/>
    </row>
    <row r="17" spans="1:11">
      <c r="B17" s="47"/>
      <c r="E17" s="556" t="s">
        <v>3166</v>
      </c>
      <c r="F17" s="56" t="str">
        <f>E85</f>
        <v>차량유지비</v>
      </c>
      <c r="G17" s="56" t="s">
        <v>6364</v>
      </c>
      <c r="H17" s="43">
        <f>F85</f>
        <v>3651983</v>
      </c>
      <c r="I17" s="43"/>
    </row>
    <row r="18" spans="1:11">
      <c r="B18" s="47"/>
      <c r="E18" s="557"/>
      <c r="F18" s="56" t="str">
        <f t="shared" ref="F18" si="1">E86</f>
        <v>보험료</v>
      </c>
      <c r="G18" s="56" t="s">
        <v>6364</v>
      </c>
      <c r="H18" s="43">
        <f t="shared" ref="H18:H19" si="2">F86</f>
        <v>414973</v>
      </c>
      <c r="I18" s="43"/>
    </row>
    <row r="19" spans="1:11">
      <c r="B19" s="47"/>
      <c r="E19" s="558"/>
      <c r="F19" s="56" t="str">
        <f t="shared" ref="F19" si="3">E87</f>
        <v>지급수수료</v>
      </c>
      <c r="G19" s="56" t="s">
        <v>6364</v>
      </c>
      <c r="H19" s="43">
        <f t="shared" si="2"/>
        <v>1053748</v>
      </c>
      <c r="I19" s="43"/>
    </row>
    <row r="20" spans="1:11">
      <c r="B20" s="47"/>
      <c r="E20" s="556" t="s">
        <v>3167</v>
      </c>
      <c r="F20" s="56" t="s">
        <v>9060</v>
      </c>
      <c r="G20" s="56" t="s">
        <v>6364</v>
      </c>
      <c r="H20" s="43">
        <f>G49</f>
        <v>3224080</v>
      </c>
      <c r="I20" s="43"/>
    </row>
    <row r="21" spans="1:11">
      <c r="B21" s="47"/>
      <c r="E21" s="558"/>
      <c r="F21" s="56" t="s">
        <v>9061</v>
      </c>
      <c r="G21" s="56" t="s">
        <v>6364</v>
      </c>
      <c r="H21" s="43">
        <f>G50</f>
        <v>129290</v>
      </c>
      <c r="I21" s="43"/>
    </row>
    <row r="22" spans="1:11" s="39" customFormat="1">
      <c r="B22" s="38"/>
      <c r="E22" s="415" t="s">
        <v>9063</v>
      </c>
      <c r="F22" s="415"/>
      <c r="G22" s="415"/>
      <c r="H22" s="417">
        <f>SUM(H15:H21)</f>
        <v>10149013.270695891</v>
      </c>
      <c r="I22" s="417"/>
    </row>
    <row r="23" spans="1:11">
      <c r="B23" s="47"/>
    </row>
    <row r="24" spans="1:11">
      <c r="B24" s="47"/>
    </row>
    <row r="25" spans="1:11" s="49" customFormat="1">
      <c r="A25" s="34"/>
      <c r="B25" s="47"/>
      <c r="C25" s="39"/>
      <c r="D25" s="48" t="s">
        <v>3170</v>
      </c>
    </row>
    <row r="26" spans="1:11">
      <c r="B26" s="47"/>
    </row>
    <row r="27" spans="1:11">
      <c r="B27" s="47"/>
      <c r="E27" s="477" t="s">
        <v>55</v>
      </c>
      <c r="F27" s="477" t="s">
        <v>83</v>
      </c>
      <c r="G27" s="477" t="s">
        <v>3194</v>
      </c>
      <c r="H27" s="477" t="s">
        <v>3177</v>
      </c>
      <c r="I27" s="477" t="s">
        <v>3178</v>
      </c>
      <c r="J27" s="477" t="s">
        <v>3195</v>
      </c>
      <c r="K27" s="477" t="s">
        <v>3196</v>
      </c>
    </row>
    <row r="28" spans="1:11">
      <c r="B28" s="47"/>
      <c r="E28" s="43" t="s">
        <v>130</v>
      </c>
      <c r="F28" s="43" t="s">
        <v>73</v>
      </c>
      <c r="G28" s="43">
        <v>2734699908</v>
      </c>
      <c r="H28" s="475">
        <v>44274</v>
      </c>
      <c r="I28" s="43">
        <v>13</v>
      </c>
      <c r="J28" s="476">
        <v>1E-3</v>
      </c>
      <c r="K28" s="43">
        <v>97400.270695890416</v>
      </c>
    </row>
    <row r="29" spans="1:11">
      <c r="B29" s="47"/>
      <c r="E29" s="43"/>
      <c r="F29" s="43"/>
      <c r="G29" s="43"/>
      <c r="H29" s="475">
        <v>44286</v>
      </c>
      <c r="I29" s="43"/>
      <c r="J29" s="43"/>
      <c r="K29" s="43"/>
    </row>
    <row r="30" spans="1:11" s="39" customFormat="1">
      <c r="B30" s="38"/>
      <c r="E30" s="417" t="s">
        <v>66</v>
      </c>
      <c r="F30" s="417"/>
      <c r="G30" s="417"/>
      <c r="H30" s="417"/>
      <c r="I30" s="417"/>
      <c r="J30" s="417"/>
      <c r="K30" s="417">
        <v>97400.270695890416</v>
      </c>
    </row>
    <row r="31" spans="1:11">
      <c r="B31" s="47"/>
    </row>
    <row r="32" spans="1:11">
      <c r="B32" s="47"/>
    </row>
    <row r="33" spans="1:8" s="49" customFormat="1">
      <c r="A33" s="34"/>
      <c r="B33" s="47"/>
      <c r="C33" s="39"/>
      <c r="D33" s="48" t="s">
        <v>3169</v>
      </c>
    </row>
    <row r="34" spans="1:8">
      <c r="B34" s="47"/>
    </row>
    <row r="35" spans="1:8">
      <c r="E35" s="44" t="s">
        <v>82</v>
      </c>
      <c r="F35" s="44" t="s">
        <v>3123</v>
      </c>
      <c r="G35" s="44" t="s">
        <v>2977</v>
      </c>
    </row>
    <row r="36" spans="1:8">
      <c r="E36" s="43" t="str">
        <f>잔액명세서!A67</f>
        <v>미수금</v>
      </c>
      <c r="F36" s="43" t="str">
        <f>잔액명세서!B68</f>
        <v>C세무서</v>
      </c>
      <c r="G36" s="43">
        <f>잔액명세서!C68</f>
        <v>1577539</v>
      </c>
      <c r="H36" s="109" t="s">
        <v>3168</v>
      </c>
    </row>
    <row r="37" spans="1:8">
      <c r="E37" s="44" t="str">
        <f>잔액명세서!A69</f>
        <v>미수금 계</v>
      </c>
      <c r="F37" s="44"/>
      <c r="G37" s="44">
        <f>잔액명세서!C69</f>
        <v>1577539</v>
      </c>
    </row>
    <row r="46" spans="1:8" s="49" customFormat="1">
      <c r="A46" s="34"/>
      <c r="B46" s="47"/>
      <c r="C46" s="39"/>
      <c r="D46" s="48" t="s">
        <v>3172</v>
      </c>
    </row>
    <row r="48" spans="1:8">
      <c r="E48" s="44" t="s">
        <v>82</v>
      </c>
      <c r="F48" s="44" t="s">
        <v>3123</v>
      </c>
      <c r="G48" s="44" t="s">
        <v>2977</v>
      </c>
    </row>
    <row r="49" spans="1:11">
      <c r="E49" s="43" t="str">
        <f>잔액명세서!A90</f>
        <v>단기법인세자산</v>
      </c>
      <c r="F49" s="43" t="str">
        <f>잔액명세서!B90</f>
        <v>2020년 법인세 환급</v>
      </c>
      <c r="G49" s="43">
        <f>잔액명세서!C90</f>
        <v>3224080</v>
      </c>
    </row>
    <row r="50" spans="1:11">
      <c r="E50" s="43">
        <f>잔액명세서!A91</f>
        <v>0</v>
      </c>
      <c r="F50" s="43" t="str">
        <f>잔액명세서!B91</f>
        <v>은행이자 선급법인세</v>
      </c>
      <c r="G50" s="43">
        <f>잔액명세서!C91</f>
        <v>129290</v>
      </c>
    </row>
    <row r="51" spans="1:11" s="39" customFormat="1">
      <c r="B51" s="38"/>
      <c r="E51" s="44" t="str">
        <f>잔액명세서!A92</f>
        <v>단기법인세자산 계</v>
      </c>
      <c r="F51" s="44">
        <f>잔액명세서!B92</f>
        <v>0</v>
      </c>
      <c r="G51" s="44">
        <f>잔액명세서!C92</f>
        <v>3353370</v>
      </c>
    </row>
    <row r="54" spans="1:11" s="49" customFormat="1">
      <c r="A54" s="34"/>
      <c r="B54" s="47"/>
      <c r="C54" s="39"/>
      <c r="D54" s="48" t="s">
        <v>3171</v>
      </c>
    </row>
    <row r="56" spans="1:11">
      <c r="E56" s="117" t="s">
        <v>4</v>
      </c>
      <c r="F56" s="117" t="s">
        <v>3175</v>
      </c>
      <c r="G56" s="117" t="s">
        <v>3176</v>
      </c>
      <c r="H56" s="117" t="s">
        <v>3177</v>
      </c>
      <c r="I56" s="117" t="s">
        <v>3178</v>
      </c>
      <c r="J56" s="118" t="s">
        <v>2976</v>
      </c>
      <c r="K56" s="119" t="s">
        <v>3179</v>
      </c>
    </row>
    <row r="57" spans="1:11">
      <c r="E57" s="564" t="s">
        <v>3180</v>
      </c>
      <c r="F57" s="564"/>
      <c r="G57" s="566">
        <v>977450</v>
      </c>
      <c r="H57" s="120">
        <v>44286</v>
      </c>
      <c r="I57" s="564">
        <f>H58-H57</f>
        <v>317</v>
      </c>
      <c r="J57" s="566">
        <f>INT(G57*I57/365)</f>
        <v>848908</v>
      </c>
      <c r="K57" s="566"/>
    </row>
    <row r="58" spans="1:11">
      <c r="E58" s="565"/>
      <c r="F58" s="565"/>
      <c r="G58" s="567"/>
      <c r="H58" s="120">
        <v>44603</v>
      </c>
      <c r="I58" s="565"/>
      <c r="J58" s="567"/>
      <c r="K58" s="567"/>
    </row>
    <row r="59" spans="1:11">
      <c r="E59" s="564" t="s">
        <v>3180</v>
      </c>
      <c r="F59" s="564"/>
      <c r="G59" s="566">
        <v>939740</v>
      </c>
      <c r="H59" s="120">
        <v>44286</v>
      </c>
      <c r="I59" s="564">
        <f>H60-H59</f>
        <v>317</v>
      </c>
      <c r="J59" s="566">
        <f>INT(G59*I59/365)</f>
        <v>816157</v>
      </c>
      <c r="K59" s="566"/>
    </row>
    <row r="60" spans="1:11">
      <c r="E60" s="565"/>
      <c r="F60" s="565"/>
      <c r="G60" s="567"/>
      <c r="H60" s="120">
        <v>44603</v>
      </c>
      <c r="I60" s="565"/>
      <c r="J60" s="567"/>
      <c r="K60" s="567"/>
    </row>
    <row r="61" spans="1:11">
      <c r="E61" s="564" t="s">
        <v>3180</v>
      </c>
      <c r="F61" s="564"/>
      <c r="G61" s="566">
        <v>760790</v>
      </c>
      <c r="H61" s="120">
        <v>44286</v>
      </c>
      <c r="I61" s="564">
        <f>H62-H61</f>
        <v>317</v>
      </c>
      <c r="J61" s="566">
        <f>INT(G61*I61/365)</f>
        <v>660740</v>
      </c>
      <c r="K61" s="566"/>
    </row>
    <row r="62" spans="1:11">
      <c r="E62" s="565"/>
      <c r="F62" s="565"/>
      <c r="G62" s="567"/>
      <c r="H62" s="121">
        <v>44603</v>
      </c>
      <c r="I62" s="565"/>
      <c r="J62" s="567"/>
      <c r="K62" s="567"/>
    </row>
    <row r="63" spans="1:11">
      <c r="E63" s="564" t="s">
        <v>3180</v>
      </c>
      <c r="F63" s="564"/>
      <c r="G63" s="566">
        <v>726790</v>
      </c>
      <c r="H63" s="120">
        <v>44286</v>
      </c>
      <c r="I63" s="564">
        <f>H64-H63</f>
        <v>317</v>
      </c>
      <c r="J63" s="566">
        <f t="shared" ref="J63" si="4">INT(G63*I63/365)</f>
        <v>631212</v>
      </c>
      <c r="K63" s="566"/>
    </row>
    <row r="64" spans="1:11">
      <c r="E64" s="565"/>
      <c r="F64" s="565"/>
      <c r="G64" s="567"/>
      <c r="H64" s="121">
        <v>44603</v>
      </c>
      <c r="I64" s="565"/>
      <c r="J64" s="567"/>
      <c r="K64" s="567"/>
    </row>
    <row r="65" spans="5:11">
      <c r="E65" s="564" t="s">
        <v>3180</v>
      </c>
      <c r="F65" s="564"/>
      <c r="G65" s="566">
        <v>540610</v>
      </c>
      <c r="H65" s="120">
        <v>44286</v>
      </c>
      <c r="I65" s="564">
        <f>H66-H65</f>
        <v>317</v>
      </c>
      <c r="J65" s="566">
        <f t="shared" ref="J65" si="5">INT(G65*I65/365)</f>
        <v>469516</v>
      </c>
      <c r="K65" s="566"/>
    </row>
    <row r="66" spans="5:11">
      <c r="E66" s="565"/>
      <c r="F66" s="565"/>
      <c r="G66" s="567"/>
      <c r="H66" s="121">
        <v>44603</v>
      </c>
      <c r="I66" s="565"/>
      <c r="J66" s="567"/>
      <c r="K66" s="567"/>
    </row>
    <row r="67" spans="5:11">
      <c r="E67" s="564" t="s">
        <v>3180</v>
      </c>
      <c r="F67" s="564"/>
      <c r="G67" s="566">
        <v>518701</v>
      </c>
      <c r="H67" s="120">
        <v>44286</v>
      </c>
      <c r="I67" s="564">
        <f>H68-H67</f>
        <v>72</v>
      </c>
      <c r="J67" s="566">
        <f t="shared" ref="J67" si="6">INT(G67*I67/365)</f>
        <v>102319</v>
      </c>
      <c r="K67" s="566"/>
    </row>
    <row r="68" spans="5:11">
      <c r="E68" s="565"/>
      <c r="F68" s="565"/>
      <c r="G68" s="567"/>
      <c r="H68" s="121">
        <v>44358</v>
      </c>
      <c r="I68" s="565"/>
      <c r="J68" s="567"/>
      <c r="K68" s="567"/>
    </row>
    <row r="69" spans="5:11">
      <c r="E69" s="564" t="s">
        <v>3180</v>
      </c>
      <c r="F69" s="564"/>
      <c r="G69" s="566">
        <v>624210</v>
      </c>
      <c r="H69" s="120">
        <v>44286</v>
      </c>
      <c r="I69" s="564">
        <f>H70-H69</f>
        <v>72</v>
      </c>
      <c r="J69" s="566">
        <f t="shared" ref="J69" si="7">INT(G69*I69/365)</f>
        <v>123131</v>
      </c>
      <c r="K69" s="566"/>
    </row>
    <row r="70" spans="5:11">
      <c r="E70" s="565"/>
      <c r="F70" s="565"/>
      <c r="G70" s="567"/>
      <c r="H70" s="121">
        <v>44358</v>
      </c>
      <c r="I70" s="565"/>
      <c r="J70" s="567"/>
      <c r="K70" s="567"/>
    </row>
    <row r="71" spans="5:11">
      <c r="E71" s="564" t="s">
        <v>3181</v>
      </c>
      <c r="F71" s="568" t="s">
        <v>3182</v>
      </c>
      <c r="G71" s="566">
        <v>21900</v>
      </c>
      <c r="H71" s="120">
        <v>44286</v>
      </c>
      <c r="I71" s="564">
        <f>H72-H71</f>
        <v>47</v>
      </c>
      <c r="J71" s="566">
        <f t="shared" ref="J71" si="8">INT(G71*I71/365)</f>
        <v>2820</v>
      </c>
      <c r="K71" s="566"/>
    </row>
    <row r="72" spans="5:11">
      <c r="E72" s="565"/>
      <c r="F72" s="565"/>
      <c r="G72" s="567"/>
      <c r="H72" s="121">
        <v>44333</v>
      </c>
      <c r="I72" s="565"/>
      <c r="J72" s="567"/>
      <c r="K72" s="567"/>
    </row>
    <row r="73" spans="5:11">
      <c r="E73" s="564" t="s">
        <v>3181</v>
      </c>
      <c r="F73" s="568" t="s">
        <v>3183</v>
      </c>
      <c r="G73" s="566">
        <v>137340</v>
      </c>
      <c r="H73" s="120">
        <v>44286</v>
      </c>
      <c r="I73" s="564">
        <f>H74-H73</f>
        <v>119</v>
      </c>
      <c r="J73" s="566">
        <f t="shared" ref="J73" si="9">INT(G73*I73/365)</f>
        <v>44776</v>
      </c>
      <c r="K73" s="566"/>
    </row>
    <row r="74" spans="5:11">
      <c r="E74" s="565"/>
      <c r="F74" s="565"/>
      <c r="G74" s="567"/>
      <c r="H74" s="121">
        <v>44405</v>
      </c>
      <c r="I74" s="565"/>
      <c r="J74" s="567"/>
      <c r="K74" s="567"/>
    </row>
    <row r="75" spans="5:11">
      <c r="E75" s="564" t="s">
        <v>3184</v>
      </c>
      <c r="F75" s="568" t="s">
        <v>3185</v>
      </c>
      <c r="G75" s="566">
        <v>2376000</v>
      </c>
      <c r="H75" s="120">
        <v>44286</v>
      </c>
      <c r="I75" s="564">
        <f>H76-H75</f>
        <v>134</v>
      </c>
      <c r="J75" s="566">
        <f t="shared" ref="J75" si="10">INT(G75*I75/365)</f>
        <v>872284</v>
      </c>
      <c r="K75" s="566"/>
    </row>
    <row r="76" spans="5:11">
      <c r="E76" s="565"/>
      <c r="F76" s="565"/>
      <c r="G76" s="567"/>
      <c r="H76" s="121">
        <v>44420</v>
      </c>
      <c r="I76" s="565"/>
      <c r="J76" s="567"/>
      <c r="K76" s="567"/>
    </row>
    <row r="77" spans="5:11">
      <c r="E77" s="564" t="s">
        <v>3186</v>
      </c>
      <c r="F77" s="568" t="s">
        <v>3187</v>
      </c>
      <c r="G77" s="566">
        <v>465600</v>
      </c>
      <c r="H77" s="120">
        <v>44286</v>
      </c>
      <c r="I77" s="564">
        <f>H78-H77</f>
        <v>288</v>
      </c>
      <c r="J77" s="566">
        <f t="shared" ref="J77" si="11">INT(G77*I77/365)</f>
        <v>367377</v>
      </c>
      <c r="K77" s="566"/>
    </row>
    <row r="78" spans="5:11">
      <c r="E78" s="565"/>
      <c r="F78" s="565"/>
      <c r="G78" s="567"/>
      <c r="H78" s="121">
        <v>44574</v>
      </c>
      <c r="I78" s="565"/>
      <c r="J78" s="567"/>
      <c r="K78" s="567"/>
    </row>
    <row r="79" spans="5:11">
      <c r="E79" s="564" t="s">
        <v>3188</v>
      </c>
      <c r="F79" s="568" t="s">
        <v>3189</v>
      </c>
      <c r="G79" s="566">
        <v>213660</v>
      </c>
      <c r="H79" s="120">
        <v>44286</v>
      </c>
      <c r="I79" s="564">
        <f>H80-H79</f>
        <v>310</v>
      </c>
      <c r="J79" s="566">
        <f t="shared" ref="J79" si="12">INT(G79*I79/365)</f>
        <v>181464</v>
      </c>
      <c r="K79" s="566"/>
    </row>
    <row r="80" spans="5:11">
      <c r="E80" s="565"/>
      <c r="F80" s="565"/>
      <c r="G80" s="567"/>
      <c r="H80" s="121">
        <v>44596</v>
      </c>
      <c r="I80" s="565"/>
      <c r="J80" s="567"/>
      <c r="K80" s="567"/>
    </row>
    <row r="81" spans="2:11" ht="13.8" thickBot="1">
      <c r="E81" s="29" t="s">
        <v>3190</v>
      </c>
      <c r="F81" s="569"/>
      <c r="G81" s="570"/>
      <c r="H81" s="570"/>
      <c r="I81" s="571"/>
      <c r="J81" s="122">
        <f>SUM(J57:J80)</f>
        <v>5120704</v>
      </c>
      <c r="K81" s="29"/>
    </row>
    <row r="82" spans="2:11">
      <c r="E82" s="27"/>
      <c r="F82" s="27"/>
      <c r="G82" s="27"/>
      <c r="H82" s="27"/>
      <c r="I82" s="123" t="s">
        <v>3191</v>
      </c>
      <c r="J82" s="124">
        <v>2311466</v>
      </c>
      <c r="K82" s="27"/>
    </row>
    <row r="83" spans="2:11" ht="13.8" thickBot="1">
      <c r="E83" s="25"/>
      <c r="F83" s="25"/>
      <c r="G83" s="25"/>
      <c r="H83" s="25"/>
      <c r="I83" s="125" t="s">
        <v>3192</v>
      </c>
      <c r="J83" s="126">
        <f>J81-J82</f>
        <v>2809238</v>
      </c>
      <c r="K83" s="25"/>
    </row>
    <row r="84" spans="2:11" ht="13.8" thickBot="1">
      <c r="E84" s="474"/>
      <c r="F84" s="474"/>
    </row>
    <row r="85" spans="2:11">
      <c r="E85" s="34" t="s">
        <v>3180</v>
      </c>
      <c r="F85" s="34">
        <f>SUMIF($E$57:$E$80, E85, $J$57:$J$80)</f>
        <v>3651983</v>
      </c>
    </row>
    <row r="86" spans="2:11">
      <c r="E86" s="34" t="s">
        <v>3186</v>
      </c>
      <c r="F86" s="34">
        <f t="shared" ref="F86:F87" si="13">SUMIF($E$57:$E$80, E86, $J$57:$J$80)</f>
        <v>414973</v>
      </c>
    </row>
    <row r="87" spans="2:11">
      <c r="E87" s="34" t="s">
        <v>3188</v>
      </c>
      <c r="F87" s="34">
        <f t="shared" si="13"/>
        <v>1053748</v>
      </c>
    </row>
    <row r="88" spans="2:11" s="39" customFormat="1" ht="13.8" thickBot="1">
      <c r="B88" s="38"/>
      <c r="E88" s="387" t="s">
        <v>66</v>
      </c>
      <c r="F88" s="387">
        <f>SUM(F85:F87)</f>
        <v>5120704</v>
      </c>
    </row>
  </sheetData>
  <mergeCells count="79">
    <mergeCell ref="F81:I81"/>
    <mergeCell ref="E79:E80"/>
    <mergeCell ref="F79:F80"/>
    <mergeCell ref="G79:G80"/>
    <mergeCell ref="I79:I80"/>
    <mergeCell ref="J79:J80"/>
    <mergeCell ref="K79:K80"/>
    <mergeCell ref="E77:E78"/>
    <mergeCell ref="F77:F78"/>
    <mergeCell ref="G77:G78"/>
    <mergeCell ref="I77:I78"/>
    <mergeCell ref="J77:J78"/>
    <mergeCell ref="K77:K78"/>
    <mergeCell ref="K75:K76"/>
    <mergeCell ref="E73:E74"/>
    <mergeCell ref="F73:F74"/>
    <mergeCell ref="G73:G74"/>
    <mergeCell ref="I73:I74"/>
    <mergeCell ref="J73:J74"/>
    <mergeCell ref="K73:K74"/>
    <mergeCell ref="E75:E76"/>
    <mergeCell ref="F75:F76"/>
    <mergeCell ref="G75:G76"/>
    <mergeCell ref="I75:I76"/>
    <mergeCell ref="J75:J76"/>
    <mergeCell ref="K71:K72"/>
    <mergeCell ref="E69:E70"/>
    <mergeCell ref="F69:F70"/>
    <mergeCell ref="G69:G70"/>
    <mergeCell ref="I69:I70"/>
    <mergeCell ref="J69:J70"/>
    <mergeCell ref="K69:K70"/>
    <mergeCell ref="E71:E72"/>
    <mergeCell ref="F71:F72"/>
    <mergeCell ref="G71:G72"/>
    <mergeCell ref="I71:I72"/>
    <mergeCell ref="J71:J72"/>
    <mergeCell ref="K67:K68"/>
    <mergeCell ref="E65:E66"/>
    <mergeCell ref="F65:F66"/>
    <mergeCell ref="G65:G66"/>
    <mergeCell ref="I65:I66"/>
    <mergeCell ref="J65:J66"/>
    <mergeCell ref="K65:K66"/>
    <mergeCell ref="E67:E68"/>
    <mergeCell ref="F67:F68"/>
    <mergeCell ref="G67:G68"/>
    <mergeCell ref="I67:I68"/>
    <mergeCell ref="J67:J68"/>
    <mergeCell ref="K63:K64"/>
    <mergeCell ref="E61:E62"/>
    <mergeCell ref="F61:F62"/>
    <mergeCell ref="G61:G62"/>
    <mergeCell ref="I61:I62"/>
    <mergeCell ref="J61:J62"/>
    <mergeCell ref="K61:K62"/>
    <mergeCell ref="E63:E64"/>
    <mergeCell ref="F63:F64"/>
    <mergeCell ref="G63:G64"/>
    <mergeCell ref="I63:I64"/>
    <mergeCell ref="J63:J64"/>
    <mergeCell ref="K57:K58"/>
    <mergeCell ref="E59:E60"/>
    <mergeCell ref="F59:F60"/>
    <mergeCell ref="G59:G60"/>
    <mergeCell ref="I59:I60"/>
    <mergeCell ref="J59:J60"/>
    <mergeCell ref="K59:K60"/>
    <mergeCell ref="J57:J58"/>
    <mergeCell ref="E5:E6"/>
    <mergeCell ref="F5:F6"/>
    <mergeCell ref="G5:H5"/>
    <mergeCell ref="I5:I6"/>
    <mergeCell ref="E57:E58"/>
    <mergeCell ref="F57:F58"/>
    <mergeCell ref="G57:G58"/>
    <mergeCell ref="I57:I58"/>
    <mergeCell ref="E20:E21"/>
    <mergeCell ref="E17:E1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50F6-2640-4628-A7E0-A9646E43DF1A}">
  <sheetPr>
    <tabColor rgb="FF0070C0"/>
  </sheetPr>
  <dimension ref="A1:BD108"/>
  <sheetViews>
    <sheetView workbookViewId="0">
      <selection activeCell="A51" sqref="A51"/>
    </sheetView>
    <sheetView workbookViewId="1"/>
  </sheetViews>
  <sheetFormatPr defaultColWidth="8.796875" defaultRowHeight="13.2" outlineLevelRow="1"/>
  <cols>
    <col min="1" max="1" width="1.69921875" style="34" customWidth="1"/>
    <col min="2" max="2" width="1.69921875" style="38" customWidth="1"/>
    <col min="3" max="4" width="1.69921875" style="39" customWidth="1"/>
    <col min="5" max="9" width="15.296875" style="34" customWidth="1"/>
    <col min="10" max="11" width="9.59765625" style="34" customWidth="1"/>
    <col min="12" max="12" width="9.59765625" style="68" customWidth="1"/>
    <col min="13" max="21" width="9.59765625" style="34" customWidth="1"/>
    <col min="22" max="23" width="8.796875" style="34"/>
    <col min="24" max="24" width="9.59765625" style="34" bestFit="1" customWidth="1"/>
    <col min="25" max="28" width="8.796875" style="34"/>
    <col min="29" max="29" width="12.5" style="34" customWidth="1"/>
    <col min="30" max="31" width="8.796875" style="34"/>
    <col min="32" max="32" width="10.19921875" style="34" customWidth="1"/>
    <col min="33" max="34" width="10.09765625" style="34" customWidth="1"/>
    <col min="35" max="35" width="8.796875" style="34"/>
    <col min="36" max="53" width="11.09765625" style="34" customWidth="1"/>
    <col min="54" max="16384" width="8.796875" style="34"/>
  </cols>
  <sheetData>
    <row r="1" spans="1:14" s="37" customFormat="1">
      <c r="A1" s="34"/>
      <c r="B1" s="35" t="s">
        <v>5968</v>
      </c>
      <c r="C1" s="36"/>
      <c r="D1" s="36"/>
      <c r="L1" s="293"/>
    </row>
    <row r="3" spans="1:14" s="41" customFormat="1">
      <c r="A3" s="34"/>
      <c r="B3" s="38"/>
      <c r="C3" s="40" t="s">
        <v>88</v>
      </c>
      <c r="D3" s="40"/>
      <c r="L3" s="294"/>
    </row>
    <row r="5" spans="1:14">
      <c r="E5" s="561" t="s">
        <v>55</v>
      </c>
      <c r="F5" s="561" t="s">
        <v>56</v>
      </c>
      <c r="G5" s="561" t="s">
        <v>57</v>
      </c>
      <c r="H5" s="561"/>
      <c r="I5" s="561" t="s">
        <v>60</v>
      </c>
    </row>
    <row r="6" spans="1:14">
      <c r="E6" s="561"/>
      <c r="F6" s="561"/>
      <c r="G6" s="410" t="s">
        <v>58</v>
      </c>
      <c r="H6" s="410" t="s">
        <v>59</v>
      </c>
      <c r="I6" s="561"/>
      <c r="J6" s="46" t="s">
        <v>87</v>
      </c>
      <c r="K6" s="46"/>
      <c r="L6" s="410" t="s">
        <v>55</v>
      </c>
      <c r="M6" s="410" t="s">
        <v>9065</v>
      </c>
      <c r="N6" s="410" t="s">
        <v>9066</v>
      </c>
    </row>
    <row r="7" spans="1:14">
      <c r="D7" s="110"/>
      <c r="E7" s="44" t="str">
        <f>Raw_BS!B22</f>
        <v>구축물</v>
      </c>
      <c r="F7" s="43">
        <f>Raw_BS!D22</f>
        <v>20272727</v>
      </c>
      <c r="G7" s="43">
        <v>0</v>
      </c>
      <c r="H7" s="43">
        <v>0</v>
      </c>
      <c r="I7" s="43">
        <f>SUM(F7:H7)</f>
        <v>20272727</v>
      </c>
      <c r="J7" s="46" t="b">
        <f>I7=P24</f>
        <v>1</v>
      </c>
      <c r="K7" s="46"/>
      <c r="L7" s="56" t="s">
        <v>9067</v>
      </c>
      <c r="M7" s="56" t="s">
        <v>6285</v>
      </c>
      <c r="N7" s="56" t="s">
        <v>9070</v>
      </c>
    </row>
    <row r="8" spans="1:14">
      <c r="D8" s="110"/>
      <c r="E8" s="44" t="str">
        <f>Raw_BS!B23</f>
        <v>(감가상각누계액)</v>
      </c>
      <c r="F8" s="43">
        <f>Raw_BS!D23</f>
        <v>-8784797</v>
      </c>
      <c r="G8" s="43">
        <v>0</v>
      </c>
      <c r="H8" s="43">
        <v>0</v>
      </c>
      <c r="I8" s="43">
        <f t="shared" ref="I8:I13" si="0">SUM(F8:H8)</f>
        <v>-8784797</v>
      </c>
      <c r="J8" s="46" t="b">
        <f>I8=-T24</f>
        <v>1</v>
      </c>
      <c r="K8" s="46"/>
      <c r="L8" s="56" t="s">
        <v>9068</v>
      </c>
      <c r="M8" s="56" t="s">
        <v>6285</v>
      </c>
      <c r="N8" s="56" t="s">
        <v>9070</v>
      </c>
    </row>
    <row r="9" spans="1:14">
      <c r="D9" s="110"/>
      <c r="E9" s="44" t="str">
        <f>Raw_BS!B24</f>
        <v>차량운반구</v>
      </c>
      <c r="F9" s="43">
        <f>Raw_BS!D24</f>
        <v>48918300</v>
      </c>
      <c r="G9" s="43">
        <v>0</v>
      </c>
      <c r="H9" s="43">
        <v>0</v>
      </c>
      <c r="I9" s="43">
        <f t="shared" si="0"/>
        <v>48918300</v>
      </c>
      <c r="J9" s="46" t="b">
        <f>I9=P85</f>
        <v>1</v>
      </c>
      <c r="K9" s="46"/>
      <c r="L9" s="56" t="s">
        <v>9069</v>
      </c>
      <c r="M9" s="56" t="s">
        <v>6286</v>
      </c>
      <c r="N9" s="56" t="s">
        <v>9070</v>
      </c>
    </row>
    <row r="10" spans="1:14">
      <c r="D10" s="110"/>
      <c r="E10" s="44" t="str">
        <f>Raw_BS!B25</f>
        <v>(감가상각누계액)</v>
      </c>
      <c r="F10" s="43">
        <f>Raw_BS!D25</f>
        <v>-27832714</v>
      </c>
      <c r="G10" s="43">
        <v>0</v>
      </c>
      <c r="H10" s="43">
        <v>0</v>
      </c>
      <c r="I10" s="43">
        <f t="shared" si="0"/>
        <v>-27832714</v>
      </c>
      <c r="J10" s="46" t="b">
        <f>I10=-T85</f>
        <v>1</v>
      </c>
      <c r="K10" s="46"/>
    </row>
    <row r="11" spans="1:14">
      <c r="D11" s="110"/>
      <c r="E11" s="44" t="str">
        <f>Raw_BS!B26</f>
        <v>비품</v>
      </c>
      <c r="F11" s="43">
        <f>Raw_BS!D26</f>
        <v>294300457</v>
      </c>
      <c r="G11" s="43">
        <v>0</v>
      </c>
      <c r="H11" s="43">
        <v>0</v>
      </c>
      <c r="I11" s="43">
        <f t="shared" si="0"/>
        <v>294300457</v>
      </c>
      <c r="J11" s="46" t="b">
        <f>I11=P77</f>
        <v>1</v>
      </c>
      <c r="K11" s="46"/>
    </row>
    <row r="12" spans="1:14">
      <c r="D12" s="110"/>
      <c r="E12" s="44" t="str">
        <f>Raw_BS!B27</f>
        <v>(감가상각누계액)</v>
      </c>
      <c r="F12" s="43">
        <f>Raw_BS!D27</f>
        <v>-101679456</v>
      </c>
      <c r="G12" s="43">
        <v>0</v>
      </c>
      <c r="H12" s="43">
        <v>0</v>
      </c>
      <c r="I12" s="43">
        <f t="shared" si="0"/>
        <v>-101679456</v>
      </c>
      <c r="J12" s="46" t="b">
        <f>I12=-T77</f>
        <v>1</v>
      </c>
      <c r="K12" s="46"/>
    </row>
    <row r="13" spans="1:14">
      <c r="D13" s="110"/>
      <c r="E13" s="44" t="str">
        <f>Raw_BS!B28</f>
        <v>국고보조금</v>
      </c>
      <c r="F13" s="43">
        <f>Raw_BS!D28</f>
        <v>-34835286</v>
      </c>
      <c r="G13" s="43">
        <v>0</v>
      </c>
      <c r="H13" s="43">
        <v>0</v>
      </c>
      <c r="I13" s="43">
        <f t="shared" si="0"/>
        <v>-34835286</v>
      </c>
      <c r="J13" s="46" t="b">
        <f>I13=G107</f>
        <v>1</v>
      </c>
      <c r="K13" s="46"/>
    </row>
    <row r="14" spans="1:14">
      <c r="B14" s="47"/>
      <c r="E14" s="417" t="s">
        <v>66</v>
      </c>
      <c r="F14" s="417">
        <f>SUM(F7:F13)</f>
        <v>190359231</v>
      </c>
      <c r="G14" s="417">
        <f t="shared" ref="G14:I14" si="1">SUM(G7:G13)</f>
        <v>0</v>
      </c>
      <c r="H14" s="417">
        <f t="shared" si="1"/>
        <v>0</v>
      </c>
      <c r="I14" s="417">
        <f t="shared" si="1"/>
        <v>190359231</v>
      </c>
    </row>
    <row r="15" spans="1:14">
      <c r="B15" s="47"/>
    </row>
    <row r="16" spans="1:14">
      <c r="E16" s="34" t="s">
        <v>6290</v>
      </c>
    </row>
    <row r="17" spans="2:56">
      <c r="E17" s="34" t="s">
        <v>6291</v>
      </c>
    </row>
    <row r="18" spans="2:56">
      <c r="E18" s="34" t="s">
        <v>6292</v>
      </c>
    </row>
    <row r="20" spans="2:56">
      <c r="B20" s="47"/>
      <c r="D20" s="48" t="s">
        <v>5934</v>
      </c>
      <c r="E20" s="49"/>
      <c r="F20" s="49"/>
      <c r="G20" s="49"/>
      <c r="H20" s="49"/>
      <c r="I20" s="49"/>
      <c r="J20" s="49"/>
      <c r="K20" s="49"/>
      <c r="L20" s="295"/>
      <c r="M20" s="49"/>
      <c r="N20" s="49"/>
      <c r="O20" s="49"/>
      <c r="P20" s="49"/>
      <c r="Q20" s="49"/>
      <c r="R20" s="49"/>
      <c r="S20" s="49"/>
      <c r="T20" s="49"/>
      <c r="U20" s="49"/>
      <c r="W20" s="48" t="s">
        <v>5945</v>
      </c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J20" s="319" t="s">
        <v>5950</v>
      </c>
      <c r="AK20" s="320"/>
      <c r="AL20" s="334" t="s">
        <v>6288</v>
      </c>
      <c r="AM20" s="320"/>
      <c r="AN20" s="320"/>
      <c r="AO20" s="320"/>
      <c r="AP20" s="320"/>
      <c r="AQ20" s="320"/>
      <c r="AR20" s="320"/>
      <c r="AS20" s="320"/>
      <c r="AT20" s="49"/>
      <c r="AU20" s="49"/>
      <c r="AV20" s="49"/>
      <c r="AW20" s="49"/>
      <c r="AX20" s="49"/>
      <c r="AY20" s="49"/>
      <c r="AZ20" s="49"/>
      <c r="BA20" s="49"/>
      <c r="BB20" s="49"/>
    </row>
    <row r="21" spans="2:56" s="164" customFormat="1" ht="26.4">
      <c r="B21" s="165"/>
      <c r="C21" s="166"/>
      <c r="D21" s="166"/>
      <c r="L21" s="296"/>
      <c r="P21" s="171">
        <v>44286</v>
      </c>
      <c r="T21" s="171">
        <v>44286</v>
      </c>
      <c r="U21" s="171">
        <v>44286</v>
      </c>
      <c r="AC21" s="172" t="s">
        <v>5961</v>
      </c>
      <c r="AF21" s="172" t="s">
        <v>5948</v>
      </c>
      <c r="AG21" s="172" t="s">
        <v>5947</v>
      </c>
      <c r="AH21" s="172" t="s">
        <v>5949</v>
      </c>
      <c r="AJ21" s="321" t="s">
        <v>5946</v>
      </c>
      <c r="AK21" s="322"/>
      <c r="AL21" s="322"/>
      <c r="AM21" s="322"/>
      <c r="AN21" s="323" t="s">
        <v>5956</v>
      </c>
      <c r="AO21" s="323">
        <v>44286</v>
      </c>
      <c r="AP21" s="322"/>
      <c r="AQ21" s="322"/>
      <c r="AR21" s="322"/>
      <c r="AS21" s="322"/>
      <c r="AU21" s="34"/>
      <c r="AV21" s="34"/>
      <c r="AW21" s="34"/>
      <c r="AX21" s="34"/>
      <c r="AY21" s="34"/>
      <c r="AZ21" s="34"/>
      <c r="BA21" s="34"/>
      <c r="BB21" s="34"/>
      <c r="BC21" s="34"/>
      <c r="BD21" s="34"/>
    </row>
    <row r="22" spans="2:56" s="164" customFormat="1" ht="26.4">
      <c r="B22" s="165"/>
      <c r="C22" s="166"/>
      <c r="D22" s="166"/>
      <c r="E22" s="167" t="s">
        <v>5808</v>
      </c>
      <c r="F22" s="167" t="s">
        <v>5809</v>
      </c>
      <c r="G22" s="167" t="s">
        <v>5810</v>
      </c>
      <c r="H22" s="167" t="s">
        <v>5811</v>
      </c>
      <c r="I22" s="297" t="s">
        <v>5812</v>
      </c>
      <c r="J22" s="302" t="s">
        <v>5813</v>
      </c>
      <c r="K22" s="302" t="s">
        <v>6287</v>
      </c>
      <c r="L22" s="302" t="s">
        <v>5814</v>
      </c>
      <c r="M22" s="302" t="s">
        <v>5815</v>
      </c>
      <c r="N22" s="298" t="s">
        <v>5816</v>
      </c>
      <c r="O22" s="167" t="s">
        <v>5817</v>
      </c>
      <c r="P22" s="169" t="s">
        <v>5818</v>
      </c>
      <c r="Q22" s="167" t="s">
        <v>5819</v>
      </c>
      <c r="R22" s="167" t="s">
        <v>5820</v>
      </c>
      <c r="S22" s="170" t="s">
        <v>5821</v>
      </c>
      <c r="T22" s="169" t="s">
        <v>5822</v>
      </c>
      <c r="U22" s="169" t="s">
        <v>5823</v>
      </c>
      <c r="W22" s="167" t="s">
        <v>5808</v>
      </c>
      <c r="X22" s="168" t="s">
        <v>5816</v>
      </c>
      <c r="Y22" s="168" t="s">
        <v>5817</v>
      </c>
      <c r="Z22" s="168" t="s">
        <v>5818</v>
      </c>
      <c r="AA22" s="168" t="s">
        <v>5819</v>
      </c>
      <c r="AB22" s="168" t="s">
        <v>5820</v>
      </c>
      <c r="AC22" s="170" t="s">
        <v>5821</v>
      </c>
      <c r="AD22" s="168" t="s">
        <v>5822</v>
      </c>
      <c r="AE22" s="168" t="s">
        <v>5823</v>
      </c>
      <c r="AJ22" s="324" t="s">
        <v>5951</v>
      </c>
      <c r="AK22" s="324" t="s">
        <v>5952</v>
      </c>
      <c r="AL22" s="324" t="s">
        <v>5953</v>
      </c>
      <c r="AM22" s="324" t="s">
        <v>5954</v>
      </c>
      <c r="AN22" s="325" t="s">
        <v>5955</v>
      </c>
      <c r="AO22" s="324" t="s">
        <v>5955</v>
      </c>
      <c r="AP22" s="324" t="s">
        <v>5957</v>
      </c>
      <c r="AQ22" s="326" t="s">
        <v>5958</v>
      </c>
      <c r="AR22" s="326" t="s">
        <v>5960</v>
      </c>
      <c r="AS22" s="326" t="s">
        <v>5959</v>
      </c>
      <c r="AU22" s="34"/>
      <c r="AY22" s="34"/>
      <c r="AZ22" s="34"/>
      <c r="BA22" s="34"/>
      <c r="BB22" s="34"/>
      <c r="BC22" s="34"/>
      <c r="BD22" s="34"/>
    </row>
    <row r="23" spans="2:56">
      <c r="E23" s="141" t="s">
        <v>15</v>
      </c>
      <c r="F23" s="136" t="s">
        <v>5824</v>
      </c>
      <c r="G23" s="136" t="s">
        <v>5825</v>
      </c>
      <c r="H23" s="137">
        <v>43520</v>
      </c>
      <c r="I23" s="314">
        <v>5</v>
      </c>
      <c r="J23" s="315" t="s">
        <v>5827</v>
      </c>
      <c r="K23" s="315" t="s">
        <v>6285</v>
      </c>
      <c r="L23" s="303">
        <v>0.2</v>
      </c>
      <c r="M23" s="304" t="s">
        <v>5828</v>
      </c>
      <c r="N23" s="299">
        <v>20272727</v>
      </c>
      <c r="O23" s="139"/>
      <c r="P23" s="140">
        <v>20272727</v>
      </c>
      <c r="Q23" s="139">
        <v>7771211</v>
      </c>
      <c r="R23" s="139">
        <v>12501516</v>
      </c>
      <c r="S23" s="161">
        <v>1013586</v>
      </c>
      <c r="T23" s="140">
        <v>8784797</v>
      </c>
      <c r="U23" s="140">
        <v>11487930</v>
      </c>
      <c r="W23" s="159" t="str">
        <f t="shared" ref="W23:W54" si="2">E23</f>
        <v>구축물</v>
      </c>
      <c r="X23" s="138">
        <f>N23</f>
        <v>20272727</v>
      </c>
      <c r="Y23" s="138"/>
      <c r="Z23" s="138">
        <f>X23+Y23</f>
        <v>20272727</v>
      </c>
      <c r="AA23" s="138">
        <f>Q23</f>
        <v>7771211</v>
      </c>
      <c r="AB23" s="138">
        <f>Z23-AA23</f>
        <v>12501516</v>
      </c>
      <c r="AC23" s="161">
        <f>IFERROR((P23-1000)/I23/12*M23, )</f>
        <v>1013586.3499999999</v>
      </c>
      <c r="AD23" s="138">
        <f>AA23+AC23</f>
        <v>8784797.3499999996</v>
      </c>
      <c r="AE23" s="138">
        <f>Z23-AD23</f>
        <v>11487929.65</v>
      </c>
      <c r="AF23" s="318" t="str">
        <f>IF(S23-AC23&lt;1, "TRUE", "FALSE")</f>
        <v>TRUE</v>
      </c>
      <c r="AJ23" s="327">
        <f t="shared" ref="AJ23:AJ54" si="3">H23</f>
        <v>43520</v>
      </c>
      <c r="AK23" s="327">
        <f>IFERROR(EOMONTH(AJ23, 0), )</f>
        <v>43524</v>
      </c>
      <c r="AL23" s="328">
        <f>I23</f>
        <v>5</v>
      </c>
      <c r="AM23" s="328">
        <f>AL23*12</f>
        <v>60</v>
      </c>
      <c r="AN23" s="329">
        <f>EOMONTH(AK23, AM23-1)</f>
        <v>45322</v>
      </c>
      <c r="AO23" s="330" t="str">
        <f>IF(AO$21&gt;$AN23, "O", "X")</f>
        <v>X</v>
      </c>
      <c r="AP23" s="330">
        <f>IF(AO23="X", (YEAR(AO$21)-YEAR($AK23))*12+(MONTH(AO$21)-MONTH($AK23))+1, $AM23)</f>
        <v>26</v>
      </c>
      <c r="AQ23" s="331">
        <f>P23</f>
        <v>20272727</v>
      </c>
      <c r="AR23" s="331">
        <f>IFERROR((AQ23-1000)/$AM23*AP23, )</f>
        <v>8784415.0333333332</v>
      </c>
      <c r="AS23" s="331">
        <f>AQ23-AR23</f>
        <v>11488311.966666667</v>
      </c>
      <c r="AT23" s="164"/>
    </row>
    <row r="24" spans="2:56">
      <c r="E24" s="312" t="s">
        <v>5829</v>
      </c>
      <c r="F24" s="313" t="s">
        <v>115</v>
      </c>
      <c r="G24" s="313" t="s">
        <v>115</v>
      </c>
      <c r="H24" s="313" t="s">
        <v>115</v>
      </c>
      <c r="I24" s="313" t="s">
        <v>115</v>
      </c>
      <c r="J24" s="316" t="s">
        <v>115</v>
      </c>
      <c r="K24" s="317"/>
      <c r="L24" s="305"/>
      <c r="M24" s="304"/>
      <c r="N24" s="300">
        <v>20272727</v>
      </c>
      <c r="O24" s="143"/>
      <c r="P24" s="144">
        <v>20272727</v>
      </c>
      <c r="Q24" s="143">
        <v>7771211</v>
      </c>
      <c r="R24" s="143">
        <v>12501516</v>
      </c>
      <c r="S24" s="162">
        <v>1013586</v>
      </c>
      <c r="T24" s="144">
        <v>8784797</v>
      </c>
      <c r="U24" s="144">
        <v>11487930</v>
      </c>
      <c r="W24" s="160" t="str">
        <f t="shared" si="2"/>
        <v>구축물 계</v>
      </c>
      <c r="X24" s="142">
        <f>X23</f>
        <v>20272727</v>
      </c>
      <c r="Y24" s="142">
        <f t="shared" ref="Y24:AE24" si="4">Y23</f>
        <v>0</v>
      </c>
      <c r="Z24" s="142">
        <f t="shared" si="4"/>
        <v>20272727</v>
      </c>
      <c r="AA24" s="142">
        <f t="shared" si="4"/>
        <v>7771211</v>
      </c>
      <c r="AB24" s="142">
        <f t="shared" si="4"/>
        <v>12501516</v>
      </c>
      <c r="AC24" s="162">
        <f t="shared" si="4"/>
        <v>1013586.3499999999</v>
      </c>
      <c r="AD24" s="142">
        <f t="shared" si="4"/>
        <v>8784797.3499999996</v>
      </c>
      <c r="AE24" s="142">
        <f t="shared" si="4"/>
        <v>11487929.65</v>
      </c>
      <c r="AF24" s="34">
        <f t="shared" ref="AF24:AF86" si="5">S24-AC24</f>
        <v>-0.34999999986030161</v>
      </c>
      <c r="AJ24" s="327" t="str">
        <f t="shared" si="3"/>
        <v/>
      </c>
      <c r="AK24" s="327" t="str">
        <f>I24</f>
        <v/>
      </c>
      <c r="AL24" s="332"/>
      <c r="AM24" s="332"/>
      <c r="AN24" s="327"/>
      <c r="AO24" s="332"/>
      <c r="AP24" s="332"/>
      <c r="AQ24" s="333">
        <f t="shared" ref="AQ24:AS24" si="6">AQ23</f>
        <v>20272727</v>
      </c>
      <c r="AR24" s="333">
        <f t="shared" si="6"/>
        <v>8784415.0333333332</v>
      </c>
      <c r="AS24" s="333">
        <f t="shared" si="6"/>
        <v>11488311.966666667</v>
      </c>
      <c r="AT24" s="164"/>
    </row>
    <row r="25" spans="2:56" outlineLevel="1">
      <c r="E25" s="141" t="s">
        <v>5933</v>
      </c>
      <c r="F25" s="145" t="s">
        <v>5830</v>
      </c>
      <c r="G25" s="145" t="s">
        <v>5831</v>
      </c>
      <c r="H25" s="146">
        <v>41345</v>
      </c>
      <c r="I25" s="314">
        <v>5</v>
      </c>
      <c r="J25" s="315" t="s">
        <v>5832</v>
      </c>
      <c r="K25" s="315" t="s">
        <v>6286</v>
      </c>
      <c r="L25" s="306">
        <v>0.45100000000000001</v>
      </c>
      <c r="M25" s="304"/>
      <c r="N25" s="301">
        <v>1050000</v>
      </c>
      <c r="O25" s="139"/>
      <c r="P25" s="147">
        <v>1050000</v>
      </c>
      <c r="Q25" s="148">
        <v>1049000</v>
      </c>
      <c r="R25" s="139">
        <f>P25-Q25</f>
        <v>1000</v>
      </c>
      <c r="S25" s="161"/>
      <c r="T25" s="140">
        <f t="shared" ref="T25:T40" si="7">Q25+S25</f>
        <v>1049000</v>
      </c>
      <c r="U25" s="140">
        <v>1000</v>
      </c>
      <c r="W25" s="159" t="str">
        <f t="shared" si="2"/>
        <v xml:space="preserve">비품 </v>
      </c>
      <c r="X25" s="138">
        <f t="shared" ref="X25:X84" si="8">N25</f>
        <v>1050000</v>
      </c>
      <c r="Y25" s="138"/>
      <c r="Z25" s="138">
        <f t="shared" ref="Z25:Z84" si="9">X25+Y25</f>
        <v>1050000</v>
      </c>
      <c r="AA25" s="138">
        <f t="shared" ref="AA25:AA84" si="10">Q25</f>
        <v>1049000</v>
      </c>
      <c r="AB25" s="138">
        <f t="shared" ref="AB25:AB84" si="11">Z25-AA25</f>
        <v>1000</v>
      </c>
      <c r="AC25" s="161">
        <f t="shared" ref="AC25:AC56" si="12">IFERROR((P25-1000)/I25/12*M25, )</f>
        <v>0</v>
      </c>
      <c r="AD25" s="138">
        <f t="shared" ref="AD25:AD84" si="13">AA25+AC25</f>
        <v>1049000</v>
      </c>
      <c r="AE25" s="138">
        <f t="shared" ref="AE25:AE84" si="14">Z25-AD25</f>
        <v>1000</v>
      </c>
      <c r="AF25" s="318" t="str">
        <f t="shared" ref="AF25:AF40" si="15">IF(S25-AC25&lt;1, "TRUE", "FALSE")</f>
        <v>TRUE</v>
      </c>
      <c r="AJ25" s="327">
        <f t="shared" si="3"/>
        <v>41345</v>
      </c>
      <c r="AK25" s="327">
        <f t="shared" ref="AK25:AK40" si="16">IFERROR(EOMONTH(AJ25, 0), )</f>
        <v>41364</v>
      </c>
      <c r="AL25" s="332">
        <f t="shared" ref="AL25:AL56" si="17">I25</f>
        <v>5</v>
      </c>
      <c r="AM25" s="332">
        <f t="shared" ref="AM25:AM84" si="18">AL25*12</f>
        <v>60</v>
      </c>
      <c r="AN25" s="327">
        <f t="shared" ref="AN25:AN84" si="19">EOMONTH(AK25, AM25-1)</f>
        <v>43159</v>
      </c>
      <c r="AO25" s="330" t="str">
        <f t="shared" ref="AO25:AO84" si="20">IF(AO$21&gt;$AN25, "O", "X")</f>
        <v>O</v>
      </c>
      <c r="AP25" s="330">
        <f t="shared" ref="AP25:AP84" si="21">IF(AO25="X", (YEAR(AO$21)-YEAR($AK25))*12+(MONTH(AO$21)-MONTH($AK25))+1, $AM25)</f>
        <v>60</v>
      </c>
      <c r="AQ25" s="331">
        <f t="shared" ref="AQ25:AQ56" si="22">P25</f>
        <v>1050000</v>
      </c>
      <c r="AR25" s="331">
        <f t="shared" ref="AR25:AR56" si="23">IFERROR((AQ25-1000)/$AM25*AP25, )</f>
        <v>1049000</v>
      </c>
      <c r="AS25" s="331">
        <f t="shared" ref="AS25:AS84" si="24">AQ25-AR25</f>
        <v>1000</v>
      </c>
      <c r="AT25" s="164"/>
    </row>
    <row r="26" spans="2:56" outlineLevel="1">
      <c r="E26" s="141" t="s">
        <v>5933</v>
      </c>
      <c r="F26" s="145" t="s">
        <v>5833</v>
      </c>
      <c r="G26" s="145" t="s">
        <v>5834</v>
      </c>
      <c r="H26" s="146">
        <v>41099</v>
      </c>
      <c r="I26" s="314">
        <v>5</v>
      </c>
      <c r="J26" s="315" t="s">
        <v>5832</v>
      </c>
      <c r="K26" s="315" t="s">
        <v>6286</v>
      </c>
      <c r="L26" s="306">
        <v>0.45100000000000001</v>
      </c>
      <c r="M26" s="304"/>
      <c r="N26" s="301">
        <v>1130000</v>
      </c>
      <c r="O26" s="139"/>
      <c r="P26" s="147">
        <v>1130000</v>
      </c>
      <c r="Q26" s="148">
        <v>1129000</v>
      </c>
      <c r="R26" s="139">
        <f t="shared" ref="R26:R41" si="25">P26-Q26</f>
        <v>1000</v>
      </c>
      <c r="S26" s="161"/>
      <c r="T26" s="140">
        <f t="shared" si="7"/>
        <v>1129000</v>
      </c>
      <c r="U26" s="140">
        <v>1000</v>
      </c>
      <c r="W26" s="159" t="str">
        <f t="shared" si="2"/>
        <v xml:space="preserve">비품 </v>
      </c>
      <c r="X26" s="138">
        <f t="shared" si="8"/>
        <v>1130000</v>
      </c>
      <c r="Y26" s="138"/>
      <c r="Z26" s="138">
        <f t="shared" si="9"/>
        <v>1130000</v>
      </c>
      <c r="AA26" s="138">
        <f t="shared" si="10"/>
        <v>1129000</v>
      </c>
      <c r="AB26" s="138">
        <f t="shared" si="11"/>
        <v>1000</v>
      </c>
      <c r="AC26" s="161">
        <f t="shared" si="12"/>
        <v>0</v>
      </c>
      <c r="AD26" s="138">
        <f t="shared" si="13"/>
        <v>1129000</v>
      </c>
      <c r="AE26" s="138">
        <f t="shared" si="14"/>
        <v>1000</v>
      </c>
      <c r="AF26" s="318" t="str">
        <f t="shared" si="15"/>
        <v>TRUE</v>
      </c>
      <c r="AJ26" s="327">
        <f t="shared" si="3"/>
        <v>41099</v>
      </c>
      <c r="AK26" s="327">
        <f t="shared" si="16"/>
        <v>41121</v>
      </c>
      <c r="AL26" s="332">
        <f t="shared" si="17"/>
        <v>5</v>
      </c>
      <c r="AM26" s="332">
        <f t="shared" si="18"/>
        <v>60</v>
      </c>
      <c r="AN26" s="327">
        <f t="shared" si="19"/>
        <v>42916</v>
      </c>
      <c r="AO26" s="330" t="str">
        <f t="shared" si="20"/>
        <v>O</v>
      </c>
      <c r="AP26" s="330">
        <f t="shared" si="21"/>
        <v>60</v>
      </c>
      <c r="AQ26" s="331">
        <f t="shared" si="22"/>
        <v>1130000</v>
      </c>
      <c r="AR26" s="331">
        <f t="shared" si="23"/>
        <v>1129000</v>
      </c>
      <c r="AS26" s="331">
        <f t="shared" si="24"/>
        <v>1000</v>
      </c>
      <c r="AT26" s="164"/>
    </row>
    <row r="27" spans="2:56" outlineLevel="1">
      <c r="E27" s="141" t="s">
        <v>5933</v>
      </c>
      <c r="F27" s="145" t="s">
        <v>5835</v>
      </c>
      <c r="G27" s="145" t="s">
        <v>5836</v>
      </c>
      <c r="H27" s="146">
        <v>41114</v>
      </c>
      <c r="I27" s="314">
        <v>5</v>
      </c>
      <c r="J27" s="315" t="s">
        <v>5832</v>
      </c>
      <c r="K27" s="315" t="s">
        <v>6286</v>
      </c>
      <c r="L27" s="306">
        <v>0.45100000000000001</v>
      </c>
      <c r="M27" s="304"/>
      <c r="N27" s="301">
        <v>500000</v>
      </c>
      <c r="O27" s="139"/>
      <c r="P27" s="147">
        <v>500000</v>
      </c>
      <c r="Q27" s="148">
        <v>499000</v>
      </c>
      <c r="R27" s="139">
        <f t="shared" si="25"/>
        <v>1000</v>
      </c>
      <c r="S27" s="161"/>
      <c r="T27" s="140">
        <f t="shared" si="7"/>
        <v>499000</v>
      </c>
      <c r="U27" s="140">
        <v>1000</v>
      </c>
      <c r="W27" s="159" t="str">
        <f t="shared" si="2"/>
        <v xml:space="preserve">비품 </v>
      </c>
      <c r="X27" s="138">
        <f t="shared" si="8"/>
        <v>500000</v>
      </c>
      <c r="Y27" s="138"/>
      <c r="Z27" s="138">
        <f t="shared" si="9"/>
        <v>500000</v>
      </c>
      <c r="AA27" s="138">
        <f t="shared" si="10"/>
        <v>499000</v>
      </c>
      <c r="AB27" s="138">
        <f t="shared" si="11"/>
        <v>1000</v>
      </c>
      <c r="AC27" s="161">
        <f t="shared" si="12"/>
        <v>0</v>
      </c>
      <c r="AD27" s="138">
        <f t="shared" si="13"/>
        <v>499000</v>
      </c>
      <c r="AE27" s="138">
        <f t="shared" si="14"/>
        <v>1000</v>
      </c>
      <c r="AF27" s="318" t="str">
        <f t="shared" si="15"/>
        <v>TRUE</v>
      </c>
      <c r="AJ27" s="327">
        <f t="shared" si="3"/>
        <v>41114</v>
      </c>
      <c r="AK27" s="327">
        <f t="shared" si="16"/>
        <v>41121</v>
      </c>
      <c r="AL27" s="332">
        <f t="shared" si="17"/>
        <v>5</v>
      </c>
      <c r="AM27" s="332">
        <f t="shared" si="18"/>
        <v>60</v>
      </c>
      <c r="AN27" s="327">
        <f t="shared" si="19"/>
        <v>42916</v>
      </c>
      <c r="AO27" s="330" t="str">
        <f t="shared" si="20"/>
        <v>O</v>
      </c>
      <c r="AP27" s="330">
        <f t="shared" si="21"/>
        <v>60</v>
      </c>
      <c r="AQ27" s="331">
        <f t="shared" si="22"/>
        <v>500000</v>
      </c>
      <c r="AR27" s="331">
        <f t="shared" si="23"/>
        <v>498999.99999999994</v>
      </c>
      <c r="AS27" s="331">
        <f t="shared" si="24"/>
        <v>1000.0000000000582</v>
      </c>
      <c r="AT27" s="164"/>
    </row>
    <row r="28" spans="2:56" outlineLevel="1">
      <c r="E28" s="141" t="s">
        <v>5933</v>
      </c>
      <c r="F28" s="145" t="s">
        <v>5837</v>
      </c>
      <c r="G28" s="145" t="s">
        <v>5838</v>
      </c>
      <c r="H28" s="146">
        <v>42058</v>
      </c>
      <c r="I28" s="314">
        <v>5</v>
      </c>
      <c r="J28" s="315" t="s">
        <v>5832</v>
      </c>
      <c r="K28" s="315" t="s">
        <v>6286</v>
      </c>
      <c r="L28" s="306">
        <v>0.45100000000000001</v>
      </c>
      <c r="M28" s="304"/>
      <c r="N28" s="301">
        <v>1110619</v>
      </c>
      <c r="O28" s="139"/>
      <c r="P28" s="147">
        <v>1110619</v>
      </c>
      <c r="Q28" s="148">
        <v>1109619</v>
      </c>
      <c r="R28" s="139">
        <f t="shared" si="25"/>
        <v>1000</v>
      </c>
      <c r="S28" s="161"/>
      <c r="T28" s="140">
        <f t="shared" si="7"/>
        <v>1109619</v>
      </c>
      <c r="U28" s="140">
        <v>1000</v>
      </c>
      <c r="W28" s="159" t="str">
        <f t="shared" si="2"/>
        <v xml:space="preserve">비품 </v>
      </c>
      <c r="X28" s="138">
        <f t="shared" si="8"/>
        <v>1110619</v>
      </c>
      <c r="Y28" s="138"/>
      <c r="Z28" s="138">
        <f t="shared" si="9"/>
        <v>1110619</v>
      </c>
      <c r="AA28" s="138">
        <f t="shared" si="10"/>
        <v>1109619</v>
      </c>
      <c r="AB28" s="138">
        <f t="shared" si="11"/>
        <v>1000</v>
      </c>
      <c r="AC28" s="161">
        <f t="shared" si="12"/>
        <v>0</v>
      </c>
      <c r="AD28" s="138">
        <f t="shared" si="13"/>
        <v>1109619</v>
      </c>
      <c r="AE28" s="138">
        <f t="shared" si="14"/>
        <v>1000</v>
      </c>
      <c r="AF28" s="318" t="str">
        <f t="shared" si="15"/>
        <v>TRUE</v>
      </c>
      <c r="AJ28" s="327">
        <f t="shared" si="3"/>
        <v>42058</v>
      </c>
      <c r="AK28" s="327">
        <f t="shared" si="16"/>
        <v>42063</v>
      </c>
      <c r="AL28" s="332">
        <f t="shared" si="17"/>
        <v>5</v>
      </c>
      <c r="AM28" s="332">
        <f t="shared" si="18"/>
        <v>60</v>
      </c>
      <c r="AN28" s="327">
        <f t="shared" si="19"/>
        <v>43861</v>
      </c>
      <c r="AO28" s="330" t="str">
        <f t="shared" si="20"/>
        <v>O</v>
      </c>
      <c r="AP28" s="330">
        <f t="shared" si="21"/>
        <v>60</v>
      </c>
      <c r="AQ28" s="331">
        <f t="shared" si="22"/>
        <v>1110619</v>
      </c>
      <c r="AR28" s="331">
        <f t="shared" si="23"/>
        <v>1109619</v>
      </c>
      <c r="AS28" s="331">
        <f t="shared" si="24"/>
        <v>1000</v>
      </c>
      <c r="AT28" s="164"/>
    </row>
    <row r="29" spans="2:56" outlineLevel="1">
      <c r="E29" s="141" t="s">
        <v>5933</v>
      </c>
      <c r="F29" s="145" t="s">
        <v>5839</v>
      </c>
      <c r="G29" s="145" t="s">
        <v>5840</v>
      </c>
      <c r="H29" s="146">
        <v>42173</v>
      </c>
      <c r="I29" s="314">
        <v>5</v>
      </c>
      <c r="J29" s="315" t="s">
        <v>5832</v>
      </c>
      <c r="K29" s="315" t="s">
        <v>6286</v>
      </c>
      <c r="L29" s="306">
        <v>0.45100000000000001</v>
      </c>
      <c r="M29" s="304"/>
      <c r="N29" s="301">
        <v>1260000</v>
      </c>
      <c r="O29" s="139"/>
      <c r="P29" s="147">
        <v>1260000</v>
      </c>
      <c r="Q29" s="148">
        <v>1259000</v>
      </c>
      <c r="R29" s="139">
        <f t="shared" si="25"/>
        <v>1000</v>
      </c>
      <c r="S29" s="161"/>
      <c r="T29" s="140">
        <f t="shared" si="7"/>
        <v>1259000</v>
      </c>
      <c r="U29" s="140">
        <v>1000</v>
      </c>
      <c r="W29" s="159" t="str">
        <f t="shared" si="2"/>
        <v xml:space="preserve">비품 </v>
      </c>
      <c r="X29" s="138">
        <f t="shared" si="8"/>
        <v>1260000</v>
      </c>
      <c r="Y29" s="138"/>
      <c r="Z29" s="138">
        <f t="shared" si="9"/>
        <v>1260000</v>
      </c>
      <c r="AA29" s="138">
        <f t="shared" si="10"/>
        <v>1259000</v>
      </c>
      <c r="AB29" s="138">
        <f t="shared" si="11"/>
        <v>1000</v>
      </c>
      <c r="AC29" s="161">
        <f t="shared" si="12"/>
        <v>0</v>
      </c>
      <c r="AD29" s="138">
        <f t="shared" si="13"/>
        <v>1259000</v>
      </c>
      <c r="AE29" s="138">
        <f t="shared" si="14"/>
        <v>1000</v>
      </c>
      <c r="AF29" s="318" t="str">
        <f t="shared" si="15"/>
        <v>TRUE</v>
      </c>
      <c r="AJ29" s="327">
        <f t="shared" si="3"/>
        <v>42173</v>
      </c>
      <c r="AK29" s="327">
        <f t="shared" si="16"/>
        <v>42185</v>
      </c>
      <c r="AL29" s="332">
        <f t="shared" si="17"/>
        <v>5</v>
      </c>
      <c r="AM29" s="332">
        <f t="shared" si="18"/>
        <v>60</v>
      </c>
      <c r="AN29" s="327">
        <f t="shared" si="19"/>
        <v>43982</v>
      </c>
      <c r="AO29" s="330" t="str">
        <f t="shared" si="20"/>
        <v>O</v>
      </c>
      <c r="AP29" s="330">
        <f t="shared" si="21"/>
        <v>60</v>
      </c>
      <c r="AQ29" s="331">
        <f t="shared" si="22"/>
        <v>1260000</v>
      </c>
      <c r="AR29" s="331">
        <f t="shared" si="23"/>
        <v>1259000</v>
      </c>
      <c r="AS29" s="331">
        <f t="shared" si="24"/>
        <v>1000</v>
      </c>
      <c r="AT29" s="164"/>
    </row>
    <row r="30" spans="2:56" outlineLevel="1">
      <c r="E30" s="141" t="s">
        <v>5933</v>
      </c>
      <c r="F30" s="145" t="s">
        <v>5841</v>
      </c>
      <c r="G30" s="145" t="s">
        <v>5842</v>
      </c>
      <c r="H30" s="146">
        <v>42257</v>
      </c>
      <c r="I30" s="314">
        <v>5</v>
      </c>
      <c r="J30" s="315" t="s">
        <v>5832</v>
      </c>
      <c r="K30" s="315" t="s">
        <v>6286</v>
      </c>
      <c r="L30" s="306">
        <v>0.45100000000000001</v>
      </c>
      <c r="M30" s="304"/>
      <c r="N30" s="301">
        <v>2530000</v>
      </c>
      <c r="O30" s="139"/>
      <c r="P30" s="147">
        <v>2530000</v>
      </c>
      <c r="Q30" s="148">
        <v>2529000</v>
      </c>
      <c r="R30" s="139">
        <f t="shared" si="25"/>
        <v>1000</v>
      </c>
      <c r="S30" s="161"/>
      <c r="T30" s="140">
        <f t="shared" si="7"/>
        <v>2529000</v>
      </c>
      <c r="U30" s="140">
        <v>1000</v>
      </c>
      <c r="W30" s="159" t="str">
        <f t="shared" si="2"/>
        <v xml:space="preserve">비품 </v>
      </c>
      <c r="X30" s="138">
        <f t="shared" si="8"/>
        <v>2530000</v>
      </c>
      <c r="Y30" s="138"/>
      <c r="Z30" s="138">
        <f t="shared" si="9"/>
        <v>2530000</v>
      </c>
      <c r="AA30" s="138">
        <f t="shared" si="10"/>
        <v>2529000</v>
      </c>
      <c r="AB30" s="138">
        <f t="shared" si="11"/>
        <v>1000</v>
      </c>
      <c r="AC30" s="161">
        <f t="shared" si="12"/>
        <v>0</v>
      </c>
      <c r="AD30" s="138">
        <f t="shared" si="13"/>
        <v>2529000</v>
      </c>
      <c r="AE30" s="138">
        <f t="shared" si="14"/>
        <v>1000</v>
      </c>
      <c r="AF30" s="318" t="str">
        <f t="shared" si="15"/>
        <v>TRUE</v>
      </c>
      <c r="AJ30" s="327">
        <f t="shared" si="3"/>
        <v>42257</v>
      </c>
      <c r="AK30" s="327">
        <f t="shared" si="16"/>
        <v>42277</v>
      </c>
      <c r="AL30" s="332">
        <f t="shared" si="17"/>
        <v>5</v>
      </c>
      <c r="AM30" s="332">
        <f t="shared" si="18"/>
        <v>60</v>
      </c>
      <c r="AN30" s="327">
        <f t="shared" si="19"/>
        <v>44074</v>
      </c>
      <c r="AO30" s="330" t="str">
        <f t="shared" si="20"/>
        <v>O</v>
      </c>
      <c r="AP30" s="330">
        <f t="shared" si="21"/>
        <v>60</v>
      </c>
      <c r="AQ30" s="331">
        <f t="shared" si="22"/>
        <v>2530000</v>
      </c>
      <c r="AR30" s="331">
        <f t="shared" si="23"/>
        <v>2529000</v>
      </c>
      <c r="AS30" s="331">
        <f t="shared" si="24"/>
        <v>1000</v>
      </c>
      <c r="AT30" s="164"/>
    </row>
    <row r="31" spans="2:56" outlineLevel="1">
      <c r="E31" s="141" t="s">
        <v>5933</v>
      </c>
      <c r="F31" s="145" t="s">
        <v>5843</v>
      </c>
      <c r="G31" s="145" t="s">
        <v>5844</v>
      </c>
      <c r="H31" s="146">
        <v>42265</v>
      </c>
      <c r="I31" s="314">
        <v>5</v>
      </c>
      <c r="J31" s="315" t="s">
        <v>5832</v>
      </c>
      <c r="K31" s="315" t="s">
        <v>6286</v>
      </c>
      <c r="L31" s="306">
        <v>0.45100000000000001</v>
      </c>
      <c r="M31" s="304"/>
      <c r="N31" s="301">
        <v>650000</v>
      </c>
      <c r="O31" s="139"/>
      <c r="P31" s="147">
        <v>650000</v>
      </c>
      <c r="Q31" s="148">
        <v>649000</v>
      </c>
      <c r="R31" s="139">
        <f t="shared" si="25"/>
        <v>1000</v>
      </c>
      <c r="S31" s="161"/>
      <c r="T31" s="140">
        <f t="shared" si="7"/>
        <v>649000</v>
      </c>
      <c r="U31" s="140">
        <v>1000</v>
      </c>
      <c r="W31" s="159" t="str">
        <f t="shared" si="2"/>
        <v xml:space="preserve">비품 </v>
      </c>
      <c r="X31" s="138">
        <f t="shared" si="8"/>
        <v>650000</v>
      </c>
      <c r="Y31" s="138"/>
      <c r="Z31" s="138">
        <f t="shared" si="9"/>
        <v>650000</v>
      </c>
      <c r="AA31" s="138">
        <f t="shared" si="10"/>
        <v>649000</v>
      </c>
      <c r="AB31" s="138">
        <f t="shared" si="11"/>
        <v>1000</v>
      </c>
      <c r="AC31" s="161">
        <f t="shared" si="12"/>
        <v>0</v>
      </c>
      <c r="AD31" s="138">
        <f t="shared" si="13"/>
        <v>649000</v>
      </c>
      <c r="AE31" s="138">
        <f t="shared" si="14"/>
        <v>1000</v>
      </c>
      <c r="AF31" s="318" t="str">
        <f t="shared" si="15"/>
        <v>TRUE</v>
      </c>
      <c r="AJ31" s="327">
        <f t="shared" si="3"/>
        <v>42265</v>
      </c>
      <c r="AK31" s="327">
        <f t="shared" si="16"/>
        <v>42277</v>
      </c>
      <c r="AL31" s="332">
        <f t="shared" si="17"/>
        <v>5</v>
      </c>
      <c r="AM31" s="332">
        <f t="shared" si="18"/>
        <v>60</v>
      </c>
      <c r="AN31" s="327">
        <f t="shared" si="19"/>
        <v>44074</v>
      </c>
      <c r="AO31" s="330" t="str">
        <f t="shared" si="20"/>
        <v>O</v>
      </c>
      <c r="AP31" s="330">
        <f t="shared" si="21"/>
        <v>60</v>
      </c>
      <c r="AQ31" s="331">
        <f t="shared" si="22"/>
        <v>650000</v>
      </c>
      <c r="AR31" s="331">
        <f t="shared" si="23"/>
        <v>649000</v>
      </c>
      <c r="AS31" s="331">
        <f t="shared" si="24"/>
        <v>1000</v>
      </c>
      <c r="AT31" s="164"/>
    </row>
    <row r="32" spans="2:56" outlineLevel="1">
      <c r="E32" s="141" t="s">
        <v>5933</v>
      </c>
      <c r="F32" s="145" t="s">
        <v>5845</v>
      </c>
      <c r="G32" s="145" t="s">
        <v>5846</v>
      </c>
      <c r="H32" s="146">
        <v>42048</v>
      </c>
      <c r="I32" s="314">
        <v>5</v>
      </c>
      <c r="J32" s="315" t="s">
        <v>5832</v>
      </c>
      <c r="K32" s="315" t="s">
        <v>6286</v>
      </c>
      <c r="L32" s="306">
        <v>0.45100000000000001</v>
      </c>
      <c r="M32" s="304"/>
      <c r="N32" s="301">
        <v>1749000</v>
      </c>
      <c r="O32" s="139"/>
      <c r="P32" s="147">
        <v>1749000</v>
      </c>
      <c r="Q32" s="148">
        <v>1748000</v>
      </c>
      <c r="R32" s="139">
        <f t="shared" si="25"/>
        <v>1000</v>
      </c>
      <c r="S32" s="161"/>
      <c r="T32" s="140">
        <f t="shared" si="7"/>
        <v>1748000</v>
      </c>
      <c r="U32" s="140">
        <v>1000</v>
      </c>
      <c r="W32" s="159" t="str">
        <f t="shared" si="2"/>
        <v xml:space="preserve">비품 </v>
      </c>
      <c r="X32" s="138">
        <f t="shared" si="8"/>
        <v>1749000</v>
      </c>
      <c r="Y32" s="138"/>
      <c r="Z32" s="138">
        <f t="shared" si="9"/>
        <v>1749000</v>
      </c>
      <c r="AA32" s="138">
        <f t="shared" si="10"/>
        <v>1748000</v>
      </c>
      <c r="AB32" s="138">
        <f t="shared" si="11"/>
        <v>1000</v>
      </c>
      <c r="AC32" s="161">
        <f t="shared" si="12"/>
        <v>0</v>
      </c>
      <c r="AD32" s="138">
        <f t="shared" si="13"/>
        <v>1748000</v>
      </c>
      <c r="AE32" s="138">
        <f t="shared" si="14"/>
        <v>1000</v>
      </c>
      <c r="AF32" s="318" t="str">
        <f t="shared" si="15"/>
        <v>TRUE</v>
      </c>
      <c r="AJ32" s="327">
        <f t="shared" si="3"/>
        <v>42048</v>
      </c>
      <c r="AK32" s="327">
        <f t="shared" si="16"/>
        <v>42063</v>
      </c>
      <c r="AL32" s="332">
        <f t="shared" si="17"/>
        <v>5</v>
      </c>
      <c r="AM32" s="332">
        <f t="shared" si="18"/>
        <v>60</v>
      </c>
      <c r="AN32" s="327">
        <f t="shared" si="19"/>
        <v>43861</v>
      </c>
      <c r="AO32" s="330" t="str">
        <f t="shared" si="20"/>
        <v>O</v>
      </c>
      <c r="AP32" s="330">
        <f t="shared" si="21"/>
        <v>60</v>
      </c>
      <c r="AQ32" s="331">
        <f t="shared" si="22"/>
        <v>1749000</v>
      </c>
      <c r="AR32" s="331">
        <f t="shared" si="23"/>
        <v>1748000</v>
      </c>
      <c r="AS32" s="331">
        <f t="shared" si="24"/>
        <v>1000</v>
      </c>
      <c r="AT32" s="164"/>
    </row>
    <row r="33" spans="5:46" outlineLevel="1">
      <c r="E33" s="141" t="s">
        <v>5933</v>
      </c>
      <c r="F33" s="145" t="s">
        <v>5847</v>
      </c>
      <c r="G33" s="145" t="s">
        <v>5846</v>
      </c>
      <c r="H33" s="146">
        <v>42058</v>
      </c>
      <c r="I33" s="314">
        <v>5</v>
      </c>
      <c r="J33" s="315" t="s">
        <v>5832</v>
      </c>
      <c r="K33" s="315" t="s">
        <v>6286</v>
      </c>
      <c r="L33" s="306">
        <v>0.45100000000000001</v>
      </c>
      <c r="M33" s="304"/>
      <c r="N33" s="301">
        <v>2071000</v>
      </c>
      <c r="O33" s="139"/>
      <c r="P33" s="147">
        <v>2071000</v>
      </c>
      <c r="Q33" s="148">
        <v>2070000</v>
      </c>
      <c r="R33" s="139">
        <f t="shared" si="25"/>
        <v>1000</v>
      </c>
      <c r="S33" s="161"/>
      <c r="T33" s="140">
        <f t="shared" si="7"/>
        <v>2070000</v>
      </c>
      <c r="U33" s="140">
        <v>1000</v>
      </c>
      <c r="W33" s="159" t="str">
        <f t="shared" si="2"/>
        <v xml:space="preserve">비품 </v>
      </c>
      <c r="X33" s="138">
        <f t="shared" si="8"/>
        <v>2071000</v>
      </c>
      <c r="Y33" s="138"/>
      <c r="Z33" s="138">
        <f t="shared" si="9"/>
        <v>2071000</v>
      </c>
      <c r="AA33" s="138">
        <f t="shared" si="10"/>
        <v>2070000</v>
      </c>
      <c r="AB33" s="138">
        <f t="shared" si="11"/>
        <v>1000</v>
      </c>
      <c r="AC33" s="161">
        <f t="shared" si="12"/>
        <v>0</v>
      </c>
      <c r="AD33" s="138">
        <f t="shared" si="13"/>
        <v>2070000</v>
      </c>
      <c r="AE33" s="138">
        <f t="shared" si="14"/>
        <v>1000</v>
      </c>
      <c r="AF33" s="318" t="str">
        <f t="shared" si="15"/>
        <v>TRUE</v>
      </c>
      <c r="AJ33" s="327">
        <f t="shared" si="3"/>
        <v>42058</v>
      </c>
      <c r="AK33" s="327">
        <f t="shared" si="16"/>
        <v>42063</v>
      </c>
      <c r="AL33" s="332">
        <f t="shared" si="17"/>
        <v>5</v>
      </c>
      <c r="AM33" s="332">
        <f t="shared" si="18"/>
        <v>60</v>
      </c>
      <c r="AN33" s="327">
        <f t="shared" si="19"/>
        <v>43861</v>
      </c>
      <c r="AO33" s="330" t="str">
        <f t="shared" si="20"/>
        <v>O</v>
      </c>
      <c r="AP33" s="330">
        <f t="shared" si="21"/>
        <v>60</v>
      </c>
      <c r="AQ33" s="331">
        <f t="shared" si="22"/>
        <v>2071000</v>
      </c>
      <c r="AR33" s="331">
        <f t="shared" si="23"/>
        <v>2070000</v>
      </c>
      <c r="AS33" s="331">
        <f t="shared" si="24"/>
        <v>1000</v>
      </c>
      <c r="AT33" s="164"/>
    </row>
    <row r="34" spans="5:46" outlineLevel="1">
      <c r="E34" s="141" t="s">
        <v>5933</v>
      </c>
      <c r="F34" s="145" t="s">
        <v>5848</v>
      </c>
      <c r="G34" s="145" t="s">
        <v>5846</v>
      </c>
      <c r="H34" s="146">
        <v>42058</v>
      </c>
      <c r="I34" s="314">
        <v>5</v>
      </c>
      <c r="J34" s="315" t="s">
        <v>5832</v>
      </c>
      <c r="K34" s="315" t="s">
        <v>6286</v>
      </c>
      <c r="L34" s="306">
        <v>0.45100000000000001</v>
      </c>
      <c r="M34" s="304"/>
      <c r="N34" s="301">
        <v>1730000</v>
      </c>
      <c r="O34" s="139"/>
      <c r="P34" s="147">
        <v>1730000</v>
      </c>
      <c r="Q34" s="148">
        <v>1729000</v>
      </c>
      <c r="R34" s="139">
        <f t="shared" si="25"/>
        <v>1000</v>
      </c>
      <c r="S34" s="161"/>
      <c r="T34" s="140">
        <f t="shared" si="7"/>
        <v>1729000</v>
      </c>
      <c r="U34" s="140">
        <v>1000</v>
      </c>
      <c r="W34" s="159" t="str">
        <f t="shared" si="2"/>
        <v xml:space="preserve">비품 </v>
      </c>
      <c r="X34" s="138">
        <f t="shared" si="8"/>
        <v>1730000</v>
      </c>
      <c r="Y34" s="138"/>
      <c r="Z34" s="138">
        <f t="shared" si="9"/>
        <v>1730000</v>
      </c>
      <c r="AA34" s="138">
        <f t="shared" si="10"/>
        <v>1729000</v>
      </c>
      <c r="AB34" s="138">
        <f t="shared" si="11"/>
        <v>1000</v>
      </c>
      <c r="AC34" s="161">
        <f t="shared" si="12"/>
        <v>0</v>
      </c>
      <c r="AD34" s="138">
        <f t="shared" si="13"/>
        <v>1729000</v>
      </c>
      <c r="AE34" s="138">
        <f t="shared" si="14"/>
        <v>1000</v>
      </c>
      <c r="AF34" s="318" t="str">
        <f t="shared" si="15"/>
        <v>TRUE</v>
      </c>
      <c r="AJ34" s="327">
        <f t="shared" si="3"/>
        <v>42058</v>
      </c>
      <c r="AK34" s="327">
        <f t="shared" si="16"/>
        <v>42063</v>
      </c>
      <c r="AL34" s="332">
        <f t="shared" si="17"/>
        <v>5</v>
      </c>
      <c r="AM34" s="332">
        <f t="shared" si="18"/>
        <v>60</v>
      </c>
      <c r="AN34" s="327">
        <f t="shared" si="19"/>
        <v>43861</v>
      </c>
      <c r="AO34" s="330" t="str">
        <f t="shared" si="20"/>
        <v>O</v>
      </c>
      <c r="AP34" s="330">
        <f t="shared" si="21"/>
        <v>60</v>
      </c>
      <c r="AQ34" s="331">
        <f t="shared" si="22"/>
        <v>1730000</v>
      </c>
      <c r="AR34" s="331">
        <f t="shared" si="23"/>
        <v>1729000</v>
      </c>
      <c r="AS34" s="331">
        <f t="shared" si="24"/>
        <v>1000</v>
      </c>
      <c r="AT34" s="164"/>
    </row>
    <row r="35" spans="5:46" outlineLevel="1">
      <c r="E35" s="141" t="s">
        <v>5933</v>
      </c>
      <c r="F35" s="145" t="s">
        <v>5849</v>
      </c>
      <c r="G35" s="145" t="s">
        <v>5846</v>
      </c>
      <c r="H35" s="146">
        <v>42058</v>
      </c>
      <c r="I35" s="314">
        <v>5</v>
      </c>
      <c r="J35" s="315" t="s">
        <v>5832</v>
      </c>
      <c r="K35" s="315" t="s">
        <v>6286</v>
      </c>
      <c r="L35" s="306">
        <v>0.45100000000000001</v>
      </c>
      <c r="M35" s="304"/>
      <c r="N35" s="301">
        <v>2183820</v>
      </c>
      <c r="O35" s="139"/>
      <c r="P35" s="147">
        <v>2183820</v>
      </c>
      <c r="Q35" s="148">
        <v>2182820</v>
      </c>
      <c r="R35" s="139">
        <f t="shared" si="25"/>
        <v>1000</v>
      </c>
      <c r="S35" s="161"/>
      <c r="T35" s="140">
        <f t="shared" si="7"/>
        <v>2182820</v>
      </c>
      <c r="U35" s="140">
        <v>1000</v>
      </c>
      <c r="W35" s="159" t="str">
        <f t="shared" si="2"/>
        <v xml:space="preserve">비품 </v>
      </c>
      <c r="X35" s="138">
        <f t="shared" si="8"/>
        <v>2183820</v>
      </c>
      <c r="Y35" s="138"/>
      <c r="Z35" s="138">
        <f t="shared" si="9"/>
        <v>2183820</v>
      </c>
      <c r="AA35" s="138">
        <f t="shared" si="10"/>
        <v>2182820</v>
      </c>
      <c r="AB35" s="138">
        <f t="shared" si="11"/>
        <v>1000</v>
      </c>
      <c r="AC35" s="161">
        <f t="shared" si="12"/>
        <v>0</v>
      </c>
      <c r="AD35" s="138">
        <f t="shared" si="13"/>
        <v>2182820</v>
      </c>
      <c r="AE35" s="138">
        <f t="shared" si="14"/>
        <v>1000</v>
      </c>
      <c r="AF35" s="318" t="str">
        <f t="shared" si="15"/>
        <v>TRUE</v>
      </c>
      <c r="AJ35" s="327">
        <f t="shared" si="3"/>
        <v>42058</v>
      </c>
      <c r="AK35" s="327">
        <f t="shared" si="16"/>
        <v>42063</v>
      </c>
      <c r="AL35" s="332">
        <f t="shared" si="17"/>
        <v>5</v>
      </c>
      <c r="AM35" s="332">
        <f t="shared" si="18"/>
        <v>60</v>
      </c>
      <c r="AN35" s="327">
        <f t="shared" si="19"/>
        <v>43861</v>
      </c>
      <c r="AO35" s="330" t="str">
        <f t="shared" si="20"/>
        <v>O</v>
      </c>
      <c r="AP35" s="330">
        <f t="shared" si="21"/>
        <v>60</v>
      </c>
      <c r="AQ35" s="331">
        <f t="shared" si="22"/>
        <v>2183820</v>
      </c>
      <c r="AR35" s="331">
        <f t="shared" si="23"/>
        <v>2182820</v>
      </c>
      <c r="AS35" s="331">
        <f t="shared" si="24"/>
        <v>1000</v>
      </c>
      <c r="AT35" s="164"/>
    </row>
    <row r="36" spans="5:46" outlineLevel="1">
      <c r="E36" s="141" t="s">
        <v>5933</v>
      </c>
      <c r="F36" s="145" t="s">
        <v>5850</v>
      </c>
      <c r="G36" s="145" t="s">
        <v>5846</v>
      </c>
      <c r="H36" s="146">
        <v>42061</v>
      </c>
      <c r="I36" s="314">
        <v>5</v>
      </c>
      <c r="J36" s="315" t="s">
        <v>5832</v>
      </c>
      <c r="K36" s="315" t="s">
        <v>6286</v>
      </c>
      <c r="L36" s="306">
        <v>0.45100000000000001</v>
      </c>
      <c r="M36" s="304"/>
      <c r="N36" s="301">
        <v>2200740</v>
      </c>
      <c r="O36" s="139"/>
      <c r="P36" s="147">
        <v>2200740</v>
      </c>
      <c r="Q36" s="148">
        <v>2199740</v>
      </c>
      <c r="R36" s="139">
        <f t="shared" si="25"/>
        <v>1000</v>
      </c>
      <c r="S36" s="161"/>
      <c r="T36" s="140">
        <f t="shared" si="7"/>
        <v>2199740</v>
      </c>
      <c r="U36" s="140">
        <v>1000</v>
      </c>
      <c r="W36" s="159" t="str">
        <f t="shared" si="2"/>
        <v xml:space="preserve">비품 </v>
      </c>
      <c r="X36" s="138">
        <f t="shared" si="8"/>
        <v>2200740</v>
      </c>
      <c r="Y36" s="138"/>
      <c r="Z36" s="138">
        <f t="shared" si="9"/>
        <v>2200740</v>
      </c>
      <c r="AA36" s="138">
        <f t="shared" si="10"/>
        <v>2199740</v>
      </c>
      <c r="AB36" s="138">
        <f t="shared" si="11"/>
        <v>1000</v>
      </c>
      <c r="AC36" s="161">
        <f t="shared" si="12"/>
        <v>0</v>
      </c>
      <c r="AD36" s="138">
        <f t="shared" si="13"/>
        <v>2199740</v>
      </c>
      <c r="AE36" s="138">
        <f t="shared" si="14"/>
        <v>1000</v>
      </c>
      <c r="AF36" s="318" t="str">
        <f t="shared" si="15"/>
        <v>TRUE</v>
      </c>
      <c r="AJ36" s="327">
        <f t="shared" si="3"/>
        <v>42061</v>
      </c>
      <c r="AK36" s="327">
        <f t="shared" si="16"/>
        <v>42063</v>
      </c>
      <c r="AL36" s="332">
        <f t="shared" si="17"/>
        <v>5</v>
      </c>
      <c r="AM36" s="332">
        <f t="shared" si="18"/>
        <v>60</v>
      </c>
      <c r="AN36" s="327">
        <f t="shared" si="19"/>
        <v>43861</v>
      </c>
      <c r="AO36" s="330" t="str">
        <f t="shared" si="20"/>
        <v>O</v>
      </c>
      <c r="AP36" s="330">
        <f t="shared" si="21"/>
        <v>60</v>
      </c>
      <c r="AQ36" s="331">
        <f t="shared" si="22"/>
        <v>2200740</v>
      </c>
      <c r="AR36" s="331">
        <f t="shared" si="23"/>
        <v>2199740</v>
      </c>
      <c r="AS36" s="331">
        <f t="shared" si="24"/>
        <v>1000</v>
      </c>
      <c r="AT36" s="164"/>
    </row>
    <row r="37" spans="5:46" outlineLevel="1">
      <c r="E37" s="141" t="s">
        <v>5933</v>
      </c>
      <c r="F37" s="145" t="s">
        <v>5851</v>
      </c>
      <c r="G37" s="145" t="s">
        <v>5846</v>
      </c>
      <c r="H37" s="146">
        <v>42063</v>
      </c>
      <c r="I37" s="314">
        <v>5</v>
      </c>
      <c r="J37" s="315" t="s">
        <v>5832</v>
      </c>
      <c r="K37" s="315" t="s">
        <v>6286</v>
      </c>
      <c r="L37" s="306">
        <v>0.45100000000000001</v>
      </c>
      <c r="M37" s="304"/>
      <c r="N37" s="301">
        <v>3700000</v>
      </c>
      <c r="O37" s="139"/>
      <c r="P37" s="147">
        <v>3700000</v>
      </c>
      <c r="Q37" s="148">
        <v>3699000</v>
      </c>
      <c r="R37" s="139">
        <f t="shared" si="25"/>
        <v>1000</v>
      </c>
      <c r="S37" s="161"/>
      <c r="T37" s="140">
        <f t="shared" si="7"/>
        <v>3699000</v>
      </c>
      <c r="U37" s="140">
        <v>1000</v>
      </c>
      <c r="W37" s="159" t="str">
        <f t="shared" si="2"/>
        <v xml:space="preserve">비품 </v>
      </c>
      <c r="X37" s="138">
        <f t="shared" si="8"/>
        <v>3700000</v>
      </c>
      <c r="Y37" s="138"/>
      <c r="Z37" s="138">
        <f t="shared" si="9"/>
        <v>3700000</v>
      </c>
      <c r="AA37" s="138">
        <f t="shared" si="10"/>
        <v>3699000</v>
      </c>
      <c r="AB37" s="138">
        <f t="shared" si="11"/>
        <v>1000</v>
      </c>
      <c r="AC37" s="161">
        <f t="shared" si="12"/>
        <v>0</v>
      </c>
      <c r="AD37" s="138">
        <f t="shared" si="13"/>
        <v>3699000</v>
      </c>
      <c r="AE37" s="138">
        <f t="shared" si="14"/>
        <v>1000</v>
      </c>
      <c r="AF37" s="318" t="str">
        <f t="shared" si="15"/>
        <v>TRUE</v>
      </c>
      <c r="AJ37" s="327">
        <f t="shared" si="3"/>
        <v>42063</v>
      </c>
      <c r="AK37" s="327">
        <f t="shared" si="16"/>
        <v>42063</v>
      </c>
      <c r="AL37" s="332">
        <f t="shared" si="17"/>
        <v>5</v>
      </c>
      <c r="AM37" s="332">
        <f t="shared" si="18"/>
        <v>60</v>
      </c>
      <c r="AN37" s="327">
        <f t="shared" si="19"/>
        <v>43861</v>
      </c>
      <c r="AO37" s="330" t="str">
        <f t="shared" si="20"/>
        <v>O</v>
      </c>
      <c r="AP37" s="330">
        <f t="shared" si="21"/>
        <v>60</v>
      </c>
      <c r="AQ37" s="331">
        <f t="shared" si="22"/>
        <v>3700000</v>
      </c>
      <c r="AR37" s="331">
        <f t="shared" si="23"/>
        <v>3699000</v>
      </c>
      <c r="AS37" s="331">
        <f t="shared" si="24"/>
        <v>1000</v>
      </c>
      <c r="AT37" s="164"/>
    </row>
    <row r="38" spans="5:46" outlineLevel="1">
      <c r="E38" s="141" t="s">
        <v>5933</v>
      </c>
      <c r="F38" s="145" t="s">
        <v>5852</v>
      </c>
      <c r="G38" s="145" t="s">
        <v>5846</v>
      </c>
      <c r="H38" s="146">
        <v>42087</v>
      </c>
      <c r="I38" s="314">
        <v>5</v>
      </c>
      <c r="J38" s="315" t="s">
        <v>5832</v>
      </c>
      <c r="K38" s="315" t="s">
        <v>6286</v>
      </c>
      <c r="L38" s="306">
        <v>0.45100000000000001</v>
      </c>
      <c r="M38" s="304"/>
      <c r="N38" s="301">
        <v>2682390</v>
      </c>
      <c r="O38" s="139"/>
      <c r="P38" s="147">
        <v>2682390</v>
      </c>
      <c r="Q38" s="148">
        <v>2681390</v>
      </c>
      <c r="R38" s="139">
        <f t="shared" si="25"/>
        <v>1000</v>
      </c>
      <c r="S38" s="161"/>
      <c r="T38" s="140">
        <f t="shared" si="7"/>
        <v>2681390</v>
      </c>
      <c r="U38" s="140">
        <v>1000</v>
      </c>
      <c r="W38" s="159" t="str">
        <f t="shared" si="2"/>
        <v xml:space="preserve">비품 </v>
      </c>
      <c r="X38" s="138">
        <f t="shared" si="8"/>
        <v>2682390</v>
      </c>
      <c r="Y38" s="138"/>
      <c r="Z38" s="138">
        <f t="shared" si="9"/>
        <v>2682390</v>
      </c>
      <c r="AA38" s="138">
        <f t="shared" si="10"/>
        <v>2681390</v>
      </c>
      <c r="AB38" s="138">
        <f t="shared" si="11"/>
        <v>1000</v>
      </c>
      <c r="AC38" s="161">
        <f t="shared" si="12"/>
        <v>0</v>
      </c>
      <c r="AD38" s="138">
        <f t="shared" si="13"/>
        <v>2681390</v>
      </c>
      <c r="AE38" s="138">
        <f t="shared" si="14"/>
        <v>1000</v>
      </c>
      <c r="AF38" s="318" t="str">
        <f t="shared" si="15"/>
        <v>TRUE</v>
      </c>
      <c r="AJ38" s="327">
        <f t="shared" si="3"/>
        <v>42087</v>
      </c>
      <c r="AK38" s="327">
        <f t="shared" si="16"/>
        <v>42094</v>
      </c>
      <c r="AL38" s="332">
        <f t="shared" si="17"/>
        <v>5</v>
      </c>
      <c r="AM38" s="332">
        <f t="shared" si="18"/>
        <v>60</v>
      </c>
      <c r="AN38" s="327">
        <f t="shared" si="19"/>
        <v>43890</v>
      </c>
      <c r="AO38" s="330" t="str">
        <f t="shared" si="20"/>
        <v>O</v>
      </c>
      <c r="AP38" s="330">
        <f t="shared" si="21"/>
        <v>60</v>
      </c>
      <c r="AQ38" s="331">
        <f t="shared" si="22"/>
        <v>2682390</v>
      </c>
      <c r="AR38" s="331">
        <f t="shared" si="23"/>
        <v>2681390</v>
      </c>
      <c r="AS38" s="331">
        <f t="shared" si="24"/>
        <v>1000</v>
      </c>
      <c r="AT38" s="164"/>
    </row>
    <row r="39" spans="5:46" outlineLevel="1">
      <c r="E39" s="141" t="s">
        <v>5933</v>
      </c>
      <c r="F39" s="145" t="s">
        <v>5853</v>
      </c>
      <c r="G39" s="145" t="s">
        <v>5846</v>
      </c>
      <c r="H39" s="146">
        <v>42093</v>
      </c>
      <c r="I39" s="314">
        <v>5</v>
      </c>
      <c r="J39" s="315" t="s">
        <v>5832</v>
      </c>
      <c r="K39" s="315" t="s">
        <v>6286</v>
      </c>
      <c r="L39" s="306">
        <v>0.45100000000000001</v>
      </c>
      <c r="M39" s="304"/>
      <c r="N39" s="301">
        <v>3800000</v>
      </c>
      <c r="O39" s="139"/>
      <c r="P39" s="147">
        <v>3800000</v>
      </c>
      <c r="Q39" s="148">
        <v>3799000</v>
      </c>
      <c r="R39" s="139">
        <f t="shared" si="25"/>
        <v>1000</v>
      </c>
      <c r="S39" s="161"/>
      <c r="T39" s="140">
        <f t="shared" si="7"/>
        <v>3799000</v>
      </c>
      <c r="U39" s="140">
        <v>1000</v>
      </c>
      <c r="W39" s="159" t="str">
        <f t="shared" si="2"/>
        <v xml:space="preserve">비품 </v>
      </c>
      <c r="X39" s="138">
        <f t="shared" si="8"/>
        <v>3800000</v>
      </c>
      <c r="Y39" s="138"/>
      <c r="Z39" s="138">
        <f t="shared" si="9"/>
        <v>3800000</v>
      </c>
      <c r="AA39" s="138">
        <f t="shared" si="10"/>
        <v>3799000</v>
      </c>
      <c r="AB39" s="138">
        <f t="shared" si="11"/>
        <v>1000</v>
      </c>
      <c r="AC39" s="161">
        <f t="shared" si="12"/>
        <v>0</v>
      </c>
      <c r="AD39" s="138">
        <f t="shared" si="13"/>
        <v>3799000</v>
      </c>
      <c r="AE39" s="138">
        <f t="shared" si="14"/>
        <v>1000</v>
      </c>
      <c r="AF39" s="318" t="str">
        <f t="shared" si="15"/>
        <v>TRUE</v>
      </c>
      <c r="AJ39" s="327">
        <f t="shared" si="3"/>
        <v>42093</v>
      </c>
      <c r="AK39" s="327">
        <f t="shared" si="16"/>
        <v>42094</v>
      </c>
      <c r="AL39" s="332">
        <f t="shared" si="17"/>
        <v>5</v>
      </c>
      <c r="AM39" s="332">
        <f t="shared" si="18"/>
        <v>60</v>
      </c>
      <c r="AN39" s="327">
        <f t="shared" si="19"/>
        <v>43890</v>
      </c>
      <c r="AO39" s="330" t="str">
        <f t="shared" si="20"/>
        <v>O</v>
      </c>
      <c r="AP39" s="330">
        <f t="shared" si="21"/>
        <v>60</v>
      </c>
      <c r="AQ39" s="331">
        <f t="shared" si="22"/>
        <v>3800000</v>
      </c>
      <c r="AR39" s="331">
        <f t="shared" si="23"/>
        <v>3799000</v>
      </c>
      <c r="AS39" s="331">
        <f t="shared" si="24"/>
        <v>1000</v>
      </c>
      <c r="AT39" s="164"/>
    </row>
    <row r="40" spans="5:46" outlineLevel="1">
      <c r="E40" s="141" t="s">
        <v>5933</v>
      </c>
      <c r="F40" s="145" t="s">
        <v>5854</v>
      </c>
      <c r="G40" s="145" t="s">
        <v>5846</v>
      </c>
      <c r="H40" s="146">
        <v>42100</v>
      </c>
      <c r="I40" s="314">
        <v>5</v>
      </c>
      <c r="J40" s="315" t="s">
        <v>5832</v>
      </c>
      <c r="K40" s="315" t="s">
        <v>6286</v>
      </c>
      <c r="L40" s="306">
        <v>0.45100000000000001</v>
      </c>
      <c r="M40" s="304"/>
      <c r="N40" s="301">
        <v>1552800</v>
      </c>
      <c r="O40" s="139"/>
      <c r="P40" s="147">
        <v>1552800</v>
      </c>
      <c r="Q40" s="148">
        <v>1551800</v>
      </c>
      <c r="R40" s="139">
        <f t="shared" si="25"/>
        <v>1000</v>
      </c>
      <c r="S40" s="161"/>
      <c r="T40" s="140">
        <f t="shared" si="7"/>
        <v>1551800</v>
      </c>
      <c r="U40" s="140">
        <v>1000</v>
      </c>
      <c r="W40" s="159" t="str">
        <f t="shared" si="2"/>
        <v xml:space="preserve">비품 </v>
      </c>
      <c r="X40" s="138">
        <f t="shared" si="8"/>
        <v>1552800</v>
      </c>
      <c r="Y40" s="138"/>
      <c r="Z40" s="138">
        <f t="shared" si="9"/>
        <v>1552800</v>
      </c>
      <c r="AA40" s="138">
        <f t="shared" si="10"/>
        <v>1551800</v>
      </c>
      <c r="AB40" s="138">
        <f t="shared" si="11"/>
        <v>1000</v>
      </c>
      <c r="AC40" s="161">
        <f t="shared" si="12"/>
        <v>0</v>
      </c>
      <c r="AD40" s="138">
        <f t="shared" si="13"/>
        <v>1551800</v>
      </c>
      <c r="AE40" s="138">
        <f t="shared" si="14"/>
        <v>1000</v>
      </c>
      <c r="AF40" s="318" t="str">
        <f t="shared" si="15"/>
        <v>TRUE</v>
      </c>
      <c r="AJ40" s="327">
        <f t="shared" si="3"/>
        <v>42100</v>
      </c>
      <c r="AK40" s="327">
        <f t="shared" si="16"/>
        <v>42124</v>
      </c>
      <c r="AL40" s="332">
        <f t="shared" si="17"/>
        <v>5</v>
      </c>
      <c r="AM40" s="332">
        <f t="shared" si="18"/>
        <v>60</v>
      </c>
      <c r="AN40" s="327">
        <f t="shared" si="19"/>
        <v>43921</v>
      </c>
      <c r="AO40" s="330" t="str">
        <f t="shared" si="20"/>
        <v>O</v>
      </c>
      <c r="AP40" s="330">
        <f t="shared" si="21"/>
        <v>60</v>
      </c>
      <c r="AQ40" s="331">
        <f t="shared" si="22"/>
        <v>1552800</v>
      </c>
      <c r="AR40" s="331">
        <f t="shared" si="23"/>
        <v>1551800</v>
      </c>
      <c r="AS40" s="331">
        <f t="shared" si="24"/>
        <v>1000</v>
      </c>
      <c r="AT40" s="164"/>
    </row>
    <row r="41" spans="5:46">
      <c r="E41" s="141" t="s">
        <v>5933</v>
      </c>
      <c r="F41" s="136" t="s">
        <v>5855</v>
      </c>
      <c r="G41" s="136" t="s">
        <v>5856</v>
      </c>
      <c r="H41" s="137">
        <v>43634</v>
      </c>
      <c r="I41" s="314">
        <v>5</v>
      </c>
      <c r="J41" s="315" t="s">
        <v>5827</v>
      </c>
      <c r="K41" s="315" t="s">
        <v>6286</v>
      </c>
      <c r="L41" s="306">
        <v>0.45100000000000001</v>
      </c>
      <c r="M41" s="304" t="s">
        <v>5828</v>
      </c>
      <c r="N41" s="299">
        <v>466400</v>
      </c>
      <c r="O41" s="139"/>
      <c r="P41" s="140">
        <v>466400</v>
      </c>
      <c r="Q41" s="139">
        <v>277709</v>
      </c>
      <c r="R41" s="139">
        <f t="shared" si="25"/>
        <v>188691</v>
      </c>
      <c r="S41" s="161">
        <v>21275</v>
      </c>
      <c r="T41" s="140">
        <f>Q41+S41</f>
        <v>298984</v>
      </c>
      <c r="U41" s="140">
        <v>167416</v>
      </c>
      <c r="W41" s="159" t="str">
        <f t="shared" si="2"/>
        <v xml:space="preserve">비품 </v>
      </c>
      <c r="X41" s="138">
        <f t="shared" si="8"/>
        <v>466400</v>
      </c>
      <c r="Y41" s="138"/>
      <c r="Z41" s="138">
        <f t="shared" si="9"/>
        <v>466400</v>
      </c>
      <c r="AA41" s="138">
        <f t="shared" si="10"/>
        <v>277709</v>
      </c>
      <c r="AB41" s="138">
        <f t="shared" si="11"/>
        <v>188691</v>
      </c>
      <c r="AC41" s="161">
        <f t="shared" si="12"/>
        <v>23270</v>
      </c>
      <c r="AD41" s="138">
        <f t="shared" si="13"/>
        <v>300979</v>
      </c>
      <c r="AE41" s="138">
        <f t="shared" si="14"/>
        <v>165421</v>
      </c>
      <c r="AF41" s="34">
        <f t="shared" si="5"/>
        <v>-1995</v>
      </c>
      <c r="AG41" s="34">
        <f>R41*L41*M41/12</f>
        <v>21274.910250000001</v>
      </c>
      <c r="AH41" s="318" t="str">
        <f>IF(S41-AG41&lt;1, "TRUE", "FALSE")</f>
        <v>TRUE</v>
      </c>
      <c r="AJ41" s="327">
        <f t="shared" si="3"/>
        <v>43634</v>
      </c>
      <c r="AK41" s="327">
        <f t="shared" ref="AK41:AK56" si="26">IFERROR(EOMONTH(AJ41, 0), )</f>
        <v>43646</v>
      </c>
      <c r="AL41" s="332">
        <f t="shared" si="17"/>
        <v>5</v>
      </c>
      <c r="AM41" s="332">
        <f t="shared" si="18"/>
        <v>60</v>
      </c>
      <c r="AN41" s="327">
        <f t="shared" si="19"/>
        <v>45443</v>
      </c>
      <c r="AO41" s="330" t="str">
        <f t="shared" si="20"/>
        <v>X</v>
      </c>
      <c r="AP41" s="330">
        <f t="shared" si="21"/>
        <v>22</v>
      </c>
      <c r="AQ41" s="331">
        <f t="shared" si="22"/>
        <v>466400</v>
      </c>
      <c r="AR41" s="331">
        <f t="shared" si="23"/>
        <v>170646.66666666669</v>
      </c>
      <c r="AS41" s="331">
        <f t="shared" si="24"/>
        <v>295753.33333333331</v>
      </c>
      <c r="AT41" s="164"/>
    </row>
    <row r="42" spans="5:46">
      <c r="E42" s="141" t="s">
        <v>5933</v>
      </c>
      <c r="F42" s="136" t="s">
        <v>5857</v>
      </c>
      <c r="G42" s="136" t="s">
        <v>5858</v>
      </c>
      <c r="H42" s="137">
        <v>43683</v>
      </c>
      <c r="I42" s="314">
        <v>5</v>
      </c>
      <c r="J42" s="315" t="s">
        <v>5827</v>
      </c>
      <c r="K42" s="315" t="s">
        <v>6286</v>
      </c>
      <c r="L42" s="306">
        <v>0.45100000000000001</v>
      </c>
      <c r="M42" s="304" t="s">
        <v>5828</v>
      </c>
      <c r="N42" s="299">
        <v>271500</v>
      </c>
      <c r="O42" s="139"/>
      <c r="P42" s="140">
        <v>271500</v>
      </c>
      <c r="Q42" s="139">
        <v>150455</v>
      </c>
      <c r="R42" s="139">
        <v>121045</v>
      </c>
      <c r="S42" s="161">
        <v>13648</v>
      </c>
      <c r="T42" s="140">
        <f t="shared" ref="T42:T76" si="27">Q42+S42</f>
        <v>164103</v>
      </c>
      <c r="U42" s="140">
        <v>107397</v>
      </c>
      <c r="W42" s="159" t="str">
        <f t="shared" si="2"/>
        <v xml:space="preserve">비품 </v>
      </c>
      <c r="X42" s="138">
        <f t="shared" si="8"/>
        <v>271500</v>
      </c>
      <c r="Y42" s="138"/>
      <c r="Z42" s="138">
        <f t="shared" si="9"/>
        <v>271500</v>
      </c>
      <c r="AA42" s="138">
        <f t="shared" si="10"/>
        <v>150455</v>
      </c>
      <c r="AB42" s="138">
        <f t="shared" si="11"/>
        <v>121045</v>
      </c>
      <c r="AC42" s="161">
        <f t="shared" si="12"/>
        <v>13525</v>
      </c>
      <c r="AD42" s="138">
        <f t="shared" si="13"/>
        <v>163980</v>
      </c>
      <c r="AE42" s="138">
        <f t="shared" si="14"/>
        <v>107520</v>
      </c>
      <c r="AF42" s="34">
        <f t="shared" si="5"/>
        <v>123</v>
      </c>
      <c r="AG42" s="34">
        <f t="shared" ref="AG42:AG76" si="28">R42*L42*M42/12</f>
        <v>13647.823750000001</v>
      </c>
      <c r="AH42" s="318" t="str">
        <f t="shared" ref="AH42:AH76" si="29">IF(S42-AG42&lt;1, "TRUE", "FALSE")</f>
        <v>TRUE</v>
      </c>
      <c r="AJ42" s="327">
        <f t="shared" si="3"/>
        <v>43683</v>
      </c>
      <c r="AK42" s="327">
        <f t="shared" si="26"/>
        <v>43708</v>
      </c>
      <c r="AL42" s="332">
        <f t="shared" si="17"/>
        <v>5</v>
      </c>
      <c r="AM42" s="332">
        <f t="shared" si="18"/>
        <v>60</v>
      </c>
      <c r="AN42" s="327">
        <f t="shared" si="19"/>
        <v>45504</v>
      </c>
      <c r="AO42" s="330" t="str">
        <f t="shared" si="20"/>
        <v>X</v>
      </c>
      <c r="AP42" s="330">
        <f t="shared" si="21"/>
        <v>20</v>
      </c>
      <c r="AQ42" s="331">
        <f t="shared" si="22"/>
        <v>271500</v>
      </c>
      <c r="AR42" s="331">
        <f t="shared" si="23"/>
        <v>90166.666666666657</v>
      </c>
      <c r="AS42" s="331">
        <f t="shared" si="24"/>
        <v>181333.33333333334</v>
      </c>
      <c r="AT42" s="164"/>
    </row>
    <row r="43" spans="5:46">
      <c r="E43" s="141" t="s">
        <v>5933</v>
      </c>
      <c r="F43" s="136" t="s">
        <v>5859</v>
      </c>
      <c r="G43" s="136" t="s">
        <v>5860</v>
      </c>
      <c r="H43" s="137">
        <v>43780</v>
      </c>
      <c r="I43" s="314">
        <v>5</v>
      </c>
      <c r="J43" s="315" t="s">
        <v>5827</v>
      </c>
      <c r="K43" s="315" t="s">
        <v>6286</v>
      </c>
      <c r="L43" s="306">
        <v>0.45100000000000001</v>
      </c>
      <c r="M43" s="304" t="s">
        <v>5828</v>
      </c>
      <c r="N43" s="299">
        <v>7012727</v>
      </c>
      <c r="O43" s="139"/>
      <c r="P43" s="140">
        <v>7012727</v>
      </c>
      <c r="Q43" s="139">
        <v>3452130</v>
      </c>
      <c r="R43" s="139">
        <v>3560597</v>
      </c>
      <c r="S43" s="161">
        <v>401457</v>
      </c>
      <c r="T43" s="140">
        <f t="shared" si="27"/>
        <v>3853587</v>
      </c>
      <c r="U43" s="140">
        <v>3159140</v>
      </c>
      <c r="W43" s="159" t="str">
        <f t="shared" si="2"/>
        <v xml:space="preserve">비품 </v>
      </c>
      <c r="X43" s="138">
        <f t="shared" si="8"/>
        <v>7012727</v>
      </c>
      <c r="Y43" s="138"/>
      <c r="Z43" s="138">
        <f t="shared" si="9"/>
        <v>7012727</v>
      </c>
      <c r="AA43" s="138">
        <f t="shared" si="10"/>
        <v>3452130</v>
      </c>
      <c r="AB43" s="138">
        <f t="shared" si="11"/>
        <v>3560597</v>
      </c>
      <c r="AC43" s="161">
        <f t="shared" si="12"/>
        <v>350586.35</v>
      </c>
      <c r="AD43" s="138">
        <f t="shared" si="13"/>
        <v>3802716.35</v>
      </c>
      <c r="AE43" s="138">
        <f t="shared" si="14"/>
        <v>3210010.65</v>
      </c>
      <c r="AF43" s="34">
        <f t="shared" si="5"/>
        <v>50870.650000000023</v>
      </c>
      <c r="AG43" s="34">
        <f t="shared" si="28"/>
        <v>401457.31175000005</v>
      </c>
      <c r="AH43" s="318" t="str">
        <f t="shared" si="29"/>
        <v>TRUE</v>
      </c>
      <c r="AJ43" s="327">
        <f t="shared" si="3"/>
        <v>43780</v>
      </c>
      <c r="AK43" s="327">
        <f t="shared" si="26"/>
        <v>43799</v>
      </c>
      <c r="AL43" s="332">
        <f t="shared" si="17"/>
        <v>5</v>
      </c>
      <c r="AM43" s="332">
        <f t="shared" si="18"/>
        <v>60</v>
      </c>
      <c r="AN43" s="327">
        <f t="shared" si="19"/>
        <v>45596</v>
      </c>
      <c r="AO43" s="330" t="str">
        <f t="shared" si="20"/>
        <v>X</v>
      </c>
      <c r="AP43" s="330">
        <f t="shared" si="21"/>
        <v>17</v>
      </c>
      <c r="AQ43" s="331">
        <f t="shared" si="22"/>
        <v>7012727</v>
      </c>
      <c r="AR43" s="331">
        <f t="shared" si="23"/>
        <v>1986655.9833333334</v>
      </c>
      <c r="AS43" s="331">
        <f t="shared" si="24"/>
        <v>5026071.0166666666</v>
      </c>
      <c r="AT43" s="164"/>
    </row>
    <row r="44" spans="5:46">
      <c r="E44" s="141" t="s">
        <v>5933</v>
      </c>
      <c r="F44" s="136" t="s">
        <v>5861</v>
      </c>
      <c r="G44" s="136" t="s">
        <v>5862</v>
      </c>
      <c r="H44" s="137">
        <v>43780</v>
      </c>
      <c r="I44" s="314">
        <v>5</v>
      </c>
      <c r="J44" s="315" t="s">
        <v>5827</v>
      </c>
      <c r="K44" s="315" t="s">
        <v>6286</v>
      </c>
      <c r="L44" s="306">
        <v>0.45100000000000001</v>
      </c>
      <c r="M44" s="304" t="s">
        <v>5828</v>
      </c>
      <c r="N44" s="299">
        <v>896363</v>
      </c>
      <c r="O44" s="139"/>
      <c r="P44" s="140">
        <v>896363</v>
      </c>
      <c r="Q44" s="139">
        <v>441249</v>
      </c>
      <c r="R44" s="139">
        <v>455114</v>
      </c>
      <c r="S44" s="161">
        <v>51314</v>
      </c>
      <c r="T44" s="140">
        <f t="shared" si="27"/>
        <v>492563</v>
      </c>
      <c r="U44" s="140">
        <v>403800</v>
      </c>
      <c r="W44" s="159" t="str">
        <f t="shared" si="2"/>
        <v xml:space="preserve">비품 </v>
      </c>
      <c r="X44" s="138">
        <f t="shared" si="8"/>
        <v>896363</v>
      </c>
      <c r="Y44" s="138"/>
      <c r="Z44" s="138">
        <f t="shared" si="9"/>
        <v>896363</v>
      </c>
      <c r="AA44" s="138">
        <f t="shared" si="10"/>
        <v>441249</v>
      </c>
      <c r="AB44" s="138">
        <f t="shared" si="11"/>
        <v>455114</v>
      </c>
      <c r="AC44" s="161">
        <f t="shared" si="12"/>
        <v>44768.15</v>
      </c>
      <c r="AD44" s="138">
        <f t="shared" si="13"/>
        <v>486017.15</v>
      </c>
      <c r="AE44" s="138">
        <f t="shared" si="14"/>
        <v>410345.85</v>
      </c>
      <c r="AF44" s="34">
        <f t="shared" si="5"/>
        <v>6545.8499999999985</v>
      </c>
      <c r="AG44" s="34">
        <f t="shared" si="28"/>
        <v>51314.103500000005</v>
      </c>
      <c r="AH44" s="318" t="str">
        <f t="shared" si="29"/>
        <v>TRUE</v>
      </c>
      <c r="AJ44" s="327">
        <f t="shared" si="3"/>
        <v>43780</v>
      </c>
      <c r="AK44" s="327">
        <f t="shared" si="26"/>
        <v>43799</v>
      </c>
      <c r="AL44" s="332">
        <f t="shared" si="17"/>
        <v>5</v>
      </c>
      <c r="AM44" s="332">
        <f t="shared" si="18"/>
        <v>60</v>
      </c>
      <c r="AN44" s="327">
        <f t="shared" si="19"/>
        <v>45596</v>
      </c>
      <c r="AO44" s="330" t="str">
        <f t="shared" si="20"/>
        <v>X</v>
      </c>
      <c r="AP44" s="330">
        <f t="shared" si="21"/>
        <v>17</v>
      </c>
      <c r="AQ44" s="331">
        <f t="shared" si="22"/>
        <v>896363</v>
      </c>
      <c r="AR44" s="331">
        <f t="shared" si="23"/>
        <v>253686.18333333335</v>
      </c>
      <c r="AS44" s="331">
        <f t="shared" si="24"/>
        <v>642676.81666666665</v>
      </c>
      <c r="AT44" s="164"/>
    </row>
    <row r="45" spans="5:46">
      <c r="E45" s="141" t="s">
        <v>5933</v>
      </c>
      <c r="F45" s="136" t="s">
        <v>5863</v>
      </c>
      <c r="G45" s="136" t="s">
        <v>5864</v>
      </c>
      <c r="H45" s="137">
        <v>43781</v>
      </c>
      <c r="I45" s="314">
        <v>5</v>
      </c>
      <c r="J45" s="315" t="s">
        <v>5827</v>
      </c>
      <c r="K45" s="315" t="s">
        <v>6286</v>
      </c>
      <c r="L45" s="306">
        <v>0.45100000000000001</v>
      </c>
      <c r="M45" s="304" t="s">
        <v>5828</v>
      </c>
      <c r="N45" s="299">
        <v>10018181</v>
      </c>
      <c r="O45" s="139"/>
      <c r="P45" s="140">
        <v>10018181</v>
      </c>
      <c r="Q45" s="139">
        <v>4931614</v>
      </c>
      <c r="R45" s="139">
        <v>5086567</v>
      </c>
      <c r="S45" s="161">
        <v>573510</v>
      </c>
      <c r="T45" s="140">
        <f t="shared" si="27"/>
        <v>5505124</v>
      </c>
      <c r="U45" s="140">
        <v>4513057</v>
      </c>
      <c r="W45" s="159" t="str">
        <f t="shared" si="2"/>
        <v xml:space="preserve">비품 </v>
      </c>
      <c r="X45" s="138">
        <f t="shared" si="8"/>
        <v>10018181</v>
      </c>
      <c r="Y45" s="138"/>
      <c r="Z45" s="138">
        <f t="shared" si="9"/>
        <v>10018181</v>
      </c>
      <c r="AA45" s="138">
        <f t="shared" si="10"/>
        <v>4931614</v>
      </c>
      <c r="AB45" s="138">
        <f t="shared" si="11"/>
        <v>5086567</v>
      </c>
      <c r="AC45" s="161">
        <f t="shared" si="12"/>
        <v>500859.05</v>
      </c>
      <c r="AD45" s="138">
        <f t="shared" si="13"/>
        <v>5432473.0499999998</v>
      </c>
      <c r="AE45" s="138">
        <f t="shared" si="14"/>
        <v>4585707.95</v>
      </c>
      <c r="AF45" s="34">
        <f t="shared" si="5"/>
        <v>72650.950000000012</v>
      </c>
      <c r="AG45" s="34">
        <f t="shared" si="28"/>
        <v>573510.42925000004</v>
      </c>
      <c r="AH45" s="318" t="str">
        <f t="shared" si="29"/>
        <v>TRUE</v>
      </c>
      <c r="AJ45" s="327">
        <f t="shared" si="3"/>
        <v>43781</v>
      </c>
      <c r="AK45" s="327">
        <f t="shared" si="26"/>
        <v>43799</v>
      </c>
      <c r="AL45" s="332">
        <f t="shared" si="17"/>
        <v>5</v>
      </c>
      <c r="AM45" s="332">
        <f t="shared" si="18"/>
        <v>60</v>
      </c>
      <c r="AN45" s="327">
        <f t="shared" si="19"/>
        <v>45596</v>
      </c>
      <c r="AO45" s="330" t="str">
        <f t="shared" si="20"/>
        <v>X</v>
      </c>
      <c r="AP45" s="330">
        <f t="shared" si="21"/>
        <v>17</v>
      </c>
      <c r="AQ45" s="331">
        <f t="shared" si="22"/>
        <v>10018181</v>
      </c>
      <c r="AR45" s="331">
        <f t="shared" si="23"/>
        <v>2838201.2833333332</v>
      </c>
      <c r="AS45" s="331">
        <f t="shared" si="24"/>
        <v>7179979.7166666668</v>
      </c>
      <c r="AT45" s="164"/>
    </row>
    <row r="46" spans="5:46">
      <c r="E46" s="141" t="s">
        <v>5933</v>
      </c>
      <c r="F46" s="136" t="s">
        <v>5865</v>
      </c>
      <c r="G46" s="136" t="s">
        <v>5866</v>
      </c>
      <c r="H46" s="137">
        <v>43832</v>
      </c>
      <c r="I46" s="314">
        <v>5</v>
      </c>
      <c r="J46" s="315" t="s">
        <v>5827</v>
      </c>
      <c r="K46" s="315" t="s">
        <v>6286</v>
      </c>
      <c r="L46" s="306">
        <v>0.45100000000000001</v>
      </c>
      <c r="M46" s="304" t="s">
        <v>5828</v>
      </c>
      <c r="N46" s="299">
        <v>2000000</v>
      </c>
      <c r="O46" s="139"/>
      <c r="P46" s="140">
        <v>2000000</v>
      </c>
      <c r="Q46" s="139">
        <v>902000</v>
      </c>
      <c r="R46" s="139">
        <v>1098000</v>
      </c>
      <c r="S46" s="161">
        <v>123800</v>
      </c>
      <c r="T46" s="140">
        <f t="shared" si="27"/>
        <v>1025800</v>
      </c>
      <c r="U46" s="140">
        <v>974200</v>
      </c>
      <c r="W46" s="159" t="str">
        <f t="shared" si="2"/>
        <v xml:space="preserve">비품 </v>
      </c>
      <c r="X46" s="138">
        <f t="shared" si="8"/>
        <v>2000000</v>
      </c>
      <c r="Y46" s="138"/>
      <c r="Z46" s="138">
        <f t="shared" si="9"/>
        <v>2000000</v>
      </c>
      <c r="AA46" s="138">
        <f t="shared" si="10"/>
        <v>902000</v>
      </c>
      <c r="AB46" s="138">
        <f t="shared" si="11"/>
        <v>1098000</v>
      </c>
      <c r="AC46" s="161">
        <f t="shared" si="12"/>
        <v>99950</v>
      </c>
      <c r="AD46" s="138">
        <f t="shared" si="13"/>
        <v>1001950</v>
      </c>
      <c r="AE46" s="138">
        <f t="shared" si="14"/>
        <v>998050</v>
      </c>
      <c r="AF46" s="34">
        <f t="shared" si="5"/>
        <v>23850</v>
      </c>
      <c r="AG46" s="34">
        <f t="shared" si="28"/>
        <v>123799.5</v>
      </c>
      <c r="AH46" s="318" t="str">
        <f t="shared" si="29"/>
        <v>TRUE</v>
      </c>
      <c r="AJ46" s="327">
        <f t="shared" si="3"/>
        <v>43832</v>
      </c>
      <c r="AK46" s="327">
        <f t="shared" si="26"/>
        <v>43861</v>
      </c>
      <c r="AL46" s="332">
        <f t="shared" si="17"/>
        <v>5</v>
      </c>
      <c r="AM46" s="332">
        <f t="shared" si="18"/>
        <v>60</v>
      </c>
      <c r="AN46" s="327">
        <f t="shared" si="19"/>
        <v>45657</v>
      </c>
      <c r="AO46" s="330" t="str">
        <f t="shared" si="20"/>
        <v>X</v>
      </c>
      <c r="AP46" s="330">
        <f t="shared" si="21"/>
        <v>15</v>
      </c>
      <c r="AQ46" s="331">
        <f t="shared" si="22"/>
        <v>2000000</v>
      </c>
      <c r="AR46" s="331">
        <f t="shared" si="23"/>
        <v>499749.99999999994</v>
      </c>
      <c r="AS46" s="331">
        <f t="shared" si="24"/>
        <v>1500250</v>
      </c>
      <c r="AT46" s="164"/>
    </row>
    <row r="47" spans="5:46">
      <c r="E47" s="141" t="s">
        <v>5933</v>
      </c>
      <c r="F47" s="136" t="s">
        <v>5867</v>
      </c>
      <c r="G47" s="136" t="s">
        <v>5868</v>
      </c>
      <c r="H47" s="137">
        <v>43867</v>
      </c>
      <c r="I47" s="314">
        <v>5</v>
      </c>
      <c r="J47" s="315" t="s">
        <v>5827</v>
      </c>
      <c r="K47" s="315" t="s">
        <v>6286</v>
      </c>
      <c r="L47" s="306">
        <v>0.45100000000000001</v>
      </c>
      <c r="M47" s="304" t="s">
        <v>5828</v>
      </c>
      <c r="N47" s="299">
        <v>852000</v>
      </c>
      <c r="O47" s="139"/>
      <c r="P47" s="140">
        <v>852000</v>
      </c>
      <c r="Q47" s="139">
        <v>352231</v>
      </c>
      <c r="R47" s="139">
        <v>499769</v>
      </c>
      <c r="S47" s="161">
        <v>56349</v>
      </c>
      <c r="T47" s="140">
        <f t="shared" si="27"/>
        <v>408580</v>
      </c>
      <c r="U47" s="140">
        <v>443420</v>
      </c>
      <c r="W47" s="159" t="str">
        <f t="shared" si="2"/>
        <v xml:space="preserve">비품 </v>
      </c>
      <c r="X47" s="138">
        <f t="shared" si="8"/>
        <v>852000</v>
      </c>
      <c r="Y47" s="138"/>
      <c r="Z47" s="138">
        <f t="shared" si="9"/>
        <v>852000</v>
      </c>
      <c r="AA47" s="138">
        <f t="shared" si="10"/>
        <v>352231</v>
      </c>
      <c r="AB47" s="138">
        <f t="shared" si="11"/>
        <v>499769</v>
      </c>
      <c r="AC47" s="161">
        <f t="shared" si="12"/>
        <v>42550</v>
      </c>
      <c r="AD47" s="138">
        <f t="shared" si="13"/>
        <v>394781</v>
      </c>
      <c r="AE47" s="138">
        <f t="shared" si="14"/>
        <v>457219</v>
      </c>
      <c r="AF47" s="34">
        <f t="shared" si="5"/>
        <v>13799</v>
      </c>
      <c r="AG47" s="34">
        <f t="shared" si="28"/>
        <v>56348.954750000004</v>
      </c>
      <c r="AH47" s="318" t="str">
        <f t="shared" si="29"/>
        <v>TRUE</v>
      </c>
      <c r="AJ47" s="327">
        <f t="shared" si="3"/>
        <v>43867</v>
      </c>
      <c r="AK47" s="327">
        <f t="shared" si="26"/>
        <v>43890</v>
      </c>
      <c r="AL47" s="332">
        <f t="shared" si="17"/>
        <v>5</v>
      </c>
      <c r="AM47" s="332">
        <f t="shared" si="18"/>
        <v>60</v>
      </c>
      <c r="AN47" s="327">
        <f t="shared" si="19"/>
        <v>45688</v>
      </c>
      <c r="AO47" s="330" t="str">
        <f t="shared" si="20"/>
        <v>X</v>
      </c>
      <c r="AP47" s="330">
        <f t="shared" si="21"/>
        <v>14</v>
      </c>
      <c r="AQ47" s="331">
        <f t="shared" si="22"/>
        <v>852000</v>
      </c>
      <c r="AR47" s="331">
        <f t="shared" si="23"/>
        <v>198566.66666666669</v>
      </c>
      <c r="AS47" s="331">
        <f t="shared" si="24"/>
        <v>653433.33333333326</v>
      </c>
      <c r="AT47" s="164"/>
    </row>
    <row r="48" spans="5:46">
      <c r="E48" s="141" t="s">
        <v>5933</v>
      </c>
      <c r="F48" s="136" t="s">
        <v>5869</v>
      </c>
      <c r="G48" s="136" t="s">
        <v>5870</v>
      </c>
      <c r="H48" s="137">
        <v>43880</v>
      </c>
      <c r="I48" s="314">
        <v>5</v>
      </c>
      <c r="J48" s="315" t="s">
        <v>5827</v>
      </c>
      <c r="K48" s="315" t="s">
        <v>6286</v>
      </c>
      <c r="L48" s="306">
        <v>0.45100000000000001</v>
      </c>
      <c r="M48" s="304" t="s">
        <v>5828</v>
      </c>
      <c r="N48" s="299">
        <v>1243637</v>
      </c>
      <c r="O48" s="139"/>
      <c r="P48" s="140">
        <v>1243637</v>
      </c>
      <c r="Q48" s="139">
        <v>514140</v>
      </c>
      <c r="R48" s="139">
        <v>729497</v>
      </c>
      <c r="S48" s="161">
        <v>82251</v>
      </c>
      <c r="T48" s="140">
        <f t="shared" si="27"/>
        <v>596391</v>
      </c>
      <c r="U48" s="140">
        <v>647246</v>
      </c>
      <c r="W48" s="159" t="str">
        <f t="shared" si="2"/>
        <v xml:space="preserve">비품 </v>
      </c>
      <c r="X48" s="138">
        <f t="shared" si="8"/>
        <v>1243637</v>
      </c>
      <c r="Y48" s="138"/>
      <c r="Z48" s="138">
        <f t="shared" si="9"/>
        <v>1243637</v>
      </c>
      <c r="AA48" s="138">
        <f t="shared" si="10"/>
        <v>514140</v>
      </c>
      <c r="AB48" s="138">
        <f t="shared" si="11"/>
        <v>729497</v>
      </c>
      <c r="AC48" s="161">
        <f t="shared" si="12"/>
        <v>62131.849999999991</v>
      </c>
      <c r="AD48" s="138">
        <f t="shared" si="13"/>
        <v>576271.85</v>
      </c>
      <c r="AE48" s="138">
        <f t="shared" si="14"/>
        <v>667365.15</v>
      </c>
      <c r="AF48" s="34">
        <f t="shared" si="5"/>
        <v>20119.150000000009</v>
      </c>
      <c r="AG48" s="34">
        <f t="shared" si="28"/>
        <v>82250.786749999999</v>
      </c>
      <c r="AH48" s="318" t="str">
        <f t="shared" si="29"/>
        <v>TRUE</v>
      </c>
      <c r="AJ48" s="327">
        <f t="shared" si="3"/>
        <v>43880</v>
      </c>
      <c r="AK48" s="327">
        <f t="shared" si="26"/>
        <v>43890</v>
      </c>
      <c r="AL48" s="332">
        <f t="shared" si="17"/>
        <v>5</v>
      </c>
      <c r="AM48" s="332">
        <f t="shared" si="18"/>
        <v>60</v>
      </c>
      <c r="AN48" s="327">
        <f t="shared" si="19"/>
        <v>45688</v>
      </c>
      <c r="AO48" s="330" t="str">
        <f t="shared" si="20"/>
        <v>X</v>
      </c>
      <c r="AP48" s="330">
        <f t="shared" si="21"/>
        <v>14</v>
      </c>
      <c r="AQ48" s="331">
        <f t="shared" si="22"/>
        <v>1243637</v>
      </c>
      <c r="AR48" s="331">
        <f t="shared" si="23"/>
        <v>289948.6333333333</v>
      </c>
      <c r="AS48" s="331">
        <f t="shared" si="24"/>
        <v>953688.3666666667</v>
      </c>
      <c r="AT48" s="164"/>
    </row>
    <row r="49" spans="5:46">
      <c r="E49" s="141" t="s">
        <v>5933</v>
      </c>
      <c r="F49" s="136" t="s">
        <v>5871</v>
      </c>
      <c r="G49" s="136" t="s">
        <v>5872</v>
      </c>
      <c r="H49" s="137">
        <v>43884</v>
      </c>
      <c r="I49" s="314">
        <v>5</v>
      </c>
      <c r="J49" s="315" t="s">
        <v>5827</v>
      </c>
      <c r="K49" s="315" t="s">
        <v>6286</v>
      </c>
      <c r="L49" s="306">
        <v>0.45100000000000001</v>
      </c>
      <c r="M49" s="304" t="s">
        <v>5828</v>
      </c>
      <c r="N49" s="299">
        <v>2244200</v>
      </c>
      <c r="O49" s="139"/>
      <c r="P49" s="140">
        <v>2244200</v>
      </c>
      <c r="Q49" s="139">
        <v>927789</v>
      </c>
      <c r="R49" s="139">
        <v>1316411</v>
      </c>
      <c r="S49" s="161">
        <v>148425</v>
      </c>
      <c r="T49" s="140">
        <f t="shared" si="27"/>
        <v>1076214</v>
      </c>
      <c r="U49" s="140">
        <v>1167986</v>
      </c>
      <c r="W49" s="159" t="str">
        <f t="shared" si="2"/>
        <v xml:space="preserve">비품 </v>
      </c>
      <c r="X49" s="138">
        <f t="shared" si="8"/>
        <v>2244200</v>
      </c>
      <c r="Y49" s="138"/>
      <c r="Z49" s="138">
        <f t="shared" si="9"/>
        <v>2244200</v>
      </c>
      <c r="AA49" s="138">
        <f t="shared" si="10"/>
        <v>927789</v>
      </c>
      <c r="AB49" s="138">
        <f t="shared" si="11"/>
        <v>1316411</v>
      </c>
      <c r="AC49" s="161">
        <f t="shared" si="12"/>
        <v>112160</v>
      </c>
      <c r="AD49" s="138">
        <f t="shared" si="13"/>
        <v>1039949</v>
      </c>
      <c r="AE49" s="138">
        <f t="shared" si="14"/>
        <v>1204251</v>
      </c>
      <c r="AF49" s="34">
        <f t="shared" si="5"/>
        <v>36265</v>
      </c>
      <c r="AG49" s="34">
        <f t="shared" si="28"/>
        <v>148425.34025000001</v>
      </c>
      <c r="AH49" s="318" t="str">
        <f t="shared" si="29"/>
        <v>TRUE</v>
      </c>
      <c r="AJ49" s="327">
        <f t="shared" si="3"/>
        <v>43884</v>
      </c>
      <c r="AK49" s="327">
        <f t="shared" si="26"/>
        <v>43890</v>
      </c>
      <c r="AL49" s="332">
        <f t="shared" si="17"/>
        <v>5</v>
      </c>
      <c r="AM49" s="332">
        <f t="shared" si="18"/>
        <v>60</v>
      </c>
      <c r="AN49" s="327">
        <f t="shared" si="19"/>
        <v>45688</v>
      </c>
      <c r="AO49" s="330" t="str">
        <f t="shared" si="20"/>
        <v>X</v>
      </c>
      <c r="AP49" s="330">
        <f t="shared" si="21"/>
        <v>14</v>
      </c>
      <c r="AQ49" s="331">
        <f t="shared" si="22"/>
        <v>2244200</v>
      </c>
      <c r="AR49" s="331">
        <f t="shared" si="23"/>
        <v>523413.33333333331</v>
      </c>
      <c r="AS49" s="331">
        <f t="shared" si="24"/>
        <v>1720786.6666666667</v>
      </c>
      <c r="AT49" s="164"/>
    </row>
    <row r="50" spans="5:46">
      <c r="E50" s="141" t="s">
        <v>5933</v>
      </c>
      <c r="F50" s="136" t="s">
        <v>5873</v>
      </c>
      <c r="G50" s="136" t="s">
        <v>5874</v>
      </c>
      <c r="H50" s="137">
        <v>43892</v>
      </c>
      <c r="I50" s="314">
        <v>5</v>
      </c>
      <c r="J50" s="315" t="s">
        <v>5827</v>
      </c>
      <c r="K50" s="315" t="s">
        <v>6286</v>
      </c>
      <c r="L50" s="306">
        <v>0.45100000000000001</v>
      </c>
      <c r="M50" s="304" t="s">
        <v>5828</v>
      </c>
      <c r="N50" s="299">
        <v>414000</v>
      </c>
      <c r="O50" s="139"/>
      <c r="P50" s="140">
        <v>414000</v>
      </c>
      <c r="Q50" s="139">
        <v>155595</v>
      </c>
      <c r="R50" s="139">
        <v>258405</v>
      </c>
      <c r="S50" s="161">
        <v>29135</v>
      </c>
      <c r="T50" s="140">
        <f t="shared" si="27"/>
        <v>184730</v>
      </c>
      <c r="U50" s="140">
        <v>229270</v>
      </c>
      <c r="W50" s="159" t="str">
        <f t="shared" si="2"/>
        <v xml:space="preserve">비품 </v>
      </c>
      <c r="X50" s="138">
        <f t="shared" si="8"/>
        <v>414000</v>
      </c>
      <c r="Y50" s="138"/>
      <c r="Z50" s="138">
        <f t="shared" si="9"/>
        <v>414000</v>
      </c>
      <c r="AA50" s="138">
        <f t="shared" si="10"/>
        <v>155595</v>
      </c>
      <c r="AB50" s="138">
        <f t="shared" si="11"/>
        <v>258405</v>
      </c>
      <c r="AC50" s="161">
        <f t="shared" si="12"/>
        <v>20650</v>
      </c>
      <c r="AD50" s="138">
        <f t="shared" si="13"/>
        <v>176245</v>
      </c>
      <c r="AE50" s="138">
        <f t="shared" si="14"/>
        <v>237755</v>
      </c>
      <c r="AF50" s="34">
        <f t="shared" si="5"/>
        <v>8485</v>
      </c>
      <c r="AG50" s="34">
        <f t="shared" si="28"/>
        <v>29135.163749999996</v>
      </c>
      <c r="AH50" s="318" t="str">
        <f t="shared" si="29"/>
        <v>TRUE</v>
      </c>
      <c r="AJ50" s="327">
        <f t="shared" si="3"/>
        <v>43892</v>
      </c>
      <c r="AK50" s="327">
        <f t="shared" si="26"/>
        <v>43921</v>
      </c>
      <c r="AL50" s="332">
        <f t="shared" si="17"/>
        <v>5</v>
      </c>
      <c r="AM50" s="332">
        <f t="shared" si="18"/>
        <v>60</v>
      </c>
      <c r="AN50" s="327">
        <f t="shared" si="19"/>
        <v>45716</v>
      </c>
      <c r="AO50" s="330" t="str">
        <f t="shared" si="20"/>
        <v>X</v>
      </c>
      <c r="AP50" s="330">
        <f t="shared" si="21"/>
        <v>13</v>
      </c>
      <c r="AQ50" s="331">
        <f t="shared" si="22"/>
        <v>414000</v>
      </c>
      <c r="AR50" s="331">
        <f t="shared" si="23"/>
        <v>89483.333333333328</v>
      </c>
      <c r="AS50" s="331">
        <f t="shared" si="24"/>
        <v>324516.66666666669</v>
      </c>
      <c r="AT50" s="164"/>
    </row>
    <row r="51" spans="5:46">
      <c r="E51" s="141" t="s">
        <v>5933</v>
      </c>
      <c r="F51" s="136" t="s">
        <v>5875</v>
      </c>
      <c r="G51" s="136" t="s">
        <v>5876</v>
      </c>
      <c r="H51" s="137">
        <v>43930</v>
      </c>
      <c r="I51" s="314">
        <v>5</v>
      </c>
      <c r="J51" s="315" t="s">
        <v>5827</v>
      </c>
      <c r="K51" s="315" t="s">
        <v>6286</v>
      </c>
      <c r="L51" s="306">
        <v>0.45100000000000001</v>
      </c>
      <c r="M51" s="304" t="s">
        <v>5828</v>
      </c>
      <c r="N51" s="299">
        <v>1268182</v>
      </c>
      <c r="O51" s="139"/>
      <c r="P51" s="140">
        <v>1268182</v>
      </c>
      <c r="Q51" s="139">
        <v>428962</v>
      </c>
      <c r="R51" s="139">
        <v>839220</v>
      </c>
      <c r="S51" s="161">
        <v>94622</v>
      </c>
      <c r="T51" s="140">
        <f t="shared" si="27"/>
        <v>523584</v>
      </c>
      <c r="U51" s="140">
        <v>744598</v>
      </c>
      <c r="W51" s="159" t="str">
        <f t="shared" si="2"/>
        <v xml:space="preserve">비품 </v>
      </c>
      <c r="X51" s="138">
        <f t="shared" si="8"/>
        <v>1268182</v>
      </c>
      <c r="Y51" s="138"/>
      <c r="Z51" s="138">
        <f t="shared" si="9"/>
        <v>1268182</v>
      </c>
      <c r="AA51" s="138">
        <f t="shared" si="10"/>
        <v>428962</v>
      </c>
      <c r="AB51" s="138">
        <f t="shared" si="11"/>
        <v>839220</v>
      </c>
      <c r="AC51" s="161">
        <f t="shared" si="12"/>
        <v>63359.100000000006</v>
      </c>
      <c r="AD51" s="138">
        <f t="shared" si="13"/>
        <v>492321.1</v>
      </c>
      <c r="AE51" s="138">
        <f t="shared" si="14"/>
        <v>775860.9</v>
      </c>
      <c r="AF51" s="34">
        <f t="shared" si="5"/>
        <v>31262.899999999994</v>
      </c>
      <c r="AG51" s="34">
        <f t="shared" si="28"/>
        <v>94622.055000000008</v>
      </c>
      <c r="AH51" s="318" t="str">
        <f t="shared" si="29"/>
        <v>TRUE</v>
      </c>
      <c r="AJ51" s="327">
        <f t="shared" si="3"/>
        <v>43930</v>
      </c>
      <c r="AK51" s="327">
        <f t="shared" si="26"/>
        <v>43951</v>
      </c>
      <c r="AL51" s="332">
        <f t="shared" si="17"/>
        <v>5</v>
      </c>
      <c r="AM51" s="332">
        <f t="shared" si="18"/>
        <v>60</v>
      </c>
      <c r="AN51" s="327">
        <f t="shared" si="19"/>
        <v>45747</v>
      </c>
      <c r="AO51" s="330" t="str">
        <f t="shared" si="20"/>
        <v>X</v>
      </c>
      <c r="AP51" s="330">
        <f t="shared" si="21"/>
        <v>12</v>
      </c>
      <c r="AQ51" s="331">
        <f t="shared" si="22"/>
        <v>1268182</v>
      </c>
      <c r="AR51" s="331">
        <f t="shared" si="23"/>
        <v>253436.40000000002</v>
      </c>
      <c r="AS51" s="331">
        <f t="shared" si="24"/>
        <v>1014745.6</v>
      </c>
      <c r="AT51" s="164"/>
    </row>
    <row r="52" spans="5:46">
      <c r="E52" s="141" t="s">
        <v>5933</v>
      </c>
      <c r="F52" s="136" t="s">
        <v>5877</v>
      </c>
      <c r="G52" s="136" t="s">
        <v>5878</v>
      </c>
      <c r="H52" s="137">
        <v>43930</v>
      </c>
      <c r="I52" s="314">
        <v>5</v>
      </c>
      <c r="J52" s="315" t="s">
        <v>5827</v>
      </c>
      <c r="K52" s="315" t="s">
        <v>6286</v>
      </c>
      <c r="L52" s="306">
        <v>0.45100000000000001</v>
      </c>
      <c r="M52" s="304" t="s">
        <v>5828</v>
      </c>
      <c r="N52" s="299">
        <v>397000</v>
      </c>
      <c r="O52" s="139"/>
      <c r="P52" s="140">
        <v>397000</v>
      </c>
      <c r="Q52" s="139">
        <v>134285</v>
      </c>
      <c r="R52" s="139">
        <v>262715</v>
      </c>
      <c r="S52" s="161">
        <v>29621</v>
      </c>
      <c r="T52" s="140">
        <f t="shared" si="27"/>
        <v>163906</v>
      </c>
      <c r="U52" s="140">
        <v>233094</v>
      </c>
      <c r="W52" s="159" t="str">
        <f t="shared" si="2"/>
        <v xml:space="preserve">비품 </v>
      </c>
      <c r="X52" s="138">
        <f t="shared" si="8"/>
        <v>397000</v>
      </c>
      <c r="Y52" s="138"/>
      <c r="Z52" s="138">
        <f t="shared" si="9"/>
        <v>397000</v>
      </c>
      <c r="AA52" s="138">
        <f t="shared" si="10"/>
        <v>134285</v>
      </c>
      <c r="AB52" s="138">
        <f t="shared" si="11"/>
        <v>262715</v>
      </c>
      <c r="AC52" s="161">
        <f t="shared" si="12"/>
        <v>19800</v>
      </c>
      <c r="AD52" s="138">
        <f t="shared" si="13"/>
        <v>154085</v>
      </c>
      <c r="AE52" s="138">
        <f t="shared" si="14"/>
        <v>242915</v>
      </c>
      <c r="AF52" s="34">
        <f t="shared" si="5"/>
        <v>9821</v>
      </c>
      <c r="AG52" s="34">
        <f t="shared" si="28"/>
        <v>29621.116250000003</v>
      </c>
      <c r="AH52" s="318" t="str">
        <f t="shared" si="29"/>
        <v>TRUE</v>
      </c>
      <c r="AJ52" s="327">
        <f t="shared" si="3"/>
        <v>43930</v>
      </c>
      <c r="AK52" s="327">
        <f t="shared" si="26"/>
        <v>43951</v>
      </c>
      <c r="AL52" s="332">
        <f t="shared" si="17"/>
        <v>5</v>
      </c>
      <c r="AM52" s="332">
        <f t="shared" si="18"/>
        <v>60</v>
      </c>
      <c r="AN52" s="327">
        <f t="shared" si="19"/>
        <v>45747</v>
      </c>
      <c r="AO52" s="330" t="str">
        <f t="shared" si="20"/>
        <v>X</v>
      </c>
      <c r="AP52" s="330">
        <f t="shared" si="21"/>
        <v>12</v>
      </c>
      <c r="AQ52" s="331">
        <f t="shared" si="22"/>
        <v>397000</v>
      </c>
      <c r="AR52" s="331">
        <f t="shared" si="23"/>
        <v>79200</v>
      </c>
      <c r="AS52" s="331">
        <f t="shared" si="24"/>
        <v>317800</v>
      </c>
      <c r="AT52" s="164"/>
    </row>
    <row r="53" spans="5:46">
      <c r="E53" s="141" t="s">
        <v>5933</v>
      </c>
      <c r="F53" s="136" t="s">
        <v>5879</v>
      </c>
      <c r="G53" s="136" t="s">
        <v>5880</v>
      </c>
      <c r="H53" s="137">
        <v>43935</v>
      </c>
      <c r="I53" s="314">
        <v>5</v>
      </c>
      <c r="J53" s="315" t="s">
        <v>5827</v>
      </c>
      <c r="K53" s="315" t="s">
        <v>6286</v>
      </c>
      <c r="L53" s="306">
        <v>0.45100000000000001</v>
      </c>
      <c r="M53" s="304" t="s">
        <v>5828</v>
      </c>
      <c r="N53" s="299">
        <v>600000</v>
      </c>
      <c r="O53" s="139"/>
      <c r="P53" s="140">
        <v>600000</v>
      </c>
      <c r="Q53" s="139">
        <v>202950</v>
      </c>
      <c r="R53" s="139">
        <v>397050</v>
      </c>
      <c r="S53" s="161">
        <v>44767</v>
      </c>
      <c r="T53" s="140">
        <f t="shared" si="27"/>
        <v>247717</v>
      </c>
      <c r="U53" s="140">
        <v>352283</v>
      </c>
      <c r="W53" s="159" t="str">
        <f t="shared" si="2"/>
        <v xml:space="preserve">비품 </v>
      </c>
      <c r="X53" s="138">
        <f t="shared" si="8"/>
        <v>600000</v>
      </c>
      <c r="Y53" s="138"/>
      <c r="Z53" s="138">
        <f t="shared" si="9"/>
        <v>600000</v>
      </c>
      <c r="AA53" s="138">
        <f t="shared" si="10"/>
        <v>202950</v>
      </c>
      <c r="AB53" s="138">
        <f t="shared" si="11"/>
        <v>397050</v>
      </c>
      <c r="AC53" s="161">
        <f t="shared" si="12"/>
        <v>29950</v>
      </c>
      <c r="AD53" s="138">
        <f t="shared" si="13"/>
        <v>232900</v>
      </c>
      <c r="AE53" s="138">
        <f t="shared" si="14"/>
        <v>367100</v>
      </c>
      <c r="AF53" s="34">
        <f t="shared" si="5"/>
        <v>14817</v>
      </c>
      <c r="AG53" s="34">
        <f t="shared" si="28"/>
        <v>44767.387500000004</v>
      </c>
      <c r="AH53" s="318" t="str">
        <f t="shared" si="29"/>
        <v>TRUE</v>
      </c>
      <c r="AJ53" s="327">
        <f t="shared" si="3"/>
        <v>43935</v>
      </c>
      <c r="AK53" s="327">
        <f t="shared" si="26"/>
        <v>43951</v>
      </c>
      <c r="AL53" s="332">
        <f t="shared" si="17"/>
        <v>5</v>
      </c>
      <c r="AM53" s="332">
        <f t="shared" si="18"/>
        <v>60</v>
      </c>
      <c r="AN53" s="327">
        <f t="shared" si="19"/>
        <v>45747</v>
      </c>
      <c r="AO53" s="330" t="str">
        <f t="shared" si="20"/>
        <v>X</v>
      </c>
      <c r="AP53" s="330">
        <f t="shared" si="21"/>
        <v>12</v>
      </c>
      <c r="AQ53" s="331">
        <f t="shared" si="22"/>
        <v>600000</v>
      </c>
      <c r="AR53" s="331">
        <f t="shared" si="23"/>
        <v>119800</v>
      </c>
      <c r="AS53" s="331">
        <f t="shared" si="24"/>
        <v>480200</v>
      </c>
      <c r="AT53" s="164"/>
    </row>
    <row r="54" spans="5:46">
      <c r="E54" s="141" t="s">
        <v>5933</v>
      </c>
      <c r="F54" s="136" t="s">
        <v>5881</v>
      </c>
      <c r="G54" s="136" t="s">
        <v>5882</v>
      </c>
      <c r="H54" s="137">
        <v>43942</v>
      </c>
      <c r="I54" s="314">
        <v>5</v>
      </c>
      <c r="J54" s="315" t="s">
        <v>5827</v>
      </c>
      <c r="K54" s="315" t="s">
        <v>6286</v>
      </c>
      <c r="L54" s="306">
        <v>0.45100000000000001</v>
      </c>
      <c r="M54" s="304" t="s">
        <v>5828</v>
      </c>
      <c r="N54" s="299">
        <v>634546</v>
      </c>
      <c r="O54" s="139"/>
      <c r="P54" s="140">
        <v>634546</v>
      </c>
      <c r="Q54" s="139">
        <v>214635</v>
      </c>
      <c r="R54" s="139">
        <v>419911</v>
      </c>
      <c r="S54" s="161">
        <v>47345</v>
      </c>
      <c r="T54" s="140">
        <f t="shared" si="27"/>
        <v>261980</v>
      </c>
      <c r="U54" s="140">
        <v>372566</v>
      </c>
      <c r="W54" s="159" t="str">
        <f t="shared" si="2"/>
        <v xml:space="preserve">비품 </v>
      </c>
      <c r="X54" s="138">
        <f t="shared" si="8"/>
        <v>634546</v>
      </c>
      <c r="Y54" s="138"/>
      <c r="Z54" s="138">
        <f t="shared" si="9"/>
        <v>634546</v>
      </c>
      <c r="AA54" s="138">
        <f t="shared" si="10"/>
        <v>214635</v>
      </c>
      <c r="AB54" s="138">
        <f t="shared" si="11"/>
        <v>419911</v>
      </c>
      <c r="AC54" s="161">
        <f t="shared" si="12"/>
        <v>31677.300000000003</v>
      </c>
      <c r="AD54" s="138">
        <f t="shared" si="13"/>
        <v>246312.3</v>
      </c>
      <c r="AE54" s="138">
        <f t="shared" si="14"/>
        <v>388233.7</v>
      </c>
      <c r="AF54" s="34">
        <f t="shared" si="5"/>
        <v>15667.699999999997</v>
      </c>
      <c r="AG54" s="34">
        <f t="shared" si="28"/>
        <v>47344.965250000001</v>
      </c>
      <c r="AH54" s="318" t="str">
        <f t="shared" si="29"/>
        <v>TRUE</v>
      </c>
      <c r="AJ54" s="327">
        <f t="shared" si="3"/>
        <v>43942</v>
      </c>
      <c r="AK54" s="327">
        <f t="shared" si="26"/>
        <v>43951</v>
      </c>
      <c r="AL54" s="332">
        <f t="shared" si="17"/>
        <v>5</v>
      </c>
      <c r="AM54" s="332">
        <f t="shared" si="18"/>
        <v>60</v>
      </c>
      <c r="AN54" s="327">
        <f t="shared" si="19"/>
        <v>45747</v>
      </c>
      <c r="AO54" s="330" t="str">
        <f t="shared" si="20"/>
        <v>X</v>
      </c>
      <c r="AP54" s="330">
        <f t="shared" si="21"/>
        <v>12</v>
      </c>
      <c r="AQ54" s="331">
        <f t="shared" si="22"/>
        <v>634546</v>
      </c>
      <c r="AR54" s="331">
        <f t="shared" si="23"/>
        <v>126709.20000000001</v>
      </c>
      <c r="AS54" s="331">
        <f t="shared" si="24"/>
        <v>507836.8</v>
      </c>
      <c r="AT54" s="164"/>
    </row>
    <row r="55" spans="5:46">
      <c r="E55" s="141" t="s">
        <v>5933</v>
      </c>
      <c r="F55" s="136" t="s">
        <v>5883</v>
      </c>
      <c r="G55" s="136" t="s">
        <v>5884</v>
      </c>
      <c r="H55" s="137">
        <v>43976</v>
      </c>
      <c r="I55" s="314">
        <v>5</v>
      </c>
      <c r="J55" s="315" t="s">
        <v>5827</v>
      </c>
      <c r="K55" s="315" t="s">
        <v>6286</v>
      </c>
      <c r="L55" s="306">
        <v>0.45100000000000001</v>
      </c>
      <c r="M55" s="304" t="s">
        <v>5828</v>
      </c>
      <c r="N55" s="299">
        <v>780000</v>
      </c>
      <c r="O55" s="139"/>
      <c r="P55" s="140">
        <v>780000</v>
      </c>
      <c r="Q55" s="139">
        <v>234520</v>
      </c>
      <c r="R55" s="139">
        <v>545480</v>
      </c>
      <c r="S55" s="161">
        <v>61503</v>
      </c>
      <c r="T55" s="140">
        <f t="shared" si="27"/>
        <v>296023</v>
      </c>
      <c r="U55" s="140">
        <v>483977</v>
      </c>
      <c r="W55" s="159" t="str">
        <f t="shared" ref="W55:W86" si="30">E55</f>
        <v xml:space="preserve">비품 </v>
      </c>
      <c r="X55" s="138">
        <f t="shared" si="8"/>
        <v>780000</v>
      </c>
      <c r="Y55" s="138"/>
      <c r="Z55" s="138">
        <f t="shared" si="9"/>
        <v>780000</v>
      </c>
      <c r="AA55" s="138">
        <f t="shared" si="10"/>
        <v>234520</v>
      </c>
      <c r="AB55" s="138">
        <f t="shared" si="11"/>
        <v>545480</v>
      </c>
      <c r="AC55" s="161">
        <f t="shared" si="12"/>
        <v>38950</v>
      </c>
      <c r="AD55" s="138">
        <f t="shared" si="13"/>
        <v>273470</v>
      </c>
      <c r="AE55" s="138">
        <f t="shared" si="14"/>
        <v>506530</v>
      </c>
      <c r="AF55" s="34">
        <f t="shared" si="5"/>
        <v>22553</v>
      </c>
      <c r="AG55" s="34">
        <f t="shared" si="28"/>
        <v>61502.87</v>
      </c>
      <c r="AH55" s="318" t="str">
        <f t="shared" si="29"/>
        <v>TRUE</v>
      </c>
      <c r="AJ55" s="327">
        <f t="shared" ref="AJ55:AJ86" si="31">H55</f>
        <v>43976</v>
      </c>
      <c r="AK55" s="327">
        <f t="shared" si="26"/>
        <v>43982</v>
      </c>
      <c r="AL55" s="332">
        <f t="shared" si="17"/>
        <v>5</v>
      </c>
      <c r="AM55" s="332">
        <f t="shared" si="18"/>
        <v>60</v>
      </c>
      <c r="AN55" s="327">
        <f t="shared" si="19"/>
        <v>45777</v>
      </c>
      <c r="AO55" s="330" t="str">
        <f t="shared" si="20"/>
        <v>X</v>
      </c>
      <c r="AP55" s="330">
        <f t="shared" si="21"/>
        <v>11</v>
      </c>
      <c r="AQ55" s="331">
        <f t="shared" si="22"/>
        <v>780000</v>
      </c>
      <c r="AR55" s="331">
        <f t="shared" si="23"/>
        <v>142816.66666666669</v>
      </c>
      <c r="AS55" s="331">
        <f t="shared" si="24"/>
        <v>637183.33333333326</v>
      </c>
      <c r="AT55" s="164"/>
    </row>
    <row r="56" spans="5:46">
      <c r="E56" s="141" t="s">
        <v>5933</v>
      </c>
      <c r="F56" s="136" t="s">
        <v>5885</v>
      </c>
      <c r="G56" s="136" t="s">
        <v>5886</v>
      </c>
      <c r="H56" s="137">
        <v>43980</v>
      </c>
      <c r="I56" s="314">
        <v>5</v>
      </c>
      <c r="J56" s="315" t="s">
        <v>5827</v>
      </c>
      <c r="K56" s="315" t="s">
        <v>6286</v>
      </c>
      <c r="L56" s="306">
        <v>0.45100000000000001</v>
      </c>
      <c r="M56" s="304" t="s">
        <v>5828</v>
      </c>
      <c r="N56" s="299">
        <v>1154545</v>
      </c>
      <c r="O56" s="139"/>
      <c r="P56" s="140">
        <v>1154545</v>
      </c>
      <c r="Q56" s="139">
        <v>347133</v>
      </c>
      <c r="R56" s="139">
        <v>807412</v>
      </c>
      <c r="S56" s="161">
        <v>91036</v>
      </c>
      <c r="T56" s="140">
        <f t="shared" si="27"/>
        <v>438169</v>
      </c>
      <c r="U56" s="140">
        <v>716376</v>
      </c>
      <c r="W56" s="159" t="str">
        <f t="shared" si="30"/>
        <v xml:space="preserve">비품 </v>
      </c>
      <c r="X56" s="138">
        <f t="shared" si="8"/>
        <v>1154545</v>
      </c>
      <c r="Y56" s="138"/>
      <c r="Z56" s="138">
        <f t="shared" si="9"/>
        <v>1154545</v>
      </c>
      <c r="AA56" s="138">
        <f t="shared" si="10"/>
        <v>347133</v>
      </c>
      <c r="AB56" s="138">
        <f t="shared" si="11"/>
        <v>807412</v>
      </c>
      <c r="AC56" s="161">
        <f t="shared" si="12"/>
        <v>57677.25</v>
      </c>
      <c r="AD56" s="138">
        <f t="shared" si="13"/>
        <v>404810.25</v>
      </c>
      <c r="AE56" s="138">
        <f t="shared" si="14"/>
        <v>749734.75</v>
      </c>
      <c r="AF56" s="34">
        <f t="shared" si="5"/>
        <v>33358.75</v>
      </c>
      <c r="AG56" s="34">
        <f t="shared" si="28"/>
        <v>91035.703000000023</v>
      </c>
      <c r="AH56" s="318" t="str">
        <f t="shared" si="29"/>
        <v>TRUE</v>
      </c>
      <c r="AJ56" s="327">
        <f t="shared" si="31"/>
        <v>43980</v>
      </c>
      <c r="AK56" s="327">
        <f t="shared" si="26"/>
        <v>43982</v>
      </c>
      <c r="AL56" s="332">
        <f t="shared" si="17"/>
        <v>5</v>
      </c>
      <c r="AM56" s="332">
        <f t="shared" si="18"/>
        <v>60</v>
      </c>
      <c r="AN56" s="327">
        <f t="shared" si="19"/>
        <v>45777</v>
      </c>
      <c r="AO56" s="330" t="str">
        <f t="shared" si="20"/>
        <v>X</v>
      </c>
      <c r="AP56" s="330">
        <f t="shared" si="21"/>
        <v>11</v>
      </c>
      <c r="AQ56" s="331">
        <f t="shared" si="22"/>
        <v>1154545</v>
      </c>
      <c r="AR56" s="331">
        <f t="shared" si="23"/>
        <v>211483.25</v>
      </c>
      <c r="AS56" s="331">
        <f t="shared" si="24"/>
        <v>943061.75</v>
      </c>
      <c r="AT56" s="164"/>
    </row>
    <row r="57" spans="5:46">
      <c r="E57" s="141" t="s">
        <v>5933</v>
      </c>
      <c r="F57" s="136" t="s">
        <v>5887</v>
      </c>
      <c r="G57" s="136" t="s">
        <v>5888</v>
      </c>
      <c r="H57" s="137">
        <v>44000</v>
      </c>
      <c r="I57" s="314">
        <v>5</v>
      </c>
      <c r="J57" s="315" t="s">
        <v>5827</v>
      </c>
      <c r="K57" s="315" t="s">
        <v>6286</v>
      </c>
      <c r="L57" s="306">
        <v>0.45100000000000001</v>
      </c>
      <c r="M57" s="304" t="s">
        <v>5828</v>
      </c>
      <c r="N57" s="299">
        <v>872727</v>
      </c>
      <c r="O57" s="139"/>
      <c r="P57" s="140">
        <v>872727</v>
      </c>
      <c r="Q57" s="139">
        <v>229599</v>
      </c>
      <c r="R57" s="139">
        <v>643128</v>
      </c>
      <c r="S57" s="161">
        <v>72513</v>
      </c>
      <c r="T57" s="140">
        <f t="shared" si="27"/>
        <v>302112</v>
      </c>
      <c r="U57" s="140">
        <v>570615</v>
      </c>
      <c r="W57" s="159" t="str">
        <f t="shared" si="30"/>
        <v xml:space="preserve">비품 </v>
      </c>
      <c r="X57" s="138">
        <f t="shared" si="8"/>
        <v>872727</v>
      </c>
      <c r="Y57" s="138"/>
      <c r="Z57" s="138">
        <f t="shared" si="9"/>
        <v>872727</v>
      </c>
      <c r="AA57" s="138">
        <f t="shared" si="10"/>
        <v>229599</v>
      </c>
      <c r="AB57" s="138">
        <f t="shared" si="11"/>
        <v>643128</v>
      </c>
      <c r="AC57" s="161">
        <f t="shared" ref="AC57:AC76" si="32">IFERROR((P57-1000)/I57/12*M57, )</f>
        <v>43586.35</v>
      </c>
      <c r="AD57" s="138">
        <f t="shared" si="13"/>
        <v>273185.34999999998</v>
      </c>
      <c r="AE57" s="138">
        <f t="shared" si="14"/>
        <v>599541.65</v>
      </c>
      <c r="AF57" s="34">
        <f t="shared" si="5"/>
        <v>28926.65</v>
      </c>
      <c r="AG57" s="34">
        <f t="shared" si="28"/>
        <v>72512.682000000001</v>
      </c>
      <c r="AH57" s="318" t="str">
        <f t="shared" si="29"/>
        <v>TRUE</v>
      </c>
      <c r="AJ57" s="327">
        <f t="shared" si="31"/>
        <v>44000</v>
      </c>
      <c r="AK57" s="327">
        <f t="shared" ref="AK57:AK72" si="33">IFERROR(EOMONTH(AJ57, 0), )</f>
        <v>44012</v>
      </c>
      <c r="AL57" s="332">
        <f t="shared" ref="AL57:AL86" si="34">I57</f>
        <v>5</v>
      </c>
      <c r="AM57" s="332">
        <f t="shared" si="18"/>
        <v>60</v>
      </c>
      <c r="AN57" s="327">
        <f t="shared" si="19"/>
        <v>45808</v>
      </c>
      <c r="AO57" s="330" t="str">
        <f t="shared" si="20"/>
        <v>X</v>
      </c>
      <c r="AP57" s="330">
        <f t="shared" si="21"/>
        <v>10</v>
      </c>
      <c r="AQ57" s="331">
        <f t="shared" ref="AQ57:AQ76" si="35">P57</f>
        <v>872727</v>
      </c>
      <c r="AR57" s="331">
        <f t="shared" ref="AR57:AR76" si="36">IFERROR((AQ57-1000)/$AM57*AP57, )</f>
        <v>145287.83333333331</v>
      </c>
      <c r="AS57" s="331">
        <f t="shared" si="24"/>
        <v>727439.16666666674</v>
      </c>
      <c r="AT57" s="164"/>
    </row>
    <row r="58" spans="5:46">
      <c r="E58" s="141" t="s">
        <v>5933</v>
      </c>
      <c r="F58" s="136" t="s">
        <v>5889</v>
      </c>
      <c r="G58" s="136" t="s">
        <v>5890</v>
      </c>
      <c r="H58" s="137">
        <v>44001</v>
      </c>
      <c r="I58" s="314">
        <v>5</v>
      </c>
      <c r="J58" s="315" t="s">
        <v>5827</v>
      </c>
      <c r="K58" s="315" t="s">
        <v>6286</v>
      </c>
      <c r="L58" s="306">
        <v>0.45100000000000001</v>
      </c>
      <c r="M58" s="304" t="s">
        <v>5828</v>
      </c>
      <c r="N58" s="299">
        <v>590000</v>
      </c>
      <c r="O58" s="139"/>
      <c r="P58" s="140">
        <v>590000</v>
      </c>
      <c r="Q58" s="139">
        <v>155219</v>
      </c>
      <c r="R58" s="139">
        <v>434781</v>
      </c>
      <c r="S58" s="161">
        <v>49022</v>
      </c>
      <c r="T58" s="140">
        <f t="shared" si="27"/>
        <v>204241</v>
      </c>
      <c r="U58" s="140">
        <v>385759</v>
      </c>
      <c r="W58" s="159" t="str">
        <f t="shared" si="30"/>
        <v xml:space="preserve">비품 </v>
      </c>
      <c r="X58" s="138">
        <f t="shared" si="8"/>
        <v>590000</v>
      </c>
      <c r="Y58" s="138"/>
      <c r="Z58" s="138">
        <f t="shared" si="9"/>
        <v>590000</v>
      </c>
      <c r="AA58" s="138">
        <f t="shared" si="10"/>
        <v>155219</v>
      </c>
      <c r="AB58" s="138">
        <f t="shared" si="11"/>
        <v>434781</v>
      </c>
      <c r="AC58" s="161">
        <f t="shared" si="32"/>
        <v>29450</v>
      </c>
      <c r="AD58" s="138">
        <f t="shared" si="13"/>
        <v>184669</v>
      </c>
      <c r="AE58" s="138">
        <f t="shared" si="14"/>
        <v>405331</v>
      </c>
      <c r="AF58" s="34">
        <f t="shared" si="5"/>
        <v>19572</v>
      </c>
      <c r="AG58" s="34">
        <f t="shared" si="28"/>
        <v>49021.55775</v>
      </c>
      <c r="AH58" s="318" t="str">
        <f t="shared" si="29"/>
        <v>TRUE</v>
      </c>
      <c r="AJ58" s="327">
        <f t="shared" si="31"/>
        <v>44001</v>
      </c>
      <c r="AK58" s="327">
        <f t="shared" si="33"/>
        <v>44012</v>
      </c>
      <c r="AL58" s="332">
        <f t="shared" si="34"/>
        <v>5</v>
      </c>
      <c r="AM58" s="332">
        <f t="shared" si="18"/>
        <v>60</v>
      </c>
      <c r="AN58" s="327">
        <f t="shared" si="19"/>
        <v>45808</v>
      </c>
      <c r="AO58" s="330" t="str">
        <f t="shared" si="20"/>
        <v>X</v>
      </c>
      <c r="AP58" s="330">
        <f t="shared" si="21"/>
        <v>10</v>
      </c>
      <c r="AQ58" s="331">
        <f t="shared" si="35"/>
        <v>590000</v>
      </c>
      <c r="AR58" s="331">
        <f t="shared" si="36"/>
        <v>98166.666666666657</v>
      </c>
      <c r="AS58" s="331">
        <f t="shared" si="24"/>
        <v>491833.33333333337</v>
      </c>
      <c r="AT58" s="164"/>
    </row>
    <row r="59" spans="5:46">
      <c r="E59" s="141" t="s">
        <v>5933</v>
      </c>
      <c r="F59" s="136" t="s">
        <v>5891</v>
      </c>
      <c r="G59" s="136" t="s">
        <v>5878</v>
      </c>
      <c r="H59" s="137">
        <v>44005</v>
      </c>
      <c r="I59" s="314">
        <v>5</v>
      </c>
      <c r="J59" s="315" t="s">
        <v>5827</v>
      </c>
      <c r="K59" s="315" t="s">
        <v>6286</v>
      </c>
      <c r="L59" s="306">
        <v>0.45100000000000001</v>
      </c>
      <c r="M59" s="304" t="s">
        <v>5828</v>
      </c>
      <c r="N59" s="299">
        <v>440000</v>
      </c>
      <c r="O59" s="139"/>
      <c r="P59" s="140">
        <v>440000</v>
      </c>
      <c r="Q59" s="139">
        <v>115756</v>
      </c>
      <c r="R59" s="139">
        <v>324244</v>
      </c>
      <c r="S59" s="161">
        <v>36559</v>
      </c>
      <c r="T59" s="140">
        <f t="shared" si="27"/>
        <v>152315</v>
      </c>
      <c r="U59" s="140">
        <v>287685</v>
      </c>
      <c r="W59" s="159" t="str">
        <f t="shared" si="30"/>
        <v xml:space="preserve">비품 </v>
      </c>
      <c r="X59" s="138">
        <f t="shared" si="8"/>
        <v>440000</v>
      </c>
      <c r="Y59" s="138"/>
      <c r="Z59" s="138">
        <f t="shared" si="9"/>
        <v>440000</v>
      </c>
      <c r="AA59" s="138">
        <f t="shared" si="10"/>
        <v>115756</v>
      </c>
      <c r="AB59" s="138">
        <f t="shared" si="11"/>
        <v>324244</v>
      </c>
      <c r="AC59" s="161">
        <f t="shared" si="32"/>
        <v>21950</v>
      </c>
      <c r="AD59" s="138">
        <f t="shared" si="13"/>
        <v>137706</v>
      </c>
      <c r="AE59" s="138">
        <f t="shared" si="14"/>
        <v>302294</v>
      </c>
      <c r="AF59" s="34">
        <f t="shared" si="5"/>
        <v>14609</v>
      </c>
      <c r="AG59" s="34">
        <f t="shared" si="28"/>
        <v>36558.510999999999</v>
      </c>
      <c r="AH59" s="318" t="str">
        <f t="shared" si="29"/>
        <v>TRUE</v>
      </c>
      <c r="AJ59" s="327">
        <f t="shared" si="31"/>
        <v>44005</v>
      </c>
      <c r="AK59" s="327">
        <f t="shared" si="33"/>
        <v>44012</v>
      </c>
      <c r="AL59" s="332">
        <f t="shared" si="34"/>
        <v>5</v>
      </c>
      <c r="AM59" s="332">
        <f t="shared" si="18"/>
        <v>60</v>
      </c>
      <c r="AN59" s="327">
        <f t="shared" si="19"/>
        <v>45808</v>
      </c>
      <c r="AO59" s="330" t="str">
        <f t="shared" si="20"/>
        <v>X</v>
      </c>
      <c r="AP59" s="330">
        <f t="shared" si="21"/>
        <v>10</v>
      </c>
      <c r="AQ59" s="331">
        <f t="shared" si="35"/>
        <v>440000</v>
      </c>
      <c r="AR59" s="331">
        <f t="shared" si="36"/>
        <v>73166.666666666672</v>
      </c>
      <c r="AS59" s="331">
        <f t="shared" si="24"/>
        <v>366833.33333333331</v>
      </c>
      <c r="AT59" s="164"/>
    </row>
    <row r="60" spans="5:46">
      <c r="E60" s="141" t="s">
        <v>5933</v>
      </c>
      <c r="F60" s="136" t="s">
        <v>5892</v>
      </c>
      <c r="G60" s="136" t="s">
        <v>5893</v>
      </c>
      <c r="H60" s="137">
        <v>44111</v>
      </c>
      <c r="I60" s="314">
        <v>5</v>
      </c>
      <c r="J60" s="315" t="s">
        <v>5827</v>
      </c>
      <c r="K60" s="315" t="s">
        <v>6286</v>
      </c>
      <c r="L60" s="306">
        <v>0.45100000000000001</v>
      </c>
      <c r="M60" s="304" t="s">
        <v>5828</v>
      </c>
      <c r="N60" s="299">
        <v>1039500</v>
      </c>
      <c r="O60" s="139"/>
      <c r="P60" s="140">
        <v>1039500</v>
      </c>
      <c r="Q60" s="139">
        <v>117203</v>
      </c>
      <c r="R60" s="139">
        <v>922297</v>
      </c>
      <c r="S60" s="161">
        <v>103989</v>
      </c>
      <c r="T60" s="140">
        <f t="shared" si="27"/>
        <v>221192</v>
      </c>
      <c r="U60" s="140">
        <v>818308</v>
      </c>
      <c r="W60" s="159" t="str">
        <f t="shared" si="30"/>
        <v xml:space="preserve">비품 </v>
      </c>
      <c r="X60" s="138">
        <f t="shared" si="8"/>
        <v>1039500</v>
      </c>
      <c r="Y60" s="138"/>
      <c r="Z60" s="138">
        <f t="shared" si="9"/>
        <v>1039500</v>
      </c>
      <c r="AA60" s="138">
        <f t="shared" si="10"/>
        <v>117203</v>
      </c>
      <c r="AB60" s="138">
        <f t="shared" si="11"/>
        <v>922297</v>
      </c>
      <c r="AC60" s="161">
        <f t="shared" si="32"/>
        <v>51925</v>
      </c>
      <c r="AD60" s="138">
        <f t="shared" si="13"/>
        <v>169128</v>
      </c>
      <c r="AE60" s="138">
        <f t="shared" si="14"/>
        <v>870372</v>
      </c>
      <c r="AF60" s="34">
        <f t="shared" si="5"/>
        <v>52064</v>
      </c>
      <c r="AG60" s="34">
        <f t="shared" si="28"/>
        <v>103988.98675</v>
      </c>
      <c r="AH60" s="318" t="str">
        <f t="shared" si="29"/>
        <v>TRUE</v>
      </c>
      <c r="AJ60" s="327">
        <f t="shared" si="31"/>
        <v>44111</v>
      </c>
      <c r="AK60" s="327">
        <f t="shared" si="33"/>
        <v>44135</v>
      </c>
      <c r="AL60" s="332">
        <f t="shared" si="34"/>
        <v>5</v>
      </c>
      <c r="AM60" s="332">
        <f t="shared" si="18"/>
        <v>60</v>
      </c>
      <c r="AN60" s="327">
        <f t="shared" si="19"/>
        <v>45930</v>
      </c>
      <c r="AO60" s="330" t="str">
        <f t="shared" si="20"/>
        <v>X</v>
      </c>
      <c r="AP60" s="330">
        <f t="shared" si="21"/>
        <v>6</v>
      </c>
      <c r="AQ60" s="331">
        <f t="shared" si="35"/>
        <v>1039500</v>
      </c>
      <c r="AR60" s="331">
        <f t="shared" si="36"/>
        <v>103850</v>
      </c>
      <c r="AS60" s="331">
        <f t="shared" si="24"/>
        <v>935650</v>
      </c>
      <c r="AT60" s="164"/>
    </row>
    <row r="61" spans="5:46">
      <c r="E61" s="141" t="s">
        <v>5933</v>
      </c>
      <c r="F61" s="136" t="s">
        <v>5894</v>
      </c>
      <c r="G61" s="136" t="s">
        <v>5895</v>
      </c>
      <c r="H61" s="137">
        <v>44123</v>
      </c>
      <c r="I61" s="314">
        <v>5</v>
      </c>
      <c r="J61" s="315" t="s">
        <v>5827</v>
      </c>
      <c r="K61" s="315" t="s">
        <v>6286</v>
      </c>
      <c r="L61" s="306">
        <v>0.45100000000000001</v>
      </c>
      <c r="M61" s="304" t="s">
        <v>5828</v>
      </c>
      <c r="N61" s="299">
        <v>1210000</v>
      </c>
      <c r="O61" s="139"/>
      <c r="P61" s="140">
        <v>1210000</v>
      </c>
      <c r="Q61" s="139">
        <v>136427</v>
      </c>
      <c r="R61" s="139">
        <v>1073573</v>
      </c>
      <c r="S61" s="161">
        <v>121045</v>
      </c>
      <c r="T61" s="140">
        <f t="shared" si="27"/>
        <v>257472</v>
      </c>
      <c r="U61" s="140">
        <v>952528</v>
      </c>
      <c r="W61" s="159" t="str">
        <f t="shared" si="30"/>
        <v xml:space="preserve">비품 </v>
      </c>
      <c r="X61" s="138">
        <f t="shared" si="8"/>
        <v>1210000</v>
      </c>
      <c r="Y61" s="138"/>
      <c r="Z61" s="138">
        <f t="shared" si="9"/>
        <v>1210000</v>
      </c>
      <c r="AA61" s="138">
        <f t="shared" si="10"/>
        <v>136427</v>
      </c>
      <c r="AB61" s="138">
        <f t="shared" si="11"/>
        <v>1073573</v>
      </c>
      <c r="AC61" s="161">
        <f t="shared" si="32"/>
        <v>60450</v>
      </c>
      <c r="AD61" s="138">
        <f t="shared" si="13"/>
        <v>196877</v>
      </c>
      <c r="AE61" s="138">
        <f t="shared" si="14"/>
        <v>1013123</v>
      </c>
      <c r="AF61" s="34">
        <f t="shared" si="5"/>
        <v>60595</v>
      </c>
      <c r="AG61" s="34">
        <f t="shared" si="28"/>
        <v>121045.35575</v>
      </c>
      <c r="AH61" s="318" t="str">
        <f t="shared" si="29"/>
        <v>TRUE</v>
      </c>
      <c r="AJ61" s="327">
        <f t="shared" si="31"/>
        <v>44123</v>
      </c>
      <c r="AK61" s="327">
        <f t="shared" si="33"/>
        <v>44135</v>
      </c>
      <c r="AL61" s="332">
        <f t="shared" si="34"/>
        <v>5</v>
      </c>
      <c r="AM61" s="332">
        <f t="shared" si="18"/>
        <v>60</v>
      </c>
      <c r="AN61" s="327">
        <f t="shared" si="19"/>
        <v>45930</v>
      </c>
      <c r="AO61" s="330" t="str">
        <f t="shared" si="20"/>
        <v>X</v>
      </c>
      <c r="AP61" s="330">
        <f t="shared" si="21"/>
        <v>6</v>
      </c>
      <c r="AQ61" s="331">
        <f t="shared" si="35"/>
        <v>1210000</v>
      </c>
      <c r="AR61" s="331">
        <f t="shared" si="36"/>
        <v>120900</v>
      </c>
      <c r="AS61" s="331">
        <f t="shared" si="24"/>
        <v>1089100</v>
      </c>
      <c r="AT61" s="164"/>
    </row>
    <row r="62" spans="5:46">
      <c r="E62" s="141" t="s">
        <v>5933</v>
      </c>
      <c r="F62" s="136" t="s">
        <v>5896</v>
      </c>
      <c r="G62" s="136" t="s">
        <v>5897</v>
      </c>
      <c r="H62" s="137">
        <v>44124</v>
      </c>
      <c r="I62" s="314">
        <v>5</v>
      </c>
      <c r="J62" s="315" t="s">
        <v>5827</v>
      </c>
      <c r="K62" s="315" t="s">
        <v>6286</v>
      </c>
      <c r="L62" s="306">
        <v>0.45100000000000001</v>
      </c>
      <c r="M62" s="304" t="s">
        <v>5828</v>
      </c>
      <c r="N62" s="299">
        <v>2724700</v>
      </c>
      <c r="O62" s="139"/>
      <c r="P62" s="140">
        <v>2724700</v>
      </c>
      <c r="Q62" s="139">
        <v>307209</v>
      </c>
      <c r="R62" s="139">
        <v>2417491</v>
      </c>
      <c r="S62" s="161">
        <v>272572</v>
      </c>
      <c r="T62" s="140">
        <f t="shared" si="27"/>
        <v>579781</v>
      </c>
      <c r="U62" s="140">
        <v>2144919</v>
      </c>
      <c r="W62" s="159" t="str">
        <f t="shared" si="30"/>
        <v xml:space="preserve">비품 </v>
      </c>
      <c r="X62" s="138">
        <f t="shared" si="8"/>
        <v>2724700</v>
      </c>
      <c r="Y62" s="138"/>
      <c r="Z62" s="138">
        <f t="shared" si="9"/>
        <v>2724700</v>
      </c>
      <c r="AA62" s="138">
        <f t="shared" si="10"/>
        <v>307209</v>
      </c>
      <c r="AB62" s="138">
        <f t="shared" si="11"/>
        <v>2417491</v>
      </c>
      <c r="AC62" s="161">
        <f t="shared" si="32"/>
        <v>136185</v>
      </c>
      <c r="AD62" s="138">
        <f t="shared" si="13"/>
        <v>443394</v>
      </c>
      <c r="AE62" s="138">
        <f t="shared" si="14"/>
        <v>2281306</v>
      </c>
      <c r="AF62" s="34">
        <f t="shared" si="5"/>
        <v>136387</v>
      </c>
      <c r="AG62" s="34">
        <f t="shared" si="28"/>
        <v>272572.11025000003</v>
      </c>
      <c r="AH62" s="318" t="str">
        <f t="shared" si="29"/>
        <v>TRUE</v>
      </c>
      <c r="AJ62" s="327">
        <f t="shared" si="31"/>
        <v>44124</v>
      </c>
      <c r="AK62" s="327">
        <f t="shared" si="33"/>
        <v>44135</v>
      </c>
      <c r="AL62" s="332">
        <f t="shared" si="34"/>
        <v>5</v>
      </c>
      <c r="AM62" s="332">
        <f t="shared" si="18"/>
        <v>60</v>
      </c>
      <c r="AN62" s="327">
        <f t="shared" si="19"/>
        <v>45930</v>
      </c>
      <c r="AO62" s="330" t="str">
        <f t="shared" si="20"/>
        <v>X</v>
      </c>
      <c r="AP62" s="330">
        <f t="shared" si="21"/>
        <v>6</v>
      </c>
      <c r="AQ62" s="331">
        <f t="shared" si="35"/>
        <v>2724700</v>
      </c>
      <c r="AR62" s="331">
        <f t="shared" si="36"/>
        <v>272370</v>
      </c>
      <c r="AS62" s="331">
        <f t="shared" si="24"/>
        <v>2452330</v>
      </c>
      <c r="AT62" s="164"/>
    </row>
    <row r="63" spans="5:46">
      <c r="E63" s="141" t="s">
        <v>5933</v>
      </c>
      <c r="F63" s="136" t="s">
        <v>5898</v>
      </c>
      <c r="G63" s="136" t="s">
        <v>5899</v>
      </c>
      <c r="H63" s="137">
        <v>44124</v>
      </c>
      <c r="I63" s="314">
        <v>5</v>
      </c>
      <c r="J63" s="315" t="s">
        <v>5827</v>
      </c>
      <c r="K63" s="315" t="s">
        <v>6286</v>
      </c>
      <c r="L63" s="306">
        <v>0.45100000000000001</v>
      </c>
      <c r="M63" s="304" t="s">
        <v>5828</v>
      </c>
      <c r="N63" s="299">
        <v>1210000</v>
      </c>
      <c r="O63" s="139"/>
      <c r="P63" s="140">
        <v>1210000</v>
      </c>
      <c r="Q63" s="139">
        <v>136427</v>
      </c>
      <c r="R63" s="139">
        <v>1073573</v>
      </c>
      <c r="S63" s="161">
        <v>121045</v>
      </c>
      <c r="T63" s="140">
        <f t="shared" si="27"/>
        <v>257472</v>
      </c>
      <c r="U63" s="140">
        <v>952528</v>
      </c>
      <c r="W63" s="159" t="str">
        <f t="shared" si="30"/>
        <v xml:space="preserve">비품 </v>
      </c>
      <c r="X63" s="138">
        <f t="shared" si="8"/>
        <v>1210000</v>
      </c>
      <c r="Y63" s="138"/>
      <c r="Z63" s="138">
        <f t="shared" si="9"/>
        <v>1210000</v>
      </c>
      <c r="AA63" s="138">
        <f t="shared" si="10"/>
        <v>136427</v>
      </c>
      <c r="AB63" s="138">
        <f t="shared" si="11"/>
        <v>1073573</v>
      </c>
      <c r="AC63" s="161">
        <f t="shared" si="32"/>
        <v>60450</v>
      </c>
      <c r="AD63" s="138">
        <f t="shared" si="13"/>
        <v>196877</v>
      </c>
      <c r="AE63" s="138">
        <f t="shared" si="14"/>
        <v>1013123</v>
      </c>
      <c r="AF63" s="34">
        <f t="shared" si="5"/>
        <v>60595</v>
      </c>
      <c r="AG63" s="34">
        <f t="shared" si="28"/>
        <v>121045.35575</v>
      </c>
      <c r="AH63" s="318" t="str">
        <f t="shared" si="29"/>
        <v>TRUE</v>
      </c>
      <c r="AJ63" s="327">
        <f t="shared" si="31"/>
        <v>44124</v>
      </c>
      <c r="AK63" s="327">
        <f t="shared" si="33"/>
        <v>44135</v>
      </c>
      <c r="AL63" s="332">
        <f t="shared" si="34"/>
        <v>5</v>
      </c>
      <c r="AM63" s="332">
        <f t="shared" si="18"/>
        <v>60</v>
      </c>
      <c r="AN63" s="327">
        <f t="shared" si="19"/>
        <v>45930</v>
      </c>
      <c r="AO63" s="330" t="str">
        <f t="shared" si="20"/>
        <v>X</v>
      </c>
      <c r="AP63" s="330">
        <f t="shared" si="21"/>
        <v>6</v>
      </c>
      <c r="AQ63" s="331">
        <f t="shared" si="35"/>
        <v>1210000</v>
      </c>
      <c r="AR63" s="331">
        <f t="shared" si="36"/>
        <v>120900</v>
      </c>
      <c r="AS63" s="331">
        <f t="shared" si="24"/>
        <v>1089100</v>
      </c>
      <c r="AT63" s="164"/>
    </row>
    <row r="64" spans="5:46">
      <c r="E64" s="141" t="s">
        <v>5933</v>
      </c>
      <c r="F64" s="136" t="s">
        <v>5900</v>
      </c>
      <c r="G64" s="150" t="s">
        <v>5901</v>
      </c>
      <c r="H64" s="137">
        <v>44130</v>
      </c>
      <c r="I64" s="314">
        <v>5</v>
      </c>
      <c r="J64" s="315" t="s">
        <v>5827</v>
      </c>
      <c r="K64" s="315" t="s">
        <v>6286</v>
      </c>
      <c r="L64" s="306">
        <v>0.45100000000000001</v>
      </c>
      <c r="M64" s="304" t="s">
        <v>5828</v>
      </c>
      <c r="N64" s="299">
        <v>29542700</v>
      </c>
      <c r="O64" s="139"/>
      <c r="P64" s="140">
        <v>29542700</v>
      </c>
      <c r="Q64" s="139">
        <v>3330939</v>
      </c>
      <c r="R64" s="139">
        <v>26211761</v>
      </c>
      <c r="S64" s="161">
        <v>2955376</v>
      </c>
      <c r="T64" s="140">
        <f t="shared" si="27"/>
        <v>6286315</v>
      </c>
      <c r="U64" s="140">
        <v>23256385</v>
      </c>
      <c r="W64" s="159" t="str">
        <f t="shared" si="30"/>
        <v xml:space="preserve">비품 </v>
      </c>
      <c r="X64" s="138">
        <f t="shared" si="8"/>
        <v>29542700</v>
      </c>
      <c r="Y64" s="138"/>
      <c r="Z64" s="138">
        <f t="shared" si="9"/>
        <v>29542700</v>
      </c>
      <c r="AA64" s="138">
        <f t="shared" si="10"/>
        <v>3330939</v>
      </c>
      <c r="AB64" s="138">
        <f t="shared" si="11"/>
        <v>26211761</v>
      </c>
      <c r="AC64" s="161">
        <f t="shared" si="32"/>
        <v>1477085</v>
      </c>
      <c r="AD64" s="138">
        <f t="shared" si="13"/>
        <v>4808024</v>
      </c>
      <c r="AE64" s="138">
        <f t="shared" si="14"/>
        <v>24734676</v>
      </c>
      <c r="AF64" s="34">
        <f t="shared" si="5"/>
        <v>1478291</v>
      </c>
      <c r="AG64" s="34">
        <f t="shared" si="28"/>
        <v>2955376.0527500003</v>
      </c>
      <c r="AH64" s="318" t="str">
        <f t="shared" si="29"/>
        <v>TRUE</v>
      </c>
      <c r="AJ64" s="327">
        <f t="shared" si="31"/>
        <v>44130</v>
      </c>
      <c r="AK64" s="327">
        <f t="shared" si="33"/>
        <v>44135</v>
      </c>
      <c r="AL64" s="332">
        <f t="shared" si="34"/>
        <v>5</v>
      </c>
      <c r="AM64" s="332">
        <f t="shared" si="18"/>
        <v>60</v>
      </c>
      <c r="AN64" s="327">
        <f t="shared" si="19"/>
        <v>45930</v>
      </c>
      <c r="AO64" s="330" t="str">
        <f t="shared" si="20"/>
        <v>X</v>
      </c>
      <c r="AP64" s="330">
        <f t="shared" si="21"/>
        <v>6</v>
      </c>
      <c r="AQ64" s="331">
        <f t="shared" si="35"/>
        <v>29542700</v>
      </c>
      <c r="AR64" s="331">
        <f t="shared" si="36"/>
        <v>2954170</v>
      </c>
      <c r="AS64" s="331">
        <f t="shared" si="24"/>
        <v>26588530</v>
      </c>
      <c r="AT64" s="164"/>
    </row>
    <row r="65" spans="5:46">
      <c r="E65" s="141" t="s">
        <v>5933</v>
      </c>
      <c r="F65" s="136" t="s">
        <v>5902</v>
      </c>
      <c r="G65" s="136" t="s">
        <v>5903</v>
      </c>
      <c r="H65" s="137">
        <v>44132</v>
      </c>
      <c r="I65" s="314">
        <v>5</v>
      </c>
      <c r="J65" s="315" t="s">
        <v>5827</v>
      </c>
      <c r="K65" s="315" t="s">
        <v>6286</v>
      </c>
      <c r="L65" s="306">
        <v>0.45100000000000001</v>
      </c>
      <c r="M65" s="304" t="s">
        <v>5828</v>
      </c>
      <c r="N65" s="299">
        <v>115500000</v>
      </c>
      <c r="O65" s="139"/>
      <c r="P65" s="140">
        <v>115500000</v>
      </c>
      <c r="Q65" s="139">
        <v>13022625</v>
      </c>
      <c r="R65" s="139">
        <v>102477375</v>
      </c>
      <c r="S65" s="161">
        <v>11554324</v>
      </c>
      <c r="T65" s="140">
        <f t="shared" si="27"/>
        <v>24576949</v>
      </c>
      <c r="U65" s="140">
        <v>90923051</v>
      </c>
      <c r="W65" s="159" t="str">
        <f t="shared" si="30"/>
        <v xml:space="preserve">비품 </v>
      </c>
      <c r="X65" s="138">
        <f t="shared" si="8"/>
        <v>115500000</v>
      </c>
      <c r="Y65" s="138"/>
      <c r="Z65" s="138">
        <f t="shared" si="9"/>
        <v>115500000</v>
      </c>
      <c r="AA65" s="138">
        <f t="shared" si="10"/>
        <v>13022625</v>
      </c>
      <c r="AB65" s="138">
        <f t="shared" si="11"/>
        <v>102477375</v>
      </c>
      <c r="AC65" s="161">
        <f t="shared" si="32"/>
        <v>5774950</v>
      </c>
      <c r="AD65" s="138">
        <f t="shared" si="13"/>
        <v>18797575</v>
      </c>
      <c r="AE65" s="138">
        <f t="shared" si="14"/>
        <v>96702425</v>
      </c>
      <c r="AF65" s="34">
        <f t="shared" si="5"/>
        <v>5779374</v>
      </c>
      <c r="AG65" s="34">
        <f t="shared" si="28"/>
        <v>11554324.03125</v>
      </c>
      <c r="AH65" s="318" t="str">
        <f t="shared" si="29"/>
        <v>TRUE</v>
      </c>
      <c r="AJ65" s="327">
        <f t="shared" si="31"/>
        <v>44132</v>
      </c>
      <c r="AK65" s="327">
        <f t="shared" si="33"/>
        <v>44135</v>
      </c>
      <c r="AL65" s="332">
        <f t="shared" si="34"/>
        <v>5</v>
      </c>
      <c r="AM65" s="332">
        <f t="shared" si="18"/>
        <v>60</v>
      </c>
      <c r="AN65" s="327">
        <f t="shared" si="19"/>
        <v>45930</v>
      </c>
      <c r="AO65" s="330" t="str">
        <f t="shared" si="20"/>
        <v>X</v>
      </c>
      <c r="AP65" s="330">
        <f t="shared" si="21"/>
        <v>6</v>
      </c>
      <c r="AQ65" s="331">
        <f t="shared" si="35"/>
        <v>115500000</v>
      </c>
      <c r="AR65" s="331">
        <f t="shared" si="36"/>
        <v>11549900</v>
      </c>
      <c r="AS65" s="331">
        <f t="shared" si="24"/>
        <v>103950100</v>
      </c>
      <c r="AT65" s="164"/>
    </row>
    <row r="66" spans="5:46">
      <c r="E66" s="141" t="s">
        <v>5933</v>
      </c>
      <c r="F66" s="136" t="s">
        <v>5904</v>
      </c>
      <c r="G66" s="136" t="s">
        <v>5905</v>
      </c>
      <c r="H66" s="137">
        <v>44132</v>
      </c>
      <c r="I66" s="314">
        <v>5</v>
      </c>
      <c r="J66" s="315" t="s">
        <v>5827</v>
      </c>
      <c r="K66" s="315" t="s">
        <v>6286</v>
      </c>
      <c r="L66" s="306">
        <v>0.45100000000000001</v>
      </c>
      <c r="M66" s="304" t="s">
        <v>5828</v>
      </c>
      <c r="N66" s="299">
        <v>1100000</v>
      </c>
      <c r="O66" s="139"/>
      <c r="P66" s="140">
        <v>1100000</v>
      </c>
      <c r="Q66" s="139">
        <v>124025</v>
      </c>
      <c r="R66" s="139">
        <v>975975</v>
      </c>
      <c r="S66" s="161">
        <v>110041</v>
      </c>
      <c r="T66" s="140">
        <f t="shared" si="27"/>
        <v>234066</v>
      </c>
      <c r="U66" s="140">
        <v>865934</v>
      </c>
      <c r="W66" s="159" t="str">
        <f t="shared" si="30"/>
        <v xml:space="preserve">비품 </v>
      </c>
      <c r="X66" s="138">
        <f t="shared" si="8"/>
        <v>1100000</v>
      </c>
      <c r="Y66" s="138"/>
      <c r="Z66" s="138">
        <f t="shared" si="9"/>
        <v>1100000</v>
      </c>
      <c r="AA66" s="138">
        <f t="shared" si="10"/>
        <v>124025</v>
      </c>
      <c r="AB66" s="138">
        <f t="shared" si="11"/>
        <v>975975</v>
      </c>
      <c r="AC66" s="161">
        <f t="shared" si="32"/>
        <v>54950</v>
      </c>
      <c r="AD66" s="138">
        <f t="shared" si="13"/>
        <v>178975</v>
      </c>
      <c r="AE66" s="138">
        <f t="shared" si="14"/>
        <v>921025</v>
      </c>
      <c r="AF66" s="34">
        <f t="shared" si="5"/>
        <v>55091</v>
      </c>
      <c r="AG66" s="34">
        <f t="shared" si="28"/>
        <v>110041.18125000001</v>
      </c>
      <c r="AH66" s="318" t="str">
        <f t="shared" si="29"/>
        <v>TRUE</v>
      </c>
      <c r="AJ66" s="327">
        <f t="shared" si="31"/>
        <v>44132</v>
      </c>
      <c r="AK66" s="327">
        <f t="shared" si="33"/>
        <v>44135</v>
      </c>
      <c r="AL66" s="332">
        <f t="shared" si="34"/>
        <v>5</v>
      </c>
      <c r="AM66" s="332">
        <f t="shared" si="18"/>
        <v>60</v>
      </c>
      <c r="AN66" s="327">
        <f t="shared" si="19"/>
        <v>45930</v>
      </c>
      <c r="AO66" s="330" t="str">
        <f t="shared" si="20"/>
        <v>X</v>
      </c>
      <c r="AP66" s="330">
        <f t="shared" si="21"/>
        <v>6</v>
      </c>
      <c r="AQ66" s="331">
        <f t="shared" si="35"/>
        <v>1100000</v>
      </c>
      <c r="AR66" s="331">
        <f t="shared" si="36"/>
        <v>109900</v>
      </c>
      <c r="AS66" s="331">
        <f t="shared" si="24"/>
        <v>990100</v>
      </c>
      <c r="AT66" s="164"/>
    </row>
    <row r="67" spans="5:46">
      <c r="E67" s="141" t="s">
        <v>5933</v>
      </c>
      <c r="F67" s="136" t="s">
        <v>5906</v>
      </c>
      <c r="G67" s="136" t="s">
        <v>5907</v>
      </c>
      <c r="H67" s="137">
        <v>44132</v>
      </c>
      <c r="I67" s="314">
        <v>5</v>
      </c>
      <c r="J67" s="315" t="s">
        <v>5827</v>
      </c>
      <c r="K67" s="315" t="s">
        <v>6286</v>
      </c>
      <c r="L67" s="306">
        <v>0.45100000000000001</v>
      </c>
      <c r="M67" s="304" t="s">
        <v>5828</v>
      </c>
      <c r="N67" s="299">
        <v>2079000</v>
      </c>
      <c r="O67" s="139"/>
      <c r="P67" s="140">
        <v>2079000</v>
      </c>
      <c r="Q67" s="139">
        <v>234407</v>
      </c>
      <c r="R67" s="139">
        <v>1844593</v>
      </c>
      <c r="S67" s="161">
        <v>207978</v>
      </c>
      <c r="T67" s="140">
        <f t="shared" si="27"/>
        <v>442385</v>
      </c>
      <c r="U67" s="140">
        <v>1636615</v>
      </c>
      <c r="W67" s="159" t="str">
        <f t="shared" si="30"/>
        <v xml:space="preserve">비품 </v>
      </c>
      <c r="X67" s="138">
        <f t="shared" si="8"/>
        <v>2079000</v>
      </c>
      <c r="Y67" s="138"/>
      <c r="Z67" s="138">
        <f t="shared" si="9"/>
        <v>2079000</v>
      </c>
      <c r="AA67" s="138">
        <f t="shared" si="10"/>
        <v>234407</v>
      </c>
      <c r="AB67" s="138">
        <f t="shared" si="11"/>
        <v>1844593</v>
      </c>
      <c r="AC67" s="161">
        <f t="shared" si="32"/>
        <v>103900</v>
      </c>
      <c r="AD67" s="138">
        <f t="shared" si="13"/>
        <v>338307</v>
      </c>
      <c r="AE67" s="138">
        <f t="shared" si="14"/>
        <v>1740693</v>
      </c>
      <c r="AF67" s="34">
        <f t="shared" si="5"/>
        <v>104078</v>
      </c>
      <c r="AG67" s="34">
        <f t="shared" si="28"/>
        <v>207977.86074999999</v>
      </c>
      <c r="AH67" s="318" t="str">
        <f t="shared" si="29"/>
        <v>TRUE</v>
      </c>
      <c r="AJ67" s="327">
        <f t="shared" si="31"/>
        <v>44132</v>
      </c>
      <c r="AK67" s="327">
        <f t="shared" si="33"/>
        <v>44135</v>
      </c>
      <c r="AL67" s="332">
        <f t="shared" si="34"/>
        <v>5</v>
      </c>
      <c r="AM67" s="332">
        <f t="shared" si="18"/>
        <v>60</v>
      </c>
      <c r="AN67" s="327">
        <f t="shared" si="19"/>
        <v>45930</v>
      </c>
      <c r="AO67" s="330" t="str">
        <f t="shared" si="20"/>
        <v>X</v>
      </c>
      <c r="AP67" s="330">
        <f t="shared" si="21"/>
        <v>6</v>
      </c>
      <c r="AQ67" s="331">
        <f t="shared" si="35"/>
        <v>2079000</v>
      </c>
      <c r="AR67" s="331">
        <f t="shared" si="36"/>
        <v>207800</v>
      </c>
      <c r="AS67" s="331">
        <f t="shared" si="24"/>
        <v>1871200</v>
      </c>
      <c r="AT67" s="164"/>
    </row>
    <row r="68" spans="5:46">
      <c r="E68" s="141" t="s">
        <v>5933</v>
      </c>
      <c r="F68" s="136" t="s">
        <v>5908</v>
      </c>
      <c r="G68" s="136" t="s">
        <v>5932</v>
      </c>
      <c r="H68" s="137">
        <v>44134</v>
      </c>
      <c r="I68" s="314">
        <v>5</v>
      </c>
      <c r="J68" s="315" t="s">
        <v>5827</v>
      </c>
      <c r="K68" s="315" t="s">
        <v>6286</v>
      </c>
      <c r="L68" s="306">
        <v>0.45100000000000001</v>
      </c>
      <c r="M68" s="304" t="s">
        <v>5828</v>
      </c>
      <c r="N68" s="299">
        <v>361900</v>
      </c>
      <c r="O68" s="139"/>
      <c r="P68" s="140">
        <v>361900</v>
      </c>
      <c r="Q68" s="139">
        <v>40804</v>
      </c>
      <c r="R68" s="139">
        <v>321096</v>
      </c>
      <c r="S68" s="161">
        <v>36204</v>
      </c>
      <c r="T68" s="140">
        <f t="shared" si="27"/>
        <v>77008</v>
      </c>
      <c r="U68" s="140">
        <v>284892</v>
      </c>
      <c r="W68" s="159" t="str">
        <f t="shared" si="30"/>
        <v xml:space="preserve">비품 </v>
      </c>
      <c r="X68" s="138">
        <f t="shared" si="8"/>
        <v>361900</v>
      </c>
      <c r="Y68" s="138"/>
      <c r="Z68" s="138">
        <f t="shared" si="9"/>
        <v>361900</v>
      </c>
      <c r="AA68" s="138">
        <f t="shared" si="10"/>
        <v>40804</v>
      </c>
      <c r="AB68" s="138">
        <f t="shared" si="11"/>
        <v>321096</v>
      </c>
      <c r="AC68" s="161">
        <f t="shared" si="32"/>
        <v>18045</v>
      </c>
      <c r="AD68" s="138">
        <f t="shared" si="13"/>
        <v>58849</v>
      </c>
      <c r="AE68" s="138">
        <f t="shared" si="14"/>
        <v>303051</v>
      </c>
      <c r="AF68" s="34">
        <f t="shared" si="5"/>
        <v>18159</v>
      </c>
      <c r="AG68" s="34">
        <f t="shared" si="28"/>
        <v>36203.574000000001</v>
      </c>
      <c r="AH68" s="318" t="str">
        <f t="shared" si="29"/>
        <v>TRUE</v>
      </c>
      <c r="AJ68" s="327">
        <f t="shared" si="31"/>
        <v>44134</v>
      </c>
      <c r="AK68" s="327">
        <f t="shared" si="33"/>
        <v>44135</v>
      </c>
      <c r="AL68" s="332">
        <f t="shared" si="34"/>
        <v>5</v>
      </c>
      <c r="AM68" s="332">
        <f t="shared" si="18"/>
        <v>60</v>
      </c>
      <c r="AN68" s="327">
        <f t="shared" si="19"/>
        <v>45930</v>
      </c>
      <c r="AO68" s="330" t="str">
        <f t="shared" si="20"/>
        <v>X</v>
      </c>
      <c r="AP68" s="330">
        <f t="shared" si="21"/>
        <v>6</v>
      </c>
      <c r="AQ68" s="331">
        <f t="shared" si="35"/>
        <v>361900</v>
      </c>
      <c r="AR68" s="331">
        <f t="shared" si="36"/>
        <v>36090</v>
      </c>
      <c r="AS68" s="331">
        <f t="shared" si="24"/>
        <v>325810</v>
      </c>
      <c r="AT68" s="164"/>
    </row>
    <row r="69" spans="5:46">
      <c r="E69" s="141" t="s">
        <v>5933</v>
      </c>
      <c r="F69" s="136" t="s">
        <v>5909</v>
      </c>
      <c r="G69" s="150" t="s">
        <v>5901</v>
      </c>
      <c r="H69" s="137">
        <v>44183</v>
      </c>
      <c r="I69" s="314">
        <v>5</v>
      </c>
      <c r="J69" s="315" t="s">
        <v>5827</v>
      </c>
      <c r="K69" s="315" t="s">
        <v>6286</v>
      </c>
      <c r="L69" s="306">
        <v>0.45100000000000001</v>
      </c>
      <c r="M69" s="304" t="s">
        <v>5828</v>
      </c>
      <c r="N69" s="299">
        <v>64179280</v>
      </c>
      <c r="O69" s="139"/>
      <c r="P69" s="140">
        <v>64179280</v>
      </c>
      <c r="Q69" s="139">
        <v>2412071</v>
      </c>
      <c r="R69" s="139">
        <v>61767209</v>
      </c>
      <c r="S69" s="161">
        <v>6964253</v>
      </c>
      <c r="T69" s="140">
        <f t="shared" si="27"/>
        <v>9376324</v>
      </c>
      <c r="U69" s="140">
        <v>54802956</v>
      </c>
      <c r="W69" s="159" t="str">
        <f t="shared" si="30"/>
        <v xml:space="preserve">비품 </v>
      </c>
      <c r="X69" s="138">
        <f t="shared" si="8"/>
        <v>64179280</v>
      </c>
      <c r="Y69" s="138"/>
      <c r="Z69" s="138">
        <f t="shared" si="9"/>
        <v>64179280</v>
      </c>
      <c r="AA69" s="138">
        <f t="shared" si="10"/>
        <v>2412071</v>
      </c>
      <c r="AB69" s="138">
        <f t="shared" si="11"/>
        <v>61767209</v>
      </c>
      <c r="AC69" s="161">
        <f t="shared" si="32"/>
        <v>3208914</v>
      </c>
      <c r="AD69" s="138">
        <f t="shared" si="13"/>
        <v>5620985</v>
      </c>
      <c r="AE69" s="138">
        <f t="shared" si="14"/>
        <v>58558295</v>
      </c>
      <c r="AF69" s="34">
        <f t="shared" si="5"/>
        <v>3755339</v>
      </c>
      <c r="AG69" s="34">
        <f t="shared" si="28"/>
        <v>6964252.8147499999</v>
      </c>
      <c r="AH69" s="318" t="str">
        <f t="shared" si="29"/>
        <v>TRUE</v>
      </c>
      <c r="AJ69" s="327">
        <f t="shared" si="31"/>
        <v>44183</v>
      </c>
      <c r="AK69" s="327">
        <f t="shared" si="33"/>
        <v>44196</v>
      </c>
      <c r="AL69" s="332">
        <f t="shared" si="34"/>
        <v>5</v>
      </c>
      <c r="AM69" s="332">
        <f t="shared" si="18"/>
        <v>60</v>
      </c>
      <c r="AN69" s="327">
        <f t="shared" si="19"/>
        <v>45991</v>
      </c>
      <c r="AO69" s="330" t="str">
        <f t="shared" si="20"/>
        <v>X</v>
      </c>
      <c r="AP69" s="330">
        <f t="shared" si="21"/>
        <v>4</v>
      </c>
      <c r="AQ69" s="331">
        <f t="shared" si="35"/>
        <v>64179280</v>
      </c>
      <c r="AR69" s="331">
        <f t="shared" si="36"/>
        <v>4278552</v>
      </c>
      <c r="AS69" s="331">
        <f t="shared" si="24"/>
        <v>59900728</v>
      </c>
      <c r="AT69" s="164"/>
    </row>
    <row r="70" spans="5:46">
      <c r="E70" s="141" t="s">
        <v>5933</v>
      </c>
      <c r="F70" s="145" t="s">
        <v>5910</v>
      </c>
      <c r="G70" s="145" t="s">
        <v>5911</v>
      </c>
      <c r="H70" s="146">
        <v>41260</v>
      </c>
      <c r="I70" s="314">
        <v>5</v>
      </c>
      <c r="J70" s="315" t="s">
        <v>5827</v>
      </c>
      <c r="K70" s="315" t="s">
        <v>6286</v>
      </c>
      <c r="L70" s="306">
        <v>0.45100000000000001</v>
      </c>
      <c r="M70" s="304"/>
      <c r="N70" s="301">
        <v>790000</v>
      </c>
      <c r="O70" s="139"/>
      <c r="P70" s="147">
        <v>790000</v>
      </c>
      <c r="Q70" s="148">
        <v>789000</v>
      </c>
      <c r="R70" s="139">
        <f t="shared" ref="R70:R76" si="37">P70-Q70</f>
        <v>1000</v>
      </c>
      <c r="S70" s="161"/>
      <c r="T70" s="140">
        <f t="shared" si="27"/>
        <v>789000</v>
      </c>
      <c r="U70" s="140">
        <v>1000</v>
      </c>
      <c r="W70" s="159" t="str">
        <f t="shared" si="30"/>
        <v xml:space="preserve">비품 </v>
      </c>
      <c r="X70" s="138">
        <f t="shared" si="8"/>
        <v>790000</v>
      </c>
      <c r="Y70" s="138"/>
      <c r="Z70" s="138">
        <f t="shared" si="9"/>
        <v>790000</v>
      </c>
      <c r="AA70" s="138">
        <f t="shared" si="10"/>
        <v>789000</v>
      </c>
      <c r="AB70" s="138">
        <f t="shared" si="11"/>
        <v>1000</v>
      </c>
      <c r="AC70" s="161">
        <f t="shared" si="32"/>
        <v>0</v>
      </c>
      <c r="AD70" s="138">
        <f t="shared" si="13"/>
        <v>789000</v>
      </c>
      <c r="AE70" s="138">
        <f t="shared" si="14"/>
        <v>1000</v>
      </c>
      <c r="AF70" s="34">
        <f t="shared" si="5"/>
        <v>0</v>
      </c>
      <c r="AG70" s="34">
        <f t="shared" si="28"/>
        <v>0</v>
      </c>
      <c r="AH70" s="318" t="str">
        <f t="shared" si="29"/>
        <v>TRUE</v>
      </c>
      <c r="AJ70" s="327">
        <f t="shared" si="31"/>
        <v>41260</v>
      </c>
      <c r="AK70" s="327">
        <f t="shared" si="33"/>
        <v>41274</v>
      </c>
      <c r="AL70" s="332">
        <f t="shared" si="34"/>
        <v>5</v>
      </c>
      <c r="AM70" s="332">
        <f t="shared" si="18"/>
        <v>60</v>
      </c>
      <c r="AN70" s="327">
        <f t="shared" si="19"/>
        <v>43069</v>
      </c>
      <c r="AO70" s="330" t="str">
        <f t="shared" si="20"/>
        <v>O</v>
      </c>
      <c r="AP70" s="330">
        <f t="shared" si="21"/>
        <v>60</v>
      </c>
      <c r="AQ70" s="331">
        <f t="shared" si="35"/>
        <v>790000</v>
      </c>
      <c r="AR70" s="331">
        <f t="shared" si="36"/>
        <v>789000</v>
      </c>
      <c r="AS70" s="331">
        <f t="shared" si="24"/>
        <v>1000</v>
      </c>
      <c r="AT70" s="164"/>
    </row>
    <row r="71" spans="5:46">
      <c r="E71" s="141" t="s">
        <v>5933</v>
      </c>
      <c r="F71" s="145" t="s">
        <v>5912</v>
      </c>
      <c r="G71" s="145" t="s">
        <v>5913</v>
      </c>
      <c r="H71" s="146">
        <v>41414</v>
      </c>
      <c r="I71" s="314">
        <v>5</v>
      </c>
      <c r="J71" s="315" t="s">
        <v>5827</v>
      </c>
      <c r="K71" s="315" t="s">
        <v>6286</v>
      </c>
      <c r="L71" s="306">
        <v>0.45100000000000001</v>
      </c>
      <c r="M71" s="304"/>
      <c r="N71" s="301">
        <v>799000</v>
      </c>
      <c r="O71" s="139"/>
      <c r="P71" s="147">
        <v>799000</v>
      </c>
      <c r="Q71" s="148">
        <v>798000</v>
      </c>
      <c r="R71" s="139">
        <f t="shared" si="37"/>
        <v>1000</v>
      </c>
      <c r="S71" s="161"/>
      <c r="T71" s="140">
        <f t="shared" si="27"/>
        <v>798000</v>
      </c>
      <c r="U71" s="140">
        <v>1000</v>
      </c>
      <c r="W71" s="159" t="str">
        <f t="shared" si="30"/>
        <v xml:space="preserve">비품 </v>
      </c>
      <c r="X71" s="138">
        <f t="shared" si="8"/>
        <v>799000</v>
      </c>
      <c r="Y71" s="138"/>
      <c r="Z71" s="138">
        <f t="shared" si="9"/>
        <v>799000</v>
      </c>
      <c r="AA71" s="138">
        <f t="shared" si="10"/>
        <v>798000</v>
      </c>
      <c r="AB71" s="138">
        <f t="shared" si="11"/>
        <v>1000</v>
      </c>
      <c r="AC71" s="161">
        <f t="shared" si="32"/>
        <v>0</v>
      </c>
      <c r="AD71" s="138">
        <f t="shared" si="13"/>
        <v>798000</v>
      </c>
      <c r="AE71" s="138">
        <f t="shared" si="14"/>
        <v>1000</v>
      </c>
      <c r="AF71" s="34">
        <f t="shared" si="5"/>
        <v>0</v>
      </c>
      <c r="AG71" s="34">
        <f t="shared" si="28"/>
        <v>0</v>
      </c>
      <c r="AH71" s="318" t="str">
        <f t="shared" si="29"/>
        <v>TRUE</v>
      </c>
      <c r="AJ71" s="327">
        <f t="shared" si="31"/>
        <v>41414</v>
      </c>
      <c r="AK71" s="327">
        <f t="shared" si="33"/>
        <v>41425</v>
      </c>
      <c r="AL71" s="332">
        <f t="shared" si="34"/>
        <v>5</v>
      </c>
      <c r="AM71" s="332">
        <f t="shared" si="18"/>
        <v>60</v>
      </c>
      <c r="AN71" s="327">
        <f t="shared" si="19"/>
        <v>43220</v>
      </c>
      <c r="AO71" s="330" t="str">
        <f t="shared" si="20"/>
        <v>O</v>
      </c>
      <c r="AP71" s="330">
        <f t="shared" si="21"/>
        <v>60</v>
      </c>
      <c r="AQ71" s="331">
        <f t="shared" si="35"/>
        <v>799000</v>
      </c>
      <c r="AR71" s="331">
        <f t="shared" si="36"/>
        <v>798000</v>
      </c>
      <c r="AS71" s="331">
        <f t="shared" si="24"/>
        <v>1000</v>
      </c>
      <c r="AT71" s="164"/>
    </row>
    <row r="72" spans="5:46">
      <c r="E72" s="141" t="s">
        <v>5933</v>
      </c>
      <c r="F72" s="145" t="s">
        <v>5914</v>
      </c>
      <c r="G72" s="145" t="s">
        <v>5915</v>
      </c>
      <c r="H72" s="146">
        <v>41337</v>
      </c>
      <c r="I72" s="314">
        <v>5</v>
      </c>
      <c r="J72" s="315" t="s">
        <v>5827</v>
      </c>
      <c r="K72" s="315" t="s">
        <v>6286</v>
      </c>
      <c r="L72" s="306">
        <v>0.45100000000000001</v>
      </c>
      <c r="M72" s="304"/>
      <c r="N72" s="301">
        <v>586100</v>
      </c>
      <c r="O72" s="139"/>
      <c r="P72" s="147">
        <v>586100</v>
      </c>
      <c r="Q72" s="148">
        <v>585100</v>
      </c>
      <c r="R72" s="139">
        <f t="shared" si="37"/>
        <v>1000</v>
      </c>
      <c r="S72" s="161"/>
      <c r="T72" s="140">
        <f t="shared" si="27"/>
        <v>585100</v>
      </c>
      <c r="U72" s="140">
        <v>1000</v>
      </c>
      <c r="W72" s="159" t="str">
        <f t="shared" si="30"/>
        <v xml:space="preserve">비품 </v>
      </c>
      <c r="X72" s="138">
        <f t="shared" si="8"/>
        <v>586100</v>
      </c>
      <c r="Y72" s="138"/>
      <c r="Z72" s="138">
        <f t="shared" si="9"/>
        <v>586100</v>
      </c>
      <c r="AA72" s="138">
        <f t="shared" si="10"/>
        <v>585100</v>
      </c>
      <c r="AB72" s="138">
        <f t="shared" si="11"/>
        <v>1000</v>
      </c>
      <c r="AC72" s="161">
        <f t="shared" si="32"/>
        <v>0</v>
      </c>
      <c r="AD72" s="138">
        <f t="shared" si="13"/>
        <v>585100</v>
      </c>
      <c r="AE72" s="138">
        <f t="shared" si="14"/>
        <v>1000</v>
      </c>
      <c r="AF72" s="34">
        <f t="shared" si="5"/>
        <v>0</v>
      </c>
      <c r="AG72" s="34">
        <f t="shared" si="28"/>
        <v>0</v>
      </c>
      <c r="AH72" s="318" t="str">
        <f t="shared" si="29"/>
        <v>TRUE</v>
      </c>
      <c r="AJ72" s="327">
        <f t="shared" si="31"/>
        <v>41337</v>
      </c>
      <c r="AK72" s="327">
        <f t="shared" si="33"/>
        <v>41364</v>
      </c>
      <c r="AL72" s="332">
        <f t="shared" si="34"/>
        <v>5</v>
      </c>
      <c r="AM72" s="332">
        <f t="shared" si="18"/>
        <v>60</v>
      </c>
      <c r="AN72" s="327">
        <f t="shared" si="19"/>
        <v>43159</v>
      </c>
      <c r="AO72" s="330" t="str">
        <f t="shared" si="20"/>
        <v>O</v>
      </c>
      <c r="AP72" s="330">
        <f t="shared" si="21"/>
        <v>60</v>
      </c>
      <c r="AQ72" s="331">
        <f t="shared" si="35"/>
        <v>586100</v>
      </c>
      <c r="AR72" s="331">
        <f t="shared" si="36"/>
        <v>585100</v>
      </c>
      <c r="AS72" s="331">
        <f t="shared" si="24"/>
        <v>1000</v>
      </c>
      <c r="AT72" s="164"/>
    </row>
    <row r="73" spans="5:46">
      <c r="E73" s="141" t="s">
        <v>5933</v>
      </c>
      <c r="F73" s="145" t="s">
        <v>5916</v>
      </c>
      <c r="G73" s="145" t="s">
        <v>5917</v>
      </c>
      <c r="H73" s="146">
        <v>41114</v>
      </c>
      <c r="I73" s="314">
        <v>5</v>
      </c>
      <c r="J73" s="315" t="s">
        <v>5827</v>
      </c>
      <c r="K73" s="315" t="s">
        <v>6286</v>
      </c>
      <c r="L73" s="306">
        <v>0.45100000000000001</v>
      </c>
      <c r="M73" s="304"/>
      <c r="N73" s="301">
        <v>2500000</v>
      </c>
      <c r="O73" s="139"/>
      <c r="P73" s="147">
        <v>2500000</v>
      </c>
      <c r="Q73" s="148">
        <v>2499000</v>
      </c>
      <c r="R73" s="139">
        <f t="shared" si="37"/>
        <v>1000</v>
      </c>
      <c r="S73" s="161"/>
      <c r="T73" s="140">
        <f t="shared" si="27"/>
        <v>2499000</v>
      </c>
      <c r="U73" s="140">
        <v>1000</v>
      </c>
      <c r="W73" s="159" t="str">
        <f t="shared" si="30"/>
        <v xml:space="preserve">비품 </v>
      </c>
      <c r="X73" s="138">
        <f t="shared" si="8"/>
        <v>2500000</v>
      </c>
      <c r="Y73" s="138"/>
      <c r="Z73" s="138">
        <f t="shared" si="9"/>
        <v>2500000</v>
      </c>
      <c r="AA73" s="138">
        <f t="shared" si="10"/>
        <v>2499000</v>
      </c>
      <c r="AB73" s="138">
        <f t="shared" si="11"/>
        <v>1000</v>
      </c>
      <c r="AC73" s="161">
        <f t="shared" si="32"/>
        <v>0</v>
      </c>
      <c r="AD73" s="138">
        <f t="shared" si="13"/>
        <v>2499000</v>
      </c>
      <c r="AE73" s="138">
        <f t="shared" si="14"/>
        <v>1000</v>
      </c>
      <c r="AF73" s="34">
        <f t="shared" si="5"/>
        <v>0</v>
      </c>
      <c r="AG73" s="34">
        <f t="shared" si="28"/>
        <v>0</v>
      </c>
      <c r="AH73" s="318" t="str">
        <f t="shared" si="29"/>
        <v>TRUE</v>
      </c>
      <c r="AJ73" s="327">
        <f t="shared" si="31"/>
        <v>41114</v>
      </c>
      <c r="AK73" s="327">
        <f t="shared" ref="AK73:AK84" si="38">IFERROR(EOMONTH(AJ73, 0), )</f>
        <v>41121</v>
      </c>
      <c r="AL73" s="332">
        <f t="shared" si="34"/>
        <v>5</v>
      </c>
      <c r="AM73" s="332">
        <f t="shared" si="18"/>
        <v>60</v>
      </c>
      <c r="AN73" s="327">
        <f t="shared" si="19"/>
        <v>42916</v>
      </c>
      <c r="AO73" s="330" t="str">
        <f t="shared" si="20"/>
        <v>O</v>
      </c>
      <c r="AP73" s="330">
        <f t="shared" si="21"/>
        <v>60</v>
      </c>
      <c r="AQ73" s="331">
        <f t="shared" si="35"/>
        <v>2500000</v>
      </c>
      <c r="AR73" s="331">
        <f t="shared" si="36"/>
        <v>2499000</v>
      </c>
      <c r="AS73" s="331">
        <f t="shared" si="24"/>
        <v>1000</v>
      </c>
      <c r="AT73" s="164"/>
    </row>
    <row r="74" spans="5:46">
      <c r="E74" s="141" t="s">
        <v>5933</v>
      </c>
      <c r="F74" s="145" t="s">
        <v>5918</v>
      </c>
      <c r="G74" s="145" t="s">
        <v>5919</v>
      </c>
      <c r="H74" s="146">
        <v>41114</v>
      </c>
      <c r="I74" s="314">
        <v>5</v>
      </c>
      <c r="J74" s="315" t="s">
        <v>5827</v>
      </c>
      <c r="K74" s="315" t="s">
        <v>6286</v>
      </c>
      <c r="L74" s="306">
        <v>0.45100000000000001</v>
      </c>
      <c r="M74" s="304"/>
      <c r="N74" s="301">
        <v>5000000</v>
      </c>
      <c r="O74" s="139"/>
      <c r="P74" s="147">
        <v>5000000</v>
      </c>
      <c r="Q74" s="148">
        <v>4999000</v>
      </c>
      <c r="R74" s="139">
        <f t="shared" si="37"/>
        <v>1000</v>
      </c>
      <c r="S74" s="161"/>
      <c r="T74" s="140">
        <f t="shared" si="27"/>
        <v>4999000</v>
      </c>
      <c r="U74" s="140">
        <v>1000</v>
      </c>
      <c r="W74" s="159" t="str">
        <f t="shared" si="30"/>
        <v xml:space="preserve">비품 </v>
      </c>
      <c r="X74" s="138">
        <f t="shared" si="8"/>
        <v>5000000</v>
      </c>
      <c r="Y74" s="138"/>
      <c r="Z74" s="138">
        <f t="shared" si="9"/>
        <v>5000000</v>
      </c>
      <c r="AA74" s="138">
        <f t="shared" si="10"/>
        <v>4999000</v>
      </c>
      <c r="AB74" s="138">
        <f t="shared" si="11"/>
        <v>1000</v>
      </c>
      <c r="AC74" s="161">
        <f t="shared" si="32"/>
        <v>0</v>
      </c>
      <c r="AD74" s="138">
        <f t="shared" si="13"/>
        <v>4999000</v>
      </c>
      <c r="AE74" s="138">
        <f t="shared" si="14"/>
        <v>1000</v>
      </c>
      <c r="AF74" s="34">
        <f t="shared" si="5"/>
        <v>0</v>
      </c>
      <c r="AG74" s="34">
        <f t="shared" si="28"/>
        <v>0</v>
      </c>
      <c r="AH74" s="318" t="str">
        <f t="shared" si="29"/>
        <v>TRUE</v>
      </c>
      <c r="AJ74" s="327">
        <f t="shared" si="31"/>
        <v>41114</v>
      </c>
      <c r="AK74" s="327">
        <f t="shared" si="38"/>
        <v>41121</v>
      </c>
      <c r="AL74" s="332">
        <f t="shared" si="34"/>
        <v>5</v>
      </c>
      <c r="AM74" s="332">
        <f t="shared" si="18"/>
        <v>60</v>
      </c>
      <c r="AN74" s="327">
        <f t="shared" si="19"/>
        <v>42916</v>
      </c>
      <c r="AO74" s="330" t="str">
        <f t="shared" si="20"/>
        <v>O</v>
      </c>
      <c r="AP74" s="330">
        <f t="shared" si="21"/>
        <v>60</v>
      </c>
      <c r="AQ74" s="331">
        <f t="shared" si="35"/>
        <v>5000000</v>
      </c>
      <c r="AR74" s="331">
        <f t="shared" si="36"/>
        <v>4999000</v>
      </c>
      <c r="AS74" s="331">
        <f t="shared" si="24"/>
        <v>1000</v>
      </c>
      <c r="AT74" s="164"/>
    </row>
    <row r="75" spans="5:46">
      <c r="E75" s="141" t="s">
        <v>5933</v>
      </c>
      <c r="F75" s="145" t="s">
        <v>5920</v>
      </c>
      <c r="G75" s="145" t="s">
        <v>5886</v>
      </c>
      <c r="H75" s="146">
        <v>41094</v>
      </c>
      <c r="I75" s="314">
        <v>5</v>
      </c>
      <c r="J75" s="315" t="s">
        <v>5827</v>
      </c>
      <c r="K75" s="315" t="s">
        <v>6286</v>
      </c>
      <c r="L75" s="307">
        <v>0.45100000000000001</v>
      </c>
      <c r="M75" s="304"/>
      <c r="N75" s="301">
        <v>1950000</v>
      </c>
      <c r="O75" s="139"/>
      <c r="P75" s="147">
        <v>1950000</v>
      </c>
      <c r="Q75" s="148">
        <v>1949000</v>
      </c>
      <c r="R75" s="139">
        <f t="shared" si="37"/>
        <v>1000</v>
      </c>
      <c r="S75" s="161"/>
      <c r="T75" s="140">
        <f t="shared" si="27"/>
        <v>1949000</v>
      </c>
      <c r="U75" s="140">
        <v>1000</v>
      </c>
      <c r="W75" s="159" t="str">
        <f t="shared" si="30"/>
        <v xml:space="preserve">비품 </v>
      </c>
      <c r="X75" s="138">
        <f t="shared" si="8"/>
        <v>1950000</v>
      </c>
      <c r="Y75" s="138"/>
      <c r="Z75" s="138">
        <f t="shared" si="9"/>
        <v>1950000</v>
      </c>
      <c r="AA75" s="138">
        <f t="shared" si="10"/>
        <v>1949000</v>
      </c>
      <c r="AB75" s="138">
        <f t="shared" si="11"/>
        <v>1000</v>
      </c>
      <c r="AC75" s="161">
        <f t="shared" si="32"/>
        <v>0</v>
      </c>
      <c r="AD75" s="138">
        <f t="shared" si="13"/>
        <v>1949000</v>
      </c>
      <c r="AE75" s="138">
        <f t="shared" si="14"/>
        <v>1000</v>
      </c>
      <c r="AF75" s="34">
        <f t="shared" si="5"/>
        <v>0</v>
      </c>
      <c r="AG75" s="34">
        <f t="shared" si="28"/>
        <v>0</v>
      </c>
      <c r="AH75" s="318" t="str">
        <f t="shared" si="29"/>
        <v>TRUE</v>
      </c>
      <c r="AJ75" s="327">
        <f t="shared" si="31"/>
        <v>41094</v>
      </c>
      <c r="AK75" s="327">
        <f t="shared" si="38"/>
        <v>41121</v>
      </c>
      <c r="AL75" s="332">
        <f t="shared" si="34"/>
        <v>5</v>
      </c>
      <c r="AM75" s="332">
        <f t="shared" si="18"/>
        <v>60</v>
      </c>
      <c r="AN75" s="327">
        <f t="shared" si="19"/>
        <v>42916</v>
      </c>
      <c r="AO75" s="330" t="str">
        <f t="shared" si="20"/>
        <v>O</v>
      </c>
      <c r="AP75" s="330">
        <f t="shared" si="21"/>
        <v>60</v>
      </c>
      <c r="AQ75" s="331">
        <f t="shared" si="35"/>
        <v>1950000</v>
      </c>
      <c r="AR75" s="331">
        <f t="shared" si="36"/>
        <v>1949000</v>
      </c>
      <c r="AS75" s="331">
        <f t="shared" si="24"/>
        <v>1000</v>
      </c>
      <c r="AT75" s="164"/>
    </row>
    <row r="76" spans="5:46">
      <c r="E76" s="141" t="s">
        <v>5933</v>
      </c>
      <c r="F76" s="145" t="s">
        <v>5921</v>
      </c>
      <c r="G76" s="145" t="s">
        <v>5922</v>
      </c>
      <c r="H76" s="146">
        <v>41114</v>
      </c>
      <c r="I76" s="314">
        <v>5</v>
      </c>
      <c r="J76" s="315" t="s">
        <v>5827</v>
      </c>
      <c r="K76" s="315" t="s">
        <v>6286</v>
      </c>
      <c r="L76" s="306">
        <v>0.45100000000000001</v>
      </c>
      <c r="M76" s="304"/>
      <c r="N76" s="301">
        <v>1671900</v>
      </c>
      <c r="O76" s="139"/>
      <c r="P76" s="147">
        <v>1671900</v>
      </c>
      <c r="Q76" s="148">
        <v>1670900</v>
      </c>
      <c r="R76" s="139">
        <f t="shared" si="37"/>
        <v>1000</v>
      </c>
      <c r="S76" s="161"/>
      <c r="T76" s="140">
        <f t="shared" si="27"/>
        <v>1670900</v>
      </c>
      <c r="U76" s="140">
        <v>1000</v>
      </c>
      <c r="W76" s="159" t="str">
        <f t="shared" si="30"/>
        <v xml:space="preserve">비품 </v>
      </c>
      <c r="X76" s="138">
        <f t="shared" si="8"/>
        <v>1671900</v>
      </c>
      <c r="Y76" s="138"/>
      <c r="Z76" s="138">
        <f t="shared" si="9"/>
        <v>1671900</v>
      </c>
      <c r="AA76" s="138">
        <f t="shared" si="10"/>
        <v>1670900</v>
      </c>
      <c r="AB76" s="138">
        <f t="shared" si="11"/>
        <v>1000</v>
      </c>
      <c r="AC76" s="161">
        <f t="shared" si="32"/>
        <v>0</v>
      </c>
      <c r="AD76" s="138">
        <f t="shared" si="13"/>
        <v>1670900</v>
      </c>
      <c r="AE76" s="138">
        <f t="shared" si="14"/>
        <v>1000</v>
      </c>
      <c r="AF76" s="34">
        <f t="shared" si="5"/>
        <v>0</v>
      </c>
      <c r="AG76" s="34">
        <f t="shared" si="28"/>
        <v>0</v>
      </c>
      <c r="AH76" s="318" t="str">
        <f t="shared" si="29"/>
        <v>TRUE</v>
      </c>
      <c r="AJ76" s="327">
        <f t="shared" si="31"/>
        <v>41114</v>
      </c>
      <c r="AK76" s="327">
        <f t="shared" si="38"/>
        <v>41121</v>
      </c>
      <c r="AL76" s="332">
        <f t="shared" si="34"/>
        <v>5</v>
      </c>
      <c r="AM76" s="332">
        <f t="shared" si="18"/>
        <v>60</v>
      </c>
      <c r="AN76" s="327">
        <f t="shared" si="19"/>
        <v>42916</v>
      </c>
      <c r="AO76" s="330" t="str">
        <f t="shared" si="20"/>
        <v>O</v>
      </c>
      <c r="AP76" s="330">
        <f t="shared" si="21"/>
        <v>60</v>
      </c>
      <c r="AQ76" s="331">
        <f t="shared" si="35"/>
        <v>1671900</v>
      </c>
      <c r="AR76" s="331">
        <f t="shared" si="36"/>
        <v>1670900</v>
      </c>
      <c r="AS76" s="331">
        <f t="shared" si="24"/>
        <v>1000</v>
      </c>
      <c r="AT76" s="164"/>
    </row>
    <row r="77" spans="5:46">
      <c r="E77" s="311" t="s">
        <v>5923</v>
      </c>
      <c r="F77" s="311" t="s">
        <v>115</v>
      </c>
      <c r="G77" s="311" t="s">
        <v>115</v>
      </c>
      <c r="H77" s="311" t="s">
        <v>115</v>
      </c>
      <c r="I77" s="312" t="s">
        <v>115</v>
      </c>
      <c r="J77" s="316" t="s">
        <v>115</v>
      </c>
      <c r="K77" s="317"/>
      <c r="L77" s="305"/>
      <c r="M77" s="304"/>
      <c r="N77" s="300">
        <f t="shared" ref="N77:U77" si="39">SUM(N25:N76)</f>
        <v>294300457</v>
      </c>
      <c r="O77" s="143">
        <f t="shared" si="39"/>
        <v>0</v>
      </c>
      <c r="P77" s="144">
        <f t="shared" si="39"/>
        <v>294300457</v>
      </c>
      <c r="Q77" s="143">
        <f t="shared" si="39"/>
        <v>77204477</v>
      </c>
      <c r="R77" s="143">
        <f t="shared" si="39"/>
        <v>217095980</v>
      </c>
      <c r="S77" s="162">
        <f t="shared" si="39"/>
        <v>24474979</v>
      </c>
      <c r="T77" s="144">
        <f t="shared" si="39"/>
        <v>101679456</v>
      </c>
      <c r="U77" s="144">
        <f t="shared" si="39"/>
        <v>192621001</v>
      </c>
      <c r="W77" s="160" t="str">
        <f t="shared" si="30"/>
        <v>비품 계</v>
      </c>
      <c r="X77" s="142">
        <f>SUM(X25:X76)</f>
        <v>294300457</v>
      </c>
      <c r="Y77" s="142">
        <f t="shared" ref="Y77:AE77" si="40">SUM(Y25:Y76)</f>
        <v>0</v>
      </c>
      <c r="Z77" s="142">
        <f t="shared" si="40"/>
        <v>294300457</v>
      </c>
      <c r="AA77" s="142">
        <f t="shared" si="40"/>
        <v>77204477</v>
      </c>
      <c r="AB77" s="142">
        <f t="shared" si="40"/>
        <v>217095980</v>
      </c>
      <c r="AC77" s="162">
        <f t="shared" si="40"/>
        <v>12553704.4</v>
      </c>
      <c r="AD77" s="142">
        <f t="shared" si="40"/>
        <v>89758181.400000006</v>
      </c>
      <c r="AE77" s="142">
        <f t="shared" si="40"/>
        <v>204542275.59999999</v>
      </c>
      <c r="AF77" s="34">
        <f t="shared" si="5"/>
        <v>11921274.6</v>
      </c>
      <c r="AJ77" s="327" t="str">
        <f t="shared" si="31"/>
        <v/>
      </c>
      <c r="AK77" s="327"/>
      <c r="AL77" s="332" t="str">
        <f t="shared" si="34"/>
        <v/>
      </c>
      <c r="AM77" s="332"/>
      <c r="AN77" s="327"/>
      <c r="AO77" s="330"/>
      <c r="AP77" s="330"/>
      <c r="AQ77" s="333">
        <f t="shared" ref="AQ77:AS77" si="41">SUM(AQ25:AQ76)</f>
        <v>294300457</v>
      </c>
      <c r="AR77" s="333">
        <f t="shared" si="41"/>
        <v>71119386.433333337</v>
      </c>
      <c r="AS77" s="333">
        <f t="shared" si="41"/>
        <v>223181070.56666666</v>
      </c>
      <c r="AT77" s="164"/>
    </row>
    <row r="78" spans="5:46">
      <c r="E78" s="141" t="s">
        <v>17</v>
      </c>
      <c r="F78" s="136" t="s">
        <v>5924</v>
      </c>
      <c r="G78" s="136"/>
      <c r="H78" s="137">
        <v>42404</v>
      </c>
      <c r="I78" s="314">
        <v>5</v>
      </c>
      <c r="J78" s="315" t="s">
        <v>5827</v>
      </c>
      <c r="K78" s="315" t="s">
        <v>6285</v>
      </c>
      <c r="L78" s="308">
        <v>0.2</v>
      </c>
      <c r="M78" s="304" t="s">
        <v>5828</v>
      </c>
      <c r="N78" s="299">
        <v>4160000</v>
      </c>
      <c r="O78" s="139"/>
      <c r="P78" s="140">
        <v>4160000</v>
      </c>
      <c r="Q78" s="139">
        <v>4090666</v>
      </c>
      <c r="R78" s="139">
        <v>69334</v>
      </c>
      <c r="S78" s="161">
        <v>68334</v>
      </c>
      <c r="T78" s="140">
        <v>4159000</v>
      </c>
      <c r="U78" s="140">
        <v>1000</v>
      </c>
      <c r="W78" s="159" t="str">
        <f t="shared" si="30"/>
        <v>차량운반구</v>
      </c>
      <c r="X78" s="138">
        <f t="shared" si="8"/>
        <v>4160000</v>
      </c>
      <c r="Y78" s="138"/>
      <c r="Z78" s="138">
        <f t="shared" si="9"/>
        <v>4160000</v>
      </c>
      <c r="AA78" s="138">
        <f t="shared" si="10"/>
        <v>4090666</v>
      </c>
      <c r="AB78" s="138">
        <f t="shared" si="11"/>
        <v>69334</v>
      </c>
      <c r="AC78" s="161">
        <f>R78-1000</f>
        <v>68334</v>
      </c>
      <c r="AD78" s="138">
        <f t="shared" si="13"/>
        <v>4159000</v>
      </c>
      <c r="AE78" s="138">
        <f t="shared" si="14"/>
        <v>1000</v>
      </c>
      <c r="AF78" s="318" t="str">
        <f>IF(S78-AC78&lt;1, "TRUE", "FALSE")</f>
        <v>TRUE</v>
      </c>
      <c r="AJ78" s="327">
        <f t="shared" si="31"/>
        <v>42404</v>
      </c>
      <c r="AK78" s="327">
        <f t="shared" si="38"/>
        <v>42429</v>
      </c>
      <c r="AL78" s="332">
        <f t="shared" si="34"/>
        <v>5</v>
      </c>
      <c r="AM78" s="332">
        <f t="shared" si="18"/>
        <v>60</v>
      </c>
      <c r="AN78" s="327">
        <f t="shared" si="19"/>
        <v>44227</v>
      </c>
      <c r="AO78" s="330" t="str">
        <f t="shared" si="20"/>
        <v>O</v>
      </c>
      <c r="AP78" s="330">
        <f t="shared" si="21"/>
        <v>60</v>
      </c>
      <c r="AQ78" s="331">
        <f t="shared" ref="AQ78:AQ84" si="42">P78</f>
        <v>4160000</v>
      </c>
      <c r="AR78" s="331">
        <f t="shared" ref="AR78:AR84" si="43">IFERROR((AQ78-1000)/$AM78*AP78, )</f>
        <v>4159000.0000000005</v>
      </c>
      <c r="AS78" s="331">
        <f t="shared" si="24"/>
        <v>999.99999999953434</v>
      </c>
      <c r="AT78" s="164"/>
    </row>
    <row r="79" spans="5:46">
      <c r="E79" s="141" t="s">
        <v>17</v>
      </c>
      <c r="F79" s="136" t="s">
        <v>5925</v>
      </c>
      <c r="G79" s="136"/>
      <c r="H79" s="137">
        <v>42404</v>
      </c>
      <c r="I79" s="314">
        <v>5</v>
      </c>
      <c r="J79" s="315" t="s">
        <v>5827</v>
      </c>
      <c r="K79" s="315" t="s">
        <v>6285</v>
      </c>
      <c r="L79" s="308">
        <v>0.2</v>
      </c>
      <c r="M79" s="304" t="s">
        <v>5828</v>
      </c>
      <c r="N79" s="299">
        <v>5290000</v>
      </c>
      <c r="O79" s="139"/>
      <c r="P79" s="140">
        <v>5290000</v>
      </c>
      <c r="Q79" s="139">
        <v>5201833</v>
      </c>
      <c r="R79" s="139">
        <v>88167</v>
      </c>
      <c r="S79" s="161">
        <v>87167</v>
      </c>
      <c r="T79" s="140">
        <v>5289000</v>
      </c>
      <c r="U79" s="140">
        <v>1000</v>
      </c>
      <c r="W79" s="159" t="str">
        <f t="shared" si="30"/>
        <v>차량운반구</v>
      </c>
      <c r="X79" s="138">
        <f t="shared" si="8"/>
        <v>5290000</v>
      </c>
      <c r="Y79" s="138"/>
      <c r="Z79" s="138">
        <f t="shared" si="9"/>
        <v>5290000</v>
      </c>
      <c r="AA79" s="138">
        <f t="shared" si="10"/>
        <v>5201833</v>
      </c>
      <c r="AB79" s="138">
        <f t="shared" si="11"/>
        <v>88167</v>
      </c>
      <c r="AC79" s="161">
        <f t="shared" ref="AC79:AC80" si="44">R79-1000</f>
        <v>87167</v>
      </c>
      <c r="AD79" s="138">
        <f t="shared" si="13"/>
        <v>5289000</v>
      </c>
      <c r="AE79" s="138">
        <f t="shared" si="14"/>
        <v>1000</v>
      </c>
      <c r="AF79" s="318" t="str">
        <f t="shared" ref="AF79:AF84" si="45">IF(S79-AC79&lt;1, "TRUE", "FALSE")</f>
        <v>TRUE</v>
      </c>
      <c r="AJ79" s="327">
        <f t="shared" si="31"/>
        <v>42404</v>
      </c>
      <c r="AK79" s="327">
        <f t="shared" si="38"/>
        <v>42429</v>
      </c>
      <c r="AL79" s="332">
        <f t="shared" si="34"/>
        <v>5</v>
      </c>
      <c r="AM79" s="332">
        <f t="shared" si="18"/>
        <v>60</v>
      </c>
      <c r="AN79" s="327">
        <f t="shared" si="19"/>
        <v>44227</v>
      </c>
      <c r="AO79" s="330" t="str">
        <f t="shared" si="20"/>
        <v>O</v>
      </c>
      <c r="AP79" s="330">
        <f t="shared" si="21"/>
        <v>60</v>
      </c>
      <c r="AQ79" s="331">
        <f t="shared" si="42"/>
        <v>5290000</v>
      </c>
      <c r="AR79" s="331">
        <f t="shared" si="43"/>
        <v>5289000</v>
      </c>
      <c r="AS79" s="331">
        <f t="shared" si="24"/>
        <v>1000</v>
      </c>
      <c r="AT79" s="164"/>
    </row>
    <row r="80" spans="5:46">
      <c r="E80" s="141" t="s">
        <v>17</v>
      </c>
      <c r="F80" s="136" t="s">
        <v>5926</v>
      </c>
      <c r="G80" s="136"/>
      <c r="H80" s="137">
        <v>42404</v>
      </c>
      <c r="I80" s="314">
        <v>5</v>
      </c>
      <c r="J80" s="315" t="s">
        <v>5827</v>
      </c>
      <c r="K80" s="315" t="s">
        <v>6285</v>
      </c>
      <c r="L80" s="308">
        <v>0.2</v>
      </c>
      <c r="M80" s="304" t="s">
        <v>5828</v>
      </c>
      <c r="N80" s="299">
        <v>7790000</v>
      </c>
      <c r="O80" s="139"/>
      <c r="P80" s="140">
        <v>7790000</v>
      </c>
      <c r="Q80" s="139">
        <v>7660166</v>
      </c>
      <c r="R80" s="139">
        <v>129834</v>
      </c>
      <c r="S80" s="161">
        <v>128834</v>
      </c>
      <c r="T80" s="140">
        <v>7789000</v>
      </c>
      <c r="U80" s="140">
        <v>1000</v>
      </c>
      <c r="W80" s="159" t="str">
        <f t="shared" si="30"/>
        <v>차량운반구</v>
      </c>
      <c r="X80" s="138">
        <f t="shared" si="8"/>
        <v>7790000</v>
      </c>
      <c r="Y80" s="138"/>
      <c r="Z80" s="138">
        <f t="shared" si="9"/>
        <v>7790000</v>
      </c>
      <c r="AA80" s="138">
        <f t="shared" si="10"/>
        <v>7660166</v>
      </c>
      <c r="AB80" s="138">
        <f t="shared" si="11"/>
        <v>129834</v>
      </c>
      <c r="AC80" s="161">
        <f t="shared" si="44"/>
        <v>128834</v>
      </c>
      <c r="AD80" s="138">
        <f t="shared" si="13"/>
        <v>7789000</v>
      </c>
      <c r="AE80" s="138">
        <f t="shared" si="14"/>
        <v>1000</v>
      </c>
      <c r="AF80" s="318" t="str">
        <f t="shared" si="45"/>
        <v>TRUE</v>
      </c>
      <c r="AJ80" s="327">
        <f t="shared" si="31"/>
        <v>42404</v>
      </c>
      <c r="AK80" s="327">
        <f t="shared" si="38"/>
        <v>42429</v>
      </c>
      <c r="AL80" s="332">
        <f t="shared" si="34"/>
        <v>5</v>
      </c>
      <c r="AM80" s="332">
        <f t="shared" si="18"/>
        <v>60</v>
      </c>
      <c r="AN80" s="327">
        <f t="shared" si="19"/>
        <v>44227</v>
      </c>
      <c r="AO80" s="330" t="str">
        <f t="shared" si="20"/>
        <v>O</v>
      </c>
      <c r="AP80" s="330">
        <f t="shared" si="21"/>
        <v>60</v>
      </c>
      <c r="AQ80" s="331">
        <f t="shared" si="42"/>
        <v>7790000</v>
      </c>
      <c r="AR80" s="331">
        <f t="shared" si="43"/>
        <v>7789000</v>
      </c>
      <c r="AS80" s="331">
        <f t="shared" si="24"/>
        <v>1000</v>
      </c>
      <c r="AT80" s="164"/>
    </row>
    <row r="81" spans="1:46">
      <c r="E81" s="141" t="s">
        <v>17</v>
      </c>
      <c r="F81" s="136" t="s">
        <v>5927</v>
      </c>
      <c r="G81" s="136"/>
      <c r="H81" s="137">
        <v>43577</v>
      </c>
      <c r="I81" s="314">
        <v>5</v>
      </c>
      <c r="J81" s="315" t="s">
        <v>5827</v>
      </c>
      <c r="K81" s="315" t="s">
        <v>6285</v>
      </c>
      <c r="L81" s="308">
        <v>0.2</v>
      </c>
      <c r="M81" s="304" t="s">
        <v>5828</v>
      </c>
      <c r="N81" s="299">
        <v>6916000</v>
      </c>
      <c r="O81" s="139"/>
      <c r="P81" s="140">
        <v>6916000</v>
      </c>
      <c r="Q81" s="139">
        <v>2420600</v>
      </c>
      <c r="R81" s="139">
        <v>4495400</v>
      </c>
      <c r="S81" s="161">
        <v>345750</v>
      </c>
      <c r="T81" s="140">
        <v>2766350</v>
      </c>
      <c r="U81" s="140">
        <v>4149650</v>
      </c>
      <c r="W81" s="159" t="str">
        <f t="shared" si="30"/>
        <v>차량운반구</v>
      </c>
      <c r="X81" s="138">
        <f t="shared" si="8"/>
        <v>6916000</v>
      </c>
      <c r="Y81" s="138"/>
      <c r="Z81" s="138">
        <f t="shared" si="9"/>
        <v>6916000</v>
      </c>
      <c r="AA81" s="138">
        <f t="shared" si="10"/>
        <v>2420600</v>
      </c>
      <c r="AB81" s="138">
        <f t="shared" si="11"/>
        <v>4495400</v>
      </c>
      <c r="AC81" s="161">
        <f>IFERROR((P81-1000)/I81/12*M81, )</f>
        <v>345750</v>
      </c>
      <c r="AD81" s="138">
        <f t="shared" si="13"/>
        <v>2766350</v>
      </c>
      <c r="AE81" s="138">
        <f t="shared" si="14"/>
        <v>4149650</v>
      </c>
      <c r="AF81" s="318" t="str">
        <f t="shared" si="45"/>
        <v>TRUE</v>
      </c>
      <c r="AJ81" s="327">
        <f t="shared" si="31"/>
        <v>43577</v>
      </c>
      <c r="AK81" s="327">
        <f t="shared" si="38"/>
        <v>43585</v>
      </c>
      <c r="AL81" s="332">
        <f t="shared" si="34"/>
        <v>5</v>
      </c>
      <c r="AM81" s="332">
        <f t="shared" si="18"/>
        <v>60</v>
      </c>
      <c r="AN81" s="327">
        <f t="shared" si="19"/>
        <v>45382</v>
      </c>
      <c r="AO81" s="330" t="str">
        <f t="shared" si="20"/>
        <v>X</v>
      </c>
      <c r="AP81" s="330">
        <f t="shared" si="21"/>
        <v>24</v>
      </c>
      <c r="AQ81" s="331">
        <f t="shared" si="42"/>
        <v>6916000</v>
      </c>
      <c r="AR81" s="331">
        <f t="shared" si="43"/>
        <v>2766000</v>
      </c>
      <c r="AS81" s="331">
        <f t="shared" si="24"/>
        <v>4150000</v>
      </c>
      <c r="AT81" s="164"/>
    </row>
    <row r="82" spans="1:46">
      <c r="E82" s="141" t="s">
        <v>17</v>
      </c>
      <c r="F82" s="136" t="s">
        <v>5928</v>
      </c>
      <c r="G82" s="136"/>
      <c r="H82" s="137">
        <v>43627</v>
      </c>
      <c r="I82" s="314">
        <v>5</v>
      </c>
      <c r="J82" s="315" t="s">
        <v>5827</v>
      </c>
      <c r="K82" s="315" t="s">
        <v>6285</v>
      </c>
      <c r="L82" s="308">
        <v>0.2</v>
      </c>
      <c r="M82" s="304" t="s">
        <v>5828</v>
      </c>
      <c r="N82" s="299">
        <v>9058000</v>
      </c>
      <c r="O82" s="139"/>
      <c r="P82" s="140">
        <v>9058000</v>
      </c>
      <c r="Q82" s="139">
        <v>2868366</v>
      </c>
      <c r="R82" s="139">
        <v>6189634</v>
      </c>
      <c r="S82" s="161">
        <v>452850</v>
      </c>
      <c r="T82" s="140">
        <v>3321216</v>
      </c>
      <c r="U82" s="140">
        <v>5736784</v>
      </c>
      <c r="W82" s="159" t="str">
        <f t="shared" si="30"/>
        <v>차량운반구</v>
      </c>
      <c r="X82" s="138">
        <f t="shared" si="8"/>
        <v>9058000</v>
      </c>
      <c r="Y82" s="138"/>
      <c r="Z82" s="138">
        <f t="shared" si="9"/>
        <v>9058000</v>
      </c>
      <c r="AA82" s="138">
        <f t="shared" si="10"/>
        <v>2868366</v>
      </c>
      <c r="AB82" s="138">
        <f t="shared" si="11"/>
        <v>6189634</v>
      </c>
      <c r="AC82" s="161">
        <f>IFERROR((P82-1000)/I82/12*M82, )</f>
        <v>452850</v>
      </c>
      <c r="AD82" s="138">
        <f t="shared" si="13"/>
        <v>3321216</v>
      </c>
      <c r="AE82" s="138">
        <f t="shared" si="14"/>
        <v>5736784</v>
      </c>
      <c r="AF82" s="318" t="str">
        <f t="shared" si="45"/>
        <v>TRUE</v>
      </c>
      <c r="AJ82" s="327">
        <f t="shared" si="31"/>
        <v>43627</v>
      </c>
      <c r="AK82" s="327">
        <f t="shared" si="38"/>
        <v>43646</v>
      </c>
      <c r="AL82" s="332">
        <f t="shared" si="34"/>
        <v>5</v>
      </c>
      <c r="AM82" s="332">
        <f t="shared" si="18"/>
        <v>60</v>
      </c>
      <c r="AN82" s="327">
        <f t="shared" si="19"/>
        <v>45443</v>
      </c>
      <c r="AO82" s="330" t="str">
        <f t="shared" si="20"/>
        <v>X</v>
      </c>
      <c r="AP82" s="330">
        <f t="shared" si="21"/>
        <v>22</v>
      </c>
      <c r="AQ82" s="331">
        <f t="shared" si="42"/>
        <v>9058000</v>
      </c>
      <c r="AR82" s="331">
        <f t="shared" si="43"/>
        <v>3320900</v>
      </c>
      <c r="AS82" s="331">
        <f t="shared" si="24"/>
        <v>5737100</v>
      </c>
      <c r="AT82" s="164"/>
    </row>
    <row r="83" spans="1:46">
      <c r="E83" s="141" t="s">
        <v>17</v>
      </c>
      <c r="F83" s="136" t="s">
        <v>5929</v>
      </c>
      <c r="G83" s="136"/>
      <c r="H83" s="137">
        <v>43628</v>
      </c>
      <c r="I83" s="314">
        <v>5</v>
      </c>
      <c r="J83" s="315" t="s">
        <v>5827</v>
      </c>
      <c r="K83" s="315" t="s">
        <v>6285</v>
      </c>
      <c r="L83" s="308">
        <v>0.2</v>
      </c>
      <c r="M83" s="304" t="s">
        <v>5828</v>
      </c>
      <c r="N83" s="299">
        <v>7371000</v>
      </c>
      <c r="O83" s="139"/>
      <c r="P83" s="140">
        <v>7371000</v>
      </c>
      <c r="Q83" s="139">
        <v>2334150</v>
      </c>
      <c r="R83" s="139">
        <v>5036850</v>
      </c>
      <c r="S83" s="161">
        <v>368500</v>
      </c>
      <c r="T83" s="140">
        <v>2702650</v>
      </c>
      <c r="U83" s="140">
        <v>4668350</v>
      </c>
      <c r="W83" s="159" t="str">
        <f t="shared" si="30"/>
        <v>차량운반구</v>
      </c>
      <c r="X83" s="138">
        <f t="shared" si="8"/>
        <v>7371000</v>
      </c>
      <c r="Y83" s="138"/>
      <c r="Z83" s="138">
        <f t="shared" si="9"/>
        <v>7371000</v>
      </c>
      <c r="AA83" s="138">
        <f t="shared" si="10"/>
        <v>2334150</v>
      </c>
      <c r="AB83" s="138">
        <f t="shared" si="11"/>
        <v>5036850</v>
      </c>
      <c r="AC83" s="161">
        <f>IFERROR((P83-1000)/I83/12*M83, )</f>
        <v>368500</v>
      </c>
      <c r="AD83" s="138">
        <f t="shared" si="13"/>
        <v>2702650</v>
      </c>
      <c r="AE83" s="138">
        <f t="shared" si="14"/>
        <v>4668350</v>
      </c>
      <c r="AF83" s="318" t="str">
        <f t="shared" si="45"/>
        <v>TRUE</v>
      </c>
      <c r="AJ83" s="327">
        <f t="shared" si="31"/>
        <v>43628</v>
      </c>
      <c r="AK83" s="327">
        <f t="shared" si="38"/>
        <v>43646</v>
      </c>
      <c r="AL83" s="332">
        <f t="shared" si="34"/>
        <v>5</v>
      </c>
      <c r="AM83" s="332">
        <f t="shared" si="18"/>
        <v>60</v>
      </c>
      <c r="AN83" s="327">
        <f t="shared" si="19"/>
        <v>45443</v>
      </c>
      <c r="AO83" s="330" t="str">
        <f t="shared" si="20"/>
        <v>X</v>
      </c>
      <c r="AP83" s="330">
        <f t="shared" si="21"/>
        <v>22</v>
      </c>
      <c r="AQ83" s="331">
        <f t="shared" si="42"/>
        <v>7371000</v>
      </c>
      <c r="AR83" s="331">
        <f t="shared" si="43"/>
        <v>2702333.333333333</v>
      </c>
      <c r="AS83" s="331">
        <f t="shared" si="24"/>
        <v>4668666.666666667</v>
      </c>
      <c r="AT83" s="164"/>
    </row>
    <row r="84" spans="1:46">
      <c r="E84" s="141" t="s">
        <v>17</v>
      </c>
      <c r="F84" s="136" t="s">
        <v>5930</v>
      </c>
      <c r="G84" s="136"/>
      <c r="H84" s="137">
        <v>43902</v>
      </c>
      <c r="I84" s="314">
        <v>5</v>
      </c>
      <c r="J84" s="315" t="s">
        <v>5827</v>
      </c>
      <c r="K84" s="315" t="s">
        <v>6285</v>
      </c>
      <c r="L84" s="308">
        <v>0.2</v>
      </c>
      <c r="M84" s="304" t="s">
        <v>5828</v>
      </c>
      <c r="N84" s="299">
        <v>8333300</v>
      </c>
      <c r="O84" s="139"/>
      <c r="P84" s="140">
        <v>8333300</v>
      </c>
      <c r="Q84" s="139">
        <v>1388883</v>
      </c>
      <c r="R84" s="139">
        <v>6944417</v>
      </c>
      <c r="S84" s="161">
        <v>416615</v>
      </c>
      <c r="T84" s="140">
        <v>1805498</v>
      </c>
      <c r="U84" s="140">
        <v>6527802</v>
      </c>
      <c r="W84" s="159" t="str">
        <f t="shared" si="30"/>
        <v>차량운반구</v>
      </c>
      <c r="X84" s="138">
        <f t="shared" si="8"/>
        <v>8333300</v>
      </c>
      <c r="Y84" s="138"/>
      <c r="Z84" s="138">
        <f t="shared" si="9"/>
        <v>8333300</v>
      </c>
      <c r="AA84" s="138">
        <f t="shared" si="10"/>
        <v>1388883</v>
      </c>
      <c r="AB84" s="138">
        <f t="shared" si="11"/>
        <v>6944417</v>
      </c>
      <c r="AC84" s="161">
        <f>IFERROR((P84-1000)/I84/12*M84, )</f>
        <v>416615</v>
      </c>
      <c r="AD84" s="138">
        <f t="shared" si="13"/>
        <v>1805498</v>
      </c>
      <c r="AE84" s="138">
        <f t="shared" si="14"/>
        <v>6527802</v>
      </c>
      <c r="AF84" s="318" t="str">
        <f t="shared" si="45"/>
        <v>TRUE</v>
      </c>
      <c r="AJ84" s="327">
        <f t="shared" si="31"/>
        <v>43902</v>
      </c>
      <c r="AK84" s="327">
        <f t="shared" si="38"/>
        <v>43921</v>
      </c>
      <c r="AL84" s="332">
        <f t="shared" si="34"/>
        <v>5</v>
      </c>
      <c r="AM84" s="332">
        <f t="shared" si="18"/>
        <v>60</v>
      </c>
      <c r="AN84" s="327">
        <f t="shared" si="19"/>
        <v>45716</v>
      </c>
      <c r="AO84" s="330" t="str">
        <f t="shared" si="20"/>
        <v>X</v>
      </c>
      <c r="AP84" s="330">
        <f t="shared" si="21"/>
        <v>13</v>
      </c>
      <c r="AQ84" s="331">
        <f t="shared" si="42"/>
        <v>8333300</v>
      </c>
      <c r="AR84" s="331">
        <f t="shared" si="43"/>
        <v>1805331.6666666665</v>
      </c>
      <c r="AS84" s="331">
        <f t="shared" si="24"/>
        <v>6527968.333333334</v>
      </c>
      <c r="AT84" s="164"/>
    </row>
    <row r="85" spans="1:46">
      <c r="E85" s="149" t="s">
        <v>5931</v>
      </c>
      <c r="F85" s="141" t="s">
        <v>115</v>
      </c>
      <c r="G85" s="141" t="s">
        <v>115</v>
      </c>
      <c r="H85" s="141" t="s">
        <v>115</v>
      </c>
      <c r="I85" s="158" t="s">
        <v>115</v>
      </c>
      <c r="J85" s="317" t="s">
        <v>115</v>
      </c>
      <c r="K85" s="317"/>
      <c r="L85" s="305"/>
      <c r="M85" s="304"/>
      <c r="N85" s="300">
        <v>48918300</v>
      </c>
      <c r="O85" s="143"/>
      <c r="P85" s="144">
        <v>48918300</v>
      </c>
      <c r="Q85" s="143">
        <v>25964664</v>
      </c>
      <c r="R85" s="143">
        <v>22953636</v>
      </c>
      <c r="S85" s="162">
        <v>1868050</v>
      </c>
      <c r="T85" s="144">
        <v>27832714</v>
      </c>
      <c r="U85" s="144">
        <v>21085586</v>
      </c>
      <c r="W85" s="160" t="str">
        <f t="shared" si="30"/>
        <v>차량운반구 계</v>
      </c>
      <c r="X85" s="142">
        <f>SUM(X78:X84)</f>
        <v>48918300</v>
      </c>
      <c r="Y85" s="142">
        <f t="shared" ref="Y85:AE85" si="46">SUM(Y78:Y84)</f>
        <v>0</v>
      </c>
      <c r="Z85" s="142">
        <f t="shared" si="46"/>
        <v>48918300</v>
      </c>
      <c r="AA85" s="142">
        <f t="shared" si="46"/>
        <v>25964664</v>
      </c>
      <c r="AB85" s="142">
        <f t="shared" si="46"/>
        <v>22953636</v>
      </c>
      <c r="AC85" s="162">
        <f t="shared" si="46"/>
        <v>1868050</v>
      </c>
      <c r="AD85" s="142">
        <f t="shared" si="46"/>
        <v>27832714</v>
      </c>
      <c r="AE85" s="142">
        <f t="shared" si="46"/>
        <v>21085586</v>
      </c>
      <c r="AF85" s="34">
        <f t="shared" si="5"/>
        <v>0</v>
      </c>
      <c r="AJ85" s="327" t="str">
        <f t="shared" si="31"/>
        <v/>
      </c>
      <c r="AK85" s="327"/>
      <c r="AL85" s="332" t="str">
        <f t="shared" si="34"/>
        <v/>
      </c>
      <c r="AM85" s="332"/>
      <c r="AN85" s="327"/>
      <c r="AO85" s="330"/>
      <c r="AP85" s="330"/>
      <c r="AQ85" s="333">
        <f t="shared" ref="AQ85:AS85" si="47">SUM(AQ78:AQ84)</f>
        <v>48918300</v>
      </c>
      <c r="AR85" s="333">
        <f t="shared" si="47"/>
        <v>27831565</v>
      </c>
      <c r="AS85" s="333">
        <f t="shared" si="47"/>
        <v>21086735</v>
      </c>
      <c r="AT85" s="164"/>
    </row>
    <row r="86" spans="1:46">
      <c r="E86" s="149" t="s">
        <v>65</v>
      </c>
      <c r="F86" s="141" t="s">
        <v>115</v>
      </c>
      <c r="G86" s="141" t="s">
        <v>115</v>
      </c>
      <c r="H86" s="141" t="s">
        <v>115</v>
      </c>
      <c r="I86" s="158" t="s">
        <v>115</v>
      </c>
      <c r="J86" s="317" t="s">
        <v>115</v>
      </c>
      <c r="K86" s="317"/>
      <c r="L86" s="309"/>
      <c r="M86" s="310"/>
      <c r="N86" s="300">
        <f>N24+N77+N85</f>
        <v>363491484</v>
      </c>
      <c r="O86" s="143">
        <f t="shared" ref="O86:U86" si="48">O24+O77+O85</f>
        <v>0</v>
      </c>
      <c r="P86" s="144">
        <f t="shared" si="48"/>
        <v>363491484</v>
      </c>
      <c r="Q86" s="143">
        <f t="shared" si="48"/>
        <v>110940352</v>
      </c>
      <c r="R86" s="143">
        <f t="shared" si="48"/>
        <v>252551132</v>
      </c>
      <c r="S86" s="162">
        <f t="shared" si="48"/>
        <v>27356615</v>
      </c>
      <c r="T86" s="144">
        <f t="shared" si="48"/>
        <v>138296967</v>
      </c>
      <c r="U86" s="144">
        <f t="shared" si="48"/>
        <v>225194517</v>
      </c>
      <c r="W86" s="160" t="str">
        <f t="shared" si="30"/>
        <v>합계</v>
      </c>
      <c r="X86" s="142">
        <f>SUM(X24, X77, X85)</f>
        <v>363491484</v>
      </c>
      <c r="Y86" s="142">
        <f t="shared" ref="Y86:AE86" si="49">SUM(Y24, Y77, Y85)</f>
        <v>0</v>
      </c>
      <c r="Z86" s="142">
        <f t="shared" si="49"/>
        <v>363491484</v>
      </c>
      <c r="AA86" s="142">
        <f t="shared" si="49"/>
        <v>110940352</v>
      </c>
      <c r="AB86" s="142">
        <f t="shared" si="49"/>
        <v>252551132</v>
      </c>
      <c r="AC86" s="162">
        <f t="shared" si="49"/>
        <v>15435340.75</v>
      </c>
      <c r="AD86" s="142">
        <f t="shared" si="49"/>
        <v>126375692.75</v>
      </c>
      <c r="AE86" s="142">
        <f t="shared" si="49"/>
        <v>237115791.25</v>
      </c>
      <c r="AF86" s="142">
        <f t="shared" si="5"/>
        <v>11921274.25</v>
      </c>
      <c r="AJ86" s="327" t="str">
        <f t="shared" si="31"/>
        <v/>
      </c>
      <c r="AK86" s="327"/>
      <c r="AL86" s="332" t="str">
        <f t="shared" si="34"/>
        <v/>
      </c>
      <c r="AM86" s="332"/>
      <c r="AN86" s="327"/>
      <c r="AO86" s="330"/>
      <c r="AP86" s="330"/>
      <c r="AQ86" s="333">
        <f t="shared" ref="AQ86:AS86" si="50">SUM(AQ24, AQ77, AQ85)</f>
        <v>363491484</v>
      </c>
      <c r="AR86" s="333">
        <f t="shared" si="50"/>
        <v>107735366.46666667</v>
      </c>
      <c r="AS86" s="333">
        <f t="shared" si="50"/>
        <v>255756117.53333333</v>
      </c>
      <c r="AT86" s="164"/>
    </row>
    <row r="87" spans="1:46">
      <c r="AF87" s="163"/>
      <c r="AT87" s="164"/>
    </row>
    <row r="89" spans="1:46" s="49" customFormat="1">
      <c r="A89" s="34"/>
      <c r="B89" s="47"/>
      <c r="C89" s="39"/>
      <c r="D89" s="48" t="s">
        <v>5935</v>
      </c>
      <c r="L89" s="295"/>
    </row>
    <row r="91" spans="1:46">
      <c r="E91" s="26" t="s">
        <v>5962</v>
      </c>
      <c r="F91" s="95"/>
      <c r="G91" s="95"/>
      <c r="H91" s="95"/>
      <c r="I91" s="95"/>
      <c r="K91" s="335" t="s">
        <v>5963</v>
      </c>
      <c r="L91" s="336"/>
      <c r="M91" s="336" t="s">
        <v>5807</v>
      </c>
      <c r="N91" s="352" t="s">
        <v>6289</v>
      </c>
      <c r="O91" s="336"/>
      <c r="P91" s="337"/>
    </row>
    <row r="92" spans="1:46">
      <c r="E92" s="95"/>
      <c r="F92" s="95"/>
      <c r="G92" s="95"/>
      <c r="H92" s="95"/>
      <c r="I92" s="95"/>
      <c r="K92" s="338"/>
      <c r="L92" s="336"/>
      <c r="M92" s="336"/>
      <c r="N92" s="336"/>
      <c r="O92" s="336"/>
      <c r="P92" s="337"/>
    </row>
    <row r="93" spans="1:46" ht="13.8" thickBot="1">
      <c r="E93" s="28" t="s">
        <v>5936</v>
      </c>
      <c r="F93" s="28" t="s">
        <v>5811</v>
      </c>
      <c r="G93" s="28" t="s">
        <v>5937</v>
      </c>
      <c r="H93" s="28" t="s">
        <v>5938</v>
      </c>
      <c r="I93" s="28" t="s">
        <v>5939</v>
      </c>
      <c r="K93" s="335" t="s">
        <v>5936</v>
      </c>
      <c r="L93" s="339" t="s">
        <v>5811</v>
      </c>
      <c r="M93" s="339" t="s">
        <v>5937</v>
      </c>
      <c r="N93" s="339" t="s">
        <v>5938</v>
      </c>
      <c r="O93" s="339" t="s">
        <v>5964</v>
      </c>
      <c r="P93" s="337"/>
    </row>
    <row r="94" spans="1:46">
      <c r="E94" s="26" t="s">
        <v>18</v>
      </c>
      <c r="F94" s="151">
        <v>44130</v>
      </c>
      <c r="G94" s="95" t="s">
        <v>5901</v>
      </c>
      <c r="H94" s="152">
        <f>$N$64</f>
        <v>29542700</v>
      </c>
      <c r="I94" s="153">
        <f>S64</f>
        <v>2955376</v>
      </c>
      <c r="K94" s="335" t="s">
        <v>18</v>
      </c>
      <c r="L94" s="340">
        <v>44130</v>
      </c>
      <c r="M94" s="336" t="s">
        <v>5901</v>
      </c>
      <c r="N94" s="341">
        <f>$N$64</f>
        <v>29542700</v>
      </c>
      <c r="O94" s="342">
        <f>AR64</f>
        <v>2954170</v>
      </c>
      <c r="P94" s="337"/>
    </row>
    <row r="95" spans="1:46">
      <c r="E95" s="95"/>
      <c r="F95" s="151">
        <v>44193</v>
      </c>
      <c r="G95" s="95" t="s">
        <v>5943</v>
      </c>
      <c r="H95" s="154">
        <f>$N$69</f>
        <v>64179280</v>
      </c>
      <c r="I95" s="155">
        <f>S69</f>
        <v>6964253</v>
      </c>
      <c r="K95" s="338"/>
      <c r="L95" s="340">
        <v>44193</v>
      </c>
      <c r="M95" s="336" t="s">
        <v>5943</v>
      </c>
      <c r="N95" s="343">
        <f>$N$69</f>
        <v>64179280</v>
      </c>
      <c r="O95" s="344">
        <f>AR69</f>
        <v>4278552</v>
      </c>
      <c r="P95" s="337"/>
    </row>
    <row r="96" spans="1:46" ht="13.8" thickBot="1">
      <c r="E96" s="97" t="s">
        <v>66</v>
      </c>
      <c r="F96" s="97"/>
      <c r="G96" s="97"/>
      <c r="H96" s="156">
        <v>93721980</v>
      </c>
      <c r="I96" s="156">
        <f>SUM(I94:I95)</f>
        <v>9919629</v>
      </c>
      <c r="K96" s="335" t="s">
        <v>66</v>
      </c>
      <c r="L96" s="345"/>
      <c r="M96" s="345"/>
      <c r="N96" s="346">
        <v>93721980</v>
      </c>
      <c r="O96" s="346">
        <f>SUM(O94:O95)</f>
        <v>7232722</v>
      </c>
      <c r="P96" s="337"/>
    </row>
    <row r="97" spans="5:16">
      <c r="E97" s="95"/>
      <c r="F97" s="95"/>
      <c r="G97" s="95"/>
      <c r="H97" s="95"/>
      <c r="I97" s="95"/>
      <c r="K97" s="338"/>
      <c r="L97" s="336"/>
      <c r="M97" s="336"/>
      <c r="N97" s="336"/>
      <c r="O97" s="336"/>
      <c r="P97" s="337"/>
    </row>
    <row r="98" spans="5:16">
      <c r="E98" s="26" t="s">
        <v>5940</v>
      </c>
      <c r="F98" s="95"/>
      <c r="G98" s="95"/>
      <c r="H98" s="95"/>
      <c r="I98" s="95"/>
      <c r="K98" s="335" t="s">
        <v>5940</v>
      </c>
      <c r="L98" s="336"/>
      <c r="M98" s="336"/>
      <c r="N98" s="336"/>
      <c r="O98" s="336"/>
      <c r="P98" s="337"/>
    </row>
    <row r="99" spans="5:16">
      <c r="E99" s="95"/>
      <c r="F99" s="95"/>
      <c r="G99" s="95"/>
      <c r="H99" s="95"/>
      <c r="I99" s="95"/>
      <c r="K99" s="338"/>
      <c r="L99" s="336"/>
      <c r="M99" s="336"/>
      <c r="N99" s="336"/>
      <c r="O99" s="336"/>
      <c r="P99" s="337"/>
    </row>
    <row r="100" spans="5:16">
      <c r="E100" s="95" t="s">
        <v>5941</v>
      </c>
      <c r="F100" s="95"/>
      <c r="G100" s="152">
        <f>H96</f>
        <v>93721980</v>
      </c>
      <c r="H100" s="95"/>
      <c r="I100" s="95"/>
      <c r="K100" s="338" t="s">
        <v>5941</v>
      </c>
      <c r="L100" s="336"/>
      <c r="M100" s="341">
        <f>N96</f>
        <v>93721980</v>
      </c>
      <c r="N100" s="336"/>
      <c r="O100" s="336"/>
      <c r="P100" s="337"/>
    </row>
    <row r="101" spans="5:16">
      <c r="E101" s="95" t="s">
        <v>5942</v>
      </c>
      <c r="F101" s="95"/>
      <c r="G101" s="152">
        <v>41825000</v>
      </c>
      <c r="H101" s="174"/>
      <c r="I101" s="95"/>
      <c r="K101" s="338" t="s">
        <v>5942</v>
      </c>
      <c r="L101" s="336"/>
      <c r="M101" s="337">
        <v>-41825000</v>
      </c>
      <c r="N101" s="336"/>
      <c r="O101" s="336"/>
      <c r="P101" s="337"/>
    </row>
    <row r="102" spans="5:16">
      <c r="E102" s="95"/>
      <c r="F102" s="95"/>
      <c r="G102" s="95"/>
      <c r="H102" s="95"/>
      <c r="I102" s="95"/>
      <c r="K102" s="338"/>
      <c r="L102" s="336"/>
      <c r="M102" s="336"/>
      <c r="N102" s="336"/>
      <c r="O102" s="336"/>
      <c r="P102" s="337"/>
    </row>
    <row r="103" spans="5:16">
      <c r="E103" s="95" t="s">
        <v>5965</v>
      </c>
      <c r="F103" s="95"/>
      <c r="G103" s="152">
        <f>INT(I96*G101/G100)</f>
        <v>4426800</v>
      </c>
      <c r="H103" s="95"/>
      <c r="I103" s="95"/>
      <c r="K103" s="338" t="s">
        <v>5966</v>
      </c>
      <c r="L103" s="336"/>
      <c r="M103" s="337">
        <f>INT(M101*(O96/(N96-1000)))</f>
        <v>-3227758</v>
      </c>
      <c r="N103" s="336"/>
      <c r="O103" s="336"/>
      <c r="P103" s="337"/>
    </row>
    <row r="104" spans="5:16">
      <c r="E104" s="95" t="s">
        <v>5939</v>
      </c>
      <c r="F104" s="95"/>
      <c r="G104" s="152">
        <v>-4426800</v>
      </c>
      <c r="H104" s="157" t="b">
        <f>G104=H107</f>
        <v>1</v>
      </c>
      <c r="I104" s="95"/>
      <c r="K104" s="338"/>
      <c r="L104" s="336"/>
      <c r="M104" s="341"/>
      <c r="N104" s="347"/>
      <c r="O104" s="336"/>
      <c r="P104" s="337"/>
    </row>
    <row r="105" spans="5:16">
      <c r="K105" s="348"/>
      <c r="L105" s="337"/>
      <c r="M105" s="337"/>
      <c r="N105" s="337"/>
      <c r="O105" s="337"/>
      <c r="P105" s="337"/>
    </row>
    <row r="106" spans="5:16">
      <c r="E106" s="34" t="s">
        <v>5944</v>
      </c>
      <c r="G106" s="34">
        <f>Raw_BS!C28</f>
        <v>-39262086</v>
      </c>
      <c r="K106" s="348" t="s">
        <v>5944</v>
      </c>
      <c r="L106" s="337"/>
      <c r="M106" s="337">
        <f>G106</f>
        <v>-39262086</v>
      </c>
      <c r="N106" s="337"/>
      <c r="O106" s="337"/>
      <c r="P106" s="337"/>
    </row>
    <row r="107" spans="5:16">
      <c r="E107" s="34" t="s">
        <v>5969</v>
      </c>
      <c r="G107" s="34">
        <f>Raw_BS!D28</f>
        <v>-34835286</v>
      </c>
      <c r="H107" s="34">
        <f>G106-G107</f>
        <v>-4426800</v>
      </c>
      <c r="K107" s="349" t="s">
        <v>5970</v>
      </c>
      <c r="L107" s="350"/>
      <c r="M107" s="350">
        <f>M101-M103</f>
        <v>-38597242</v>
      </c>
      <c r="N107" s="351"/>
      <c r="O107" s="337"/>
      <c r="P107" s="337"/>
    </row>
    <row r="108" spans="5:16">
      <c r="K108" s="349" t="s">
        <v>5967</v>
      </c>
      <c r="L108" s="350"/>
      <c r="M108" s="350">
        <f>M107-G107</f>
        <v>-3761956</v>
      </c>
      <c r="N108" s="337"/>
      <c r="O108" s="337"/>
      <c r="P108" s="337"/>
    </row>
  </sheetData>
  <mergeCells count="4">
    <mergeCell ref="E5:E6"/>
    <mergeCell ref="F5:F6"/>
    <mergeCell ref="G5:H5"/>
    <mergeCell ref="I5:I6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693E-AB65-4E0B-82E0-52347EF5C9F9}">
  <sheetPr>
    <tabColor rgb="FF0070C0"/>
  </sheetPr>
  <dimension ref="A1:W138"/>
  <sheetViews>
    <sheetView workbookViewId="0">
      <selection activeCell="J8" sqref="J8"/>
    </sheetView>
    <sheetView workbookViewId="1"/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9" width="15.296875" style="34" customWidth="1"/>
    <col min="10" max="10" width="9.59765625" style="34" customWidth="1"/>
    <col min="11" max="11" width="12" style="34" customWidth="1"/>
    <col min="12" max="19" width="9.59765625" style="34" customWidth="1"/>
    <col min="20" max="20" width="10.69921875" style="34" customWidth="1"/>
    <col min="21" max="21" width="11.796875" style="34" customWidth="1"/>
    <col min="22" max="22" width="8.8984375" style="34" bestFit="1" customWidth="1"/>
    <col min="23" max="23" width="9.69921875" style="34" bestFit="1" customWidth="1"/>
    <col min="24" max="27" width="8.796875" style="34"/>
    <col min="28" max="28" width="12.5" style="34" customWidth="1"/>
    <col min="29" max="30" width="8.796875" style="34"/>
    <col min="31" max="31" width="10.19921875" style="34" customWidth="1"/>
    <col min="32" max="33" width="10.09765625" style="34" customWidth="1"/>
    <col min="34" max="34" width="8.796875" style="34"/>
    <col min="35" max="52" width="11.09765625" style="34" customWidth="1"/>
    <col min="53" max="16384" width="8.796875" style="34"/>
  </cols>
  <sheetData>
    <row r="1" spans="1:17" s="37" customFormat="1">
      <c r="A1" s="34"/>
      <c r="B1" s="35" t="s">
        <v>6067</v>
      </c>
      <c r="C1" s="36"/>
      <c r="D1" s="36"/>
    </row>
    <row r="3" spans="1:17" s="41" customFormat="1">
      <c r="A3" s="34"/>
      <c r="B3" s="38"/>
      <c r="C3" s="40" t="s">
        <v>88</v>
      </c>
      <c r="D3" s="40"/>
    </row>
    <row r="5" spans="1:17">
      <c r="E5" s="561" t="s">
        <v>55</v>
      </c>
      <c r="F5" s="561" t="s">
        <v>56</v>
      </c>
      <c r="G5" s="561" t="s">
        <v>57</v>
      </c>
      <c r="H5" s="561"/>
      <c r="I5" s="561" t="s">
        <v>60</v>
      </c>
      <c r="N5" s="39" t="s">
        <v>8728</v>
      </c>
    </row>
    <row r="6" spans="1:17">
      <c r="E6" s="561"/>
      <c r="F6" s="561"/>
      <c r="G6" s="410" t="s">
        <v>58</v>
      </c>
      <c r="H6" s="410" t="s">
        <v>59</v>
      </c>
      <c r="I6" s="561"/>
      <c r="N6" s="559" t="s">
        <v>8726</v>
      </c>
      <c r="O6" s="560"/>
      <c r="P6" s="559" t="s">
        <v>8727</v>
      </c>
      <c r="Q6" s="560"/>
    </row>
    <row r="7" spans="1:17">
      <c r="D7" s="110"/>
      <c r="E7" s="43" t="s">
        <v>5971</v>
      </c>
      <c r="F7" s="43">
        <f>Raw_BS!D30</f>
        <v>250872379.5</v>
      </c>
      <c r="G7" s="43">
        <v>0</v>
      </c>
      <c r="H7" s="43">
        <f>-O7</f>
        <v>-250872379.5</v>
      </c>
      <c r="I7" s="43">
        <f>SUM(F7:H7)</f>
        <v>0</v>
      </c>
      <c r="J7" s="499" t="s">
        <v>9076</v>
      </c>
      <c r="N7" s="43" t="s">
        <v>9077</v>
      </c>
      <c r="O7" s="43">
        <f>F7</f>
        <v>250872379.5</v>
      </c>
      <c r="P7" s="43" t="s">
        <v>5971</v>
      </c>
      <c r="Q7" s="43">
        <f>O7</f>
        <v>250872379.5</v>
      </c>
    </row>
    <row r="8" spans="1:17">
      <c r="D8" s="110"/>
      <c r="E8" s="43" t="s">
        <v>5972</v>
      </c>
      <c r="F8" s="43">
        <f>Raw_BS!D31</f>
        <v>88593051.5</v>
      </c>
      <c r="G8" s="43">
        <f>-SUM(Q9:Q9)</f>
        <v>-20000000</v>
      </c>
      <c r="H8" s="43">
        <f>-O8</f>
        <v>-65413051.5</v>
      </c>
      <c r="I8" s="43">
        <f>SUM(F8:H8)</f>
        <v>3180000</v>
      </c>
      <c r="J8" s="481" t="s">
        <v>9075</v>
      </c>
      <c r="N8" s="43" t="s">
        <v>9078</v>
      </c>
      <c r="O8" s="43">
        <f>SUM(U46:U63, U66:U86)</f>
        <v>65413051.5</v>
      </c>
      <c r="P8" s="43" t="s">
        <v>5972</v>
      </c>
      <c r="Q8" s="43">
        <f>O8</f>
        <v>65413051.5</v>
      </c>
    </row>
    <row r="9" spans="1:17">
      <c r="D9" s="110"/>
      <c r="E9" s="43" t="s">
        <v>5973</v>
      </c>
      <c r="F9" s="43">
        <f>Raw_BS!D32</f>
        <v>43146968</v>
      </c>
      <c r="G9" s="43">
        <f>O9</f>
        <v>20000000</v>
      </c>
      <c r="H9" s="43">
        <f>-Q10</f>
        <v>-1811634</v>
      </c>
      <c r="I9" s="43">
        <f>SUM(F9:H9)</f>
        <v>61335334</v>
      </c>
      <c r="J9" s="498" t="str">
        <f>H13</f>
        <v>→ 소프트웨어 합계가 총액과 상세명세간에 안맞음(인터뷰 결과 회사는 상황 모른다고 하며, 회계사무소에서 처리가 잘못 된 것으로 파악중) 오류수정손실반영</v>
      </c>
      <c r="N9" s="43" t="s">
        <v>5973</v>
      </c>
      <c r="O9" s="43">
        <f>U65</f>
        <v>20000000</v>
      </c>
      <c r="P9" s="43" t="s">
        <v>5972</v>
      </c>
      <c r="Q9" s="43">
        <f>O9</f>
        <v>20000000</v>
      </c>
    </row>
    <row r="10" spans="1:17">
      <c r="B10" s="47"/>
      <c r="E10" s="417" t="s">
        <v>66</v>
      </c>
      <c r="F10" s="417">
        <f>SUM(F7:F9)</f>
        <v>382612399</v>
      </c>
      <c r="G10" s="417">
        <f>SUM(G7:G9)</f>
        <v>0</v>
      </c>
      <c r="H10" s="417">
        <f>SUM(H7:H9)</f>
        <v>-318097065</v>
      </c>
      <c r="I10" s="417">
        <f>SUM(I7:I9)</f>
        <v>64515334</v>
      </c>
      <c r="N10" s="43" t="s">
        <v>9079</v>
      </c>
      <c r="O10" s="43">
        <f>G13</f>
        <v>1811634</v>
      </c>
      <c r="P10" s="43" t="s">
        <v>5973</v>
      </c>
      <c r="Q10" s="43">
        <f>G13</f>
        <v>1811634</v>
      </c>
    </row>
    <row r="11" spans="1:17">
      <c r="B11" s="47"/>
      <c r="E11" s="221" t="s">
        <v>87</v>
      </c>
      <c r="F11" s="221" t="b">
        <f>F7=U43</f>
        <v>1</v>
      </c>
    </row>
    <row r="12" spans="1:17">
      <c r="F12" s="221" t="b">
        <f>F8=U87</f>
        <v>1</v>
      </c>
      <c r="Q12" s="34">
        <f>SUM(Q8:Q9)</f>
        <v>85413051.5</v>
      </c>
    </row>
    <row r="13" spans="1:17">
      <c r="F13" s="221" t="b">
        <f>F9=U91</f>
        <v>0</v>
      </c>
      <c r="G13" s="34">
        <f>F9-U91</f>
        <v>1811634</v>
      </c>
      <c r="H13" s="497" t="s">
        <v>9087</v>
      </c>
    </row>
    <row r="15" spans="1:17">
      <c r="D15" s="39" t="s">
        <v>5971</v>
      </c>
    </row>
    <row r="16" spans="1:17">
      <c r="E16" s="410" t="s">
        <v>55</v>
      </c>
      <c r="F16" s="410" t="s">
        <v>3123</v>
      </c>
      <c r="G16" s="410" t="s">
        <v>5951</v>
      </c>
      <c r="H16" s="410" t="s">
        <v>9084</v>
      </c>
      <c r="I16" s="410" t="s">
        <v>9081</v>
      </c>
    </row>
    <row r="17" spans="2:17">
      <c r="E17" s="556" t="s">
        <v>5971</v>
      </c>
      <c r="F17" s="56"/>
      <c r="G17" s="56" t="str">
        <f>J40</f>
        <v>2018-01-01</v>
      </c>
      <c r="H17" s="43">
        <f>M40</f>
        <v>450000000</v>
      </c>
      <c r="I17" s="43">
        <f>U40</f>
        <v>157500000</v>
      </c>
    </row>
    <row r="18" spans="2:17">
      <c r="E18" s="557"/>
      <c r="F18" s="56"/>
      <c r="G18" s="56" t="str">
        <f t="shared" ref="G18:G19" si="0">J41</f>
        <v>2018-01-01</v>
      </c>
      <c r="H18" s="43">
        <f t="shared" ref="H18:H19" si="1">M41</f>
        <v>162016314</v>
      </c>
      <c r="I18" s="43">
        <f>U41</f>
        <v>56705712.5</v>
      </c>
      <c r="N18" s="559" t="s">
        <v>8726</v>
      </c>
      <c r="O18" s="560"/>
      <c r="P18" s="559" t="s">
        <v>8727</v>
      </c>
      <c r="Q18" s="560"/>
    </row>
    <row r="19" spans="2:17">
      <c r="E19" s="558"/>
      <c r="F19" s="56"/>
      <c r="G19" s="56" t="str">
        <f t="shared" si="0"/>
        <v>2018-02-21</v>
      </c>
      <c r="H19" s="43">
        <f t="shared" si="1"/>
        <v>100000000</v>
      </c>
      <c r="I19" s="43">
        <f>U42</f>
        <v>36666667</v>
      </c>
      <c r="N19" s="43" t="s">
        <v>3129</v>
      </c>
      <c r="O19" s="43">
        <f>SUM(U56:U57, U76)</f>
        <v>5038889.5</v>
      </c>
      <c r="P19" s="43" t="s">
        <v>5972</v>
      </c>
      <c r="Q19" s="43">
        <f>O19</f>
        <v>5038889.5</v>
      </c>
    </row>
    <row r="20" spans="2:17" s="68" customFormat="1">
      <c r="B20" s="500"/>
      <c r="C20" s="501"/>
      <c r="D20" s="501"/>
      <c r="E20" s="415" t="s">
        <v>9080</v>
      </c>
      <c r="F20" s="503"/>
      <c r="G20" s="503"/>
      <c r="H20" s="417">
        <f>SUM(H17:H19)</f>
        <v>712016314</v>
      </c>
      <c r="I20" s="417">
        <f>SUM(I17:I19)</f>
        <v>250872379.5</v>
      </c>
    </row>
    <row r="21" spans="2:17" s="68" customFormat="1">
      <c r="B21" s="500"/>
      <c r="C21" s="501"/>
      <c r="D21" s="501"/>
      <c r="E21" s="67"/>
      <c r="F21" s="502"/>
      <c r="G21" s="502"/>
    </row>
    <row r="22" spans="2:17" s="68" customFormat="1">
      <c r="B22" s="500"/>
      <c r="C22" s="501"/>
      <c r="D22" s="501" t="s">
        <v>5972</v>
      </c>
      <c r="E22" s="67"/>
      <c r="F22" s="502"/>
      <c r="G22" s="502"/>
    </row>
    <row r="23" spans="2:17" s="68" customFormat="1">
      <c r="B23" s="500"/>
      <c r="C23" s="501"/>
      <c r="D23" s="501"/>
      <c r="E23" s="410" t="s">
        <v>55</v>
      </c>
      <c r="F23" s="410" t="s">
        <v>3123</v>
      </c>
      <c r="G23" s="410" t="s">
        <v>9081</v>
      </c>
    </row>
    <row r="24" spans="2:17" s="68" customFormat="1">
      <c r="B24" s="500"/>
      <c r="C24" s="501"/>
      <c r="D24" s="501"/>
      <c r="E24" s="556" t="s">
        <v>5972</v>
      </c>
      <c r="F24" s="56" t="s">
        <v>9083</v>
      </c>
      <c r="G24" s="43">
        <f>SUM(U46:U63, U66:U86)</f>
        <v>65413051.5</v>
      </c>
    </row>
    <row r="25" spans="2:17" s="68" customFormat="1">
      <c r="B25" s="500"/>
      <c r="C25" s="501"/>
      <c r="D25" s="501"/>
      <c r="E25" s="557"/>
      <c r="F25" s="56" t="s">
        <v>9082</v>
      </c>
      <c r="G25" s="43">
        <f>SUM(U44, U45, U64)</f>
        <v>3180000</v>
      </c>
    </row>
    <row r="26" spans="2:17" s="68" customFormat="1">
      <c r="B26" s="500"/>
      <c r="C26" s="501"/>
      <c r="D26" s="501"/>
      <c r="E26" s="558"/>
      <c r="F26" s="504"/>
      <c r="G26" s="43">
        <f>U65</f>
        <v>20000000</v>
      </c>
    </row>
    <row r="27" spans="2:17" s="68" customFormat="1">
      <c r="B27" s="500"/>
      <c r="C27" s="501"/>
      <c r="D27" s="501"/>
      <c r="E27" s="415" t="s">
        <v>9085</v>
      </c>
      <c r="F27" s="503"/>
      <c r="G27" s="417">
        <f>SUM(G24:G26)</f>
        <v>88593051.5</v>
      </c>
    </row>
    <row r="28" spans="2:17" s="68" customFormat="1">
      <c r="B28" s="500"/>
      <c r="C28" s="501"/>
      <c r="D28" s="501"/>
      <c r="E28" s="67"/>
      <c r="F28" s="502"/>
      <c r="G28" s="502"/>
    </row>
    <row r="29" spans="2:17">
      <c r="D29" s="501" t="s">
        <v>5973</v>
      </c>
    </row>
    <row r="30" spans="2:17">
      <c r="E30" s="410" t="s">
        <v>55</v>
      </c>
      <c r="F30" s="410" t="s">
        <v>3123</v>
      </c>
      <c r="G30" s="410" t="s">
        <v>9081</v>
      </c>
    </row>
    <row r="31" spans="2:17">
      <c r="E31" s="556" t="s">
        <v>5973</v>
      </c>
      <c r="F31" s="56" t="str">
        <f>H88</f>
        <v>홈페이지 제작외</v>
      </c>
      <c r="G31" s="43">
        <f>U88</f>
        <v>1000</v>
      </c>
    </row>
    <row r="32" spans="2:17">
      <c r="E32" s="557"/>
      <c r="F32" s="56" t="str">
        <f>H89</f>
        <v>쇼핑몰디자인제작</v>
      </c>
      <c r="G32" s="43">
        <f>U89</f>
        <v>1000</v>
      </c>
    </row>
    <row r="33" spans="1:23">
      <c r="E33" s="558"/>
      <c r="F33" s="56" t="str">
        <f>H90</f>
        <v>Service 매칭 o2o 시스템 구축_계약금</v>
      </c>
      <c r="G33" s="43">
        <f>U90</f>
        <v>41333334</v>
      </c>
    </row>
    <row r="34" spans="1:23">
      <c r="E34" s="415" t="s">
        <v>9086</v>
      </c>
      <c r="F34" s="503"/>
      <c r="G34" s="417">
        <f>SUM(G31:G33)</f>
        <v>41335334</v>
      </c>
    </row>
    <row r="37" spans="1:23" s="49" customFormat="1">
      <c r="A37" s="34"/>
      <c r="B37" s="47"/>
      <c r="C37" s="39"/>
      <c r="D37" s="48" t="s">
        <v>5974</v>
      </c>
    </row>
    <row r="39" spans="1:23" s="39" customFormat="1" ht="26.4">
      <c r="B39" s="38"/>
      <c r="E39" s="182" t="s">
        <v>5975</v>
      </c>
      <c r="F39" s="182" t="s">
        <v>4</v>
      </c>
      <c r="G39" s="182" t="s">
        <v>5976</v>
      </c>
      <c r="H39" s="182" t="s">
        <v>5936</v>
      </c>
      <c r="I39" s="182" t="s">
        <v>5977</v>
      </c>
      <c r="J39" s="182" t="s">
        <v>5811</v>
      </c>
      <c r="K39" s="182" t="s">
        <v>5978</v>
      </c>
      <c r="L39" s="182" t="s">
        <v>5979</v>
      </c>
      <c r="M39" s="182" t="s">
        <v>5816</v>
      </c>
      <c r="N39" s="182" t="s">
        <v>5980</v>
      </c>
      <c r="O39" s="182" t="s">
        <v>5814</v>
      </c>
      <c r="P39" s="182" t="s">
        <v>5981</v>
      </c>
      <c r="Q39" s="182" t="s">
        <v>5982</v>
      </c>
      <c r="R39" s="182" t="s">
        <v>5983</v>
      </c>
      <c r="S39" s="182" t="s">
        <v>5984</v>
      </c>
      <c r="T39" s="183" t="s">
        <v>5985</v>
      </c>
      <c r="U39" s="184" t="s">
        <v>5986</v>
      </c>
      <c r="V39" s="184" t="s">
        <v>5987</v>
      </c>
      <c r="W39" s="184" t="s">
        <v>5988</v>
      </c>
    </row>
    <row r="40" spans="1:23">
      <c r="E40" s="200">
        <v>231</v>
      </c>
      <c r="F40" s="176" t="s">
        <v>20</v>
      </c>
      <c r="G40" s="175" t="s">
        <v>5989</v>
      </c>
      <c r="H40" s="176" t="s">
        <v>5990</v>
      </c>
      <c r="I40" s="175"/>
      <c r="J40" s="175" t="s">
        <v>5991</v>
      </c>
      <c r="K40" s="175" t="s">
        <v>5992</v>
      </c>
      <c r="L40" s="177"/>
      <c r="M40" s="177">
        <v>450000000</v>
      </c>
      <c r="N40" s="202">
        <v>5</v>
      </c>
      <c r="O40" s="202">
        <v>0.2</v>
      </c>
      <c r="P40" s="202">
        <v>12</v>
      </c>
      <c r="Q40" s="175" t="s">
        <v>5995</v>
      </c>
      <c r="R40" s="177">
        <v>180000000</v>
      </c>
      <c r="S40" s="177">
        <v>90000000</v>
      </c>
      <c r="T40" s="179">
        <f>S40*$V$40/$W$40</f>
        <v>22500000</v>
      </c>
      <c r="U40" s="180">
        <f t="shared" ref="U40:U71" si="2">R40-T40</f>
        <v>157500000</v>
      </c>
      <c r="V40" s="181">
        <v>3</v>
      </c>
      <c r="W40" s="181">
        <v>12</v>
      </c>
    </row>
    <row r="41" spans="1:23">
      <c r="E41" s="200">
        <v>231</v>
      </c>
      <c r="F41" s="176" t="s">
        <v>20</v>
      </c>
      <c r="G41" s="175" t="s">
        <v>5996</v>
      </c>
      <c r="H41" s="176" t="s">
        <v>5997</v>
      </c>
      <c r="I41" s="175"/>
      <c r="J41" s="175" t="s">
        <v>5991</v>
      </c>
      <c r="K41" s="175" t="s">
        <v>5992</v>
      </c>
      <c r="L41" s="177"/>
      <c r="M41" s="177">
        <v>162016314</v>
      </c>
      <c r="N41" s="202">
        <v>5</v>
      </c>
      <c r="O41" s="202">
        <v>0.2</v>
      </c>
      <c r="P41" s="202">
        <v>12</v>
      </c>
      <c r="Q41" s="175" t="s">
        <v>5995</v>
      </c>
      <c r="R41" s="177">
        <v>64806528</v>
      </c>
      <c r="S41" s="177">
        <v>32403262</v>
      </c>
      <c r="T41" s="179">
        <f>S41*$V$40/$W$40</f>
        <v>8100815.5</v>
      </c>
      <c r="U41" s="180">
        <f t="shared" si="2"/>
        <v>56705712.5</v>
      </c>
      <c r="V41" s="181"/>
      <c r="W41" s="181"/>
    </row>
    <row r="42" spans="1:23">
      <c r="E42" s="200">
        <v>231</v>
      </c>
      <c r="F42" s="176" t="s">
        <v>20</v>
      </c>
      <c r="G42" s="175" t="s">
        <v>5998</v>
      </c>
      <c r="H42" s="176" t="s">
        <v>5999</v>
      </c>
      <c r="I42" s="175"/>
      <c r="J42" s="175" t="s">
        <v>6000</v>
      </c>
      <c r="K42" s="175" t="s">
        <v>5992</v>
      </c>
      <c r="L42" s="177"/>
      <c r="M42" s="177">
        <v>100000000</v>
      </c>
      <c r="N42" s="202">
        <v>5</v>
      </c>
      <c r="O42" s="202">
        <v>0.2</v>
      </c>
      <c r="P42" s="202">
        <v>12</v>
      </c>
      <c r="Q42" s="175" t="s">
        <v>5995</v>
      </c>
      <c r="R42" s="177">
        <v>41666667</v>
      </c>
      <c r="S42" s="177">
        <v>20000000</v>
      </c>
      <c r="T42" s="179">
        <f>S42*$V$40/$W$40</f>
        <v>5000000</v>
      </c>
      <c r="U42" s="180">
        <f t="shared" si="2"/>
        <v>36666667</v>
      </c>
      <c r="V42" s="181"/>
      <c r="W42" s="181"/>
    </row>
    <row r="43" spans="1:23" s="39" customFormat="1">
      <c r="B43" s="38"/>
      <c r="E43" s="201"/>
      <c r="F43" s="185"/>
      <c r="G43" s="185"/>
      <c r="H43" s="186" t="s">
        <v>6001</v>
      </c>
      <c r="I43" s="185"/>
      <c r="J43" s="185"/>
      <c r="K43" s="185"/>
      <c r="L43" s="187"/>
      <c r="M43" s="187">
        <v>712016314</v>
      </c>
      <c r="N43" s="185"/>
      <c r="O43" s="185"/>
      <c r="P43" s="185"/>
      <c r="Q43" s="185"/>
      <c r="R43" s="187">
        <v>286473195</v>
      </c>
      <c r="S43" s="187">
        <v>142403262</v>
      </c>
      <c r="T43" s="188">
        <f>SUM(T40:T42)</f>
        <v>35600815.5</v>
      </c>
      <c r="U43" s="189">
        <f t="shared" si="2"/>
        <v>250872379.5</v>
      </c>
      <c r="V43" s="190"/>
      <c r="W43" s="190"/>
    </row>
    <row r="44" spans="1:23">
      <c r="E44" s="482">
        <v>239</v>
      </c>
      <c r="F44" s="483" t="s">
        <v>21</v>
      </c>
      <c r="G44" s="484" t="s">
        <v>5989</v>
      </c>
      <c r="H44" s="483" t="s">
        <v>6002</v>
      </c>
      <c r="I44" s="484"/>
      <c r="J44" s="484" t="s">
        <v>6003</v>
      </c>
      <c r="K44" s="484" t="s">
        <v>5992</v>
      </c>
      <c r="L44" s="485"/>
      <c r="M44" s="485">
        <v>1800000</v>
      </c>
      <c r="N44" s="486">
        <v>5</v>
      </c>
      <c r="O44" s="486">
        <v>0.2</v>
      </c>
      <c r="P44" s="486">
        <v>12</v>
      </c>
      <c r="Q44" s="484" t="s">
        <v>5995</v>
      </c>
      <c r="R44" s="485">
        <v>1080000</v>
      </c>
      <c r="S44" s="485">
        <v>360000</v>
      </c>
      <c r="T44" s="487">
        <f t="shared" ref="T44:T86" si="3">S44*$V$40/$W$40</f>
        <v>90000</v>
      </c>
      <c r="U44" s="488">
        <f t="shared" si="2"/>
        <v>990000</v>
      </c>
      <c r="V44" s="181"/>
      <c r="W44" s="181"/>
    </row>
    <row r="45" spans="1:23">
      <c r="E45" s="482">
        <v>239</v>
      </c>
      <c r="F45" s="483" t="s">
        <v>21</v>
      </c>
      <c r="G45" s="484" t="s">
        <v>5996</v>
      </c>
      <c r="H45" s="483" t="s">
        <v>6004</v>
      </c>
      <c r="I45" s="484"/>
      <c r="J45" s="484" t="s">
        <v>6003</v>
      </c>
      <c r="K45" s="484" t="s">
        <v>5992</v>
      </c>
      <c r="L45" s="485"/>
      <c r="M45" s="485">
        <v>1800000</v>
      </c>
      <c r="N45" s="486">
        <v>5</v>
      </c>
      <c r="O45" s="486">
        <v>0.2</v>
      </c>
      <c r="P45" s="486">
        <v>12</v>
      </c>
      <c r="Q45" s="484" t="s">
        <v>5995</v>
      </c>
      <c r="R45" s="485">
        <v>1080000</v>
      </c>
      <c r="S45" s="485">
        <v>360000</v>
      </c>
      <c r="T45" s="487">
        <f t="shared" si="3"/>
        <v>90000</v>
      </c>
      <c r="U45" s="488">
        <f t="shared" si="2"/>
        <v>990000</v>
      </c>
      <c r="V45" s="181"/>
      <c r="W45" s="181"/>
    </row>
    <row r="46" spans="1:23">
      <c r="E46" s="200">
        <v>239</v>
      </c>
      <c r="F46" s="176" t="s">
        <v>21</v>
      </c>
      <c r="G46" s="175" t="s">
        <v>5998</v>
      </c>
      <c r="H46" s="176" t="s">
        <v>9314</v>
      </c>
      <c r="I46" s="175"/>
      <c r="J46" s="175" t="s">
        <v>6005</v>
      </c>
      <c r="K46" s="175" t="s">
        <v>5992</v>
      </c>
      <c r="L46" s="177"/>
      <c r="M46" s="177">
        <v>2900000</v>
      </c>
      <c r="N46" s="202">
        <v>5</v>
      </c>
      <c r="O46" s="202">
        <v>0.2</v>
      </c>
      <c r="P46" s="202">
        <v>12</v>
      </c>
      <c r="Q46" s="175" t="s">
        <v>5995</v>
      </c>
      <c r="R46" s="177">
        <v>1740000</v>
      </c>
      <c r="S46" s="177">
        <v>580000</v>
      </c>
      <c r="T46" s="179">
        <f t="shared" si="3"/>
        <v>145000</v>
      </c>
      <c r="U46" s="180">
        <f t="shared" si="2"/>
        <v>1595000</v>
      </c>
      <c r="V46" s="181"/>
      <c r="W46" s="181"/>
    </row>
    <row r="47" spans="1:23">
      <c r="E47" s="200">
        <v>239</v>
      </c>
      <c r="F47" s="176" t="s">
        <v>21</v>
      </c>
      <c r="G47" s="175" t="s">
        <v>6006</v>
      </c>
      <c r="H47" s="176" t="s">
        <v>9321</v>
      </c>
      <c r="I47" s="175"/>
      <c r="J47" s="175" t="s">
        <v>6005</v>
      </c>
      <c r="K47" s="175" t="s">
        <v>5992</v>
      </c>
      <c r="L47" s="177"/>
      <c r="M47" s="177">
        <v>2900000</v>
      </c>
      <c r="N47" s="202">
        <v>5</v>
      </c>
      <c r="O47" s="202">
        <v>0.2</v>
      </c>
      <c r="P47" s="202">
        <v>12</v>
      </c>
      <c r="Q47" s="175" t="s">
        <v>5995</v>
      </c>
      <c r="R47" s="177">
        <v>1740000</v>
      </c>
      <c r="S47" s="177">
        <v>580000</v>
      </c>
      <c r="T47" s="179">
        <f t="shared" si="3"/>
        <v>145000</v>
      </c>
      <c r="U47" s="180">
        <f t="shared" si="2"/>
        <v>1595000</v>
      </c>
      <c r="V47" s="181"/>
      <c r="W47" s="181"/>
    </row>
    <row r="48" spans="1:23">
      <c r="E48" s="200">
        <v>239</v>
      </c>
      <c r="F48" s="176" t="s">
        <v>21</v>
      </c>
      <c r="G48" s="175" t="s">
        <v>6007</v>
      </c>
      <c r="H48" s="176" t="s">
        <v>9314</v>
      </c>
      <c r="I48" s="175"/>
      <c r="J48" s="175" t="s">
        <v>6008</v>
      </c>
      <c r="K48" s="175" t="s">
        <v>5992</v>
      </c>
      <c r="L48" s="177"/>
      <c r="M48" s="177">
        <v>2700000</v>
      </c>
      <c r="N48" s="202">
        <v>5</v>
      </c>
      <c r="O48" s="202">
        <v>0.2</v>
      </c>
      <c r="P48" s="202">
        <v>12</v>
      </c>
      <c r="Q48" s="175" t="s">
        <v>5995</v>
      </c>
      <c r="R48" s="177">
        <v>1665000</v>
      </c>
      <c r="S48" s="177">
        <v>540000</v>
      </c>
      <c r="T48" s="179">
        <f t="shared" si="3"/>
        <v>135000</v>
      </c>
      <c r="U48" s="180">
        <f t="shared" si="2"/>
        <v>1530000</v>
      </c>
      <c r="V48" s="181"/>
      <c r="W48" s="181"/>
    </row>
    <row r="49" spans="5:23">
      <c r="E49" s="200">
        <v>239</v>
      </c>
      <c r="F49" s="176" t="s">
        <v>21</v>
      </c>
      <c r="G49" s="175" t="s">
        <v>6009</v>
      </c>
      <c r="H49" s="176" t="s">
        <v>9321</v>
      </c>
      <c r="I49" s="175"/>
      <c r="J49" s="175" t="s">
        <v>6008</v>
      </c>
      <c r="K49" s="175" t="s">
        <v>5992</v>
      </c>
      <c r="L49" s="177"/>
      <c r="M49" s="177">
        <v>2900000</v>
      </c>
      <c r="N49" s="202">
        <v>5</v>
      </c>
      <c r="O49" s="202">
        <v>0.2</v>
      </c>
      <c r="P49" s="202">
        <v>12</v>
      </c>
      <c r="Q49" s="175" t="s">
        <v>5995</v>
      </c>
      <c r="R49" s="177">
        <v>1788334</v>
      </c>
      <c r="S49" s="177">
        <v>580000</v>
      </c>
      <c r="T49" s="179">
        <f t="shared" si="3"/>
        <v>145000</v>
      </c>
      <c r="U49" s="180">
        <f t="shared" si="2"/>
        <v>1643334</v>
      </c>
      <c r="V49" s="181"/>
      <c r="W49" s="181"/>
    </row>
    <row r="50" spans="5:23">
      <c r="E50" s="200">
        <v>239</v>
      </c>
      <c r="F50" s="176" t="s">
        <v>21</v>
      </c>
      <c r="G50" s="175" t="s">
        <v>6010</v>
      </c>
      <c r="H50" s="176" t="s">
        <v>9314</v>
      </c>
      <c r="I50" s="175"/>
      <c r="J50" s="175" t="s">
        <v>6011</v>
      </c>
      <c r="K50" s="175" t="s">
        <v>5992</v>
      </c>
      <c r="L50" s="177"/>
      <c r="M50" s="177">
        <v>2700000</v>
      </c>
      <c r="N50" s="202">
        <v>5</v>
      </c>
      <c r="O50" s="202">
        <v>0.2</v>
      </c>
      <c r="P50" s="202">
        <v>12</v>
      </c>
      <c r="Q50" s="175" t="s">
        <v>5995</v>
      </c>
      <c r="R50" s="177">
        <v>1710000</v>
      </c>
      <c r="S50" s="177">
        <v>540000</v>
      </c>
      <c r="T50" s="179">
        <f t="shared" si="3"/>
        <v>135000</v>
      </c>
      <c r="U50" s="180">
        <f t="shared" si="2"/>
        <v>1575000</v>
      </c>
      <c r="V50" s="181"/>
      <c r="W50" s="181"/>
    </row>
    <row r="51" spans="5:23">
      <c r="E51" s="200">
        <v>239</v>
      </c>
      <c r="F51" s="176" t="s">
        <v>21</v>
      </c>
      <c r="G51" s="175" t="s">
        <v>6012</v>
      </c>
      <c r="H51" s="176" t="s">
        <v>9321</v>
      </c>
      <c r="I51" s="175"/>
      <c r="J51" s="175" t="s">
        <v>6011</v>
      </c>
      <c r="K51" s="175" t="s">
        <v>5992</v>
      </c>
      <c r="L51" s="177"/>
      <c r="M51" s="177">
        <v>2700000</v>
      </c>
      <c r="N51" s="202">
        <v>5</v>
      </c>
      <c r="O51" s="202">
        <v>0.2</v>
      </c>
      <c r="P51" s="202">
        <v>12</v>
      </c>
      <c r="Q51" s="175" t="s">
        <v>5995</v>
      </c>
      <c r="R51" s="177">
        <v>1710000</v>
      </c>
      <c r="S51" s="177">
        <v>540000</v>
      </c>
      <c r="T51" s="179">
        <f t="shared" si="3"/>
        <v>135000</v>
      </c>
      <c r="U51" s="180">
        <f t="shared" si="2"/>
        <v>1575000</v>
      </c>
      <c r="V51" s="181"/>
      <c r="W51" s="181"/>
    </row>
    <row r="52" spans="5:23">
      <c r="E52" s="200">
        <v>239</v>
      </c>
      <c r="F52" s="176" t="s">
        <v>21</v>
      </c>
      <c r="G52" s="175" t="s">
        <v>6013</v>
      </c>
      <c r="H52" s="176" t="s">
        <v>9314</v>
      </c>
      <c r="I52" s="175"/>
      <c r="J52" s="175" t="s">
        <v>6014</v>
      </c>
      <c r="K52" s="175" t="s">
        <v>5992</v>
      </c>
      <c r="L52" s="177"/>
      <c r="M52" s="177">
        <v>2700000</v>
      </c>
      <c r="N52" s="202">
        <v>5</v>
      </c>
      <c r="O52" s="202">
        <v>0.2</v>
      </c>
      <c r="P52" s="202">
        <v>12</v>
      </c>
      <c r="Q52" s="175" t="s">
        <v>5995</v>
      </c>
      <c r="R52" s="177">
        <v>1755000</v>
      </c>
      <c r="S52" s="177">
        <v>540000</v>
      </c>
      <c r="T52" s="179">
        <f t="shared" si="3"/>
        <v>135000</v>
      </c>
      <c r="U52" s="180">
        <f t="shared" si="2"/>
        <v>1620000</v>
      </c>
      <c r="V52" s="181"/>
      <c r="W52" s="181"/>
    </row>
    <row r="53" spans="5:23">
      <c r="E53" s="200">
        <v>239</v>
      </c>
      <c r="F53" s="176" t="s">
        <v>21</v>
      </c>
      <c r="G53" s="175" t="s">
        <v>6015</v>
      </c>
      <c r="H53" s="176" t="s">
        <v>9321</v>
      </c>
      <c r="I53" s="175"/>
      <c r="J53" s="175" t="s">
        <v>6014</v>
      </c>
      <c r="K53" s="175" t="s">
        <v>5992</v>
      </c>
      <c r="L53" s="177"/>
      <c r="M53" s="177">
        <v>2700000</v>
      </c>
      <c r="N53" s="202">
        <v>5</v>
      </c>
      <c r="O53" s="202">
        <v>0.2</v>
      </c>
      <c r="P53" s="202">
        <v>12</v>
      </c>
      <c r="Q53" s="175" t="s">
        <v>5995</v>
      </c>
      <c r="R53" s="177">
        <v>1755000</v>
      </c>
      <c r="S53" s="177">
        <v>540000</v>
      </c>
      <c r="T53" s="179">
        <f t="shared" si="3"/>
        <v>135000</v>
      </c>
      <c r="U53" s="180">
        <f t="shared" si="2"/>
        <v>1620000</v>
      </c>
      <c r="V53" s="181"/>
      <c r="W53" s="181"/>
    </row>
    <row r="54" spans="5:23">
      <c r="E54" s="200">
        <v>239</v>
      </c>
      <c r="F54" s="176" t="s">
        <v>21</v>
      </c>
      <c r="G54" s="175" t="s">
        <v>6016</v>
      </c>
      <c r="H54" s="176" t="s">
        <v>9312</v>
      </c>
      <c r="I54" s="175"/>
      <c r="J54" s="175" t="s">
        <v>6014</v>
      </c>
      <c r="K54" s="175" t="s">
        <v>5992</v>
      </c>
      <c r="L54" s="177"/>
      <c r="M54" s="177">
        <v>1788892</v>
      </c>
      <c r="N54" s="202">
        <v>5</v>
      </c>
      <c r="O54" s="202">
        <v>0.2</v>
      </c>
      <c r="P54" s="202">
        <v>12</v>
      </c>
      <c r="Q54" s="175" t="s">
        <v>5995</v>
      </c>
      <c r="R54" s="177">
        <v>1162781</v>
      </c>
      <c r="S54" s="177">
        <v>357778</v>
      </c>
      <c r="T54" s="179">
        <f t="shared" si="3"/>
        <v>89444.5</v>
      </c>
      <c r="U54" s="180">
        <f t="shared" si="2"/>
        <v>1073336.5</v>
      </c>
      <c r="V54" s="181"/>
      <c r="W54" s="181"/>
    </row>
    <row r="55" spans="5:23">
      <c r="E55" s="200">
        <v>239</v>
      </c>
      <c r="F55" s="176" t="s">
        <v>21</v>
      </c>
      <c r="G55" s="175" t="s">
        <v>6017</v>
      </c>
      <c r="H55" s="176" t="s">
        <v>9314</v>
      </c>
      <c r="I55" s="175"/>
      <c r="J55" s="175" t="s">
        <v>6018</v>
      </c>
      <c r="K55" s="175" t="s">
        <v>5992</v>
      </c>
      <c r="L55" s="177"/>
      <c r="M55" s="177">
        <v>2700000</v>
      </c>
      <c r="N55" s="202">
        <v>5</v>
      </c>
      <c r="O55" s="202">
        <v>0.2</v>
      </c>
      <c r="P55" s="202">
        <v>12</v>
      </c>
      <c r="Q55" s="175" t="s">
        <v>5995</v>
      </c>
      <c r="R55" s="177">
        <v>1800000</v>
      </c>
      <c r="S55" s="177">
        <v>540000</v>
      </c>
      <c r="T55" s="179">
        <f t="shared" si="3"/>
        <v>135000</v>
      </c>
      <c r="U55" s="180">
        <f t="shared" si="2"/>
        <v>1665000</v>
      </c>
      <c r="V55" s="181"/>
      <c r="W55" s="181"/>
    </row>
    <row r="56" spans="5:23">
      <c r="E56" s="200">
        <v>239</v>
      </c>
      <c r="F56" s="176" t="s">
        <v>21</v>
      </c>
      <c r="G56" s="175" t="s">
        <v>6019</v>
      </c>
      <c r="H56" s="176" t="s">
        <v>9321</v>
      </c>
      <c r="I56" s="175"/>
      <c r="J56" s="175" t="s">
        <v>6018</v>
      </c>
      <c r="K56" s="175" t="s">
        <v>5992</v>
      </c>
      <c r="L56" s="177"/>
      <c r="M56" s="177">
        <v>2700000</v>
      </c>
      <c r="N56" s="202">
        <v>5</v>
      </c>
      <c r="O56" s="202">
        <v>0.2</v>
      </c>
      <c r="P56" s="202">
        <v>12</v>
      </c>
      <c r="Q56" s="175" t="s">
        <v>5995</v>
      </c>
      <c r="R56" s="177">
        <v>1800000</v>
      </c>
      <c r="S56" s="177">
        <v>540000</v>
      </c>
      <c r="T56" s="179">
        <f t="shared" si="3"/>
        <v>135000</v>
      </c>
      <c r="U56" s="180">
        <f t="shared" si="2"/>
        <v>1665000</v>
      </c>
      <c r="V56" s="181"/>
      <c r="W56" s="181"/>
    </row>
    <row r="57" spans="5:23">
      <c r="E57" s="200">
        <v>239</v>
      </c>
      <c r="F57" s="176" t="s">
        <v>21</v>
      </c>
      <c r="G57" s="175" t="s">
        <v>6020</v>
      </c>
      <c r="H57" s="176" t="s">
        <v>9312</v>
      </c>
      <c r="I57" s="175"/>
      <c r="J57" s="175" t="s">
        <v>6018</v>
      </c>
      <c r="K57" s="175" t="s">
        <v>5992</v>
      </c>
      <c r="L57" s="177"/>
      <c r="M57" s="177">
        <v>2333333</v>
      </c>
      <c r="N57" s="202">
        <v>5</v>
      </c>
      <c r="O57" s="202">
        <v>0.2</v>
      </c>
      <c r="P57" s="202">
        <v>12</v>
      </c>
      <c r="Q57" s="175" t="s">
        <v>5995</v>
      </c>
      <c r="R57" s="177">
        <v>1555556</v>
      </c>
      <c r="S57" s="177">
        <v>466666</v>
      </c>
      <c r="T57" s="179">
        <f t="shared" si="3"/>
        <v>116666.5</v>
      </c>
      <c r="U57" s="180">
        <f t="shared" si="2"/>
        <v>1438889.5</v>
      </c>
      <c r="V57" s="181"/>
      <c r="W57" s="181"/>
    </row>
    <row r="58" spans="5:23">
      <c r="E58" s="200">
        <v>239</v>
      </c>
      <c r="F58" s="176" t="s">
        <v>21</v>
      </c>
      <c r="G58" s="175" t="s">
        <v>6021</v>
      </c>
      <c r="H58" s="176" t="s">
        <v>9314</v>
      </c>
      <c r="I58" s="175"/>
      <c r="J58" s="175" t="s">
        <v>6022</v>
      </c>
      <c r="K58" s="175" t="s">
        <v>5992</v>
      </c>
      <c r="L58" s="177"/>
      <c r="M58" s="177">
        <v>2700000</v>
      </c>
      <c r="N58" s="202">
        <v>5</v>
      </c>
      <c r="O58" s="202">
        <v>0.2</v>
      </c>
      <c r="P58" s="202">
        <v>12</v>
      </c>
      <c r="Q58" s="175" t="s">
        <v>5995</v>
      </c>
      <c r="R58" s="177">
        <v>1845000</v>
      </c>
      <c r="S58" s="177">
        <v>540000</v>
      </c>
      <c r="T58" s="179">
        <f t="shared" si="3"/>
        <v>135000</v>
      </c>
      <c r="U58" s="180">
        <f t="shared" si="2"/>
        <v>1710000</v>
      </c>
      <c r="V58" s="181"/>
      <c r="W58" s="181"/>
    </row>
    <row r="59" spans="5:23">
      <c r="E59" s="200">
        <v>239</v>
      </c>
      <c r="F59" s="176" t="s">
        <v>21</v>
      </c>
      <c r="G59" s="175" t="s">
        <v>6023</v>
      </c>
      <c r="H59" s="176" t="s">
        <v>9321</v>
      </c>
      <c r="I59" s="175"/>
      <c r="J59" s="175" t="s">
        <v>6022</v>
      </c>
      <c r="K59" s="175" t="s">
        <v>5992</v>
      </c>
      <c r="L59" s="177"/>
      <c r="M59" s="177">
        <v>2700000</v>
      </c>
      <c r="N59" s="202">
        <v>5</v>
      </c>
      <c r="O59" s="202">
        <v>0.2</v>
      </c>
      <c r="P59" s="202">
        <v>12</v>
      </c>
      <c r="Q59" s="175" t="s">
        <v>5995</v>
      </c>
      <c r="R59" s="177">
        <v>1845000</v>
      </c>
      <c r="S59" s="177">
        <v>540000</v>
      </c>
      <c r="T59" s="179">
        <f t="shared" si="3"/>
        <v>135000</v>
      </c>
      <c r="U59" s="180">
        <f t="shared" si="2"/>
        <v>1710000</v>
      </c>
      <c r="V59" s="181"/>
      <c r="W59" s="181"/>
    </row>
    <row r="60" spans="5:23">
      <c r="E60" s="200">
        <v>239</v>
      </c>
      <c r="F60" s="176" t="s">
        <v>21</v>
      </c>
      <c r="G60" s="175" t="s">
        <v>6024</v>
      </c>
      <c r="H60" s="176" t="s">
        <v>9312</v>
      </c>
      <c r="I60" s="175"/>
      <c r="J60" s="175" t="s">
        <v>6022</v>
      </c>
      <c r="K60" s="175" t="s">
        <v>5992</v>
      </c>
      <c r="L60" s="177"/>
      <c r="M60" s="177">
        <v>2333333</v>
      </c>
      <c r="N60" s="202">
        <v>5</v>
      </c>
      <c r="O60" s="202">
        <v>0.2</v>
      </c>
      <c r="P60" s="202">
        <v>12</v>
      </c>
      <c r="Q60" s="175" t="s">
        <v>5995</v>
      </c>
      <c r="R60" s="177">
        <v>1594445</v>
      </c>
      <c r="S60" s="177">
        <v>466666</v>
      </c>
      <c r="T60" s="179">
        <f t="shared" si="3"/>
        <v>116666.5</v>
      </c>
      <c r="U60" s="180">
        <f t="shared" si="2"/>
        <v>1477778.5</v>
      </c>
      <c r="V60" s="181"/>
      <c r="W60" s="181"/>
    </row>
    <row r="61" spans="5:23">
      <c r="E61" s="200">
        <v>239</v>
      </c>
      <c r="F61" s="176" t="s">
        <v>21</v>
      </c>
      <c r="G61" s="175" t="s">
        <v>6025</v>
      </c>
      <c r="H61" s="176" t="s">
        <v>9314</v>
      </c>
      <c r="I61" s="175"/>
      <c r="J61" s="175" t="s">
        <v>6026</v>
      </c>
      <c r="K61" s="175" t="s">
        <v>5992</v>
      </c>
      <c r="L61" s="177"/>
      <c r="M61" s="177">
        <v>2700000</v>
      </c>
      <c r="N61" s="202">
        <v>5</v>
      </c>
      <c r="O61" s="202">
        <v>0.2</v>
      </c>
      <c r="P61" s="202">
        <v>12</v>
      </c>
      <c r="Q61" s="175" t="s">
        <v>5995</v>
      </c>
      <c r="R61" s="177">
        <v>1890000</v>
      </c>
      <c r="S61" s="177">
        <v>540000</v>
      </c>
      <c r="T61" s="179">
        <f t="shared" si="3"/>
        <v>135000</v>
      </c>
      <c r="U61" s="180">
        <f t="shared" si="2"/>
        <v>1755000</v>
      </c>
      <c r="V61" s="181"/>
      <c r="W61" s="181"/>
    </row>
    <row r="62" spans="5:23">
      <c r="E62" s="200">
        <v>239</v>
      </c>
      <c r="F62" s="176" t="s">
        <v>21</v>
      </c>
      <c r="G62" s="175" t="s">
        <v>6027</v>
      </c>
      <c r="H62" s="176" t="s">
        <v>9321</v>
      </c>
      <c r="I62" s="175"/>
      <c r="J62" s="175" t="s">
        <v>6026</v>
      </c>
      <c r="K62" s="175" t="s">
        <v>5992</v>
      </c>
      <c r="L62" s="177"/>
      <c r="M62" s="177">
        <v>2700000</v>
      </c>
      <c r="N62" s="202">
        <v>5</v>
      </c>
      <c r="O62" s="202">
        <v>0.2</v>
      </c>
      <c r="P62" s="202">
        <v>12</v>
      </c>
      <c r="Q62" s="175" t="s">
        <v>5995</v>
      </c>
      <c r="R62" s="177">
        <v>1890000</v>
      </c>
      <c r="S62" s="177">
        <v>540000</v>
      </c>
      <c r="T62" s="179">
        <f t="shared" si="3"/>
        <v>135000</v>
      </c>
      <c r="U62" s="180">
        <f t="shared" si="2"/>
        <v>1755000</v>
      </c>
      <c r="V62" s="181"/>
      <c r="W62" s="181"/>
    </row>
    <row r="63" spans="5:23">
      <c r="E63" s="200">
        <v>239</v>
      </c>
      <c r="F63" s="176" t="s">
        <v>21</v>
      </c>
      <c r="G63" s="175" t="s">
        <v>6028</v>
      </c>
      <c r="H63" s="176" t="s">
        <v>9312</v>
      </c>
      <c r="I63" s="175"/>
      <c r="J63" s="175" t="s">
        <v>6026</v>
      </c>
      <c r="K63" s="175" t="s">
        <v>5992</v>
      </c>
      <c r="L63" s="177"/>
      <c r="M63" s="177">
        <v>3113272</v>
      </c>
      <c r="N63" s="202">
        <v>5</v>
      </c>
      <c r="O63" s="202">
        <v>0.2</v>
      </c>
      <c r="P63" s="202">
        <v>12</v>
      </c>
      <c r="Q63" s="175" t="s">
        <v>5995</v>
      </c>
      <c r="R63" s="177">
        <v>2179291</v>
      </c>
      <c r="S63" s="177">
        <v>622654</v>
      </c>
      <c r="T63" s="179">
        <f t="shared" si="3"/>
        <v>155663.5</v>
      </c>
      <c r="U63" s="180">
        <f t="shared" si="2"/>
        <v>2023627.5</v>
      </c>
      <c r="V63" s="181"/>
      <c r="W63" s="181"/>
    </row>
    <row r="64" spans="5:23">
      <c r="E64" s="482">
        <v>239</v>
      </c>
      <c r="F64" s="483" t="s">
        <v>21</v>
      </c>
      <c r="G64" s="484" t="s">
        <v>6029</v>
      </c>
      <c r="H64" s="483" t="s">
        <v>6030</v>
      </c>
      <c r="I64" s="484"/>
      <c r="J64" s="484" t="s">
        <v>6031</v>
      </c>
      <c r="K64" s="484" t="s">
        <v>5992</v>
      </c>
      <c r="L64" s="485"/>
      <c r="M64" s="485">
        <v>1800000</v>
      </c>
      <c r="N64" s="486">
        <v>5</v>
      </c>
      <c r="O64" s="486">
        <v>0.2</v>
      </c>
      <c r="P64" s="486">
        <v>12</v>
      </c>
      <c r="Q64" s="484" t="s">
        <v>5995</v>
      </c>
      <c r="R64" s="485">
        <v>1290000</v>
      </c>
      <c r="S64" s="485">
        <v>360000</v>
      </c>
      <c r="T64" s="487">
        <f t="shared" si="3"/>
        <v>90000</v>
      </c>
      <c r="U64" s="488">
        <f t="shared" si="2"/>
        <v>1200000</v>
      </c>
      <c r="V64" s="181"/>
      <c r="W64" s="181"/>
    </row>
    <row r="65" spans="5:23">
      <c r="E65" s="489">
        <v>239</v>
      </c>
      <c r="F65" s="490" t="s">
        <v>21</v>
      </c>
      <c r="G65" s="491" t="s">
        <v>6032</v>
      </c>
      <c r="H65" s="490" t="s">
        <v>9330</v>
      </c>
      <c r="I65" s="491"/>
      <c r="J65" s="491" t="s">
        <v>6033</v>
      </c>
      <c r="K65" s="491" t="s">
        <v>5992</v>
      </c>
      <c r="L65" s="492"/>
      <c r="M65" s="492">
        <v>30000000</v>
      </c>
      <c r="N65" s="493">
        <v>5</v>
      </c>
      <c r="O65" s="493">
        <v>0.2</v>
      </c>
      <c r="P65" s="493">
        <v>12</v>
      </c>
      <c r="Q65" s="491" t="s">
        <v>5995</v>
      </c>
      <c r="R65" s="492">
        <v>21500000</v>
      </c>
      <c r="S65" s="492">
        <v>6000000</v>
      </c>
      <c r="T65" s="494">
        <f t="shared" si="3"/>
        <v>1500000</v>
      </c>
      <c r="U65" s="495">
        <f t="shared" si="2"/>
        <v>20000000</v>
      </c>
      <c r="V65" s="181"/>
      <c r="W65" s="181"/>
    </row>
    <row r="66" spans="5:23">
      <c r="E66" s="200">
        <v>239</v>
      </c>
      <c r="F66" s="176" t="s">
        <v>21</v>
      </c>
      <c r="G66" s="175" t="s">
        <v>6034</v>
      </c>
      <c r="H66" s="176" t="s">
        <v>9314</v>
      </c>
      <c r="I66" s="175"/>
      <c r="J66" s="175" t="s">
        <v>6035</v>
      </c>
      <c r="K66" s="175" t="s">
        <v>5992</v>
      </c>
      <c r="L66" s="177"/>
      <c r="M66" s="177">
        <v>3200000</v>
      </c>
      <c r="N66" s="202">
        <v>5</v>
      </c>
      <c r="O66" s="202">
        <v>0.2</v>
      </c>
      <c r="P66" s="202">
        <v>12</v>
      </c>
      <c r="Q66" s="175" t="s">
        <v>5995</v>
      </c>
      <c r="R66" s="177">
        <v>2293334</v>
      </c>
      <c r="S66" s="177">
        <v>640000</v>
      </c>
      <c r="T66" s="179">
        <f t="shared" si="3"/>
        <v>160000</v>
      </c>
      <c r="U66" s="180">
        <f t="shared" si="2"/>
        <v>2133334</v>
      </c>
      <c r="V66" s="181"/>
      <c r="W66" s="181"/>
    </row>
    <row r="67" spans="5:23">
      <c r="E67" s="200">
        <v>239</v>
      </c>
      <c r="F67" s="176" t="s">
        <v>21</v>
      </c>
      <c r="G67" s="175" t="s">
        <v>6036</v>
      </c>
      <c r="H67" s="176" t="s">
        <v>9321</v>
      </c>
      <c r="I67" s="175"/>
      <c r="J67" s="175" t="s">
        <v>6035</v>
      </c>
      <c r="K67" s="175" t="s">
        <v>5992</v>
      </c>
      <c r="L67" s="177"/>
      <c r="M67" s="177">
        <v>3500000</v>
      </c>
      <c r="N67" s="202">
        <v>5</v>
      </c>
      <c r="O67" s="202">
        <v>0.2</v>
      </c>
      <c r="P67" s="202">
        <v>12</v>
      </c>
      <c r="Q67" s="175" t="s">
        <v>5995</v>
      </c>
      <c r="R67" s="177">
        <v>2508334</v>
      </c>
      <c r="S67" s="177">
        <v>700000</v>
      </c>
      <c r="T67" s="179">
        <f t="shared" si="3"/>
        <v>175000</v>
      </c>
      <c r="U67" s="180">
        <f t="shared" si="2"/>
        <v>2333334</v>
      </c>
      <c r="V67" s="181"/>
      <c r="W67" s="181"/>
    </row>
    <row r="68" spans="5:23">
      <c r="E68" s="200">
        <v>239</v>
      </c>
      <c r="F68" s="176" t="s">
        <v>21</v>
      </c>
      <c r="G68" s="175" t="s">
        <v>6037</v>
      </c>
      <c r="H68" s="176" t="s">
        <v>9312</v>
      </c>
      <c r="I68" s="175"/>
      <c r="J68" s="175" t="s">
        <v>6035</v>
      </c>
      <c r="K68" s="175" t="s">
        <v>5992</v>
      </c>
      <c r="L68" s="177"/>
      <c r="M68" s="177">
        <v>3633333</v>
      </c>
      <c r="N68" s="202">
        <v>5</v>
      </c>
      <c r="O68" s="202">
        <v>0.2</v>
      </c>
      <c r="P68" s="202">
        <v>12</v>
      </c>
      <c r="Q68" s="175" t="s">
        <v>5995</v>
      </c>
      <c r="R68" s="177">
        <v>2603890</v>
      </c>
      <c r="S68" s="177">
        <v>726666</v>
      </c>
      <c r="T68" s="179">
        <f t="shared" si="3"/>
        <v>181666.5</v>
      </c>
      <c r="U68" s="180">
        <f t="shared" si="2"/>
        <v>2422223.5</v>
      </c>
      <c r="V68" s="181"/>
      <c r="W68" s="181"/>
    </row>
    <row r="69" spans="5:23">
      <c r="E69" s="200">
        <v>239</v>
      </c>
      <c r="F69" s="176" t="s">
        <v>21</v>
      </c>
      <c r="G69" s="175" t="s">
        <v>6038</v>
      </c>
      <c r="H69" s="176" t="s">
        <v>9314</v>
      </c>
      <c r="I69" s="175"/>
      <c r="J69" s="175" t="s">
        <v>6039</v>
      </c>
      <c r="K69" s="175" t="s">
        <v>5992</v>
      </c>
      <c r="L69" s="177"/>
      <c r="M69" s="177">
        <v>2700000</v>
      </c>
      <c r="N69" s="202">
        <v>5</v>
      </c>
      <c r="O69" s="202">
        <v>0.2</v>
      </c>
      <c r="P69" s="202">
        <v>12</v>
      </c>
      <c r="Q69" s="175" t="s">
        <v>5995</v>
      </c>
      <c r="R69" s="177">
        <v>1980000</v>
      </c>
      <c r="S69" s="177">
        <v>540000</v>
      </c>
      <c r="T69" s="179">
        <f t="shared" si="3"/>
        <v>135000</v>
      </c>
      <c r="U69" s="180">
        <f t="shared" si="2"/>
        <v>1845000</v>
      </c>
      <c r="V69" s="181"/>
      <c r="W69" s="181"/>
    </row>
    <row r="70" spans="5:23">
      <c r="E70" s="200">
        <v>239</v>
      </c>
      <c r="F70" s="176" t="s">
        <v>21</v>
      </c>
      <c r="G70" s="175" t="s">
        <v>6040</v>
      </c>
      <c r="H70" s="176" t="s">
        <v>9321</v>
      </c>
      <c r="I70" s="175"/>
      <c r="J70" s="175" t="s">
        <v>6039</v>
      </c>
      <c r="K70" s="175" t="s">
        <v>5992</v>
      </c>
      <c r="L70" s="177"/>
      <c r="M70" s="177">
        <v>2700000</v>
      </c>
      <c r="N70" s="202">
        <v>5</v>
      </c>
      <c r="O70" s="202">
        <v>0.2</v>
      </c>
      <c r="P70" s="202">
        <v>12</v>
      </c>
      <c r="Q70" s="175" t="s">
        <v>5995</v>
      </c>
      <c r="R70" s="177">
        <v>1980000</v>
      </c>
      <c r="S70" s="177">
        <v>540000</v>
      </c>
      <c r="T70" s="179">
        <f t="shared" si="3"/>
        <v>135000</v>
      </c>
      <c r="U70" s="180">
        <f t="shared" si="2"/>
        <v>1845000</v>
      </c>
      <c r="V70" s="181"/>
      <c r="W70" s="181"/>
    </row>
    <row r="71" spans="5:23">
      <c r="E71" s="200">
        <v>239</v>
      </c>
      <c r="F71" s="176" t="s">
        <v>21</v>
      </c>
      <c r="G71" s="175" t="s">
        <v>6041</v>
      </c>
      <c r="H71" s="176" t="s">
        <v>9312</v>
      </c>
      <c r="I71" s="175"/>
      <c r="J71" s="175" t="s">
        <v>6039</v>
      </c>
      <c r="K71" s="175" t="s">
        <v>5992</v>
      </c>
      <c r="L71" s="177"/>
      <c r="M71" s="177">
        <v>3333333</v>
      </c>
      <c r="N71" s="202">
        <v>5</v>
      </c>
      <c r="O71" s="202">
        <v>0.2</v>
      </c>
      <c r="P71" s="202">
        <v>12</v>
      </c>
      <c r="Q71" s="175" t="s">
        <v>5995</v>
      </c>
      <c r="R71" s="177">
        <v>2444445</v>
      </c>
      <c r="S71" s="177">
        <v>666666</v>
      </c>
      <c r="T71" s="179">
        <f t="shared" si="3"/>
        <v>166666.5</v>
      </c>
      <c r="U71" s="180">
        <f t="shared" si="2"/>
        <v>2277778.5</v>
      </c>
      <c r="V71" s="181"/>
      <c r="W71" s="181"/>
    </row>
    <row r="72" spans="5:23">
      <c r="E72" s="200">
        <v>239</v>
      </c>
      <c r="F72" s="176" t="s">
        <v>21</v>
      </c>
      <c r="G72" s="175" t="s">
        <v>6042</v>
      </c>
      <c r="H72" s="176" t="s">
        <v>9314</v>
      </c>
      <c r="I72" s="175"/>
      <c r="J72" s="175" t="s">
        <v>6043</v>
      </c>
      <c r="K72" s="175" t="s">
        <v>5992</v>
      </c>
      <c r="L72" s="177"/>
      <c r="M72" s="177">
        <v>2700000</v>
      </c>
      <c r="N72" s="202">
        <v>5</v>
      </c>
      <c r="O72" s="202">
        <v>0.2</v>
      </c>
      <c r="P72" s="202">
        <v>12</v>
      </c>
      <c r="Q72" s="175" t="s">
        <v>5995</v>
      </c>
      <c r="R72" s="177">
        <v>2025000</v>
      </c>
      <c r="S72" s="177">
        <v>540000</v>
      </c>
      <c r="T72" s="179">
        <f t="shared" si="3"/>
        <v>135000</v>
      </c>
      <c r="U72" s="180">
        <f t="shared" ref="U72:U91" si="4">R72-T72</f>
        <v>1890000</v>
      </c>
      <c r="V72" s="181"/>
      <c r="W72" s="181"/>
    </row>
    <row r="73" spans="5:23">
      <c r="E73" s="200">
        <v>239</v>
      </c>
      <c r="F73" s="176" t="s">
        <v>21</v>
      </c>
      <c r="G73" s="175" t="s">
        <v>6044</v>
      </c>
      <c r="H73" s="176" t="s">
        <v>9321</v>
      </c>
      <c r="I73" s="175"/>
      <c r="J73" s="175" t="s">
        <v>6043</v>
      </c>
      <c r="K73" s="175" t="s">
        <v>5992</v>
      </c>
      <c r="L73" s="177"/>
      <c r="M73" s="177">
        <v>2700000</v>
      </c>
      <c r="N73" s="202">
        <v>5</v>
      </c>
      <c r="O73" s="202">
        <v>0.2</v>
      </c>
      <c r="P73" s="202">
        <v>12</v>
      </c>
      <c r="Q73" s="175" t="s">
        <v>5995</v>
      </c>
      <c r="R73" s="177">
        <v>2025000</v>
      </c>
      <c r="S73" s="177">
        <v>540000</v>
      </c>
      <c r="T73" s="179">
        <f t="shared" si="3"/>
        <v>135000</v>
      </c>
      <c r="U73" s="180">
        <f t="shared" si="4"/>
        <v>1890000</v>
      </c>
      <c r="V73" s="181"/>
      <c r="W73" s="181"/>
    </row>
    <row r="74" spans="5:23">
      <c r="E74" s="200">
        <v>239</v>
      </c>
      <c r="F74" s="176" t="s">
        <v>21</v>
      </c>
      <c r="G74" s="175" t="s">
        <v>6045</v>
      </c>
      <c r="H74" s="176" t="s">
        <v>9312</v>
      </c>
      <c r="I74" s="175"/>
      <c r="J74" s="175" t="s">
        <v>6043</v>
      </c>
      <c r="K74" s="175" t="s">
        <v>5992</v>
      </c>
      <c r="L74" s="177"/>
      <c r="M74" s="177">
        <v>3333333</v>
      </c>
      <c r="N74" s="202">
        <v>5</v>
      </c>
      <c r="O74" s="202">
        <v>0.2</v>
      </c>
      <c r="P74" s="202">
        <v>12</v>
      </c>
      <c r="Q74" s="175" t="s">
        <v>5995</v>
      </c>
      <c r="R74" s="177">
        <v>2500001</v>
      </c>
      <c r="S74" s="177">
        <v>666666</v>
      </c>
      <c r="T74" s="179">
        <f t="shared" si="3"/>
        <v>166666.5</v>
      </c>
      <c r="U74" s="180">
        <f t="shared" si="4"/>
        <v>2333334.5</v>
      </c>
      <c r="V74" s="181"/>
      <c r="W74" s="181"/>
    </row>
    <row r="75" spans="5:23">
      <c r="E75" s="200">
        <v>239</v>
      </c>
      <c r="F75" s="176" t="s">
        <v>21</v>
      </c>
      <c r="G75" s="175" t="s">
        <v>6046</v>
      </c>
      <c r="H75" s="176" t="s">
        <v>9332</v>
      </c>
      <c r="I75" s="175"/>
      <c r="J75" s="175" t="s">
        <v>6043</v>
      </c>
      <c r="K75" s="175" t="s">
        <v>5992</v>
      </c>
      <c r="L75" s="177"/>
      <c r="M75" s="177">
        <v>225806</v>
      </c>
      <c r="N75" s="202">
        <v>5</v>
      </c>
      <c r="O75" s="202">
        <v>0.2</v>
      </c>
      <c r="P75" s="202">
        <v>12</v>
      </c>
      <c r="Q75" s="175" t="s">
        <v>5995</v>
      </c>
      <c r="R75" s="177">
        <v>169355</v>
      </c>
      <c r="S75" s="177">
        <v>45161</v>
      </c>
      <c r="T75" s="179">
        <f t="shared" si="3"/>
        <v>11290.25</v>
      </c>
      <c r="U75" s="180">
        <f t="shared" si="4"/>
        <v>158064.75</v>
      </c>
      <c r="V75" s="181"/>
      <c r="W75" s="181"/>
    </row>
    <row r="76" spans="5:23">
      <c r="E76" s="200">
        <v>239</v>
      </c>
      <c r="F76" s="176" t="s">
        <v>21</v>
      </c>
      <c r="G76" s="175" t="s">
        <v>6047</v>
      </c>
      <c r="H76" s="176" t="s">
        <v>9314</v>
      </c>
      <c r="I76" s="175"/>
      <c r="J76" s="175" t="s">
        <v>6048</v>
      </c>
      <c r="K76" s="175" t="s">
        <v>5992</v>
      </c>
      <c r="L76" s="177"/>
      <c r="M76" s="177">
        <v>2700000</v>
      </c>
      <c r="N76" s="202">
        <v>5</v>
      </c>
      <c r="O76" s="202">
        <v>0.2</v>
      </c>
      <c r="P76" s="202">
        <v>12</v>
      </c>
      <c r="Q76" s="175" t="s">
        <v>5995</v>
      </c>
      <c r="R76" s="177">
        <v>2070000</v>
      </c>
      <c r="S76" s="177">
        <v>540000</v>
      </c>
      <c r="T76" s="179">
        <f t="shared" si="3"/>
        <v>135000</v>
      </c>
      <c r="U76" s="180">
        <f t="shared" si="4"/>
        <v>1935000</v>
      </c>
      <c r="V76" s="181"/>
      <c r="W76" s="181"/>
    </row>
    <row r="77" spans="5:23">
      <c r="E77" s="200">
        <v>239</v>
      </c>
      <c r="F77" s="176" t="s">
        <v>21</v>
      </c>
      <c r="G77" s="175" t="s">
        <v>6049</v>
      </c>
      <c r="H77" s="176" t="s">
        <v>9321</v>
      </c>
      <c r="I77" s="175"/>
      <c r="J77" s="175" t="s">
        <v>6048</v>
      </c>
      <c r="K77" s="175" t="s">
        <v>5992</v>
      </c>
      <c r="L77" s="177"/>
      <c r="M77" s="177">
        <v>2700000</v>
      </c>
      <c r="N77" s="202">
        <v>5</v>
      </c>
      <c r="O77" s="202">
        <v>0.2</v>
      </c>
      <c r="P77" s="202">
        <v>12</v>
      </c>
      <c r="Q77" s="175" t="s">
        <v>5995</v>
      </c>
      <c r="R77" s="177">
        <v>2070000</v>
      </c>
      <c r="S77" s="177">
        <v>540000</v>
      </c>
      <c r="T77" s="179">
        <f t="shared" si="3"/>
        <v>135000</v>
      </c>
      <c r="U77" s="180">
        <f t="shared" si="4"/>
        <v>1935000</v>
      </c>
      <c r="V77" s="181"/>
      <c r="W77" s="181"/>
    </row>
    <row r="78" spans="5:23">
      <c r="E78" s="200">
        <v>239</v>
      </c>
      <c r="F78" s="176" t="s">
        <v>21</v>
      </c>
      <c r="G78" s="175" t="s">
        <v>6050</v>
      </c>
      <c r="H78" s="176" t="s">
        <v>9312</v>
      </c>
      <c r="I78" s="175"/>
      <c r="J78" s="175" t="s">
        <v>6048</v>
      </c>
      <c r="K78" s="175" t="s">
        <v>5992</v>
      </c>
      <c r="L78" s="177"/>
      <c r="M78" s="177">
        <v>3333333</v>
      </c>
      <c r="N78" s="202">
        <v>5</v>
      </c>
      <c r="O78" s="202">
        <v>0.2</v>
      </c>
      <c r="P78" s="202">
        <v>12</v>
      </c>
      <c r="Q78" s="175" t="s">
        <v>5995</v>
      </c>
      <c r="R78" s="177">
        <v>2555556</v>
      </c>
      <c r="S78" s="177">
        <v>666666</v>
      </c>
      <c r="T78" s="179">
        <f t="shared" si="3"/>
        <v>166666.5</v>
      </c>
      <c r="U78" s="180">
        <f t="shared" si="4"/>
        <v>2388889.5</v>
      </c>
      <c r="V78" s="181"/>
      <c r="W78" s="181"/>
    </row>
    <row r="79" spans="5:23">
      <c r="E79" s="200">
        <v>239</v>
      </c>
      <c r="F79" s="176" t="s">
        <v>21</v>
      </c>
      <c r="G79" s="175" t="s">
        <v>6051</v>
      </c>
      <c r="H79" s="176" t="s">
        <v>9332</v>
      </c>
      <c r="I79" s="175"/>
      <c r="J79" s="175" t="s">
        <v>6048</v>
      </c>
      <c r="K79" s="175" t="s">
        <v>5992</v>
      </c>
      <c r="L79" s="177"/>
      <c r="M79" s="177">
        <v>1750000</v>
      </c>
      <c r="N79" s="202">
        <v>5</v>
      </c>
      <c r="O79" s="202">
        <v>0.2</v>
      </c>
      <c r="P79" s="202">
        <v>12</v>
      </c>
      <c r="Q79" s="175" t="s">
        <v>5995</v>
      </c>
      <c r="R79" s="177">
        <v>1341667</v>
      </c>
      <c r="S79" s="177">
        <v>350000</v>
      </c>
      <c r="T79" s="179">
        <f t="shared" si="3"/>
        <v>87500</v>
      </c>
      <c r="U79" s="180">
        <f t="shared" si="4"/>
        <v>1254167</v>
      </c>
      <c r="V79" s="181"/>
      <c r="W79" s="181"/>
    </row>
    <row r="80" spans="5:23">
      <c r="E80" s="200">
        <v>239</v>
      </c>
      <c r="F80" s="176" t="s">
        <v>21</v>
      </c>
      <c r="G80" s="175" t="s">
        <v>6052</v>
      </c>
      <c r="H80" s="176" t="s">
        <v>9314</v>
      </c>
      <c r="I80" s="175"/>
      <c r="J80" s="175" t="s">
        <v>6053</v>
      </c>
      <c r="K80" s="175" t="s">
        <v>5992</v>
      </c>
      <c r="L80" s="177"/>
      <c r="M80" s="177">
        <v>2700000</v>
      </c>
      <c r="N80" s="202">
        <v>5</v>
      </c>
      <c r="O80" s="202">
        <v>0.2</v>
      </c>
      <c r="P80" s="202">
        <v>12</v>
      </c>
      <c r="Q80" s="175" t="s">
        <v>5995</v>
      </c>
      <c r="R80" s="177">
        <v>2115000</v>
      </c>
      <c r="S80" s="177">
        <v>540000</v>
      </c>
      <c r="T80" s="179">
        <f t="shared" si="3"/>
        <v>135000</v>
      </c>
      <c r="U80" s="180">
        <f t="shared" si="4"/>
        <v>1980000</v>
      </c>
      <c r="V80" s="181"/>
      <c r="W80" s="181"/>
    </row>
    <row r="81" spans="1:23">
      <c r="E81" s="200">
        <v>239</v>
      </c>
      <c r="F81" s="176" t="s">
        <v>21</v>
      </c>
      <c r="G81" s="175" t="s">
        <v>6054</v>
      </c>
      <c r="H81" s="176" t="s">
        <v>9321</v>
      </c>
      <c r="I81" s="175"/>
      <c r="J81" s="175" t="s">
        <v>6053</v>
      </c>
      <c r="K81" s="175" t="s">
        <v>5992</v>
      </c>
      <c r="L81" s="177"/>
      <c r="M81" s="177">
        <v>2700000</v>
      </c>
      <c r="N81" s="202">
        <v>5</v>
      </c>
      <c r="O81" s="202">
        <v>0.2</v>
      </c>
      <c r="P81" s="202">
        <v>12</v>
      </c>
      <c r="Q81" s="175" t="s">
        <v>5995</v>
      </c>
      <c r="R81" s="177">
        <v>2115000</v>
      </c>
      <c r="S81" s="177">
        <v>540000</v>
      </c>
      <c r="T81" s="179">
        <f t="shared" si="3"/>
        <v>135000</v>
      </c>
      <c r="U81" s="180">
        <f t="shared" si="4"/>
        <v>1980000</v>
      </c>
      <c r="V81" s="181"/>
      <c r="W81" s="181"/>
    </row>
    <row r="82" spans="1:23">
      <c r="E82" s="200">
        <v>239</v>
      </c>
      <c r="F82" s="176" t="s">
        <v>21</v>
      </c>
      <c r="G82" s="175" t="s">
        <v>6055</v>
      </c>
      <c r="H82" s="176" t="s">
        <v>9312</v>
      </c>
      <c r="I82" s="175"/>
      <c r="J82" s="175" t="s">
        <v>6053</v>
      </c>
      <c r="K82" s="175" t="s">
        <v>5992</v>
      </c>
      <c r="L82" s="177"/>
      <c r="M82" s="177">
        <v>3333333</v>
      </c>
      <c r="N82" s="202">
        <v>5</v>
      </c>
      <c r="O82" s="202">
        <v>0.2</v>
      </c>
      <c r="P82" s="202">
        <v>12</v>
      </c>
      <c r="Q82" s="175" t="s">
        <v>5995</v>
      </c>
      <c r="R82" s="177">
        <v>2611112</v>
      </c>
      <c r="S82" s="177">
        <v>666666</v>
      </c>
      <c r="T82" s="179">
        <f t="shared" si="3"/>
        <v>166666.5</v>
      </c>
      <c r="U82" s="180">
        <f t="shared" si="4"/>
        <v>2444445.5</v>
      </c>
      <c r="V82" s="181"/>
      <c r="W82" s="181"/>
    </row>
    <row r="83" spans="1:23">
      <c r="E83" s="200">
        <v>239</v>
      </c>
      <c r="F83" s="176" t="s">
        <v>21</v>
      </c>
      <c r="G83" s="175" t="s">
        <v>6056</v>
      </c>
      <c r="H83" s="176" t="s">
        <v>9332</v>
      </c>
      <c r="I83" s="175"/>
      <c r="J83" s="175" t="s">
        <v>6053</v>
      </c>
      <c r="K83" s="175" t="s">
        <v>5992</v>
      </c>
      <c r="L83" s="177"/>
      <c r="M83" s="177">
        <v>1750000</v>
      </c>
      <c r="N83" s="202">
        <v>5</v>
      </c>
      <c r="O83" s="202">
        <v>0.2</v>
      </c>
      <c r="P83" s="202">
        <v>12</v>
      </c>
      <c r="Q83" s="175" t="s">
        <v>5995</v>
      </c>
      <c r="R83" s="177">
        <v>1370834</v>
      </c>
      <c r="S83" s="177">
        <v>350000</v>
      </c>
      <c r="T83" s="179">
        <f t="shared" si="3"/>
        <v>87500</v>
      </c>
      <c r="U83" s="180">
        <f t="shared" si="4"/>
        <v>1283334</v>
      </c>
      <c r="V83" s="181"/>
      <c r="W83" s="181"/>
    </row>
    <row r="84" spans="1:23">
      <c r="E84" s="200">
        <v>239</v>
      </c>
      <c r="F84" s="176" t="s">
        <v>21</v>
      </c>
      <c r="G84" s="175" t="s">
        <v>6057</v>
      </c>
      <c r="H84" s="176" t="s">
        <v>9318</v>
      </c>
      <c r="I84" s="175"/>
      <c r="J84" s="175" t="s">
        <v>6053</v>
      </c>
      <c r="K84" s="175" t="s">
        <v>5992</v>
      </c>
      <c r="L84" s="177"/>
      <c r="M84" s="177">
        <v>907258</v>
      </c>
      <c r="N84" s="202">
        <v>5</v>
      </c>
      <c r="O84" s="202">
        <v>0.2</v>
      </c>
      <c r="P84" s="202">
        <v>12</v>
      </c>
      <c r="Q84" s="175" t="s">
        <v>5995</v>
      </c>
      <c r="R84" s="177">
        <v>710687</v>
      </c>
      <c r="S84" s="177">
        <v>181451</v>
      </c>
      <c r="T84" s="179">
        <f t="shared" si="3"/>
        <v>45362.75</v>
      </c>
      <c r="U84" s="180">
        <f t="shared" si="4"/>
        <v>665324.25</v>
      </c>
      <c r="V84" s="181"/>
      <c r="W84" s="181"/>
    </row>
    <row r="85" spans="1:23">
      <c r="E85" s="200">
        <v>239</v>
      </c>
      <c r="F85" s="176" t="s">
        <v>21</v>
      </c>
      <c r="G85" s="175" t="s">
        <v>6058</v>
      </c>
      <c r="H85" s="176" t="s">
        <v>9321</v>
      </c>
      <c r="I85" s="175"/>
      <c r="J85" s="175" t="s">
        <v>6053</v>
      </c>
      <c r="K85" s="175" t="s">
        <v>5992</v>
      </c>
      <c r="L85" s="177"/>
      <c r="M85" s="177">
        <v>1172177</v>
      </c>
      <c r="N85" s="202">
        <v>5</v>
      </c>
      <c r="O85" s="202">
        <v>0.2</v>
      </c>
      <c r="P85" s="202">
        <v>12</v>
      </c>
      <c r="Q85" s="175" t="s">
        <v>5995</v>
      </c>
      <c r="R85" s="177">
        <v>918206</v>
      </c>
      <c r="S85" s="177">
        <v>234435</v>
      </c>
      <c r="T85" s="179">
        <f t="shared" si="3"/>
        <v>58608.75</v>
      </c>
      <c r="U85" s="180">
        <f t="shared" si="4"/>
        <v>859597.25</v>
      </c>
      <c r="V85" s="181"/>
      <c r="W85" s="181"/>
    </row>
    <row r="86" spans="1:23">
      <c r="E86" s="200">
        <v>239</v>
      </c>
      <c r="F86" s="176" t="s">
        <v>21</v>
      </c>
      <c r="G86" s="175" t="s">
        <v>6059</v>
      </c>
      <c r="H86" s="176" t="s">
        <v>9322</v>
      </c>
      <c r="I86" s="175"/>
      <c r="J86" s="175" t="s">
        <v>6053</v>
      </c>
      <c r="K86" s="175" t="s">
        <v>5992</v>
      </c>
      <c r="L86" s="177"/>
      <c r="M86" s="177">
        <v>725806</v>
      </c>
      <c r="N86" s="202">
        <v>5</v>
      </c>
      <c r="O86" s="202">
        <v>0.2</v>
      </c>
      <c r="P86" s="202">
        <v>12</v>
      </c>
      <c r="Q86" s="175" t="s">
        <v>5995</v>
      </c>
      <c r="R86" s="177">
        <v>568549</v>
      </c>
      <c r="S86" s="177">
        <v>145161</v>
      </c>
      <c r="T86" s="179">
        <f t="shared" si="3"/>
        <v>36290.25</v>
      </c>
      <c r="U86" s="180">
        <f t="shared" si="4"/>
        <v>532258.75</v>
      </c>
      <c r="V86" s="181"/>
      <c r="W86" s="181"/>
    </row>
    <row r="87" spans="1:23">
      <c r="E87" s="201"/>
      <c r="F87" s="185"/>
      <c r="G87" s="185"/>
      <c r="H87" s="186" t="s">
        <v>6001</v>
      </c>
      <c r="I87" s="185"/>
      <c r="J87" s="185"/>
      <c r="K87" s="185"/>
      <c r="L87" s="187"/>
      <c r="M87" s="187">
        <v>135166542</v>
      </c>
      <c r="N87" s="185"/>
      <c r="O87" s="185"/>
      <c r="P87" s="185"/>
      <c r="Q87" s="185"/>
      <c r="R87" s="187">
        <v>95351377</v>
      </c>
      <c r="S87" s="187">
        <v>27033302</v>
      </c>
      <c r="T87" s="188">
        <f>SUM(T44:T86)</f>
        <v>6758325.5</v>
      </c>
      <c r="U87" s="189">
        <f t="shared" si="4"/>
        <v>88593051.5</v>
      </c>
      <c r="V87" s="181"/>
      <c r="W87" s="181"/>
    </row>
    <row r="88" spans="1:23">
      <c r="E88" s="200" t="s">
        <v>6060</v>
      </c>
      <c r="F88" s="176" t="s">
        <v>22</v>
      </c>
      <c r="G88" s="175" t="s">
        <v>5989</v>
      </c>
      <c r="H88" s="176" t="s">
        <v>6061</v>
      </c>
      <c r="I88" s="175"/>
      <c r="J88" s="175" t="s">
        <v>6062</v>
      </c>
      <c r="K88" s="175" t="s">
        <v>5992</v>
      </c>
      <c r="L88" s="177"/>
      <c r="M88" s="177">
        <v>3950000</v>
      </c>
      <c r="N88" s="178" t="s">
        <v>5826</v>
      </c>
      <c r="O88" s="178" t="s">
        <v>5993</v>
      </c>
      <c r="P88" s="178" t="s">
        <v>5994</v>
      </c>
      <c r="Q88" s="175" t="s">
        <v>5995</v>
      </c>
      <c r="R88" s="177">
        <v>1000</v>
      </c>
      <c r="S88" s="177"/>
      <c r="T88" s="179">
        <f>S88*$V$40/$W$40</f>
        <v>0</v>
      </c>
      <c r="U88" s="180">
        <f t="shared" si="4"/>
        <v>1000</v>
      </c>
      <c r="V88" s="181"/>
      <c r="W88" s="181"/>
    </row>
    <row r="89" spans="1:23">
      <c r="E89" s="200" t="s">
        <v>6060</v>
      </c>
      <c r="F89" s="176" t="s">
        <v>22</v>
      </c>
      <c r="G89" s="175" t="s">
        <v>5996</v>
      </c>
      <c r="H89" s="176" t="s">
        <v>6063</v>
      </c>
      <c r="I89" s="175"/>
      <c r="J89" s="175" t="s">
        <v>6064</v>
      </c>
      <c r="K89" s="175" t="s">
        <v>5992</v>
      </c>
      <c r="L89" s="177"/>
      <c r="M89" s="177">
        <v>356363</v>
      </c>
      <c r="N89" s="178" t="s">
        <v>5826</v>
      </c>
      <c r="O89" s="178" t="s">
        <v>5993</v>
      </c>
      <c r="P89" s="178" t="s">
        <v>5994</v>
      </c>
      <c r="Q89" s="175" t="s">
        <v>5995</v>
      </c>
      <c r="R89" s="177">
        <v>1000</v>
      </c>
      <c r="S89" s="177"/>
      <c r="T89" s="179">
        <f>S89*$V$40/$W$40</f>
        <v>0</v>
      </c>
      <c r="U89" s="180">
        <f t="shared" si="4"/>
        <v>1000</v>
      </c>
      <c r="V89" s="181"/>
      <c r="W89" s="181"/>
    </row>
    <row r="90" spans="1:23">
      <c r="E90" s="489" t="s">
        <v>6060</v>
      </c>
      <c r="F90" s="490" t="s">
        <v>22</v>
      </c>
      <c r="G90" s="491" t="s">
        <v>5998</v>
      </c>
      <c r="H90" s="490" t="s">
        <v>9331</v>
      </c>
      <c r="I90" s="491"/>
      <c r="J90" s="491" t="s">
        <v>6065</v>
      </c>
      <c r="K90" s="491" t="s">
        <v>5992</v>
      </c>
      <c r="L90" s="492"/>
      <c r="M90" s="492">
        <v>80000000</v>
      </c>
      <c r="N90" s="496" t="s">
        <v>5826</v>
      </c>
      <c r="O90" s="496" t="s">
        <v>5993</v>
      </c>
      <c r="P90" s="496" t="s">
        <v>5994</v>
      </c>
      <c r="Q90" s="491" t="s">
        <v>5995</v>
      </c>
      <c r="R90" s="492">
        <v>45333334</v>
      </c>
      <c r="S90" s="492">
        <v>16000000</v>
      </c>
      <c r="T90" s="494">
        <f>S90*$V$40/$W$40</f>
        <v>4000000</v>
      </c>
      <c r="U90" s="495">
        <f t="shared" si="4"/>
        <v>41333334</v>
      </c>
      <c r="V90" s="181"/>
      <c r="W90" s="181"/>
    </row>
    <row r="91" spans="1:23">
      <c r="E91" s="185"/>
      <c r="F91" s="185"/>
      <c r="G91" s="185"/>
      <c r="H91" s="186" t="s">
        <v>6001</v>
      </c>
      <c r="I91" s="185"/>
      <c r="J91" s="185"/>
      <c r="K91" s="185"/>
      <c r="L91" s="187"/>
      <c r="M91" s="187">
        <v>84306363</v>
      </c>
      <c r="N91" s="185"/>
      <c r="O91" s="185"/>
      <c r="P91" s="191"/>
      <c r="Q91" s="191"/>
      <c r="R91" s="192">
        <v>45335334</v>
      </c>
      <c r="S91" s="192">
        <v>16859275</v>
      </c>
      <c r="T91" s="188">
        <f>T88+T89+T90</f>
        <v>4000000</v>
      </c>
      <c r="U91" s="189">
        <f t="shared" si="4"/>
        <v>41335334</v>
      </c>
      <c r="V91" s="181"/>
      <c r="W91" s="181"/>
    </row>
    <row r="92" spans="1:23">
      <c r="E92" s="193"/>
      <c r="F92" s="194"/>
      <c r="G92" s="193"/>
      <c r="H92" s="194" t="s">
        <v>6066</v>
      </c>
      <c r="I92" s="193"/>
      <c r="J92" s="193"/>
      <c r="K92" s="193"/>
      <c r="L92" s="195"/>
      <c r="M92" s="195">
        <f>M43+M87+M91</f>
        <v>931489219</v>
      </c>
      <c r="N92" s="196"/>
      <c r="O92" s="196"/>
      <c r="P92" s="197"/>
      <c r="Q92" s="198"/>
      <c r="R92" s="199">
        <f>R43+R87+R91</f>
        <v>427159906</v>
      </c>
      <c r="S92" s="199">
        <f>S43+S87+S91</f>
        <v>186295839</v>
      </c>
      <c r="T92" s="199">
        <f>T43+T87+T91</f>
        <v>46359141</v>
      </c>
      <c r="U92" s="199">
        <f>U43+U87+U91</f>
        <v>380800765</v>
      </c>
      <c r="V92" s="181"/>
      <c r="W92" s="181"/>
    </row>
    <row r="95" spans="1:23" s="49" customFormat="1">
      <c r="A95" s="34"/>
      <c r="B95" s="47"/>
      <c r="C95" s="39"/>
      <c r="D95" s="48" t="s">
        <v>6068</v>
      </c>
    </row>
    <row r="97" spans="5:18">
      <c r="E97" s="480" t="s">
        <v>9073</v>
      </c>
      <c r="F97" s="478"/>
      <c r="G97" s="478"/>
      <c r="H97" s="478"/>
      <c r="I97" s="478"/>
      <c r="J97" s="478"/>
    </row>
    <row r="98" spans="5:18">
      <c r="E98" s="480" t="s">
        <v>9074</v>
      </c>
      <c r="F98" s="478"/>
      <c r="G98" s="478"/>
      <c r="H98" s="478"/>
      <c r="I98" s="478"/>
      <c r="J98" s="478"/>
    </row>
    <row r="100" spans="5:18">
      <c r="F100" s="39" t="s">
        <v>9071</v>
      </c>
    </row>
    <row r="101" spans="5:18">
      <c r="E101" s="34">
        <f>SUM(M46:M63, M66:M86)</f>
        <v>99766542</v>
      </c>
      <c r="F101" s="479" t="b">
        <f>E101=H117</f>
        <v>0</v>
      </c>
    </row>
    <row r="103" spans="5:18">
      <c r="E103" s="572" t="s">
        <v>6083</v>
      </c>
      <c r="F103" s="572"/>
      <c r="G103" s="572"/>
      <c r="H103" s="572"/>
      <c r="I103" s="572"/>
      <c r="J103" s="572"/>
      <c r="K103" s="572"/>
      <c r="L103" s="95"/>
      <c r="M103" s="95"/>
      <c r="N103" s="95"/>
      <c r="O103" s="95"/>
      <c r="P103" s="95"/>
      <c r="Q103" s="95"/>
      <c r="R103" s="95"/>
    </row>
    <row r="104" spans="5:18">
      <c r="E104" s="95"/>
      <c r="F104" s="95"/>
      <c r="G104" s="95"/>
      <c r="H104" s="95"/>
      <c r="I104" s="95"/>
      <c r="J104" s="95"/>
      <c r="K104" s="95"/>
      <c r="L104" s="95"/>
      <c r="M104" s="203" t="s">
        <v>6082</v>
      </c>
      <c r="N104" s="203" t="s">
        <v>6081</v>
      </c>
      <c r="O104" s="203" t="s">
        <v>6080</v>
      </c>
      <c r="P104" s="203" t="s">
        <v>6079</v>
      </c>
      <c r="Q104" s="203" t="s">
        <v>6071</v>
      </c>
      <c r="R104" s="203" t="s">
        <v>66</v>
      </c>
    </row>
    <row r="105" spans="5:18">
      <c r="E105" s="26" t="s">
        <v>6078</v>
      </c>
      <c r="F105" s="95"/>
      <c r="G105" s="95"/>
      <c r="H105" s="95"/>
      <c r="I105" s="95"/>
      <c r="J105" s="95"/>
      <c r="K105" s="211" t="s">
        <v>6077</v>
      </c>
      <c r="L105" s="95"/>
      <c r="M105" s="212">
        <v>1</v>
      </c>
      <c r="N105" s="213">
        <v>1</v>
      </c>
      <c r="O105" s="214">
        <v>3611751</v>
      </c>
      <c r="P105" s="214"/>
      <c r="Q105" s="214"/>
      <c r="R105" s="214">
        <f t="shared" ref="R105:R134" si="5">O105+P105+Q105</f>
        <v>3611751</v>
      </c>
    </row>
    <row r="106" spans="5:18">
      <c r="E106" s="29" t="s">
        <v>6076</v>
      </c>
      <c r="F106" s="29" t="s">
        <v>6075</v>
      </c>
      <c r="G106" s="29" t="s">
        <v>6074</v>
      </c>
      <c r="H106" s="29" t="s">
        <v>6073</v>
      </c>
      <c r="I106" s="29" t="s">
        <v>6072</v>
      </c>
      <c r="J106" s="29" t="s">
        <v>6071</v>
      </c>
      <c r="K106" s="29" t="s">
        <v>6070</v>
      </c>
      <c r="L106" s="95"/>
      <c r="M106" s="212">
        <v>1</v>
      </c>
      <c r="N106" s="213">
        <f>N105+1</f>
        <v>2</v>
      </c>
      <c r="O106" s="214">
        <v>3888652</v>
      </c>
      <c r="P106" s="214"/>
      <c r="Q106" s="214"/>
      <c r="R106" s="214">
        <f t="shared" si="5"/>
        <v>3888652</v>
      </c>
    </row>
    <row r="107" spans="5:18">
      <c r="E107" s="207">
        <v>1</v>
      </c>
      <c r="F107" s="207"/>
      <c r="G107" s="207" t="s">
        <v>6069</v>
      </c>
      <c r="H107" s="208">
        <v>10714285</v>
      </c>
      <c r="I107" s="208">
        <f t="shared" ref="I107:I116" si="6">SUMIF($N$103:$N$134,E107,$P$103:$P$134)</f>
        <v>0</v>
      </c>
      <c r="J107" s="208">
        <f t="shared" ref="J107:J116" si="7">SUMIF($N$103:$N$134,E107,$Q$103:$Q$134)</f>
        <v>0</v>
      </c>
      <c r="K107" s="208">
        <f t="shared" ref="K107:K116" si="8">SUM(H107+I107+J107)</f>
        <v>10714285</v>
      </c>
      <c r="L107" s="95"/>
      <c r="M107" s="212">
        <v>1</v>
      </c>
      <c r="N107" s="213">
        <f t="shared" ref="N107:N114" si="9">N106+1</f>
        <v>3</v>
      </c>
      <c r="O107" s="214">
        <v>2407834</v>
      </c>
      <c r="P107" s="214"/>
      <c r="Q107" s="214"/>
      <c r="R107" s="214">
        <f t="shared" si="5"/>
        <v>2407834</v>
      </c>
    </row>
    <row r="108" spans="5:18">
      <c r="E108" s="207">
        <f>E107+1</f>
        <v>2</v>
      </c>
      <c r="F108" s="207"/>
      <c r="G108" s="207" t="s">
        <v>6069</v>
      </c>
      <c r="H108" s="208">
        <v>11521760</v>
      </c>
      <c r="I108" s="208">
        <f t="shared" si="6"/>
        <v>0</v>
      </c>
      <c r="J108" s="208">
        <f t="shared" si="7"/>
        <v>0</v>
      </c>
      <c r="K108" s="208">
        <f t="shared" si="8"/>
        <v>11521760</v>
      </c>
      <c r="L108" s="95"/>
      <c r="M108" s="212">
        <v>1</v>
      </c>
      <c r="N108" s="213">
        <f t="shared" si="9"/>
        <v>4</v>
      </c>
      <c r="O108" s="214">
        <v>2648618</v>
      </c>
      <c r="P108" s="214"/>
      <c r="Q108" s="214"/>
      <c r="R108" s="214">
        <f t="shared" si="5"/>
        <v>2648618</v>
      </c>
    </row>
    <row r="109" spans="5:18">
      <c r="E109" s="207">
        <f t="shared" ref="E109:E116" si="10">E108+1</f>
        <v>3</v>
      </c>
      <c r="F109" s="207"/>
      <c r="G109" s="207" t="s">
        <v>6069</v>
      </c>
      <c r="H109" s="208">
        <v>7223502</v>
      </c>
      <c r="I109" s="208">
        <f t="shared" si="6"/>
        <v>0</v>
      </c>
      <c r="J109" s="208">
        <f t="shared" si="7"/>
        <v>0</v>
      </c>
      <c r="K109" s="208">
        <f t="shared" si="8"/>
        <v>7223502</v>
      </c>
      <c r="L109" s="95"/>
      <c r="M109" s="212">
        <v>1</v>
      </c>
      <c r="N109" s="213">
        <f t="shared" si="9"/>
        <v>5</v>
      </c>
      <c r="O109" s="214">
        <v>2488095</v>
      </c>
      <c r="P109" s="214"/>
      <c r="Q109" s="214"/>
      <c r="R109" s="214">
        <f t="shared" si="5"/>
        <v>2488095</v>
      </c>
    </row>
    <row r="110" spans="5:18">
      <c r="E110" s="207">
        <f t="shared" si="10"/>
        <v>4</v>
      </c>
      <c r="F110" s="207"/>
      <c r="G110" s="207" t="s">
        <v>6069</v>
      </c>
      <c r="H110" s="208">
        <v>8008161</v>
      </c>
      <c r="I110" s="208">
        <f t="shared" si="6"/>
        <v>0</v>
      </c>
      <c r="J110" s="208">
        <f t="shared" si="7"/>
        <v>0</v>
      </c>
      <c r="K110" s="208">
        <f t="shared" si="8"/>
        <v>8008161</v>
      </c>
      <c r="L110" s="95"/>
      <c r="M110" s="212">
        <v>1</v>
      </c>
      <c r="N110" s="213">
        <f t="shared" si="9"/>
        <v>6</v>
      </c>
      <c r="O110" s="214">
        <v>2327567</v>
      </c>
      <c r="P110" s="214"/>
      <c r="Q110" s="214"/>
      <c r="R110" s="214">
        <f t="shared" si="5"/>
        <v>2327567</v>
      </c>
    </row>
    <row r="111" spans="5:18">
      <c r="E111" s="207">
        <f t="shared" si="10"/>
        <v>5</v>
      </c>
      <c r="F111" s="207"/>
      <c r="G111" s="207" t="s">
        <v>6069</v>
      </c>
      <c r="H111" s="208">
        <v>7247024</v>
      </c>
      <c r="I111" s="208">
        <f t="shared" si="6"/>
        <v>0</v>
      </c>
      <c r="J111" s="208">
        <f t="shared" si="7"/>
        <v>0</v>
      </c>
      <c r="K111" s="208">
        <f t="shared" si="8"/>
        <v>7247024</v>
      </c>
      <c r="L111" s="95"/>
      <c r="M111" s="212">
        <v>1</v>
      </c>
      <c r="N111" s="213">
        <f t="shared" si="9"/>
        <v>7</v>
      </c>
      <c r="O111" s="214">
        <v>1742603</v>
      </c>
      <c r="P111" s="214"/>
      <c r="Q111" s="214"/>
      <c r="R111" s="214">
        <f t="shared" si="5"/>
        <v>1742603</v>
      </c>
    </row>
    <row r="112" spans="5:18">
      <c r="E112" s="207">
        <f t="shared" si="10"/>
        <v>6</v>
      </c>
      <c r="F112" s="207"/>
      <c r="G112" s="207" t="s">
        <v>6069</v>
      </c>
      <c r="H112" s="208">
        <v>6982701</v>
      </c>
      <c r="I112" s="208">
        <f t="shared" si="6"/>
        <v>0</v>
      </c>
      <c r="J112" s="208">
        <f t="shared" si="7"/>
        <v>0</v>
      </c>
      <c r="K112" s="208">
        <f t="shared" si="8"/>
        <v>6982701</v>
      </c>
      <c r="L112" s="95"/>
      <c r="M112" s="212">
        <v>1</v>
      </c>
      <c r="N112" s="213">
        <f t="shared" si="9"/>
        <v>8</v>
      </c>
      <c r="O112" s="214">
        <v>1745675</v>
      </c>
      <c r="P112" s="214"/>
      <c r="Q112" s="214"/>
      <c r="R112" s="214">
        <f t="shared" si="5"/>
        <v>1745675</v>
      </c>
    </row>
    <row r="113" spans="5:18">
      <c r="E113" s="207">
        <f t="shared" si="10"/>
        <v>7</v>
      </c>
      <c r="F113" s="207"/>
      <c r="G113" s="207" t="s">
        <v>6069</v>
      </c>
      <c r="H113" s="208">
        <v>5555910</v>
      </c>
      <c r="I113" s="208">
        <f t="shared" si="6"/>
        <v>0</v>
      </c>
      <c r="J113" s="208">
        <f t="shared" si="7"/>
        <v>0</v>
      </c>
      <c r="K113" s="208">
        <f t="shared" si="8"/>
        <v>5555910</v>
      </c>
      <c r="L113" s="95"/>
      <c r="M113" s="212">
        <v>1</v>
      </c>
      <c r="N113" s="213">
        <f t="shared" si="9"/>
        <v>9</v>
      </c>
      <c r="O113" s="214">
        <v>1739531</v>
      </c>
      <c r="P113" s="214"/>
      <c r="Q113" s="214"/>
      <c r="R113" s="214">
        <f t="shared" si="5"/>
        <v>1739531</v>
      </c>
    </row>
    <row r="114" spans="5:18">
      <c r="E114" s="207">
        <f t="shared" si="10"/>
        <v>8</v>
      </c>
      <c r="F114" s="207"/>
      <c r="G114" s="207" t="s">
        <v>6069</v>
      </c>
      <c r="H114" s="208">
        <v>5497878</v>
      </c>
      <c r="I114" s="208">
        <f t="shared" si="6"/>
        <v>0</v>
      </c>
      <c r="J114" s="208">
        <f t="shared" si="7"/>
        <v>0</v>
      </c>
      <c r="K114" s="208">
        <f t="shared" si="8"/>
        <v>5497878</v>
      </c>
      <c r="L114" s="95"/>
      <c r="M114" s="212">
        <v>1</v>
      </c>
      <c r="N114" s="213">
        <f t="shared" si="9"/>
        <v>10</v>
      </c>
      <c r="O114" s="214"/>
      <c r="P114" s="214"/>
      <c r="Q114" s="214"/>
      <c r="R114" s="214">
        <f t="shared" si="5"/>
        <v>0</v>
      </c>
    </row>
    <row r="115" spans="5:18">
      <c r="E115" s="207">
        <f t="shared" si="10"/>
        <v>9</v>
      </c>
      <c r="F115" s="207"/>
      <c r="G115" s="207" t="s">
        <v>6069</v>
      </c>
      <c r="H115" s="208">
        <v>5428371</v>
      </c>
      <c r="I115" s="208">
        <f t="shared" si="6"/>
        <v>0</v>
      </c>
      <c r="J115" s="208">
        <f t="shared" si="7"/>
        <v>0</v>
      </c>
      <c r="K115" s="208">
        <f t="shared" si="8"/>
        <v>5428371</v>
      </c>
      <c r="L115" s="95"/>
      <c r="M115" s="215">
        <v>2</v>
      </c>
      <c r="N115" s="216">
        <v>1</v>
      </c>
      <c r="O115" s="217">
        <v>3611751</v>
      </c>
      <c r="P115" s="217"/>
      <c r="Q115" s="217"/>
      <c r="R115" s="217">
        <f t="shared" si="5"/>
        <v>3611751</v>
      </c>
    </row>
    <row r="116" spans="5:18">
      <c r="E116" s="207">
        <f t="shared" si="10"/>
        <v>10</v>
      </c>
      <c r="F116" s="207"/>
      <c r="G116" s="207" t="s">
        <v>6069</v>
      </c>
      <c r="H116" s="208">
        <v>3815668</v>
      </c>
      <c r="I116" s="208">
        <f t="shared" si="6"/>
        <v>0</v>
      </c>
      <c r="J116" s="208">
        <f t="shared" si="7"/>
        <v>0</v>
      </c>
      <c r="K116" s="208">
        <f t="shared" si="8"/>
        <v>3815668</v>
      </c>
      <c r="L116" s="95"/>
      <c r="M116" s="215">
        <v>2</v>
      </c>
      <c r="N116" s="216">
        <v>2</v>
      </c>
      <c r="O116" s="217">
        <v>3744456</v>
      </c>
      <c r="P116" s="217"/>
      <c r="Q116" s="217"/>
      <c r="R116" s="217">
        <f t="shared" si="5"/>
        <v>3744456</v>
      </c>
    </row>
    <row r="117" spans="5:18">
      <c r="E117" s="29" t="s">
        <v>66</v>
      </c>
      <c r="F117" s="29"/>
      <c r="G117" s="29"/>
      <c r="H117" s="210">
        <f>SUM(H107:H116)</f>
        <v>71995260</v>
      </c>
      <c r="I117" s="210">
        <f>SUM(I107:I116)</f>
        <v>0</v>
      </c>
      <c r="J117" s="210">
        <f>SUM(J107:J116)</f>
        <v>0</v>
      </c>
      <c r="K117" s="210">
        <f>SUM(K107:K116)</f>
        <v>71995260</v>
      </c>
      <c r="L117" s="95"/>
      <c r="M117" s="215">
        <v>2</v>
      </c>
      <c r="N117" s="216">
        <v>3</v>
      </c>
      <c r="O117" s="217">
        <v>2407834</v>
      </c>
      <c r="P117" s="217"/>
      <c r="Q117" s="217"/>
      <c r="R117" s="217">
        <f t="shared" si="5"/>
        <v>2407834</v>
      </c>
    </row>
    <row r="118" spans="5:18">
      <c r="E118" s="95"/>
      <c r="F118" s="209"/>
      <c r="G118" s="209"/>
      <c r="H118" s="209"/>
      <c r="I118" s="209"/>
      <c r="J118" s="209"/>
      <c r="K118" s="209"/>
      <c r="L118" s="95"/>
      <c r="M118" s="215">
        <v>2</v>
      </c>
      <c r="N118" s="216">
        <v>4</v>
      </c>
      <c r="O118" s="217">
        <v>2550404</v>
      </c>
      <c r="P118" s="217"/>
      <c r="Q118" s="217"/>
      <c r="R118" s="217">
        <f t="shared" si="5"/>
        <v>2550404</v>
      </c>
    </row>
    <row r="119" spans="5:18">
      <c r="E119" s="95"/>
      <c r="F119" s="95"/>
      <c r="H119" s="468" t="s">
        <v>9072</v>
      </c>
      <c r="I119" s="95"/>
      <c r="J119" s="95"/>
      <c r="K119" s="95"/>
      <c r="L119" s="95"/>
      <c r="M119" s="215">
        <v>2</v>
      </c>
      <c r="N119" s="216">
        <v>5</v>
      </c>
      <c r="O119" s="217">
        <v>2395834</v>
      </c>
      <c r="P119" s="217"/>
      <c r="Q119" s="217"/>
      <c r="R119" s="217">
        <f t="shared" si="5"/>
        <v>2395834</v>
      </c>
    </row>
    <row r="120" spans="5:18">
      <c r="E120" s="95"/>
      <c r="F120" s="95"/>
      <c r="G120" s="207">
        <v>1</v>
      </c>
      <c r="H120" s="96">
        <f>SUMIF($H$46:$H$86, E107, $M$46:$M$86)</f>
        <v>0</v>
      </c>
      <c r="I120" s="95"/>
      <c r="J120" s="95"/>
      <c r="K120" s="95"/>
      <c r="L120" s="95"/>
      <c r="M120" s="215">
        <v>2</v>
      </c>
      <c r="N120" s="216">
        <v>6</v>
      </c>
      <c r="O120" s="217">
        <v>2327567</v>
      </c>
      <c r="P120" s="217"/>
      <c r="Q120" s="217"/>
      <c r="R120" s="217">
        <f t="shared" si="5"/>
        <v>2327567</v>
      </c>
    </row>
    <row r="121" spans="5:18">
      <c r="E121" s="95"/>
      <c r="F121" s="95"/>
      <c r="G121" s="207">
        <f>G120+1</f>
        <v>2</v>
      </c>
      <c r="H121" s="96">
        <f t="shared" ref="H121:H129" si="11">SUMIF(H47:H87, E108, M47:M87)</f>
        <v>0</v>
      </c>
      <c r="I121" s="95"/>
      <c r="J121" s="95"/>
      <c r="K121" s="95"/>
      <c r="L121" s="95"/>
      <c r="M121" s="215">
        <v>2</v>
      </c>
      <c r="N121" s="216">
        <v>7</v>
      </c>
      <c r="O121" s="217">
        <v>1742603</v>
      </c>
      <c r="P121" s="217"/>
      <c r="Q121" s="217"/>
      <c r="R121" s="217">
        <f t="shared" si="5"/>
        <v>1742603</v>
      </c>
    </row>
    <row r="122" spans="5:18">
      <c r="E122" s="95"/>
      <c r="F122" s="95"/>
      <c r="G122" s="207">
        <f t="shared" ref="G122:G129" si="12">G121+1</f>
        <v>3</v>
      </c>
      <c r="H122" s="96">
        <f t="shared" si="11"/>
        <v>0</v>
      </c>
      <c r="I122" s="95"/>
      <c r="J122" s="95"/>
      <c r="K122" s="95"/>
      <c r="L122" s="95"/>
      <c r="M122" s="215">
        <v>2</v>
      </c>
      <c r="N122" s="216">
        <v>8</v>
      </c>
      <c r="O122" s="217">
        <v>1745675</v>
      </c>
      <c r="P122" s="217"/>
      <c r="Q122" s="217"/>
      <c r="R122" s="217">
        <f t="shared" si="5"/>
        <v>1745675</v>
      </c>
    </row>
    <row r="123" spans="5:18">
      <c r="E123" s="95"/>
      <c r="F123" s="95"/>
      <c r="G123" s="207">
        <f t="shared" si="12"/>
        <v>4</v>
      </c>
      <c r="H123" s="96">
        <f t="shared" si="11"/>
        <v>0</v>
      </c>
      <c r="I123" s="95"/>
      <c r="J123" s="95"/>
      <c r="K123" s="95"/>
      <c r="L123" s="95"/>
      <c r="M123" s="215">
        <v>2</v>
      </c>
      <c r="N123" s="216">
        <v>9</v>
      </c>
      <c r="O123" s="217">
        <v>1739531</v>
      </c>
      <c r="P123" s="217"/>
      <c r="Q123" s="217"/>
      <c r="R123" s="217">
        <f t="shared" si="5"/>
        <v>1739531</v>
      </c>
    </row>
    <row r="124" spans="5:18">
      <c r="E124" s="95"/>
      <c r="F124" s="95"/>
      <c r="G124" s="207">
        <f t="shared" si="12"/>
        <v>5</v>
      </c>
      <c r="H124" s="96">
        <f t="shared" si="11"/>
        <v>0</v>
      </c>
      <c r="I124" s="95"/>
      <c r="J124" s="95"/>
      <c r="K124" s="95"/>
      <c r="L124" s="95"/>
      <c r="M124" s="215">
        <v>2</v>
      </c>
      <c r="N124" s="216">
        <v>10</v>
      </c>
      <c r="O124" s="217">
        <v>1907834</v>
      </c>
      <c r="P124" s="217"/>
      <c r="Q124" s="217"/>
      <c r="R124" s="217">
        <f t="shared" si="5"/>
        <v>1907834</v>
      </c>
    </row>
    <row r="125" spans="5:18">
      <c r="E125" s="95"/>
      <c r="F125" s="95"/>
      <c r="G125" s="207">
        <f t="shared" si="12"/>
        <v>6</v>
      </c>
      <c r="H125" s="96">
        <f t="shared" si="11"/>
        <v>0</v>
      </c>
      <c r="I125" s="95"/>
      <c r="J125" s="95"/>
      <c r="K125" s="95"/>
      <c r="L125" s="95"/>
      <c r="M125" s="218">
        <v>3</v>
      </c>
      <c r="N125" s="219">
        <v>1</v>
      </c>
      <c r="O125" s="220">
        <v>3490783</v>
      </c>
      <c r="P125" s="220"/>
      <c r="Q125" s="220"/>
      <c r="R125" s="220">
        <f t="shared" si="5"/>
        <v>3490783</v>
      </c>
    </row>
    <row r="126" spans="5:18">
      <c r="E126" s="95"/>
      <c r="F126" s="95"/>
      <c r="G126" s="207">
        <f t="shared" si="12"/>
        <v>7</v>
      </c>
      <c r="H126" s="96">
        <f t="shared" si="11"/>
        <v>0</v>
      </c>
      <c r="I126" s="95"/>
      <c r="J126" s="95"/>
      <c r="K126" s="95"/>
      <c r="L126" s="95"/>
      <c r="M126" s="218">
        <v>3</v>
      </c>
      <c r="N126" s="219">
        <v>2</v>
      </c>
      <c r="O126" s="220">
        <v>3888652</v>
      </c>
      <c r="P126" s="220"/>
      <c r="Q126" s="220"/>
      <c r="R126" s="220">
        <f t="shared" si="5"/>
        <v>3888652</v>
      </c>
    </row>
    <row r="127" spans="5:18">
      <c r="E127" s="95"/>
      <c r="F127" s="95"/>
      <c r="G127" s="207">
        <f t="shared" si="12"/>
        <v>8</v>
      </c>
      <c r="H127" s="96">
        <f t="shared" si="11"/>
        <v>0</v>
      </c>
      <c r="I127" s="95"/>
      <c r="J127" s="95"/>
      <c r="K127" s="95"/>
      <c r="L127" s="95"/>
      <c r="M127" s="218">
        <v>3</v>
      </c>
      <c r="N127" s="219">
        <v>3</v>
      </c>
      <c r="O127" s="220">
        <v>2407834</v>
      </c>
      <c r="P127" s="220"/>
      <c r="Q127" s="220"/>
      <c r="R127" s="220">
        <f t="shared" si="5"/>
        <v>2407834</v>
      </c>
    </row>
    <row r="128" spans="5:18">
      <c r="E128" s="95"/>
      <c r="F128" s="95"/>
      <c r="G128" s="207">
        <f t="shared" si="12"/>
        <v>9</v>
      </c>
      <c r="H128" s="96">
        <f t="shared" si="11"/>
        <v>0</v>
      </c>
      <c r="I128" s="95"/>
      <c r="J128" s="95"/>
      <c r="K128" s="95"/>
      <c r="L128" s="95"/>
      <c r="M128" s="218">
        <v>3</v>
      </c>
      <c r="N128" s="219">
        <v>4</v>
      </c>
      <c r="O128" s="220">
        <v>2809139</v>
      </c>
      <c r="P128" s="220"/>
      <c r="Q128" s="220"/>
      <c r="R128" s="220">
        <f t="shared" si="5"/>
        <v>2809139</v>
      </c>
    </row>
    <row r="129" spans="5:18">
      <c r="E129" s="95"/>
      <c r="F129" s="95"/>
      <c r="G129" s="207">
        <f t="shared" si="12"/>
        <v>10</v>
      </c>
      <c r="H129" s="96">
        <f t="shared" si="11"/>
        <v>0</v>
      </c>
      <c r="I129" s="95"/>
      <c r="J129" s="95"/>
      <c r="K129" s="95"/>
      <c r="L129" s="95"/>
      <c r="M129" s="218">
        <v>3</v>
      </c>
      <c r="N129" s="219">
        <v>5</v>
      </c>
      <c r="O129" s="220">
        <v>2363095</v>
      </c>
      <c r="P129" s="220"/>
      <c r="Q129" s="220"/>
      <c r="R129" s="220">
        <f t="shared" si="5"/>
        <v>2363095</v>
      </c>
    </row>
    <row r="130" spans="5:18">
      <c r="E130" s="95"/>
      <c r="F130" s="95"/>
      <c r="G130" s="95"/>
      <c r="H130" s="96"/>
      <c r="I130" s="95"/>
      <c r="J130" s="95"/>
      <c r="K130" s="95"/>
      <c r="L130" s="95"/>
      <c r="M130" s="218">
        <v>3</v>
      </c>
      <c r="N130" s="219">
        <v>6</v>
      </c>
      <c r="O130" s="220">
        <v>2327567</v>
      </c>
      <c r="P130" s="220"/>
      <c r="Q130" s="220"/>
      <c r="R130" s="220">
        <f t="shared" si="5"/>
        <v>2327567</v>
      </c>
    </row>
    <row r="131" spans="5:18">
      <c r="E131" s="95"/>
      <c r="F131" s="95"/>
      <c r="G131" s="95"/>
      <c r="H131" s="96"/>
      <c r="I131" s="95"/>
      <c r="J131" s="95"/>
      <c r="K131" s="95"/>
      <c r="L131" s="95"/>
      <c r="M131" s="218">
        <v>3</v>
      </c>
      <c r="N131" s="219">
        <v>7</v>
      </c>
      <c r="O131" s="220">
        <v>2070704</v>
      </c>
      <c r="P131" s="220"/>
      <c r="Q131" s="220"/>
      <c r="R131" s="220">
        <f t="shared" si="5"/>
        <v>2070704</v>
      </c>
    </row>
    <row r="132" spans="5:18">
      <c r="E132" s="95"/>
      <c r="F132" s="95"/>
      <c r="G132" s="95"/>
      <c r="H132" s="96"/>
      <c r="I132" s="95"/>
      <c r="J132" s="95"/>
      <c r="K132" s="95"/>
      <c r="L132" s="95"/>
      <c r="M132" s="218">
        <v>3</v>
      </c>
      <c r="N132" s="219">
        <v>8</v>
      </c>
      <c r="O132" s="220">
        <v>2006528</v>
      </c>
      <c r="P132" s="220"/>
      <c r="Q132" s="220"/>
      <c r="R132" s="220">
        <f t="shared" si="5"/>
        <v>2006528</v>
      </c>
    </row>
    <row r="133" spans="5:18">
      <c r="E133" s="95"/>
      <c r="F133" s="95"/>
      <c r="G133" s="95"/>
      <c r="H133" s="96"/>
      <c r="I133" s="95"/>
      <c r="J133" s="95"/>
      <c r="K133" s="95"/>
      <c r="L133" s="95"/>
      <c r="M133" s="218">
        <v>3</v>
      </c>
      <c r="N133" s="219">
        <v>9</v>
      </c>
      <c r="O133" s="220">
        <v>1949309</v>
      </c>
      <c r="P133" s="220"/>
      <c r="Q133" s="220"/>
      <c r="R133" s="220">
        <f t="shared" si="5"/>
        <v>1949309</v>
      </c>
    </row>
    <row r="134" spans="5:18">
      <c r="E134" s="95"/>
      <c r="F134" s="95"/>
      <c r="G134" s="95"/>
      <c r="H134" s="96"/>
      <c r="I134" s="95"/>
      <c r="J134" s="95"/>
      <c r="K134" s="95"/>
      <c r="L134" s="95"/>
      <c r="M134" s="218">
        <v>3</v>
      </c>
      <c r="N134" s="219">
        <v>10</v>
      </c>
      <c r="O134" s="220">
        <v>1907834</v>
      </c>
      <c r="P134" s="220"/>
      <c r="Q134" s="220"/>
      <c r="R134" s="220">
        <f t="shared" si="5"/>
        <v>1907834</v>
      </c>
    </row>
    <row r="135" spans="5:18">
      <c r="G135" s="95"/>
      <c r="H135" s="96"/>
    </row>
    <row r="136" spans="5:18">
      <c r="H136" s="96"/>
    </row>
    <row r="137" spans="5:18">
      <c r="H137" s="96"/>
    </row>
    <row r="138" spans="5:18">
      <c r="H138" s="96"/>
    </row>
  </sheetData>
  <mergeCells count="12">
    <mergeCell ref="E103:K103"/>
    <mergeCell ref="E5:E6"/>
    <mergeCell ref="F5:F6"/>
    <mergeCell ref="G5:H5"/>
    <mergeCell ref="I5:I6"/>
    <mergeCell ref="E24:E26"/>
    <mergeCell ref="E31:E33"/>
    <mergeCell ref="N6:O6"/>
    <mergeCell ref="P6:Q6"/>
    <mergeCell ref="E17:E19"/>
    <mergeCell ref="N18:O18"/>
    <mergeCell ref="P18:Q18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G44:G86 G40:G42" numberStoredAsText="1"/>
    <ignoredError sqref="T43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D119-A97B-42CA-BFEB-A145341F7FF8}">
  <sheetPr>
    <tabColor rgb="FF0070C0"/>
  </sheetPr>
  <dimension ref="A1:K58"/>
  <sheetViews>
    <sheetView workbookViewId="0">
      <selection activeCell="F5" sqref="F5:F6"/>
    </sheetView>
    <sheetView workbookViewId="1"/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7" width="15.296875" style="34" customWidth="1"/>
    <col min="8" max="8" width="19.59765625" style="34" customWidth="1"/>
    <col min="9" max="9" width="15.296875" style="34" customWidth="1"/>
    <col min="10" max="20" width="9.59765625" style="34" customWidth="1"/>
    <col min="21" max="21" width="10.59765625" style="34" bestFit="1" customWidth="1"/>
    <col min="22" max="22" width="8.8984375" style="34" bestFit="1" customWidth="1"/>
    <col min="23" max="23" width="9.69921875" style="34" bestFit="1" customWidth="1"/>
    <col min="24" max="27" width="8.796875" style="34"/>
    <col min="28" max="28" width="12.5" style="34" customWidth="1"/>
    <col min="29" max="30" width="8.796875" style="34"/>
    <col min="31" max="31" width="10.19921875" style="34" customWidth="1"/>
    <col min="32" max="33" width="10.09765625" style="34" customWidth="1"/>
    <col min="34" max="34" width="8.796875" style="34"/>
    <col min="35" max="52" width="11.09765625" style="34" customWidth="1"/>
    <col min="53" max="16384" width="8.796875" style="34"/>
  </cols>
  <sheetData>
    <row r="1" spans="1:11" s="37" customFormat="1">
      <c r="A1" s="34"/>
      <c r="B1" s="35" t="s">
        <v>3173</v>
      </c>
      <c r="C1" s="36"/>
      <c r="D1" s="36"/>
    </row>
    <row r="3" spans="1:11" s="41" customFormat="1">
      <c r="A3" s="34"/>
      <c r="B3" s="38"/>
      <c r="C3" s="40" t="s">
        <v>88</v>
      </c>
      <c r="D3" s="40"/>
    </row>
    <row r="5" spans="1:11">
      <c r="E5" s="561" t="s">
        <v>55</v>
      </c>
      <c r="F5" s="561" t="s">
        <v>56</v>
      </c>
      <c r="G5" s="561" t="s">
        <v>57</v>
      </c>
      <c r="H5" s="561"/>
      <c r="I5" s="561" t="s">
        <v>60</v>
      </c>
    </row>
    <row r="6" spans="1:11">
      <c r="E6" s="561"/>
      <c r="F6" s="561"/>
      <c r="G6" s="410" t="s">
        <v>58</v>
      </c>
      <c r="H6" s="410" t="s">
        <v>59</v>
      </c>
      <c r="I6" s="561"/>
    </row>
    <row r="7" spans="1:11">
      <c r="D7" s="110"/>
      <c r="E7" s="43" t="s">
        <v>6084</v>
      </c>
      <c r="F7" s="43">
        <f>Raw_BS!D34</f>
        <v>230000000</v>
      </c>
      <c r="G7" s="43">
        <v>0</v>
      </c>
      <c r="H7" s="43">
        <v>0</v>
      </c>
      <c r="I7" s="43">
        <f>SUM(F7:H7)</f>
        <v>230000000</v>
      </c>
      <c r="J7" s="46"/>
    </row>
    <row r="8" spans="1:11">
      <c r="D8" s="110"/>
      <c r="E8" s="43" t="s">
        <v>6085</v>
      </c>
      <c r="F8" s="43">
        <f>Raw_BS!D35</f>
        <v>566110000</v>
      </c>
      <c r="G8" s="43">
        <v>0</v>
      </c>
      <c r="H8" s="43">
        <v>0</v>
      </c>
      <c r="I8" s="43">
        <f>SUM(F8:H8)</f>
        <v>566110000</v>
      </c>
      <c r="J8" s="46"/>
    </row>
    <row r="9" spans="1:11">
      <c r="B9" s="47"/>
      <c r="E9" s="417" t="s">
        <v>66</v>
      </c>
      <c r="F9" s="417">
        <f>SUM(F7:F8)</f>
        <v>796110000</v>
      </c>
      <c r="G9" s="417">
        <f>SUM(G7:G8)</f>
        <v>0</v>
      </c>
      <c r="H9" s="417">
        <f>SUM(H7:H8)</f>
        <v>0</v>
      </c>
      <c r="I9" s="417">
        <f>SUM(I7:I8)</f>
        <v>796110000</v>
      </c>
    </row>
    <row r="10" spans="1:11">
      <c r="B10" s="47"/>
      <c r="E10" s="221" t="s">
        <v>87</v>
      </c>
      <c r="F10" s="221" t="b">
        <f>F7=H38</f>
        <v>1</v>
      </c>
    </row>
    <row r="11" spans="1:11">
      <c r="F11" s="221" t="b">
        <f>F8=G56</f>
        <v>1</v>
      </c>
    </row>
    <row r="13" spans="1:11">
      <c r="E13" s="506" t="s">
        <v>55</v>
      </c>
      <c r="F13" s="506" t="s">
        <v>9093</v>
      </c>
      <c r="G13" s="506" t="s">
        <v>3123</v>
      </c>
      <c r="H13" s="506" t="s">
        <v>6091</v>
      </c>
      <c r="I13" s="506" t="s">
        <v>6092</v>
      </c>
      <c r="J13" s="506" t="s">
        <v>6093</v>
      </c>
      <c r="K13" s="506" t="s">
        <v>70</v>
      </c>
    </row>
    <row r="14" spans="1:11">
      <c r="E14" s="573" t="s">
        <v>6084</v>
      </c>
      <c r="F14" s="207"/>
      <c r="G14" s="505" t="s">
        <v>9333</v>
      </c>
      <c r="H14" s="505" t="s">
        <v>9096</v>
      </c>
      <c r="I14" s="509">
        <v>150000000</v>
      </c>
      <c r="J14" s="509">
        <v>12730000</v>
      </c>
      <c r="K14" s="205"/>
    </row>
    <row r="15" spans="1:11">
      <c r="E15" s="574"/>
      <c r="F15" s="207"/>
      <c r="G15" s="505" t="s">
        <v>9334</v>
      </c>
      <c r="H15" s="505" t="s">
        <v>9097</v>
      </c>
      <c r="I15" s="509">
        <v>20000000</v>
      </c>
      <c r="J15" s="509">
        <v>2000000</v>
      </c>
      <c r="K15" s="205" t="s">
        <v>9090</v>
      </c>
    </row>
    <row r="16" spans="1:11">
      <c r="E16" s="574"/>
      <c r="F16" s="207"/>
      <c r="G16" s="505" t="s">
        <v>9335</v>
      </c>
      <c r="H16" s="505" t="s">
        <v>9098</v>
      </c>
      <c r="I16" s="509">
        <v>40000000</v>
      </c>
      <c r="J16" s="509">
        <v>1600000</v>
      </c>
      <c r="K16" s="205"/>
    </row>
    <row r="17" spans="1:11">
      <c r="E17" s="574"/>
      <c r="F17" s="207"/>
      <c r="G17" s="505" t="s">
        <v>9336</v>
      </c>
      <c r="H17" s="505" t="s">
        <v>9099</v>
      </c>
      <c r="I17" s="509">
        <v>10000000</v>
      </c>
      <c r="J17" s="509">
        <v>600000</v>
      </c>
      <c r="K17" s="205"/>
    </row>
    <row r="18" spans="1:11">
      <c r="E18" s="575"/>
      <c r="F18" s="207"/>
      <c r="G18" s="505" t="s">
        <v>9337</v>
      </c>
      <c r="H18" s="505" t="s">
        <v>9100</v>
      </c>
      <c r="I18" s="509">
        <v>10000000</v>
      </c>
      <c r="J18" s="509">
        <v>1300000</v>
      </c>
      <c r="K18" s="205"/>
    </row>
    <row r="19" spans="1:11">
      <c r="E19" s="576" t="s">
        <v>9089</v>
      </c>
      <c r="F19" s="577"/>
      <c r="G19" s="577"/>
      <c r="H19" s="578"/>
      <c r="I19" s="510">
        <v>230000000</v>
      </c>
      <c r="J19" s="511"/>
      <c r="K19" s="508"/>
    </row>
    <row r="20" spans="1:11">
      <c r="E20" s="573" t="s">
        <v>6085</v>
      </c>
      <c r="F20" s="207"/>
      <c r="G20" s="505" t="str">
        <f>F52</f>
        <v>마스크 총판 대리점 보증금</v>
      </c>
      <c r="H20" s="505" t="s">
        <v>9095</v>
      </c>
      <c r="I20" s="509">
        <f>G52</f>
        <v>500000000</v>
      </c>
      <c r="J20" s="509">
        <v>12730000</v>
      </c>
      <c r="K20" s="205"/>
    </row>
    <row r="21" spans="1:11">
      <c r="E21" s="574"/>
      <c r="F21" s="207" t="str">
        <f t="shared" ref="F21:G23" si="0">E53</f>
        <v>롯데렌탈㈜</v>
      </c>
      <c r="G21" s="505" t="str">
        <f t="shared" si="0"/>
        <v>GENESIS G80 04호 차량 보증금</v>
      </c>
      <c r="H21" s="505" t="s">
        <v>9097</v>
      </c>
      <c r="I21" s="509">
        <f t="shared" ref="I21:I24" si="1">G53</f>
        <v>31500000</v>
      </c>
      <c r="J21" s="509">
        <v>2000000</v>
      </c>
      <c r="K21" s="205"/>
    </row>
    <row r="22" spans="1:11">
      <c r="E22" s="574"/>
      <c r="F22" s="207" t="str">
        <f t="shared" si="0"/>
        <v>신한카드㈜</v>
      </c>
      <c r="G22" s="505" t="str">
        <f t="shared" si="0"/>
        <v>아반데(경유) 65호 차량 보증금</v>
      </c>
      <c r="H22" s="505" t="s">
        <v>9098</v>
      </c>
      <c r="I22" s="509">
        <f t="shared" si="1"/>
        <v>9660000</v>
      </c>
      <c r="J22" s="509">
        <v>1600000</v>
      </c>
      <c r="K22" s="205"/>
    </row>
    <row r="23" spans="1:11">
      <c r="E23" s="574"/>
      <c r="F23" s="207"/>
      <c r="G23" s="505" t="str">
        <f t="shared" si="0"/>
        <v>128허 코나 하이브리드 보증금</v>
      </c>
      <c r="H23" s="505" t="s">
        <v>9099</v>
      </c>
      <c r="I23" s="509">
        <f t="shared" si="1"/>
        <v>24950000</v>
      </c>
      <c r="J23" s="509">
        <v>600000</v>
      </c>
      <c r="K23" s="205"/>
    </row>
    <row r="24" spans="1:11">
      <c r="E24" s="576" t="s">
        <v>9091</v>
      </c>
      <c r="F24" s="577"/>
      <c r="G24" s="577"/>
      <c r="H24" s="578"/>
      <c r="I24" s="510">
        <f t="shared" si="1"/>
        <v>566110000</v>
      </c>
      <c r="J24" s="511"/>
      <c r="K24" s="508"/>
    </row>
    <row r="25" spans="1:11">
      <c r="E25" s="579" t="s">
        <v>9092</v>
      </c>
      <c r="F25" s="580"/>
      <c r="G25" s="580"/>
      <c r="H25" s="581"/>
      <c r="I25" s="512">
        <f>I19+I24</f>
        <v>796110000</v>
      </c>
      <c r="J25" s="513"/>
      <c r="K25" s="507"/>
    </row>
    <row r="28" spans="1:11" s="49" customFormat="1">
      <c r="A28" s="34"/>
      <c r="B28" s="47"/>
      <c r="C28" s="39"/>
      <c r="D28" s="48" t="s">
        <v>6086</v>
      </c>
    </row>
    <row r="30" spans="1:11">
      <c r="E30" s="572" t="s">
        <v>6087</v>
      </c>
      <c r="F30" s="572"/>
      <c r="G30" s="572"/>
      <c r="H30" s="572"/>
      <c r="I30" s="572"/>
      <c r="J30" s="572"/>
    </row>
    <row r="31" spans="1:11">
      <c r="E31" s="95"/>
      <c r="F31" s="95"/>
      <c r="G31" s="95"/>
      <c r="H31" s="95"/>
      <c r="I31" s="95"/>
      <c r="J31" s="204" t="s">
        <v>6088</v>
      </c>
    </row>
    <row r="32" spans="1:11">
      <c r="E32" s="29" t="s">
        <v>6089</v>
      </c>
      <c r="F32" s="29" t="s">
        <v>6090</v>
      </c>
      <c r="G32" s="29" t="s">
        <v>6091</v>
      </c>
      <c r="H32" s="29" t="s">
        <v>6092</v>
      </c>
      <c r="I32" s="29" t="s">
        <v>6093</v>
      </c>
      <c r="J32" s="29" t="s">
        <v>70</v>
      </c>
    </row>
    <row r="33" spans="1:11">
      <c r="E33" s="207"/>
      <c r="F33" s="207" t="s">
        <v>9341</v>
      </c>
      <c r="G33" s="207" t="s">
        <v>6094</v>
      </c>
      <c r="H33" s="206">
        <v>150000000</v>
      </c>
      <c r="I33" s="206">
        <v>12730000</v>
      </c>
      <c r="J33" s="205"/>
      <c r="K33" s="45" t="s">
        <v>6109</v>
      </c>
    </row>
    <row r="34" spans="1:11">
      <c r="E34" s="207"/>
      <c r="F34" s="207" t="s">
        <v>9334</v>
      </c>
      <c r="G34" s="207" t="s">
        <v>6095</v>
      </c>
      <c r="H34" s="206">
        <v>20000000</v>
      </c>
      <c r="I34" s="206">
        <v>2000000</v>
      </c>
      <c r="J34" s="205"/>
      <c r="K34" s="45" t="s">
        <v>6109</v>
      </c>
    </row>
    <row r="35" spans="1:11">
      <c r="E35" s="207"/>
      <c r="F35" s="207" t="s">
        <v>9335</v>
      </c>
      <c r="G35" s="207" t="s">
        <v>6096</v>
      </c>
      <c r="H35" s="206">
        <v>40000000</v>
      </c>
      <c r="I35" s="206">
        <v>1600000</v>
      </c>
      <c r="J35" s="205"/>
      <c r="K35" s="45" t="s">
        <v>6109</v>
      </c>
    </row>
    <row r="36" spans="1:11">
      <c r="E36" s="207"/>
      <c r="F36" s="207" t="s">
        <v>9336</v>
      </c>
      <c r="G36" s="207" t="s">
        <v>6097</v>
      </c>
      <c r="H36" s="206">
        <v>10000000</v>
      </c>
      <c r="I36" s="206">
        <v>600000</v>
      </c>
      <c r="J36" s="205"/>
      <c r="K36" s="45" t="s">
        <v>6109</v>
      </c>
    </row>
    <row r="37" spans="1:11">
      <c r="E37" s="207"/>
      <c r="F37" s="207" t="s">
        <v>9342</v>
      </c>
      <c r="G37" s="207" t="s">
        <v>6098</v>
      </c>
      <c r="H37" s="206">
        <v>10000000</v>
      </c>
      <c r="I37" s="206">
        <v>1300000</v>
      </c>
      <c r="J37" s="205"/>
      <c r="K37" s="45" t="s">
        <v>6109</v>
      </c>
    </row>
    <row r="38" spans="1:11">
      <c r="E38" s="207"/>
      <c r="F38" s="207"/>
      <c r="G38" s="29" t="s">
        <v>6070</v>
      </c>
      <c r="H38" s="222">
        <v>230000000</v>
      </c>
      <c r="I38" s="205"/>
      <c r="J38" s="205"/>
    </row>
    <row r="47" spans="1:11" s="49" customFormat="1">
      <c r="A47" s="34"/>
      <c r="B47" s="47"/>
      <c r="C47" s="39"/>
      <c r="D47" s="48" t="s">
        <v>6099</v>
      </c>
    </row>
    <row r="49" spans="5:9">
      <c r="E49" s="572" t="s">
        <v>6100</v>
      </c>
      <c r="F49" s="572"/>
      <c r="G49" s="572"/>
      <c r="H49" s="572"/>
    </row>
    <row r="50" spans="5:9">
      <c r="E50" s="95"/>
      <c r="F50" s="95"/>
      <c r="G50" s="95"/>
      <c r="H50" s="204" t="s">
        <v>6088</v>
      </c>
    </row>
    <row r="51" spans="5:9">
      <c r="E51" s="29" t="s">
        <v>6101</v>
      </c>
      <c r="F51" s="29" t="s">
        <v>6102</v>
      </c>
      <c r="G51" s="29" t="s">
        <v>6092</v>
      </c>
      <c r="H51" s="29" t="s">
        <v>6103</v>
      </c>
    </row>
    <row r="52" spans="5:9">
      <c r="E52" s="207" t="s">
        <v>9094</v>
      </c>
      <c r="F52" s="207" t="s">
        <v>6104</v>
      </c>
      <c r="G52" s="206">
        <v>500000000</v>
      </c>
      <c r="H52" s="205"/>
      <c r="I52" s="45" t="s">
        <v>6109</v>
      </c>
    </row>
    <row r="53" spans="5:9">
      <c r="E53" s="207" t="s">
        <v>6105</v>
      </c>
      <c r="F53" s="207" t="s">
        <v>9338</v>
      </c>
      <c r="G53" s="206">
        <v>31500000</v>
      </c>
      <c r="H53" s="205"/>
      <c r="I53" s="45" t="s">
        <v>6109</v>
      </c>
    </row>
    <row r="54" spans="5:9">
      <c r="E54" s="207" t="s">
        <v>6106</v>
      </c>
      <c r="F54" s="207" t="s">
        <v>9339</v>
      </c>
      <c r="G54" s="206">
        <v>9660000</v>
      </c>
      <c r="H54" s="205"/>
      <c r="I54" s="45" t="s">
        <v>6109</v>
      </c>
    </row>
    <row r="55" spans="5:9">
      <c r="E55" s="207" t="s">
        <v>6107</v>
      </c>
      <c r="F55" s="207" t="s">
        <v>9340</v>
      </c>
      <c r="G55" s="206">
        <v>24950000</v>
      </c>
      <c r="H55" s="205"/>
      <c r="I55" s="45" t="s">
        <v>6109</v>
      </c>
    </row>
    <row r="56" spans="5:9">
      <c r="E56" s="207"/>
      <c r="F56" s="29" t="s">
        <v>6108</v>
      </c>
      <c r="G56" s="222">
        <f>SUM(G52:G55)</f>
        <v>566110000</v>
      </c>
      <c r="H56" s="205"/>
    </row>
    <row r="58" spans="5:9">
      <c r="E58" s="34" t="s">
        <v>6110</v>
      </c>
      <c r="F58" s="34" t="s">
        <v>6111</v>
      </c>
      <c r="G58" s="34" t="s">
        <v>6112</v>
      </c>
      <c r="H58" s="34" t="s">
        <v>6113</v>
      </c>
    </row>
  </sheetData>
  <mergeCells count="11">
    <mergeCell ref="E49:H49"/>
    <mergeCell ref="E5:E6"/>
    <mergeCell ref="F5:F6"/>
    <mergeCell ref="G5:H5"/>
    <mergeCell ref="I5:I6"/>
    <mergeCell ref="E30:J30"/>
    <mergeCell ref="E14:E18"/>
    <mergeCell ref="E20:E23"/>
    <mergeCell ref="E19:H19"/>
    <mergeCell ref="E24:H24"/>
    <mergeCell ref="E25:H2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EA09E-3891-4828-A2A3-0C96489AEDA9}">
  <sheetPr>
    <tabColor rgb="FF002060"/>
  </sheetPr>
  <dimension ref="A1"/>
  <sheetViews>
    <sheetView workbookViewId="0">
      <selection activeCell="P25" sqref="A1:XFD1048576"/>
    </sheetView>
    <sheetView workbookViewId="1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1A0F-4D80-4869-8949-BCBD448AFE52}">
  <sheetPr>
    <tabColor rgb="FF0070C0"/>
  </sheetPr>
  <dimension ref="A1:L69"/>
  <sheetViews>
    <sheetView workbookViewId="0">
      <selection activeCell="K25" sqref="K25"/>
    </sheetView>
    <sheetView workbookViewId="1"/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9" width="15.296875" style="34" customWidth="1"/>
    <col min="10" max="10" width="9.59765625" style="34" customWidth="1"/>
    <col min="11" max="11" width="17.296875" style="34" bestFit="1" customWidth="1"/>
    <col min="12" max="20" width="9.59765625" style="34" customWidth="1"/>
    <col min="21" max="21" width="10.59765625" style="34" bestFit="1" customWidth="1"/>
    <col min="22" max="22" width="8.8984375" style="34" bestFit="1" customWidth="1"/>
    <col min="23" max="23" width="9.69921875" style="34" bestFit="1" customWidth="1"/>
    <col min="24" max="27" width="8.796875" style="34"/>
    <col min="28" max="28" width="12.5" style="34" customWidth="1"/>
    <col min="29" max="30" width="8.796875" style="34"/>
    <col min="31" max="31" width="10.19921875" style="34" customWidth="1"/>
    <col min="32" max="33" width="10.09765625" style="34" customWidth="1"/>
    <col min="34" max="34" width="8.796875" style="34"/>
    <col min="35" max="52" width="11.09765625" style="34" customWidth="1"/>
    <col min="53" max="16384" width="8.796875" style="34"/>
  </cols>
  <sheetData>
    <row r="1" spans="1:12" s="37" customFormat="1">
      <c r="A1" s="34"/>
      <c r="B1" s="35" t="s">
        <v>3173</v>
      </c>
      <c r="C1" s="36"/>
      <c r="D1" s="36"/>
    </row>
    <row r="3" spans="1:12" s="41" customFormat="1">
      <c r="A3" s="34"/>
      <c r="B3" s="38"/>
      <c r="C3" s="40" t="s">
        <v>88</v>
      </c>
      <c r="D3" s="40"/>
    </row>
    <row r="5" spans="1:12">
      <c r="E5" s="561" t="s">
        <v>55</v>
      </c>
      <c r="F5" s="561" t="s">
        <v>56</v>
      </c>
      <c r="G5" s="561" t="s">
        <v>57</v>
      </c>
      <c r="H5" s="561"/>
      <c r="I5" s="561" t="s">
        <v>60</v>
      </c>
    </row>
    <row r="6" spans="1:12">
      <c r="E6" s="561"/>
      <c r="F6" s="561"/>
      <c r="G6" s="410" t="s">
        <v>58</v>
      </c>
      <c r="H6" s="410" t="s">
        <v>59</v>
      </c>
      <c r="I6" s="561"/>
    </row>
    <row r="7" spans="1:12">
      <c r="D7" s="110"/>
      <c r="E7" s="43" t="s">
        <v>6114</v>
      </c>
      <c r="F7" s="43">
        <f>Raw_BS!D39</f>
        <v>790606817</v>
      </c>
      <c r="G7" s="43"/>
      <c r="H7" s="43"/>
      <c r="I7" s="43">
        <f>SUM(F7:H7)</f>
        <v>790606817</v>
      </c>
      <c r="J7" s="46"/>
    </row>
    <row r="8" spans="1:12">
      <c r="B8" s="47"/>
      <c r="E8" s="417" t="s">
        <v>66</v>
      </c>
      <c r="F8" s="417">
        <f>SUM(F7:F7)</f>
        <v>790606817</v>
      </c>
      <c r="G8" s="417">
        <f>SUM(G7:G7)</f>
        <v>0</v>
      </c>
      <c r="H8" s="417">
        <f>SUM(H7:H7)</f>
        <v>0</v>
      </c>
      <c r="I8" s="417">
        <f>SUM(I7:I7)</f>
        <v>790606817</v>
      </c>
    </row>
    <row r="9" spans="1:12">
      <c r="B9" s="47"/>
      <c r="E9" s="221" t="s">
        <v>87</v>
      </c>
      <c r="F9" s="221" t="b">
        <f>F8=F55</f>
        <v>1</v>
      </c>
    </row>
    <row r="10" spans="1:12">
      <c r="F10" s="221"/>
    </row>
    <row r="11" spans="1:12">
      <c r="E11" s="515" t="s">
        <v>9101</v>
      </c>
      <c r="F11" s="515" t="s">
        <v>9101</v>
      </c>
      <c r="G11" s="515" t="s">
        <v>83</v>
      </c>
      <c r="H11" s="515" t="s">
        <v>6121</v>
      </c>
      <c r="I11" s="515" t="s">
        <v>6122</v>
      </c>
      <c r="J11" s="515" t="s">
        <v>6119</v>
      </c>
      <c r="K11" s="516" t="s">
        <v>6120</v>
      </c>
      <c r="L11" s="229"/>
    </row>
    <row r="12" spans="1:12">
      <c r="E12" s="592" t="s">
        <v>6430</v>
      </c>
      <c r="F12" s="517" t="s">
        <v>6123</v>
      </c>
      <c r="G12" s="419"/>
      <c r="H12" s="520" t="s">
        <v>6125</v>
      </c>
      <c r="I12" s="43">
        <f>H30</f>
        <v>267488453</v>
      </c>
      <c r="J12" s="518">
        <v>2.598E-2</v>
      </c>
      <c r="K12" s="514" t="s">
        <v>6141</v>
      </c>
      <c r="L12" s="240"/>
    </row>
    <row r="13" spans="1:12">
      <c r="E13" s="593"/>
      <c r="F13" s="284" t="s">
        <v>6126</v>
      </c>
      <c r="G13" s="419"/>
      <c r="H13" s="520" t="s">
        <v>6128</v>
      </c>
      <c r="I13" s="43">
        <f>H32</f>
        <v>31403343</v>
      </c>
      <c r="J13" s="518">
        <v>2.7640000000000001E-2</v>
      </c>
      <c r="K13" s="514" t="s">
        <v>6141</v>
      </c>
      <c r="L13" s="240"/>
    </row>
    <row r="14" spans="1:12">
      <c r="E14" s="593"/>
      <c r="F14" s="284" t="s">
        <v>6129</v>
      </c>
      <c r="G14" s="419"/>
      <c r="H14" s="520" t="s">
        <v>6130</v>
      </c>
      <c r="I14" s="43">
        <f>H34</f>
        <v>171000000</v>
      </c>
      <c r="J14" s="518">
        <v>2.6939999999999999E-2</v>
      </c>
      <c r="K14" s="514" t="s">
        <v>6141</v>
      </c>
      <c r="L14" s="240"/>
    </row>
    <row r="15" spans="1:12">
      <c r="E15" s="593"/>
      <c r="F15" s="284" t="s">
        <v>6133</v>
      </c>
      <c r="G15" s="419"/>
      <c r="H15" s="521">
        <v>44327</v>
      </c>
      <c r="I15" s="43">
        <f>H38</f>
        <v>138000000</v>
      </c>
      <c r="J15" s="519">
        <v>3.9399999999999998E-2</v>
      </c>
      <c r="K15" s="514" t="s">
        <v>6134</v>
      </c>
      <c r="L15" s="240"/>
    </row>
    <row r="16" spans="1:12">
      <c r="E16" s="594"/>
      <c r="F16" s="284" t="s">
        <v>6133</v>
      </c>
      <c r="G16" s="419"/>
      <c r="H16" s="419" t="s">
        <v>6136</v>
      </c>
      <c r="I16" s="43">
        <f>H40</f>
        <v>98000000</v>
      </c>
      <c r="J16" s="476">
        <v>3.6799999999999999E-2</v>
      </c>
      <c r="K16" s="514" t="s">
        <v>6134</v>
      </c>
      <c r="L16" s="240"/>
    </row>
    <row r="17" spans="1:12">
      <c r="E17" s="267" t="s">
        <v>9102</v>
      </c>
      <c r="F17" s="284" t="s">
        <v>6133</v>
      </c>
      <c r="G17" s="419"/>
      <c r="H17" s="521">
        <f>G48</f>
        <v>44348</v>
      </c>
      <c r="I17" s="43">
        <f>H48</f>
        <v>24810000</v>
      </c>
      <c r="J17" s="476">
        <f>I47</f>
        <v>2.93E-2</v>
      </c>
      <c r="K17" s="514" t="s">
        <v>6134</v>
      </c>
      <c r="L17" s="240"/>
    </row>
    <row r="18" spans="1:12">
      <c r="E18" s="418" t="str">
        <f>E54</f>
        <v>대표이사 가수금</v>
      </c>
      <c r="F18" s="56" t="s">
        <v>6364</v>
      </c>
      <c r="G18" s="56" t="s">
        <v>6364</v>
      </c>
      <c r="H18" s="56" t="s">
        <v>6364</v>
      </c>
      <c r="I18" s="43">
        <f>F54</f>
        <v>59905021</v>
      </c>
      <c r="J18" s="406" t="s">
        <v>6364</v>
      </c>
      <c r="K18" s="56" t="s">
        <v>6364</v>
      </c>
    </row>
    <row r="19" spans="1:12">
      <c r="E19" s="415" t="s">
        <v>66</v>
      </c>
      <c r="F19" s="416"/>
      <c r="G19" s="416"/>
      <c r="H19" s="416"/>
      <c r="I19" s="417">
        <f>SUM(I12:I18)</f>
        <v>790606817</v>
      </c>
      <c r="J19" s="416"/>
      <c r="K19" s="416"/>
    </row>
    <row r="22" spans="1:12" s="49" customFormat="1">
      <c r="A22" s="34"/>
      <c r="B22" s="47"/>
      <c r="C22" s="39"/>
      <c r="D22" s="48" t="s">
        <v>6115</v>
      </c>
    </row>
    <row r="24" spans="1:12">
      <c r="D24" s="224" t="s">
        <v>6140</v>
      </c>
      <c r="F24" s="225"/>
      <c r="G24" s="225"/>
      <c r="H24" s="225"/>
      <c r="I24" s="225"/>
      <c r="J24" s="225"/>
      <c r="K24" s="225"/>
      <c r="L24" s="225"/>
    </row>
    <row r="25" spans="1:12">
      <c r="E25" s="224"/>
      <c r="F25" s="225"/>
      <c r="G25" s="225"/>
      <c r="H25" s="225"/>
      <c r="I25" s="225"/>
      <c r="J25" s="225"/>
      <c r="K25" s="225"/>
      <c r="L25" s="225"/>
    </row>
    <row r="26" spans="1:12">
      <c r="E26" s="225"/>
      <c r="F26" s="225"/>
      <c r="G26" s="225"/>
      <c r="H26" s="225"/>
      <c r="I26" s="225"/>
      <c r="J26" s="226" t="s">
        <v>3</v>
      </c>
      <c r="L26" s="226"/>
    </row>
    <row r="27" spans="1:12">
      <c r="E27" s="227" t="s">
        <v>6116</v>
      </c>
      <c r="F27" s="227" t="s">
        <v>83</v>
      </c>
      <c r="G27" s="228" t="s">
        <v>6117</v>
      </c>
      <c r="H27" s="228" t="s">
        <v>6118</v>
      </c>
      <c r="I27" s="227" t="s">
        <v>6119</v>
      </c>
      <c r="J27" s="588" t="s">
        <v>6120</v>
      </c>
      <c r="L27" s="229"/>
    </row>
    <row r="28" spans="1:12">
      <c r="E28" s="230"/>
      <c r="F28" s="230"/>
      <c r="G28" s="228" t="s">
        <v>6121</v>
      </c>
      <c r="H28" s="228" t="s">
        <v>6122</v>
      </c>
      <c r="I28" s="230"/>
      <c r="J28" s="589"/>
      <c r="L28" s="229"/>
    </row>
    <row r="29" spans="1:12">
      <c r="E29" s="231" t="s">
        <v>6123</v>
      </c>
      <c r="F29" s="232"/>
      <c r="G29" s="233" t="s">
        <v>6124</v>
      </c>
      <c r="H29" s="234">
        <v>270000000</v>
      </c>
      <c r="I29" s="235">
        <v>2.598E-2</v>
      </c>
      <c r="J29" s="586" t="s">
        <v>6141</v>
      </c>
      <c r="L29" s="236"/>
    </row>
    <row r="30" spans="1:12">
      <c r="E30" s="237"/>
      <c r="F30" s="237"/>
      <c r="G30" s="238" t="s">
        <v>6125</v>
      </c>
      <c r="H30" s="234">
        <v>267488453</v>
      </c>
      <c r="I30" s="239"/>
      <c r="J30" s="587"/>
      <c r="L30" s="240"/>
    </row>
    <row r="31" spans="1:12">
      <c r="E31" s="232" t="s">
        <v>6126</v>
      </c>
      <c r="F31" s="232"/>
      <c r="G31" s="233" t="s">
        <v>6127</v>
      </c>
      <c r="H31" s="234">
        <v>31500000</v>
      </c>
      <c r="I31" s="235">
        <v>2.7640000000000001E-2</v>
      </c>
      <c r="J31" s="586" t="s">
        <v>6141</v>
      </c>
      <c r="L31" s="236"/>
    </row>
    <row r="32" spans="1:12">
      <c r="E32" s="237"/>
      <c r="F32" s="237"/>
      <c r="G32" s="238" t="s">
        <v>6128</v>
      </c>
      <c r="H32" s="234">
        <v>31403343</v>
      </c>
      <c r="I32" s="239"/>
      <c r="J32" s="587"/>
      <c r="L32" s="240"/>
    </row>
    <row r="33" spans="5:12">
      <c r="E33" s="232" t="s">
        <v>6129</v>
      </c>
      <c r="F33" s="232"/>
      <c r="G33" s="233" t="s">
        <v>6127</v>
      </c>
      <c r="H33" s="234">
        <v>171000000</v>
      </c>
      <c r="I33" s="235">
        <v>2.6939999999999999E-2</v>
      </c>
      <c r="J33" s="586" t="s">
        <v>6141</v>
      </c>
      <c r="L33" s="236"/>
    </row>
    <row r="34" spans="5:12">
      <c r="E34" s="237"/>
      <c r="F34" s="237"/>
      <c r="G34" s="238" t="s">
        <v>6130</v>
      </c>
      <c r="H34" s="234">
        <v>171000000</v>
      </c>
      <c r="I34" s="239"/>
      <c r="J34" s="587"/>
      <c r="L34" s="240"/>
    </row>
    <row r="35" spans="5:12">
      <c r="E35" s="241" t="s">
        <v>6129</v>
      </c>
      <c r="F35" s="241"/>
      <c r="G35" s="242" t="s">
        <v>6127</v>
      </c>
      <c r="H35" s="243">
        <v>0</v>
      </c>
      <c r="I35" s="273">
        <f>3.03/100</f>
        <v>3.0299999999999997E-2</v>
      </c>
      <c r="J35" s="590" t="s">
        <v>6131</v>
      </c>
      <c r="L35" s="236"/>
    </row>
    <row r="36" spans="5:12">
      <c r="E36" s="244"/>
      <c r="F36" s="244"/>
      <c r="G36" s="242" t="s">
        <v>6132</v>
      </c>
      <c r="H36" s="243">
        <v>0</v>
      </c>
      <c r="I36" s="245"/>
      <c r="J36" s="591"/>
      <c r="L36" s="240"/>
    </row>
    <row r="37" spans="5:12">
      <c r="E37" s="232" t="s">
        <v>6133</v>
      </c>
      <c r="F37" s="232"/>
      <c r="G37" s="246">
        <v>44146</v>
      </c>
      <c r="H37" s="234">
        <v>146000000</v>
      </c>
      <c r="I37" s="247">
        <v>3.9399999999999998E-2</v>
      </c>
      <c r="J37" s="586" t="s">
        <v>6134</v>
      </c>
      <c r="L37" s="236"/>
    </row>
    <row r="38" spans="5:12">
      <c r="E38" s="237"/>
      <c r="F38" s="237"/>
      <c r="G38" s="246">
        <v>44327</v>
      </c>
      <c r="H38" s="248">
        <f>154000000-2000000-2000000-2000000-2000000-2000000-2000000-2000000-2000000</f>
        <v>138000000</v>
      </c>
      <c r="I38" s="249"/>
      <c r="J38" s="587"/>
      <c r="L38" s="240"/>
    </row>
    <row r="39" spans="5:12">
      <c r="E39" s="232" t="s">
        <v>6133</v>
      </c>
      <c r="F39" s="232"/>
      <c r="G39" s="233" t="s">
        <v>6135</v>
      </c>
      <c r="H39" s="234">
        <f>200000000-8500000</f>
        <v>191500000</v>
      </c>
      <c r="I39" s="250">
        <v>3.6799999999999999E-2</v>
      </c>
      <c r="J39" s="586" t="s">
        <v>6134</v>
      </c>
      <c r="L39" s="236"/>
    </row>
    <row r="40" spans="5:12">
      <c r="E40" s="237"/>
      <c r="F40" s="237"/>
      <c r="G40" s="233" t="s">
        <v>6136</v>
      </c>
      <c r="H40" s="234">
        <f>157500000-8500000-8500000-8500000-8500000-8500000-8500000-8500000</f>
        <v>98000000</v>
      </c>
      <c r="I40" s="251"/>
      <c r="J40" s="587"/>
      <c r="L40" s="240"/>
    </row>
    <row r="41" spans="5:12">
      <c r="E41" s="252" t="s">
        <v>6142</v>
      </c>
      <c r="F41" s="253"/>
      <c r="G41" s="254"/>
      <c r="H41" s="274">
        <v>818500000</v>
      </c>
      <c r="I41" s="275" t="s">
        <v>115</v>
      </c>
      <c r="J41" s="276"/>
      <c r="L41" s="225"/>
    </row>
    <row r="42" spans="5:12">
      <c r="E42" s="255"/>
      <c r="F42" s="256"/>
      <c r="G42" s="257"/>
      <c r="H42" s="277">
        <f>H30+H32+H34+H36+H38+H40</f>
        <v>705891796</v>
      </c>
      <c r="I42" s="275" t="s">
        <v>115</v>
      </c>
      <c r="J42" s="276"/>
      <c r="L42" s="225"/>
    </row>
    <row r="43" spans="5:12">
      <c r="E43" s="225"/>
      <c r="F43" s="225"/>
      <c r="G43" s="225"/>
      <c r="H43" s="225"/>
      <c r="I43" s="225"/>
      <c r="J43" s="225"/>
      <c r="L43" s="225"/>
    </row>
    <row r="44" spans="5:12">
      <c r="E44" s="225"/>
      <c r="F44" s="225"/>
      <c r="G44" s="225"/>
      <c r="H44" s="225"/>
      <c r="I44" s="225"/>
      <c r="J44" s="225"/>
      <c r="L44" s="225"/>
    </row>
    <row r="45" spans="5:12">
      <c r="E45" s="227" t="s">
        <v>6137</v>
      </c>
      <c r="F45" s="227" t="s">
        <v>83</v>
      </c>
      <c r="G45" s="228" t="s">
        <v>6117</v>
      </c>
      <c r="H45" s="228" t="s">
        <v>6118</v>
      </c>
      <c r="I45" s="227" t="s">
        <v>6147</v>
      </c>
      <c r="J45" s="588" t="s">
        <v>6120</v>
      </c>
      <c r="L45" s="229"/>
    </row>
    <row r="46" spans="5:12">
      <c r="E46" s="258"/>
      <c r="F46" s="258"/>
      <c r="G46" s="227" t="s">
        <v>6121</v>
      </c>
      <c r="H46" s="227" t="s">
        <v>6122</v>
      </c>
      <c r="I46" s="258"/>
      <c r="J46" s="589"/>
      <c r="L46" s="229"/>
    </row>
    <row r="47" spans="5:12">
      <c r="E47" s="259" t="s">
        <v>6143</v>
      </c>
      <c r="F47" s="259">
        <v>1234</v>
      </c>
      <c r="G47" s="260">
        <v>42523</v>
      </c>
      <c r="H47" s="261">
        <v>270000000</v>
      </c>
      <c r="I47" s="262">
        <v>2.93E-2</v>
      </c>
      <c r="J47" s="582" t="s">
        <v>6134</v>
      </c>
      <c r="L47" s="263"/>
    </row>
    <row r="48" spans="5:12">
      <c r="E48" s="259"/>
      <c r="F48" s="259"/>
      <c r="G48" s="260">
        <v>44348</v>
      </c>
      <c r="H48" s="264">
        <f>82700000-8270000-8270000-8270000-8270000-8270000-8270000-8270000</f>
        <v>24810000</v>
      </c>
      <c r="I48" s="262"/>
      <c r="J48" s="583"/>
      <c r="L48" s="265"/>
    </row>
    <row r="49" spans="5:12">
      <c r="E49" s="266" t="s">
        <v>6138</v>
      </c>
      <c r="F49" s="278"/>
      <c r="G49" s="276"/>
      <c r="H49" s="279">
        <v>270000000</v>
      </c>
      <c r="I49" s="278"/>
      <c r="J49" s="584"/>
      <c r="L49" s="240"/>
    </row>
    <row r="50" spans="5:12">
      <c r="E50" s="267"/>
      <c r="F50" s="280"/>
      <c r="G50" s="276"/>
      <c r="H50" s="279">
        <f>H48</f>
        <v>24810000</v>
      </c>
      <c r="I50" s="280"/>
      <c r="J50" s="585"/>
      <c r="L50" s="240"/>
    </row>
    <row r="51" spans="5:12">
      <c r="E51" s="225"/>
      <c r="F51" s="225"/>
      <c r="G51" s="225"/>
      <c r="H51" s="268"/>
      <c r="I51" s="225"/>
      <c r="J51" s="225"/>
      <c r="L51" s="225"/>
    </row>
    <row r="52" spans="5:12">
      <c r="E52" s="269" t="s">
        <v>6139</v>
      </c>
      <c r="F52" s="270">
        <f>H30+H32+H34+H36</f>
        <v>469891796</v>
      </c>
      <c r="G52" s="271"/>
      <c r="H52" s="268"/>
      <c r="I52" s="225"/>
      <c r="J52" s="225"/>
      <c r="L52" s="225"/>
    </row>
    <row r="53" spans="5:12">
      <c r="E53" s="269" t="s">
        <v>6144</v>
      </c>
      <c r="F53" s="270">
        <f>H38+H40+H50</f>
        <v>260810000</v>
      </c>
      <c r="G53" s="225"/>
      <c r="H53" s="268"/>
      <c r="I53" s="225"/>
      <c r="J53" s="225"/>
      <c r="L53" s="225"/>
    </row>
    <row r="54" spans="5:12">
      <c r="E54" s="269" t="s">
        <v>6145</v>
      </c>
      <c r="F54" s="270">
        <f>잔액명세서!C216</f>
        <v>59905021</v>
      </c>
      <c r="G54" s="225"/>
      <c r="H54" s="268"/>
      <c r="I54" s="225"/>
      <c r="J54" s="225"/>
      <c r="L54" s="225"/>
    </row>
    <row r="55" spans="5:12">
      <c r="E55" s="269" t="s">
        <v>6146</v>
      </c>
      <c r="F55" s="270">
        <f>F52+F53+F54</f>
        <v>790606817</v>
      </c>
      <c r="G55" s="272"/>
      <c r="H55" s="268"/>
      <c r="I55" s="225"/>
      <c r="J55" s="225"/>
      <c r="L55" s="225"/>
    </row>
    <row r="56" spans="5:12">
      <c r="E56" s="225"/>
      <c r="F56" s="225"/>
      <c r="G56" s="225"/>
      <c r="H56" s="268"/>
      <c r="I56" s="225"/>
      <c r="J56" s="225"/>
      <c r="L56" s="225"/>
    </row>
    <row r="57" spans="5:12">
      <c r="E57" s="73"/>
      <c r="F57" s="73"/>
      <c r="G57" s="73"/>
      <c r="H57" s="223"/>
      <c r="I57" s="73"/>
      <c r="J57" s="73"/>
      <c r="L57" s="73"/>
    </row>
    <row r="58" spans="5:12">
      <c r="E58" s="73"/>
      <c r="F58" s="73"/>
      <c r="G58" s="73"/>
      <c r="H58" s="223"/>
      <c r="I58" s="73"/>
      <c r="J58" s="73"/>
      <c r="L58" s="73"/>
    </row>
    <row r="59" spans="5:12">
      <c r="E59" s="73"/>
      <c r="F59" s="73"/>
      <c r="G59" s="73"/>
      <c r="H59" s="223"/>
      <c r="I59" s="73"/>
      <c r="J59" s="73"/>
      <c r="L59" s="73"/>
    </row>
    <row r="60" spans="5:12">
      <c r="E60" s="73"/>
      <c r="F60" s="73"/>
      <c r="G60" s="73"/>
      <c r="H60" s="223"/>
      <c r="I60" s="73"/>
      <c r="J60" s="73"/>
      <c r="L60" s="73"/>
    </row>
    <row r="61" spans="5:12">
      <c r="E61" s="73"/>
      <c r="F61" s="73"/>
      <c r="G61" s="73"/>
      <c r="H61" s="223"/>
      <c r="I61" s="73"/>
      <c r="J61" s="73"/>
      <c r="L61" s="73"/>
    </row>
    <row r="62" spans="5:12">
      <c r="E62" s="73"/>
      <c r="F62" s="73"/>
      <c r="G62" s="73"/>
      <c r="H62" s="223"/>
      <c r="I62" s="73"/>
      <c r="J62" s="73"/>
      <c r="L62" s="73"/>
    </row>
    <row r="63" spans="5:12">
      <c r="E63" s="73"/>
      <c r="F63" s="73"/>
      <c r="G63" s="73"/>
      <c r="H63" s="223"/>
      <c r="I63" s="73"/>
      <c r="J63" s="73"/>
      <c r="L63" s="73"/>
    </row>
    <row r="64" spans="5:12">
      <c r="E64" s="73"/>
      <c r="F64" s="73"/>
      <c r="G64" s="73"/>
      <c r="H64" s="73"/>
      <c r="I64" s="223"/>
      <c r="J64" s="73"/>
      <c r="K64" s="73"/>
      <c r="L64" s="73"/>
    </row>
    <row r="65" spans="5:12">
      <c r="E65" s="73"/>
      <c r="F65" s="73"/>
      <c r="G65" s="73"/>
      <c r="H65" s="73"/>
      <c r="I65" s="223"/>
      <c r="J65" s="73"/>
      <c r="K65" s="73"/>
      <c r="L65" s="73"/>
    </row>
    <row r="66" spans="5:12">
      <c r="E66" s="73"/>
      <c r="F66" s="73"/>
      <c r="G66" s="73"/>
      <c r="H66" s="73"/>
      <c r="I66" s="223"/>
      <c r="J66" s="73"/>
      <c r="K66" s="73"/>
      <c r="L66" s="73"/>
    </row>
    <row r="67" spans="5:12">
      <c r="E67" s="73"/>
      <c r="F67" s="73"/>
      <c r="G67" s="73"/>
      <c r="H67" s="73"/>
      <c r="I67" s="73"/>
      <c r="J67" s="73"/>
      <c r="K67" s="73"/>
      <c r="L67" s="73"/>
    </row>
    <row r="68" spans="5:12">
      <c r="E68" s="73"/>
      <c r="F68" s="73"/>
      <c r="G68" s="73"/>
      <c r="H68" s="73"/>
      <c r="I68" s="73"/>
      <c r="J68" s="73"/>
      <c r="K68" s="73"/>
      <c r="L68" s="73"/>
    </row>
    <row r="69" spans="5:12">
      <c r="E69" s="73"/>
      <c r="F69" s="73"/>
      <c r="G69" s="73"/>
      <c r="H69" s="73"/>
      <c r="I69" s="73"/>
      <c r="J69" s="73"/>
      <c r="K69" s="73"/>
      <c r="L69" s="73"/>
    </row>
  </sheetData>
  <mergeCells count="15">
    <mergeCell ref="J31:J32"/>
    <mergeCell ref="J33:J34"/>
    <mergeCell ref="J27:J28"/>
    <mergeCell ref="J29:J30"/>
    <mergeCell ref="E5:E6"/>
    <mergeCell ref="F5:F6"/>
    <mergeCell ref="G5:H5"/>
    <mergeCell ref="I5:I6"/>
    <mergeCell ref="E12:E16"/>
    <mergeCell ref="J47:J48"/>
    <mergeCell ref="J49:J50"/>
    <mergeCell ref="J39:J40"/>
    <mergeCell ref="J45:J46"/>
    <mergeCell ref="J35:J36"/>
    <mergeCell ref="J37:J3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983D-C98E-487C-A3A2-DB22CD498721}">
  <sheetPr>
    <tabColor rgb="FF0070C0"/>
  </sheetPr>
  <dimension ref="A1:M31"/>
  <sheetViews>
    <sheetView workbookViewId="0">
      <selection activeCell="P25" sqref="A1:XFD1048576"/>
    </sheetView>
    <sheetView workbookViewId="1"/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9" width="15.296875" style="34" customWidth="1"/>
    <col min="10" max="10" width="9.59765625" style="34" customWidth="1"/>
    <col min="11" max="11" width="17.296875" style="34" bestFit="1" customWidth="1"/>
    <col min="12" max="20" width="9.59765625" style="34" customWidth="1"/>
    <col min="21" max="21" width="10.59765625" style="34" bestFit="1" customWidth="1"/>
    <col min="22" max="22" width="8.8984375" style="34" bestFit="1" customWidth="1"/>
    <col min="23" max="23" width="9.69921875" style="34" bestFit="1" customWidth="1"/>
    <col min="24" max="27" width="8.796875" style="34"/>
    <col min="28" max="28" width="12.5" style="34" customWidth="1"/>
    <col min="29" max="30" width="8.796875" style="34"/>
    <col min="31" max="31" width="10.19921875" style="34" customWidth="1"/>
    <col min="32" max="33" width="10.09765625" style="34" customWidth="1"/>
    <col min="34" max="34" width="8.796875" style="34"/>
    <col min="35" max="52" width="11.09765625" style="34" customWidth="1"/>
    <col min="53" max="16384" width="8.796875" style="34"/>
  </cols>
  <sheetData>
    <row r="1" spans="1:13" s="37" customFormat="1">
      <c r="A1" s="34"/>
      <c r="B1" s="35" t="s">
        <v>9103</v>
      </c>
      <c r="C1" s="36"/>
      <c r="D1" s="36"/>
    </row>
    <row r="3" spans="1:13" s="41" customFormat="1">
      <c r="A3" s="34"/>
      <c r="B3" s="38"/>
      <c r="C3" s="40" t="s">
        <v>88</v>
      </c>
      <c r="D3" s="40"/>
    </row>
    <row r="5" spans="1:13">
      <c r="E5" s="561" t="s">
        <v>55</v>
      </c>
      <c r="F5" s="561" t="s">
        <v>56</v>
      </c>
      <c r="G5" s="561" t="s">
        <v>57</v>
      </c>
      <c r="H5" s="561"/>
      <c r="I5" s="561" t="s">
        <v>60</v>
      </c>
    </row>
    <row r="6" spans="1:13">
      <c r="E6" s="561"/>
      <c r="F6" s="561"/>
      <c r="G6" s="471" t="s">
        <v>58</v>
      </c>
      <c r="H6" s="471" t="s">
        <v>59</v>
      </c>
      <c r="I6" s="561"/>
    </row>
    <row r="7" spans="1:13">
      <c r="D7" s="110"/>
      <c r="E7" s="43" t="s">
        <v>9103</v>
      </c>
      <c r="F7" s="43">
        <f>Raw_BS!D42</f>
        <v>899836.15331731504</v>
      </c>
      <c r="G7" s="43"/>
      <c r="H7" s="43"/>
      <c r="I7" s="43">
        <f>SUM(F7:H7)</f>
        <v>899836.15331731504</v>
      </c>
      <c r="J7" s="46"/>
    </row>
    <row r="8" spans="1:13">
      <c r="B8" s="47"/>
      <c r="E8" s="417" t="s">
        <v>66</v>
      </c>
      <c r="F8" s="417">
        <f>SUM(F7:F7)</f>
        <v>899836.15331731504</v>
      </c>
      <c r="G8" s="417">
        <f>SUM(G7:G7)</f>
        <v>0</v>
      </c>
      <c r="H8" s="417">
        <f>SUM(H7:H7)</f>
        <v>0</v>
      </c>
      <c r="I8" s="417">
        <f>SUM(I7:I7)</f>
        <v>899836.15331731504</v>
      </c>
    </row>
    <row r="9" spans="1:13">
      <c r="B9" s="47"/>
      <c r="E9" s="221" t="s">
        <v>87</v>
      </c>
      <c r="F9" s="221" t="b">
        <f>F8=K29</f>
        <v>1</v>
      </c>
    </row>
    <row r="11" spans="1:13" s="49" customFormat="1">
      <c r="A11" s="34"/>
      <c r="B11" s="47"/>
      <c r="C11" s="39"/>
      <c r="D11" s="48" t="s">
        <v>9104</v>
      </c>
    </row>
    <row r="13" spans="1:13" ht="27.6">
      <c r="E13" s="597" t="s">
        <v>6294</v>
      </c>
      <c r="F13" s="597"/>
      <c r="G13" s="597"/>
      <c r="H13" s="597"/>
      <c r="I13" s="597"/>
      <c r="J13" s="597"/>
      <c r="K13" s="598"/>
      <c r="L13"/>
      <c r="M13"/>
    </row>
    <row r="14" spans="1:13">
      <c r="E14" s="353"/>
      <c r="F14" s="353"/>
      <c r="G14" s="353"/>
      <c r="H14" s="353"/>
      <c r="I14" s="353"/>
      <c r="J14" s="353"/>
      <c r="K14" s="353"/>
      <c r="L14" s="95"/>
      <c r="M14" s="95"/>
    </row>
    <row r="15" spans="1:13">
      <c r="E15" s="354" t="s">
        <v>6295</v>
      </c>
      <c r="F15" s="354"/>
      <c r="G15" s="354"/>
      <c r="H15" s="354"/>
      <c r="I15" s="354"/>
      <c r="J15" s="354"/>
      <c r="K15" s="355" t="s">
        <v>6296</v>
      </c>
      <c r="L15" s="95"/>
      <c r="M15" s="95"/>
    </row>
    <row r="16" spans="1:13">
      <c r="E16" s="522" t="s">
        <v>3193</v>
      </c>
      <c r="F16" s="522" t="s">
        <v>83</v>
      </c>
      <c r="G16" s="522" t="s">
        <v>6297</v>
      </c>
      <c r="H16" s="522" t="s">
        <v>3177</v>
      </c>
      <c r="I16" s="522" t="s">
        <v>3178</v>
      </c>
      <c r="J16" s="522" t="s">
        <v>3195</v>
      </c>
      <c r="K16" s="523" t="s">
        <v>6293</v>
      </c>
      <c r="L16" s="95"/>
      <c r="M16" s="361" t="s">
        <v>6301</v>
      </c>
    </row>
    <row r="17" spans="5:13">
      <c r="E17" s="599" t="s">
        <v>6298</v>
      </c>
      <c r="F17" s="601"/>
      <c r="G17" s="603">
        <v>267488453</v>
      </c>
      <c r="H17" s="356">
        <v>44269</v>
      </c>
      <c r="I17" s="603">
        <f>H18-H17</f>
        <v>17</v>
      </c>
      <c r="J17" s="605">
        <v>2.598E-2</v>
      </c>
      <c r="K17" s="595">
        <f>G17*I17*J17/365</f>
        <v>323668.35658076714</v>
      </c>
      <c r="L17" s="95"/>
      <c r="M17" s="357"/>
    </row>
    <row r="18" spans="5:13">
      <c r="E18" s="600"/>
      <c r="F18" s="602"/>
      <c r="G18" s="604"/>
      <c r="H18" s="358">
        <v>44286</v>
      </c>
      <c r="I18" s="604"/>
      <c r="J18" s="606"/>
      <c r="K18" s="596"/>
      <c r="L18" s="95"/>
      <c r="M18" s="357" t="b">
        <f>G17='1. 차입금'!$H$30</f>
        <v>1</v>
      </c>
    </row>
    <row r="19" spans="5:13">
      <c r="E19" s="599" t="s">
        <v>6298</v>
      </c>
      <c r="F19" s="599"/>
      <c r="G19" s="595">
        <v>31403343</v>
      </c>
      <c r="H19" s="358">
        <v>44269</v>
      </c>
      <c r="I19" s="607">
        <f>H20-H19</f>
        <v>17</v>
      </c>
      <c r="J19" s="609">
        <v>2.7640000000000001E-2</v>
      </c>
      <c r="K19" s="595">
        <f>G19*I19*J19/365</f>
        <v>40426.857010520551</v>
      </c>
      <c r="L19" s="95"/>
      <c r="M19" s="357"/>
    </row>
    <row r="20" spans="5:13">
      <c r="E20" s="600"/>
      <c r="F20" s="600"/>
      <c r="G20" s="596"/>
      <c r="H20" s="358">
        <v>44286</v>
      </c>
      <c r="I20" s="608"/>
      <c r="J20" s="610"/>
      <c r="K20" s="596"/>
      <c r="L20" s="95"/>
      <c r="M20" s="357" t="b">
        <f>G19='1. 차입금'!$H$32</f>
        <v>1</v>
      </c>
    </row>
    <row r="21" spans="5:13">
      <c r="E21" s="599" t="s">
        <v>6298</v>
      </c>
      <c r="F21" s="599"/>
      <c r="G21" s="595">
        <v>171000000</v>
      </c>
      <c r="H21" s="358">
        <v>44274</v>
      </c>
      <c r="I21" s="607">
        <f>H22-H21</f>
        <v>12</v>
      </c>
      <c r="J21" s="609">
        <v>2.6939999999999999E-2</v>
      </c>
      <c r="K21" s="595">
        <f>G21*I21*J21/365</f>
        <v>151454.46575342465</v>
      </c>
      <c r="L21" s="95"/>
      <c r="M21" s="357"/>
    </row>
    <row r="22" spans="5:13">
      <c r="E22" s="600"/>
      <c r="F22" s="600"/>
      <c r="G22" s="596"/>
      <c r="H22" s="358">
        <v>44286</v>
      </c>
      <c r="I22" s="608"/>
      <c r="J22" s="610"/>
      <c r="K22" s="596"/>
      <c r="L22" s="95"/>
      <c r="M22" s="357" t="b">
        <f>G21='1. 차입금'!$H$34</f>
        <v>1</v>
      </c>
    </row>
    <row r="23" spans="5:13">
      <c r="E23" s="599" t="s">
        <v>6298</v>
      </c>
      <c r="F23" s="599"/>
      <c r="G23" s="595">
        <v>138000000</v>
      </c>
      <c r="H23" s="358">
        <v>44265</v>
      </c>
      <c r="I23" s="607">
        <f>H24-H23</f>
        <v>21</v>
      </c>
      <c r="J23" s="611">
        <v>3.9379999999999998E-2</v>
      </c>
      <c r="K23" s="595">
        <f>G23*I23*J23/365</f>
        <v>312666.41095890413</v>
      </c>
      <c r="L23" s="95"/>
      <c r="M23" s="357"/>
    </row>
    <row r="24" spans="5:13">
      <c r="E24" s="600"/>
      <c r="F24" s="600"/>
      <c r="G24" s="596"/>
      <c r="H24" s="358">
        <v>44286</v>
      </c>
      <c r="I24" s="608"/>
      <c r="J24" s="600"/>
      <c r="K24" s="596"/>
      <c r="L24" s="95"/>
      <c r="M24" s="357" t="b">
        <f>G23='1. 차입금'!$H$38</f>
        <v>1</v>
      </c>
    </row>
    <row r="25" spans="5:13">
      <c r="E25" s="599" t="s">
        <v>6298</v>
      </c>
      <c r="F25" s="599"/>
      <c r="G25" s="595">
        <v>98000000</v>
      </c>
      <c r="H25" s="358">
        <v>44285</v>
      </c>
      <c r="I25" s="607">
        <v>1</v>
      </c>
      <c r="J25" s="611">
        <v>3.6799999999999999E-2</v>
      </c>
      <c r="K25" s="595">
        <f>G25*I25*J25/365</f>
        <v>9880.5479452054788</v>
      </c>
      <c r="L25" s="95"/>
      <c r="M25" s="357"/>
    </row>
    <row r="26" spans="5:13">
      <c r="E26" s="600"/>
      <c r="F26" s="600"/>
      <c r="G26" s="596"/>
      <c r="H26" s="358">
        <v>44286</v>
      </c>
      <c r="I26" s="608"/>
      <c r="J26" s="600"/>
      <c r="K26" s="596"/>
      <c r="L26" s="95"/>
      <c r="M26" s="357" t="b">
        <f>G25='1. 차입금'!$H$40</f>
        <v>1</v>
      </c>
    </row>
    <row r="27" spans="5:13">
      <c r="E27" s="599" t="s">
        <v>6298</v>
      </c>
      <c r="F27" s="599" t="s">
        <v>6299</v>
      </c>
      <c r="G27" s="595">
        <v>24810000</v>
      </c>
      <c r="H27" s="358">
        <v>44255</v>
      </c>
      <c r="I27" s="607">
        <f>H28-H27</f>
        <v>31</v>
      </c>
      <c r="J27" s="611">
        <v>2.93E-2</v>
      </c>
      <c r="K27" s="595">
        <f>G27*I27*J27/365</f>
        <v>61739.51506849315</v>
      </c>
      <c r="L27" s="95"/>
      <c r="M27" s="357"/>
    </row>
    <row r="28" spans="5:13">
      <c r="E28" s="600"/>
      <c r="F28" s="600"/>
      <c r="G28" s="596"/>
      <c r="H28" s="359">
        <v>44286</v>
      </c>
      <c r="I28" s="608"/>
      <c r="J28" s="600"/>
      <c r="K28" s="596"/>
      <c r="L28" s="95"/>
      <c r="M28" s="357" t="b">
        <f>G27='1. 차입금'!$H$48</f>
        <v>1</v>
      </c>
    </row>
    <row r="29" spans="5:13">
      <c r="E29" s="524" t="s">
        <v>6300</v>
      </c>
      <c r="F29" s="579"/>
      <c r="G29" s="580"/>
      <c r="H29" s="580"/>
      <c r="I29" s="580"/>
      <c r="J29" s="581"/>
      <c r="K29" s="525">
        <f>SUM(K17:K28)</f>
        <v>899836.15331731504</v>
      </c>
      <c r="L29" s="95"/>
      <c r="M29" s="95"/>
    </row>
    <row r="30" spans="5:13">
      <c r="E30" s="209"/>
      <c r="F30" s="209"/>
      <c r="G30" s="209"/>
      <c r="H30" s="209"/>
      <c r="I30" s="209"/>
      <c r="J30" s="207" t="s">
        <v>3191</v>
      </c>
      <c r="K30" s="526">
        <v>932855</v>
      </c>
      <c r="L30" s="95"/>
      <c r="M30" s="95"/>
    </row>
    <row r="31" spans="5:13">
      <c r="E31" s="95"/>
      <c r="F31" s="95"/>
      <c r="G31" s="95"/>
      <c r="H31" s="95"/>
      <c r="I31" s="95"/>
      <c r="J31" s="207" t="s">
        <v>3192</v>
      </c>
      <c r="K31" s="527">
        <f>K29-K30</f>
        <v>-33018.846682684962</v>
      </c>
      <c r="L31" s="95"/>
      <c r="M31" s="95"/>
    </row>
  </sheetData>
  <mergeCells count="42">
    <mergeCell ref="F29:J29"/>
    <mergeCell ref="E27:E28"/>
    <mergeCell ref="F27:F28"/>
    <mergeCell ref="G27:G28"/>
    <mergeCell ref="I27:I28"/>
    <mergeCell ref="J27:J28"/>
    <mergeCell ref="K27:K28"/>
    <mergeCell ref="E25:E26"/>
    <mergeCell ref="F25:F26"/>
    <mergeCell ref="G25:G26"/>
    <mergeCell ref="I25:I26"/>
    <mergeCell ref="J25:J26"/>
    <mergeCell ref="K25:K26"/>
    <mergeCell ref="J19:J20"/>
    <mergeCell ref="K23:K24"/>
    <mergeCell ref="E21:E22"/>
    <mergeCell ref="F21:F22"/>
    <mergeCell ref="G21:G22"/>
    <mergeCell ref="I21:I22"/>
    <mergeCell ref="J21:J22"/>
    <mergeCell ref="K21:K22"/>
    <mergeCell ref="E23:E24"/>
    <mergeCell ref="F23:F24"/>
    <mergeCell ref="G23:G24"/>
    <mergeCell ref="I23:I24"/>
    <mergeCell ref="J23:J24"/>
    <mergeCell ref="E5:E6"/>
    <mergeCell ref="F5:F6"/>
    <mergeCell ref="G5:H5"/>
    <mergeCell ref="I5:I6"/>
    <mergeCell ref="K19:K20"/>
    <mergeCell ref="E13:K13"/>
    <mergeCell ref="E17:E18"/>
    <mergeCell ref="F17:F18"/>
    <mergeCell ref="G17:G18"/>
    <mergeCell ref="I17:I18"/>
    <mergeCell ref="J17:J18"/>
    <mergeCell ref="K17:K18"/>
    <mergeCell ref="E19:E20"/>
    <mergeCell ref="F19:F20"/>
    <mergeCell ref="G19:G20"/>
    <mergeCell ref="I19:I2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FEFBF-B831-4D11-A4E3-192F14BA6A08}">
  <sheetPr>
    <tabColor rgb="FF0070C0"/>
  </sheetPr>
  <dimension ref="A1:W57"/>
  <sheetViews>
    <sheetView topLeftCell="A5" workbookViewId="0">
      <selection activeCell="P25" sqref="A1:XFD1048576"/>
    </sheetView>
    <sheetView tabSelected="1" workbookViewId="1">
      <selection activeCell="G38" sqref="G38"/>
    </sheetView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9" width="15.296875" style="34" customWidth="1"/>
    <col min="10" max="18" width="9.59765625" style="34" customWidth="1"/>
    <col min="19" max="23" width="12.3984375" style="34" customWidth="1"/>
    <col min="24" max="27" width="8.796875" style="34"/>
    <col min="28" max="28" width="12.5" style="34" customWidth="1"/>
    <col min="29" max="30" width="8.796875" style="34"/>
    <col min="31" max="31" width="10.19921875" style="34" customWidth="1"/>
    <col min="32" max="33" width="10.09765625" style="34" customWidth="1"/>
    <col min="34" max="34" width="8.796875" style="34"/>
    <col min="35" max="52" width="11.09765625" style="34" customWidth="1"/>
    <col min="53" max="16384" width="8.796875" style="34"/>
  </cols>
  <sheetData>
    <row r="1" spans="1:23" s="37" customFormat="1">
      <c r="A1" s="34"/>
      <c r="B1" s="35" t="s">
        <v>3173</v>
      </c>
      <c r="C1" s="36"/>
      <c r="D1" s="36"/>
    </row>
    <row r="3" spans="1:23" s="41" customFormat="1">
      <c r="A3" s="34"/>
      <c r="B3" s="38"/>
      <c r="C3" s="40" t="s">
        <v>88</v>
      </c>
      <c r="D3" s="40"/>
    </row>
    <row r="5" spans="1:23">
      <c r="E5" s="546" t="s">
        <v>55</v>
      </c>
      <c r="F5" s="546" t="s">
        <v>56</v>
      </c>
      <c r="G5" s="546" t="s">
        <v>57</v>
      </c>
      <c r="H5" s="546"/>
      <c r="I5" s="546" t="s">
        <v>60</v>
      </c>
    </row>
    <row r="6" spans="1:23">
      <c r="E6" s="546"/>
      <c r="F6" s="546"/>
      <c r="G6" s="133" t="s">
        <v>58</v>
      </c>
      <c r="H6" s="133" t="s">
        <v>59</v>
      </c>
      <c r="I6" s="546"/>
    </row>
    <row r="7" spans="1:23">
      <c r="D7" s="110"/>
      <c r="E7" s="43" t="s">
        <v>6148</v>
      </c>
      <c r="F7" s="43">
        <f>Raw_BS!D45</f>
        <v>157072616</v>
      </c>
      <c r="G7" s="43"/>
      <c r="H7" s="43"/>
      <c r="I7" s="43">
        <f>SUM(F7:H7)</f>
        <v>157072616</v>
      </c>
      <c r="J7" s="46"/>
    </row>
    <row r="8" spans="1:23">
      <c r="B8" s="47"/>
      <c r="E8" s="44" t="s">
        <v>66</v>
      </c>
      <c r="F8" s="44">
        <f>SUM(F7:F7)</f>
        <v>157072616</v>
      </c>
      <c r="G8" s="44">
        <f>SUM(G7:G7)</f>
        <v>0</v>
      </c>
      <c r="H8" s="44">
        <f>SUM(H7:H7)</f>
        <v>0</v>
      </c>
      <c r="I8" s="44">
        <f>SUM(I7:I7)</f>
        <v>157072616</v>
      </c>
    </row>
    <row r="9" spans="1:23">
      <c r="B9" s="47"/>
      <c r="E9" s="221" t="s">
        <v>87</v>
      </c>
      <c r="F9" s="221">
        <f>F8-SUM(T15, T18)</f>
        <v>-20000</v>
      </c>
    </row>
    <row r="10" spans="1:23">
      <c r="F10" s="221"/>
    </row>
    <row r="12" spans="1:23" s="49" customFormat="1">
      <c r="A12" s="34"/>
      <c r="B12" s="47"/>
      <c r="C12" s="39"/>
      <c r="D12" s="48" t="s">
        <v>6149</v>
      </c>
    </row>
    <row r="14" spans="1:23">
      <c r="E14" s="281" t="s">
        <v>9234</v>
      </c>
      <c r="F14" s="225"/>
      <c r="G14" s="225"/>
      <c r="H14" s="225"/>
      <c r="I14" s="225"/>
      <c r="J14" s="225"/>
      <c r="K14" s="225"/>
      <c r="L14" s="225"/>
      <c r="M14" s="225"/>
      <c r="N14" s="225"/>
      <c r="O14" s="225"/>
      <c r="P14" s="225"/>
      <c r="Q14" s="6"/>
      <c r="R14" s="6"/>
      <c r="S14" s="6"/>
      <c r="T14" s="6"/>
      <c r="U14" s="6"/>
      <c r="V14" s="6"/>
      <c r="W14" s="6"/>
    </row>
    <row r="15" spans="1:23">
      <c r="E15" s="149" t="s">
        <v>6202</v>
      </c>
      <c r="F15" s="149" t="s">
        <v>6203</v>
      </c>
      <c r="G15" s="149" t="s">
        <v>6204</v>
      </c>
      <c r="H15" s="149" t="s">
        <v>6150</v>
      </c>
      <c r="I15" s="149" t="s">
        <v>6151</v>
      </c>
      <c r="J15" s="149" t="s">
        <v>6152</v>
      </c>
      <c r="K15" s="149" t="s">
        <v>6153</v>
      </c>
      <c r="L15" s="149" t="s">
        <v>6154</v>
      </c>
      <c r="M15" s="149" t="s">
        <v>6155</v>
      </c>
      <c r="N15" s="149" t="s">
        <v>6156</v>
      </c>
      <c r="O15" s="149" t="s">
        <v>6157</v>
      </c>
      <c r="P15" s="149" t="s">
        <v>6158</v>
      </c>
      <c r="Q15" s="291" t="s">
        <v>6159</v>
      </c>
      <c r="R15" s="292"/>
      <c r="S15" s="281" t="s">
        <v>6200</v>
      </c>
      <c r="T15" s="282">
        <v>122577713</v>
      </c>
      <c r="U15" s="281" t="s">
        <v>6201</v>
      </c>
      <c r="V15" s="6"/>
      <c r="W15" s="6"/>
    </row>
    <row r="16" spans="1:23">
      <c r="E16" s="136" t="s">
        <v>6205</v>
      </c>
      <c r="F16" s="136" t="s">
        <v>6206</v>
      </c>
      <c r="G16" s="136"/>
      <c r="H16" s="136" t="s">
        <v>6160</v>
      </c>
      <c r="I16" s="139">
        <v>9929430</v>
      </c>
      <c r="J16" s="139">
        <v>0</v>
      </c>
      <c r="K16" s="139">
        <v>8</v>
      </c>
      <c r="L16" s="139">
        <v>5</v>
      </c>
      <c r="M16" s="139">
        <v>0</v>
      </c>
      <c r="N16" s="139">
        <v>90</v>
      </c>
      <c r="O16" s="139">
        <v>3075</v>
      </c>
      <c r="P16" s="139">
        <v>27884016</v>
      </c>
      <c r="Q16" s="6"/>
      <c r="R16" s="6"/>
      <c r="S16" s="6" t="s">
        <v>6161</v>
      </c>
      <c r="T16" s="282">
        <f>P57</f>
        <v>260637328</v>
      </c>
      <c r="U16" s="283"/>
      <c r="V16" s="283"/>
      <c r="W16" s="6"/>
    </row>
    <row r="17" spans="5:23">
      <c r="E17" s="136" t="s">
        <v>6207</v>
      </c>
      <c r="F17" s="136" t="s">
        <v>6208</v>
      </c>
      <c r="G17" s="136"/>
      <c r="H17" s="136" t="s">
        <v>6160</v>
      </c>
      <c r="I17" s="139">
        <v>7833080</v>
      </c>
      <c r="J17" s="139">
        <v>87500</v>
      </c>
      <c r="K17" s="139">
        <v>8</v>
      </c>
      <c r="L17" s="139">
        <v>5</v>
      </c>
      <c r="M17" s="139">
        <v>0</v>
      </c>
      <c r="N17" s="139">
        <v>90</v>
      </c>
      <c r="O17" s="139">
        <v>3075</v>
      </c>
      <c r="P17" s="139">
        <v>22242724</v>
      </c>
      <c r="Q17" s="6"/>
      <c r="R17" s="6"/>
      <c r="S17" s="6" t="s">
        <v>6162</v>
      </c>
      <c r="T17" s="282">
        <f>T16-T15</f>
        <v>138059615</v>
      </c>
      <c r="U17" s="283"/>
      <c r="V17" s="283"/>
      <c r="W17" s="6"/>
    </row>
    <row r="18" spans="5:23">
      <c r="E18" s="136" t="s">
        <v>5828</v>
      </c>
      <c r="F18" s="136" t="s">
        <v>6209</v>
      </c>
      <c r="G18" s="136"/>
      <c r="H18" s="136" t="s">
        <v>6163</v>
      </c>
      <c r="I18" s="139">
        <v>6779550</v>
      </c>
      <c r="J18" s="139">
        <v>87500</v>
      </c>
      <c r="K18" s="139">
        <v>5</v>
      </c>
      <c r="L18" s="139">
        <v>9</v>
      </c>
      <c r="M18" s="139">
        <v>0</v>
      </c>
      <c r="N18" s="139">
        <v>90</v>
      </c>
      <c r="O18" s="139">
        <v>2101</v>
      </c>
      <c r="P18" s="139">
        <v>13175957</v>
      </c>
      <c r="Q18" s="6"/>
      <c r="R18" s="6"/>
      <c r="S18" s="6" t="s">
        <v>6164</v>
      </c>
      <c r="T18" s="282">
        <f>W27</f>
        <v>34514903</v>
      </c>
      <c r="U18" s="282"/>
      <c r="V18" s="282"/>
      <c r="W18" s="6"/>
    </row>
    <row r="19" spans="5:23">
      <c r="E19" s="136" t="s">
        <v>6210</v>
      </c>
      <c r="F19" s="136" t="s">
        <v>6211</v>
      </c>
      <c r="G19" s="136"/>
      <c r="H19" s="136" t="s">
        <v>6163</v>
      </c>
      <c r="I19" s="139">
        <v>5449980</v>
      </c>
      <c r="J19" s="139">
        <v>62500</v>
      </c>
      <c r="K19" s="139">
        <v>5</v>
      </c>
      <c r="L19" s="139">
        <v>9</v>
      </c>
      <c r="M19" s="139">
        <v>0</v>
      </c>
      <c r="N19" s="139">
        <v>90</v>
      </c>
      <c r="O19" s="139">
        <v>2101</v>
      </c>
      <c r="P19" s="139">
        <v>10576914</v>
      </c>
      <c r="Q19" s="6"/>
      <c r="R19" s="6"/>
      <c r="S19" s="6"/>
      <c r="T19" s="6"/>
      <c r="U19" s="6"/>
      <c r="V19" s="6"/>
      <c r="W19" s="6"/>
    </row>
    <row r="20" spans="5:23">
      <c r="E20" s="136" t="s">
        <v>5826</v>
      </c>
      <c r="F20" s="136" t="s">
        <v>6212</v>
      </c>
      <c r="G20" s="136"/>
      <c r="H20" s="136" t="s">
        <v>6163</v>
      </c>
      <c r="I20" s="139">
        <v>3390800</v>
      </c>
      <c r="J20" s="139">
        <v>50000</v>
      </c>
      <c r="K20" s="139">
        <v>5</v>
      </c>
      <c r="L20" s="139">
        <v>9</v>
      </c>
      <c r="M20" s="139">
        <v>0</v>
      </c>
      <c r="N20" s="139">
        <v>90</v>
      </c>
      <c r="O20" s="139">
        <v>2101</v>
      </c>
      <c r="P20" s="139">
        <v>6601937</v>
      </c>
      <c r="Q20" s="6"/>
      <c r="R20" s="6"/>
      <c r="S20" s="284" t="s">
        <v>6159</v>
      </c>
      <c r="T20" s="284" t="s">
        <v>6165</v>
      </c>
      <c r="U20" s="284" t="s">
        <v>6166</v>
      </c>
      <c r="V20" s="284" t="s">
        <v>6167</v>
      </c>
      <c r="W20" s="284" t="s">
        <v>6168</v>
      </c>
    </row>
    <row r="21" spans="5:23">
      <c r="E21" s="136" t="s">
        <v>6213</v>
      </c>
      <c r="F21" s="136" t="s">
        <v>6214</v>
      </c>
      <c r="G21" s="136"/>
      <c r="H21" s="136" t="s">
        <v>6163</v>
      </c>
      <c r="I21" s="139">
        <v>3190800</v>
      </c>
      <c r="J21" s="139">
        <v>50000</v>
      </c>
      <c r="K21" s="139">
        <v>5</v>
      </c>
      <c r="L21" s="139">
        <v>9</v>
      </c>
      <c r="M21" s="139">
        <v>0</v>
      </c>
      <c r="N21" s="139">
        <v>90</v>
      </c>
      <c r="O21" s="139">
        <v>2101</v>
      </c>
      <c r="P21" s="139">
        <v>6218193</v>
      </c>
      <c r="Q21" s="6"/>
      <c r="R21" s="6"/>
      <c r="S21" s="284"/>
      <c r="T21" s="285"/>
      <c r="U21" s="285"/>
      <c r="V21" s="285"/>
      <c r="W21" s="286"/>
    </row>
    <row r="22" spans="5:23">
      <c r="E22" s="136" t="s">
        <v>6215</v>
      </c>
      <c r="F22" s="136" t="s">
        <v>6216</v>
      </c>
      <c r="G22" s="136"/>
      <c r="H22" s="136" t="s">
        <v>6169</v>
      </c>
      <c r="I22" s="139">
        <v>8293503</v>
      </c>
      <c r="J22" s="139">
        <v>87500</v>
      </c>
      <c r="K22" s="139">
        <v>4</v>
      </c>
      <c r="L22" s="139">
        <v>9</v>
      </c>
      <c r="M22" s="139">
        <v>12</v>
      </c>
      <c r="N22" s="139">
        <v>90</v>
      </c>
      <c r="O22" s="139">
        <v>1748</v>
      </c>
      <c r="P22" s="139">
        <v>13378990</v>
      </c>
      <c r="Q22" s="6"/>
      <c r="R22" s="6"/>
      <c r="S22" s="284"/>
      <c r="T22" s="285"/>
      <c r="U22" s="285"/>
      <c r="V22" s="285"/>
      <c r="W22" s="286"/>
    </row>
    <row r="23" spans="5:23">
      <c r="E23" s="136" t="s">
        <v>6217</v>
      </c>
      <c r="F23" s="136" t="s">
        <v>6218</v>
      </c>
      <c r="G23" s="136"/>
      <c r="H23" s="136" t="s">
        <v>6170</v>
      </c>
      <c r="I23" s="139">
        <v>8238120</v>
      </c>
      <c r="J23" s="139">
        <v>87500</v>
      </c>
      <c r="K23" s="139">
        <v>4</v>
      </c>
      <c r="L23" s="139">
        <v>7</v>
      </c>
      <c r="M23" s="139">
        <v>24</v>
      </c>
      <c r="N23" s="139">
        <v>90</v>
      </c>
      <c r="O23" s="139">
        <v>1699</v>
      </c>
      <c r="P23" s="139">
        <v>12918017</v>
      </c>
      <c r="Q23" s="6"/>
      <c r="R23" s="6"/>
      <c r="S23" s="284"/>
      <c r="T23" s="285"/>
      <c r="U23" s="285"/>
      <c r="V23" s="285"/>
      <c r="W23" s="286"/>
    </row>
    <row r="24" spans="5:23">
      <c r="E24" s="136" t="s">
        <v>6219</v>
      </c>
      <c r="F24" s="136" t="s">
        <v>6220</v>
      </c>
      <c r="G24" s="136"/>
      <c r="H24" s="136" t="s">
        <v>6171</v>
      </c>
      <c r="I24" s="139">
        <v>6519010</v>
      </c>
      <c r="J24" s="139">
        <v>50000</v>
      </c>
      <c r="K24" s="139">
        <v>4</v>
      </c>
      <c r="L24" s="139">
        <v>6</v>
      </c>
      <c r="M24" s="139">
        <v>5</v>
      </c>
      <c r="N24" s="139">
        <v>90</v>
      </c>
      <c r="O24" s="139">
        <v>1650</v>
      </c>
      <c r="P24" s="139">
        <v>9898508</v>
      </c>
      <c r="Q24" s="6"/>
      <c r="R24" s="6"/>
      <c r="S24" s="284"/>
      <c r="T24" s="285"/>
      <c r="U24" s="285"/>
      <c r="V24" s="285"/>
      <c r="W24" s="286"/>
    </row>
    <row r="25" spans="5:23">
      <c r="E25" s="136" t="s">
        <v>6221</v>
      </c>
      <c r="F25" s="136" t="s">
        <v>6222</v>
      </c>
      <c r="G25" s="136"/>
      <c r="H25" s="136" t="s">
        <v>6172</v>
      </c>
      <c r="I25" s="139">
        <v>6734220</v>
      </c>
      <c r="J25" s="139">
        <v>87500</v>
      </c>
      <c r="K25" s="139">
        <v>4</v>
      </c>
      <c r="L25" s="139">
        <v>5</v>
      </c>
      <c r="M25" s="139">
        <v>0</v>
      </c>
      <c r="N25" s="139">
        <v>90</v>
      </c>
      <c r="O25" s="139">
        <v>1614</v>
      </c>
      <c r="P25" s="139">
        <v>10055029</v>
      </c>
      <c r="Q25" s="6"/>
      <c r="R25" s="6"/>
      <c r="S25" s="284"/>
      <c r="T25" s="285"/>
      <c r="U25" s="285"/>
      <c r="V25" s="285"/>
      <c r="W25" s="286"/>
    </row>
    <row r="26" spans="5:23">
      <c r="E26" s="136" t="s">
        <v>6223</v>
      </c>
      <c r="F26" s="136" t="s">
        <v>6224</v>
      </c>
      <c r="G26" s="136"/>
      <c r="H26" s="136" t="s">
        <v>6173</v>
      </c>
      <c r="I26" s="139">
        <v>7000000</v>
      </c>
      <c r="J26" s="139">
        <v>62500</v>
      </c>
      <c r="K26" s="139">
        <v>2</v>
      </c>
      <c r="L26" s="139">
        <v>8</v>
      </c>
      <c r="M26" s="139">
        <v>2</v>
      </c>
      <c r="N26" s="139">
        <v>90</v>
      </c>
      <c r="O26" s="139">
        <v>978</v>
      </c>
      <c r="P26" s="139">
        <v>6307877</v>
      </c>
      <c r="Q26" s="6"/>
      <c r="R26" s="6"/>
      <c r="S26" s="284"/>
      <c r="T26" s="285"/>
      <c r="U26" s="285"/>
      <c r="V26" s="285"/>
      <c r="W26" s="286"/>
    </row>
    <row r="27" spans="5:23">
      <c r="E27" s="136" t="s">
        <v>5994</v>
      </c>
      <c r="F27" s="136" t="s">
        <v>6225</v>
      </c>
      <c r="G27" s="136"/>
      <c r="H27" s="136" t="s">
        <v>6174</v>
      </c>
      <c r="I27" s="139">
        <v>11250000</v>
      </c>
      <c r="J27" s="139">
        <v>87500</v>
      </c>
      <c r="K27" s="139">
        <v>2</v>
      </c>
      <c r="L27" s="139">
        <v>0</v>
      </c>
      <c r="M27" s="139">
        <v>9</v>
      </c>
      <c r="N27" s="139">
        <v>90</v>
      </c>
      <c r="O27" s="139">
        <v>740</v>
      </c>
      <c r="P27" s="139">
        <v>7661872</v>
      </c>
      <c r="Q27" s="6"/>
      <c r="R27" s="6"/>
      <c r="S27" s="284"/>
      <c r="T27" s="173">
        <f>P57</f>
        <v>260637328</v>
      </c>
      <c r="U27" s="287">
        <v>122577713</v>
      </c>
      <c r="V27" s="285">
        <f>T27-U27</f>
        <v>138059615</v>
      </c>
      <c r="W27" s="288">
        <v>34514903</v>
      </c>
    </row>
    <row r="28" spans="5:23">
      <c r="E28" s="136" t="s">
        <v>6226</v>
      </c>
      <c r="F28" s="136" t="s">
        <v>6227</v>
      </c>
      <c r="G28" s="136"/>
      <c r="H28" s="136" t="s">
        <v>6174</v>
      </c>
      <c r="I28" s="139">
        <v>11968304</v>
      </c>
      <c r="J28" s="139">
        <v>75000</v>
      </c>
      <c r="K28" s="139">
        <v>2</v>
      </c>
      <c r="L28" s="139">
        <v>0</v>
      </c>
      <c r="M28" s="139">
        <v>9</v>
      </c>
      <c r="N28" s="139">
        <v>90</v>
      </c>
      <c r="O28" s="139">
        <v>740</v>
      </c>
      <c r="P28" s="139">
        <v>8138854</v>
      </c>
      <c r="Q28" s="6"/>
      <c r="R28" s="6"/>
      <c r="S28" s="283">
        <f>T27-P57</f>
        <v>0</v>
      </c>
      <c r="T28" s="6"/>
      <c r="U28" s="6"/>
      <c r="V28" s="6"/>
      <c r="W28" s="290"/>
    </row>
    <row r="29" spans="5:23">
      <c r="E29" s="136" t="s">
        <v>6228</v>
      </c>
      <c r="F29" s="136" t="s">
        <v>6229</v>
      </c>
      <c r="G29" s="136"/>
      <c r="H29" s="136" t="s">
        <v>6174</v>
      </c>
      <c r="I29" s="139">
        <v>7500000</v>
      </c>
      <c r="J29" s="139">
        <v>50000</v>
      </c>
      <c r="K29" s="139">
        <v>2</v>
      </c>
      <c r="L29" s="139">
        <v>0</v>
      </c>
      <c r="M29" s="139">
        <v>9</v>
      </c>
      <c r="N29" s="139">
        <v>90</v>
      </c>
      <c r="O29" s="139">
        <v>740</v>
      </c>
      <c r="P29" s="139">
        <v>5102283</v>
      </c>
      <c r="Q29" s="6"/>
      <c r="R29" s="6"/>
      <c r="S29" s="6"/>
      <c r="T29" s="6"/>
      <c r="U29" s="6" t="s">
        <v>6175</v>
      </c>
      <c r="V29" s="6"/>
      <c r="W29" s="6"/>
    </row>
    <row r="30" spans="5:23">
      <c r="E30" s="136" t="s">
        <v>6230</v>
      </c>
      <c r="F30" s="136" t="s">
        <v>6231</v>
      </c>
      <c r="G30" s="136"/>
      <c r="H30" s="136" t="s">
        <v>6176</v>
      </c>
      <c r="I30" s="139">
        <v>8142855</v>
      </c>
      <c r="J30" s="139">
        <v>50000</v>
      </c>
      <c r="K30" s="139">
        <v>1</v>
      </c>
      <c r="L30" s="139">
        <v>10</v>
      </c>
      <c r="M30" s="139">
        <v>4</v>
      </c>
      <c r="N30" s="139">
        <v>90</v>
      </c>
      <c r="O30" s="139">
        <v>675</v>
      </c>
      <c r="P30" s="139">
        <v>5050390</v>
      </c>
      <c r="Q30" s="6"/>
      <c r="R30" s="6"/>
      <c r="S30" s="6"/>
      <c r="T30" s="6"/>
      <c r="U30" s="6"/>
      <c r="V30" s="6"/>
      <c r="W30" s="6"/>
    </row>
    <row r="31" spans="5:23">
      <c r="E31" s="136" t="s">
        <v>6232</v>
      </c>
      <c r="F31" s="136" t="s">
        <v>6233</v>
      </c>
      <c r="G31" s="136"/>
      <c r="H31" s="136" t="s">
        <v>6177</v>
      </c>
      <c r="I31" s="139">
        <v>8151786</v>
      </c>
      <c r="J31" s="139">
        <v>50000</v>
      </c>
      <c r="K31" s="139">
        <v>1</v>
      </c>
      <c r="L31" s="139">
        <v>9</v>
      </c>
      <c r="M31" s="139">
        <v>30</v>
      </c>
      <c r="N31" s="139">
        <v>90</v>
      </c>
      <c r="O31" s="139">
        <v>670</v>
      </c>
      <c r="P31" s="139">
        <v>5018445</v>
      </c>
      <c r="Q31" s="6"/>
      <c r="R31" s="6"/>
      <c r="S31" s="6"/>
      <c r="T31" s="6"/>
      <c r="U31" s="6"/>
      <c r="V31" s="6"/>
      <c r="W31" s="6"/>
    </row>
    <row r="32" spans="5:23">
      <c r="E32" s="136" t="s">
        <v>6234</v>
      </c>
      <c r="F32" s="136" t="s">
        <v>6235</v>
      </c>
      <c r="G32" s="136"/>
      <c r="H32" s="136" t="s">
        <v>6177</v>
      </c>
      <c r="I32" s="139">
        <v>7379032</v>
      </c>
      <c r="J32" s="139">
        <v>50000</v>
      </c>
      <c r="K32" s="139">
        <v>1</v>
      </c>
      <c r="L32" s="139">
        <v>9</v>
      </c>
      <c r="M32" s="139">
        <v>30</v>
      </c>
      <c r="N32" s="139">
        <v>90</v>
      </c>
      <c r="O32" s="139">
        <v>670</v>
      </c>
      <c r="P32" s="139">
        <v>4545618</v>
      </c>
      <c r="Q32" s="6"/>
      <c r="R32" s="6"/>
      <c r="S32" s="6"/>
      <c r="T32" s="6"/>
      <c r="U32" s="6"/>
      <c r="V32" s="6"/>
      <c r="W32" s="6"/>
    </row>
    <row r="33" spans="5:23">
      <c r="E33" s="136" t="s">
        <v>6236</v>
      </c>
      <c r="F33" s="136" t="s">
        <v>6237</v>
      </c>
      <c r="G33" s="136"/>
      <c r="H33" s="136" t="s">
        <v>6178</v>
      </c>
      <c r="I33" s="139">
        <v>7904761</v>
      </c>
      <c r="J33" s="139">
        <v>50000</v>
      </c>
      <c r="K33" s="139">
        <v>1</v>
      </c>
      <c r="L33" s="139">
        <v>9</v>
      </c>
      <c r="M33" s="139">
        <v>27</v>
      </c>
      <c r="N33" s="139">
        <v>90</v>
      </c>
      <c r="O33" s="139">
        <v>667</v>
      </c>
      <c r="P33" s="139">
        <v>4845503</v>
      </c>
      <c r="Q33" s="6"/>
      <c r="R33" s="6"/>
      <c r="S33" s="6"/>
      <c r="T33" s="6"/>
      <c r="U33" s="6"/>
      <c r="V33" s="6"/>
      <c r="W33" s="6"/>
    </row>
    <row r="34" spans="5:23">
      <c r="E34" s="136" t="s">
        <v>6238</v>
      </c>
      <c r="F34" s="136" t="s">
        <v>6239</v>
      </c>
      <c r="G34" s="136"/>
      <c r="H34" s="136" t="s">
        <v>6179</v>
      </c>
      <c r="I34" s="139">
        <v>7657735</v>
      </c>
      <c r="J34" s="139">
        <v>62500</v>
      </c>
      <c r="K34" s="139">
        <v>1</v>
      </c>
      <c r="L34" s="139">
        <v>9</v>
      </c>
      <c r="M34" s="139">
        <v>14</v>
      </c>
      <c r="N34" s="139">
        <v>90</v>
      </c>
      <c r="O34" s="139">
        <v>654</v>
      </c>
      <c r="P34" s="139">
        <v>4610990</v>
      </c>
      <c r="Q34" s="6"/>
      <c r="R34" s="6"/>
      <c r="S34" s="6"/>
      <c r="T34" s="6"/>
      <c r="U34" s="6"/>
      <c r="V34" s="6"/>
      <c r="W34" s="6"/>
    </row>
    <row r="35" spans="5:23">
      <c r="E35" s="136" t="s">
        <v>6240</v>
      </c>
      <c r="F35" s="136" t="s">
        <v>6241</v>
      </c>
      <c r="G35" s="136"/>
      <c r="H35" s="136" t="s">
        <v>6180</v>
      </c>
      <c r="I35" s="139">
        <v>6249996</v>
      </c>
      <c r="J35" s="139">
        <v>50000</v>
      </c>
      <c r="K35" s="139">
        <v>1</v>
      </c>
      <c r="L35" s="139">
        <v>9</v>
      </c>
      <c r="M35" s="139">
        <v>9</v>
      </c>
      <c r="N35" s="139">
        <v>90</v>
      </c>
      <c r="O35" s="139">
        <v>649</v>
      </c>
      <c r="P35" s="139">
        <v>3733970</v>
      </c>
      <c r="Q35" s="6"/>
      <c r="R35" s="6"/>
      <c r="S35" s="6"/>
      <c r="T35" s="6"/>
      <c r="U35" s="6"/>
      <c r="V35" s="6"/>
      <c r="W35" s="6"/>
    </row>
    <row r="36" spans="5:23">
      <c r="E36" s="136" t="s">
        <v>6242</v>
      </c>
      <c r="F36" s="136" t="s">
        <v>6243</v>
      </c>
      <c r="G36" s="136"/>
      <c r="H36" s="136" t="s">
        <v>6181</v>
      </c>
      <c r="I36" s="139">
        <v>6041186</v>
      </c>
      <c r="J36" s="139">
        <v>50000</v>
      </c>
      <c r="K36" s="139">
        <v>1</v>
      </c>
      <c r="L36" s="139">
        <v>9</v>
      </c>
      <c r="M36" s="139">
        <v>4</v>
      </c>
      <c r="N36" s="139">
        <v>90</v>
      </c>
      <c r="O36" s="139">
        <v>644</v>
      </c>
      <c r="P36" s="139">
        <v>3582396</v>
      </c>
      <c r="Q36" s="6"/>
      <c r="R36" s="6"/>
      <c r="S36" s="6"/>
      <c r="T36" s="6"/>
      <c r="U36" s="6"/>
      <c r="V36" s="6"/>
      <c r="W36" s="6"/>
    </row>
    <row r="37" spans="5:23">
      <c r="E37" s="136" t="s">
        <v>6244</v>
      </c>
      <c r="F37" s="136" t="s">
        <v>6245</v>
      </c>
      <c r="G37" s="136"/>
      <c r="H37" s="136" t="s">
        <v>6182</v>
      </c>
      <c r="I37" s="139">
        <v>15000000</v>
      </c>
      <c r="J37" s="139">
        <v>87500</v>
      </c>
      <c r="K37" s="139">
        <v>1</v>
      </c>
      <c r="L37" s="139">
        <v>9</v>
      </c>
      <c r="M37" s="139">
        <v>0</v>
      </c>
      <c r="N37" s="139">
        <v>90</v>
      </c>
      <c r="O37" s="139">
        <v>640</v>
      </c>
      <c r="P37" s="139">
        <v>8818265</v>
      </c>
      <c r="Q37" s="6"/>
      <c r="R37" s="6"/>
      <c r="S37" s="6"/>
      <c r="T37" s="6"/>
      <c r="U37" s="6"/>
      <c r="V37" s="6"/>
      <c r="W37" s="6"/>
    </row>
    <row r="38" spans="5:23">
      <c r="E38" s="136" t="s">
        <v>6246</v>
      </c>
      <c r="F38" s="136" t="s">
        <v>6247</v>
      </c>
      <c r="G38" s="136"/>
      <c r="H38" s="136" t="s">
        <v>6183</v>
      </c>
      <c r="I38" s="139">
        <v>6331603</v>
      </c>
      <c r="J38" s="139">
        <v>50000</v>
      </c>
      <c r="K38" s="139">
        <v>1</v>
      </c>
      <c r="L38" s="139">
        <v>8</v>
      </c>
      <c r="M38" s="139">
        <v>11</v>
      </c>
      <c r="N38" s="139">
        <v>90</v>
      </c>
      <c r="O38" s="139">
        <v>621</v>
      </c>
      <c r="P38" s="139">
        <v>3619156</v>
      </c>
      <c r="Q38" s="6"/>
      <c r="R38" s="6"/>
      <c r="S38" s="6"/>
      <c r="T38" s="6"/>
      <c r="U38" s="6"/>
      <c r="V38" s="6"/>
      <c r="W38" s="6"/>
    </row>
    <row r="39" spans="5:23">
      <c r="E39" s="136" t="s">
        <v>6248</v>
      </c>
      <c r="F39" s="136" t="s">
        <v>6249</v>
      </c>
      <c r="G39" s="136"/>
      <c r="H39" s="136" t="s">
        <v>6184</v>
      </c>
      <c r="I39" s="139">
        <v>9999996</v>
      </c>
      <c r="J39" s="139">
        <v>87500</v>
      </c>
      <c r="K39" s="139">
        <v>1</v>
      </c>
      <c r="L39" s="139">
        <v>8</v>
      </c>
      <c r="M39" s="139">
        <v>4</v>
      </c>
      <c r="N39" s="139">
        <v>90</v>
      </c>
      <c r="O39" s="139">
        <v>614</v>
      </c>
      <c r="P39" s="139">
        <v>5656368</v>
      </c>
      <c r="Q39" s="6"/>
      <c r="R39" s="6"/>
      <c r="S39" s="6"/>
      <c r="T39" s="6"/>
      <c r="U39" s="6"/>
      <c r="V39" s="6"/>
      <c r="W39" s="6"/>
    </row>
    <row r="40" spans="5:23">
      <c r="E40" s="136" t="s">
        <v>6250</v>
      </c>
      <c r="F40" s="136" t="s">
        <v>6251</v>
      </c>
      <c r="G40" s="136"/>
      <c r="H40" s="136" t="s">
        <v>6185</v>
      </c>
      <c r="I40" s="139">
        <v>6035715</v>
      </c>
      <c r="J40" s="139">
        <v>50000</v>
      </c>
      <c r="K40" s="139">
        <v>1</v>
      </c>
      <c r="L40" s="139">
        <v>6</v>
      </c>
      <c r="M40" s="139">
        <v>23</v>
      </c>
      <c r="N40" s="139">
        <v>90</v>
      </c>
      <c r="O40" s="139">
        <v>572</v>
      </c>
      <c r="P40" s="139">
        <v>3179022</v>
      </c>
      <c r="Q40" s="6"/>
      <c r="R40" s="6"/>
      <c r="S40" s="6"/>
      <c r="T40" s="6"/>
      <c r="U40" s="6"/>
      <c r="V40" s="6"/>
      <c r="W40" s="6"/>
    </row>
    <row r="41" spans="5:23">
      <c r="E41" s="136" t="s">
        <v>6252</v>
      </c>
      <c r="F41" s="136" t="s">
        <v>6253</v>
      </c>
      <c r="G41" s="136"/>
      <c r="H41" s="136" t="s">
        <v>6185</v>
      </c>
      <c r="I41" s="139">
        <v>5579910</v>
      </c>
      <c r="J41" s="139">
        <v>50000</v>
      </c>
      <c r="K41" s="139">
        <v>1</v>
      </c>
      <c r="L41" s="139">
        <v>6</v>
      </c>
      <c r="M41" s="139">
        <v>23</v>
      </c>
      <c r="N41" s="139">
        <v>90</v>
      </c>
      <c r="O41" s="139">
        <v>572</v>
      </c>
      <c r="P41" s="139">
        <v>2940921</v>
      </c>
      <c r="Q41" s="6"/>
      <c r="R41" s="6"/>
      <c r="S41" s="6"/>
      <c r="T41" s="6"/>
      <c r="U41" s="6"/>
      <c r="V41" s="6"/>
      <c r="W41" s="6"/>
    </row>
    <row r="42" spans="5:23">
      <c r="E42" s="136" t="s">
        <v>6254</v>
      </c>
      <c r="F42" s="136" t="s">
        <v>6255</v>
      </c>
      <c r="G42" s="136"/>
      <c r="H42" s="136" t="s">
        <v>6186</v>
      </c>
      <c r="I42" s="139">
        <v>9499992</v>
      </c>
      <c r="J42" s="139">
        <v>87500</v>
      </c>
      <c r="K42" s="139">
        <v>1</v>
      </c>
      <c r="L42" s="139">
        <v>5</v>
      </c>
      <c r="M42" s="139">
        <v>19</v>
      </c>
      <c r="N42" s="139">
        <v>90</v>
      </c>
      <c r="O42" s="139">
        <v>537</v>
      </c>
      <c r="P42" s="139">
        <v>4701811</v>
      </c>
      <c r="Q42" s="6"/>
      <c r="R42" s="6"/>
      <c r="S42" s="6"/>
      <c r="T42" s="6"/>
      <c r="U42" s="6"/>
      <c r="V42" s="6"/>
      <c r="W42" s="6"/>
    </row>
    <row r="43" spans="5:23">
      <c r="E43" s="136" t="s">
        <v>6256</v>
      </c>
      <c r="F43" s="136" t="s">
        <v>6257</v>
      </c>
      <c r="G43" s="136"/>
      <c r="H43" s="136" t="s">
        <v>6187</v>
      </c>
      <c r="I43" s="139">
        <v>7249980</v>
      </c>
      <c r="J43" s="139">
        <v>50000</v>
      </c>
      <c r="K43" s="139">
        <v>1</v>
      </c>
      <c r="L43" s="139">
        <v>4</v>
      </c>
      <c r="M43" s="139">
        <v>8</v>
      </c>
      <c r="N43" s="139">
        <v>90</v>
      </c>
      <c r="O43" s="139">
        <v>495</v>
      </c>
      <c r="P43" s="139">
        <v>3299991</v>
      </c>
      <c r="Q43" s="6"/>
      <c r="R43" s="6"/>
      <c r="S43" s="6"/>
      <c r="T43" s="6"/>
      <c r="U43" s="6"/>
      <c r="V43" s="6"/>
      <c r="W43" s="6"/>
    </row>
    <row r="44" spans="5:23">
      <c r="E44" s="136" t="s">
        <v>6258</v>
      </c>
      <c r="F44" s="136" t="s">
        <v>6259</v>
      </c>
      <c r="G44" s="136"/>
      <c r="H44" s="136" t="s">
        <v>6188</v>
      </c>
      <c r="I44" s="139">
        <v>6430099</v>
      </c>
      <c r="J44" s="139">
        <v>50000</v>
      </c>
      <c r="K44" s="139">
        <v>1</v>
      </c>
      <c r="L44" s="139">
        <v>3</v>
      </c>
      <c r="M44" s="139">
        <v>7</v>
      </c>
      <c r="N44" s="139">
        <v>90</v>
      </c>
      <c r="O44" s="139">
        <v>464</v>
      </c>
      <c r="P44" s="139">
        <v>2745905</v>
      </c>
      <c r="Q44" s="6"/>
      <c r="R44" s="6"/>
      <c r="S44" s="6"/>
      <c r="T44" s="6"/>
      <c r="U44" s="6"/>
      <c r="V44" s="6"/>
      <c r="W44" s="6"/>
    </row>
    <row r="45" spans="5:23">
      <c r="E45" s="136" t="s">
        <v>6260</v>
      </c>
      <c r="F45" s="136" t="s">
        <v>6261</v>
      </c>
      <c r="G45" s="136"/>
      <c r="H45" s="136" t="s">
        <v>6189</v>
      </c>
      <c r="I45" s="139">
        <v>6766648</v>
      </c>
      <c r="J45" s="139">
        <v>50000</v>
      </c>
      <c r="K45" s="139">
        <v>1</v>
      </c>
      <c r="L45" s="139">
        <v>2</v>
      </c>
      <c r="M45" s="139">
        <v>27</v>
      </c>
      <c r="N45" s="139">
        <v>90</v>
      </c>
      <c r="O45" s="139">
        <v>453</v>
      </c>
      <c r="P45" s="139">
        <v>2820038</v>
      </c>
      <c r="Q45" s="6"/>
      <c r="R45" s="6"/>
      <c r="S45" s="6"/>
      <c r="T45" s="6"/>
      <c r="U45" s="6"/>
      <c r="V45" s="6"/>
      <c r="W45" s="6"/>
    </row>
    <row r="46" spans="5:23">
      <c r="E46" s="136" t="s">
        <v>6262</v>
      </c>
      <c r="F46" s="136" t="s">
        <v>6263</v>
      </c>
      <c r="G46" s="136"/>
      <c r="H46" s="136" t="s">
        <v>6190</v>
      </c>
      <c r="I46" s="139">
        <v>22204298</v>
      </c>
      <c r="J46" s="139">
        <v>87500</v>
      </c>
      <c r="K46" s="139">
        <v>1</v>
      </c>
      <c r="L46" s="139">
        <v>2</v>
      </c>
      <c r="M46" s="139">
        <v>10</v>
      </c>
      <c r="N46" s="139">
        <v>90</v>
      </c>
      <c r="O46" s="139">
        <v>436</v>
      </c>
      <c r="P46" s="139">
        <v>8876003</v>
      </c>
      <c r="Q46" s="6"/>
      <c r="R46" s="6"/>
      <c r="S46" s="6"/>
      <c r="T46" s="6"/>
      <c r="U46" s="6"/>
      <c r="V46" s="6"/>
      <c r="W46" s="6"/>
    </row>
    <row r="47" spans="5:23">
      <c r="E47" s="136" t="s">
        <v>6264</v>
      </c>
      <c r="F47" s="136" t="s">
        <v>6265</v>
      </c>
      <c r="G47" s="136"/>
      <c r="H47" s="136" t="s">
        <v>6191</v>
      </c>
      <c r="I47" s="139">
        <v>9299826</v>
      </c>
      <c r="J47" s="139">
        <v>50000</v>
      </c>
      <c r="K47" s="139">
        <v>1</v>
      </c>
      <c r="L47" s="139">
        <v>1</v>
      </c>
      <c r="M47" s="139">
        <v>15</v>
      </c>
      <c r="N47" s="139">
        <v>90</v>
      </c>
      <c r="O47" s="139">
        <v>411</v>
      </c>
      <c r="P47" s="139">
        <v>3509387</v>
      </c>
      <c r="Q47" s="6"/>
      <c r="R47" s="6"/>
      <c r="S47" s="6"/>
      <c r="T47" s="6"/>
      <c r="U47" s="6"/>
      <c r="V47" s="6"/>
      <c r="W47" s="6"/>
    </row>
    <row r="48" spans="5:23">
      <c r="E48" s="136" t="s">
        <v>6266</v>
      </c>
      <c r="F48" s="136" t="s">
        <v>6267</v>
      </c>
      <c r="G48" s="136"/>
      <c r="H48" s="136" t="s">
        <v>6191</v>
      </c>
      <c r="I48" s="139">
        <v>6503219</v>
      </c>
      <c r="J48" s="139">
        <v>50000</v>
      </c>
      <c r="K48" s="139">
        <v>1</v>
      </c>
      <c r="L48" s="139">
        <v>1</v>
      </c>
      <c r="M48" s="139">
        <v>15</v>
      </c>
      <c r="N48" s="139">
        <v>90</v>
      </c>
      <c r="O48" s="139">
        <v>411</v>
      </c>
      <c r="P48" s="139">
        <v>2459701</v>
      </c>
      <c r="Q48" s="6"/>
      <c r="R48" s="6"/>
      <c r="S48" s="6"/>
      <c r="T48" s="6"/>
      <c r="U48" s="6"/>
      <c r="V48" s="6"/>
      <c r="W48" s="6"/>
    </row>
    <row r="49" spans="5:23">
      <c r="E49" s="136" t="s">
        <v>6268</v>
      </c>
      <c r="F49" s="136" t="s">
        <v>6269</v>
      </c>
      <c r="G49" s="136"/>
      <c r="H49" s="136" t="s">
        <v>6192</v>
      </c>
      <c r="I49" s="139">
        <v>5440270</v>
      </c>
      <c r="J49" s="139">
        <v>50000</v>
      </c>
      <c r="K49" s="139">
        <v>1</v>
      </c>
      <c r="L49" s="139">
        <v>1</v>
      </c>
      <c r="M49" s="139">
        <v>14</v>
      </c>
      <c r="N49" s="139">
        <v>90</v>
      </c>
      <c r="O49" s="139">
        <v>410</v>
      </c>
      <c r="P49" s="139">
        <v>2055718</v>
      </c>
      <c r="Q49" s="6"/>
      <c r="R49" s="6"/>
      <c r="S49" s="6"/>
      <c r="T49" s="6"/>
      <c r="U49" s="6"/>
      <c r="V49" s="6"/>
      <c r="W49" s="6"/>
    </row>
    <row r="50" spans="5:23">
      <c r="E50" s="136" t="s">
        <v>6270</v>
      </c>
      <c r="F50" s="136" t="s">
        <v>6271</v>
      </c>
      <c r="G50" s="136"/>
      <c r="H50" s="136" t="s">
        <v>6193</v>
      </c>
      <c r="I50" s="139">
        <v>5440270</v>
      </c>
      <c r="J50" s="139">
        <v>50000</v>
      </c>
      <c r="K50" s="139">
        <v>1</v>
      </c>
      <c r="L50" s="139">
        <v>1</v>
      </c>
      <c r="M50" s="139">
        <v>6</v>
      </c>
      <c r="N50" s="139">
        <v>90</v>
      </c>
      <c r="O50" s="139">
        <v>402</v>
      </c>
      <c r="P50" s="139">
        <v>2015606</v>
      </c>
      <c r="Q50" s="6"/>
      <c r="R50" s="6"/>
      <c r="S50" s="6"/>
      <c r="T50" s="6"/>
      <c r="U50" s="6"/>
      <c r="V50" s="6"/>
      <c r="W50" s="6"/>
    </row>
    <row r="51" spans="5:23">
      <c r="E51" s="136" t="s">
        <v>6272</v>
      </c>
      <c r="F51" s="136" t="s">
        <v>6273</v>
      </c>
      <c r="G51" s="136"/>
      <c r="H51" s="136" t="s">
        <v>6194</v>
      </c>
      <c r="I51" s="139">
        <v>5440270</v>
      </c>
      <c r="J51" s="139">
        <v>50000</v>
      </c>
      <c r="K51" s="139">
        <v>1</v>
      </c>
      <c r="L51" s="139">
        <v>1</v>
      </c>
      <c r="M51" s="139">
        <v>0</v>
      </c>
      <c r="N51" s="139">
        <v>90</v>
      </c>
      <c r="O51" s="139">
        <v>396</v>
      </c>
      <c r="P51" s="139">
        <v>1985522</v>
      </c>
      <c r="Q51" s="6"/>
      <c r="R51" s="6"/>
      <c r="S51" s="6"/>
      <c r="T51" s="6"/>
      <c r="U51" s="6"/>
      <c r="V51" s="6"/>
      <c r="W51" s="6"/>
    </row>
    <row r="52" spans="5:23">
      <c r="E52" s="136" t="s">
        <v>6274</v>
      </c>
      <c r="F52" s="136" t="s">
        <v>6275</v>
      </c>
      <c r="G52" s="136"/>
      <c r="H52" s="136" t="s">
        <v>6195</v>
      </c>
      <c r="I52" s="139">
        <v>8419356</v>
      </c>
      <c r="J52" s="139">
        <v>50000</v>
      </c>
      <c r="K52" s="139">
        <v>1</v>
      </c>
      <c r="L52" s="139">
        <v>0</v>
      </c>
      <c r="M52" s="139">
        <v>25</v>
      </c>
      <c r="N52" s="139">
        <v>90</v>
      </c>
      <c r="O52" s="139">
        <v>390</v>
      </c>
      <c r="P52" s="139">
        <v>3016483</v>
      </c>
      <c r="Q52" s="6"/>
      <c r="R52" s="6"/>
      <c r="S52" s="6"/>
      <c r="T52" s="6"/>
      <c r="U52" s="6"/>
      <c r="V52" s="6"/>
      <c r="W52" s="6"/>
    </row>
    <row r="53" spans="5:23">
      <c r="E53" s="136" t="s">
        <v>6276</v>
      </c>
      <c r="F53" s="136" t="s">
        <v>6277</v>
      </c>
      <c r="G53" s="136"/>
      <c r="H53" s="136" t="s">
        <v>6196</v>
      </c>
      <c r="I53" s="139">
        <v>4864315</v>
      </c>
      <c r="J53" s="139">
        <v>50000</v>
      </c>
      <c r="K53" s="139">
        <v>1</v>
      </c>
      <c r="L53" s="139">
        <v>0</v>
      </c>
      <c r="M53" s="139">
        <v>16</v>
      </c>
      <c r="N53" s="139">
        <v>90</v>
      </c>
      <c r="O53" s="139">
        <v>381</v>
      </c>
      <c r="P53" s="139">
        <v>1709912</v>
      </c>
      <c r="Q53" s="6"/>
      <c r="R53" s="6"/>
      <c r="S53" s="6"/>
      <c r="T53" s="6"/>
      <c r="U53" s="6"/>
      <c r="V53" s="6"/>
      <c r="W53" s="6"/>
    </row>
    <row r="54" spans="5:23">
      <c r="E54" s="136" t="s">
        <v>6278</v>
      </c>
      <c r="F54" s="136" t="s">
        <v>6279</v>
      </c>
      <c r="G54" s="136"/>
      <c r="H54" s="136" t="s">
        <v>6197</v>
      </c>
      <c r="I54" s="139">
        <v>7741937</v>
      </c>
      <c r="J54" s="139">
        <v>50000</v>
      </c>
      <c r="K54" s="139">
        <v>1</v>
      </c>
      <c r="L54" s="139">
        <v>0</v>
      </c>
      <c r="M54" s="139">
        <v>18</v>
      </c>
      <c r="N54" s="139">
        <v>90</v>
      </c>
      <c r="O54" s="139">
        <v>383</v>
      </c>
      <c r="P54" s="139">
        <v>2725399</v>
      </c>
      <c r="Q54" s="6"/>
      <c r="R54" s="6"/>
      <c r="S54" s="6"/>
      <c r="T54" s="6"/>
      <c r="U54" s="6"/>
      <c r="V54" s="6"/>
      <c r="W54" s="6"/>
    </row>
    <row r="55" spans="5:23">
      <c r="E55" s="136" t="s">
        <v>6280</v>
      </c>
      <c r="F55" s="136" t="s">
        <v>6281</v>
      </c>
      <c r="G55" s="136"/>
      <c r="H55" s="136" t="s">
        <v>6198</v>
      </c>
      <c r="I55" s="139">
        <v>4335483</v>
      </c>
      <c r="J55" s="139">
        <v>50000</v>
      </c>
      <c r="K55" s="139">
        <v>1</v>
      </c>
      <c r="L55" s="139">
        <v>0</v>
      </c>
      <c r="M55" s="139">
        <v>10</v>
      </c>
      <c r="N55" s="139">
        <v>90</v>
      </c>
      <c r="O55" s="139">
        <v>375</v>
      </c>
      <c r="P55" s="139">
        <v>1501878</v>
      </c>
      <c r="Q55" s="6"/>
      <c r="R55" s="6"/>
      <c r="S55" s="6"/>
      <c r="T55" s="6"/>
      <c r="U55" s="6"/>
      <c r="V55" s="6"/>
      <c r="W55" s="6"/>
    </row>
    <row r="56" spans="5:23">
      <c r="E56" s="136" t="s">
        <v>6282</v>
      </c>
      <c r="F56" s="136" t="s">
        <v>6283</v>
      </c>
      <c r="G56" s="136"/>
      <c r="H56" s="136" t="s">
        <v>6199</v>
      </c>
      <c r="I56" s="139">
        <v>4258064</v>
      </c>
      <c r="J56" s="139">
        <v>50000</v>
      </c>
      <c r="K56" s="139">
        <v>1</v>
      </c>
      <c r="L56" s="139">
        <v>0</v>
      </c>
      <c r="M56" s="139">
        <v>4</v>
      </c>
      <c r="N56" s="139">
        <v>90</v>
      </c>
      <c r="O56" s="139">
        <v>369</v>
      </c>
      <c r="P56" s="139">
        <v>1451759</v>
      </c>
      <c r="Q56" s="6"/>
      <c r="R56" s="6"/>
      <c r="S56" s="6"/>
      <c r="T56" s="6"/>
      <c r="U56" s="6"/>
      <c r="V56" s="6"/>
      <c r="W56" s="6"/>
    </row>
    <row r="57" spans="5:23">
      <c r="E57" s="136"/>
      <c r="F57" s="136" t="s">
        <v>6284</v>
      </c>
      <c r="G57" s="136"/>
      <c r="H57" s="136"/>
      <c r="I57" s="289"/>
      <c r="J57" s="289"/>
      <c r="K57" s="289"/>
      <c r="L57" s="289"/>
      <c r="M57" s="289"/>
      <c r="N57" s="289"/>
      <c r="O57" s="289"/>
      <c r="P57" s="143">
        <v>260637328</v>
      </c>
      <c r="Q57" s="6"/>
      <c r="R57" s="6"/>
      <c r="S57" s="6"/>
      <c r="T57" s="6"/>
      <c r="U57" s="6"/>
      <c r="V57" s="6"/>
      <c r="W57" s="6"/>
    </row>
  </sheetData>
  <mergeCells count="4">
    <mergeCell ref="E5:E6"/>
    <mergeCell ref="F5:F6"/>
    <mergeCell ref="G5:H5"/>
    <mergeCell ref="I5:I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3026-03A5-4137-9C5E-D0A6EFC99197}">
  <sheetPr>
    <tabColor rgb="FF0070C0"/>
  </sheetPr>
  <dimension ref="A1:J1838"/>
  <sheetViews>
    <sheetView topLeftCell="A18" workbookViewId="0">
      <selection activeCell="P25" sqref="A1:XFD1048576"/>
    </sheetView>
    <sheetView workbookViewId="1"/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9" width="15.296875" style="34" customWidth="1"/>
    <col min="10" max="20" width="9.59765625" style="34" customWidth="1"/>
    <col min="21" max="21" width="10.59765625" style="34" bestFit="1" customWidth="1"/>
    <col min="22" max="22" width="8.8984375" style="34" bestFit="1" customWidth="1"/>
    <col min="23" max="23" width="9.69921875" style="34" bestFit="1" customWidth="1"/>
    <col min="24" max="27" width="8.796875" style="34"/>
    <col min="28" max="28" width="12.5" style="34" customWidth="1"/>
    <col min="29" max="30" width="8.796875" style="34"/>
    <col min="31" max="31" width="10.19921875" style="34" customWidth="1"/>
    <col min="32" max="33" width="10.09765625" style="34" customWidth="1"/>
    <col min="34" max="34" width="8.796875" style="34"/>
    <col min="35" max="52" width="11.09765625" style="34" customWidth="1"/>
    <col min="53" max="16384" width="8.796875" style="34"/>
  </cols>
  <sheetData>
    <row r="1" spans="1:10" s="37" customFormat="1">
      <c r="A1" s="34"/>
      <c r="B1" s="35" t="s">
        <v>3173</v>
      </c>
      <c r="C1" s="36"/>
      <c r="D1" s="36"/>
    </row>
    <row r="3" spans="1:10" s="41" customFormat="1">
      <c r="A3" s="34"/>
      <c r="B3" s="38"/>
      <c r="C3" s="40" t="s">
        <v>88</v>
      </c>
      <c r="D3" s="40"/>
    </row>
    <row r="5" spans="1:10">
      <c r="E5" s="546" t="s">
        <v>55</v>
      </c>
      <c r="F5" s="546" t="s">
        <v>56</v>
      </c>
      <c r="G5" s="546" t="s">
        <v>57</v>
      </c>
      <c r="H5" s="546"/>
      <c r="I5" s="546" t="s">
        <v>60</v>
      </c>
    </row>
    <row r="6" spans="1:10">
      <c r="E6" s="546"/>
      <c r="F6" s="546"/>
      <c r="G6" s="418" t="s">
        <v>58</v>
      </c>
      <c r="H6" s="418" t="s">
        <v>59</v>
      </c>
      <c r="I6" s="546"/>
    </row>
    <row r="7" spans="1:10">
      <c r="D7" s="110"/>
      <c r="E7" s="43" t="s">
        <v>8736</v>
      </c>
      <c r="F7" s="43">
        <f>BS!F40</f>
        <v>74906301</v>
      </c>
      <c r="G7" s="43">
        <v>0</v>
      </c>
      <c r="H7" s="43">
        <v>0</v>
      </c>
      <c r="I7" s="43">
        <f>SUM(F7:H7)</f>
        <v>74906301</v>
      </c>
      <c r="J7" s="46"/>
    </row>
    <row r="8" spans="1:10">
      <c r="B8" s="47"/>
      <c r="E8" s="44" t="s">
        <v>66</v>
      </c>
      <c r="F8" s="44">
        <f>SUM(F7:F7)</f>
        <v>74906301</v>
      </c>
      <c r="G8" s="44">
        <f>SUM(G7:G7)</f>
        <v>0</v>
      </c>
      <c r="H8" s="44">
        <f>SUM(H7:H7)</f>
        <v>0</v>
      </c>
      <c r="I8" s="44">
        <f>SUM(I7:I7)</f>
        <v>74906301</v>
      </c>
    </row>
    <row r="9" spans="1:10">
      <c r="B9" s="47"/>
      <c r="E9" s="221" t="s">
        <v>87</v>
      </c>
      <c r="F9" s="221" t="b">
        <f>F8=G35</f>
        <v>1</v>
      </c>
    </row>
    <row r="10" spans="1:10">
      <c r="F10" s="221"/>
    </row>
    <row r="12" spans="1:10" s="49" customFormat="1">
      <c r="A12" s="34"/>
      <c r="B12" s="47"/>
      <c r="C12" s="39"/>
      <c r="D12" s="48"/>
    </row>
    <row r="14" spans="1:10">
      <c r="E14" s="471" t="s">
        <v>55</v>
      </c>
      <c r="F14" s="471" t="s">
        <v>2975</v>
      </c>
      <c r="G14" s="471" t="s">
        <v>2977</v>
      </c>
    </row>
    <row r="15" spans="1:10">
      <c r="E15" s="556" t="str">
        <f>잔액명세서!A101</f>
        <v>외상매입금</v>
      </c>
      <c r="F15" s="43"/>
      <c r="G15" s="43">
        <f>잔액명세서!C101</f>
        <v>-80050</v>
      </c>
    </row>
    <row r="16" spans="1:10">
      <c r="E16" s="557"/>
      <c r="F16" s="43"/>
      <c r="G16" s="43">
        <f>잔액명세서!C102</f>
        <v>-40700</v>
      </c>
    </row>
    <row r="17" spans="5:7">
      <c r="E17" s="557"/>
      <c r="F17" s="43"/>
      <c r="G17" s="43">
        <f>잔액명세서!C103</f>
        <v>440000</v>
      </c>
    </row>
    <row r="18" spans="5:7">
      <c r="E18" s="557"/>
      <c r="F18" s="43"/>
      <c r="G18" s="43">
        <f>잔액명세서!C104</f>
        <v>14403789</v>
      </c>
    </row>
    <row r="19" spans="5:7">
      <c r="E19" s="557"/>
      <c r="F19" s="43"/>
      <c r="G19" s="43">
        <f>잔액명세서!C105</f>
        <v>20775910</v>
      </c>
    </row>
    <row r="20" spans="5:7">
      <c r="E20" s="557"/>
      <c r="F20" s="43"/>
      <c r="G20" s="43">
        <f>잔액명세서!C106</f>
        <v>227500</v>
      </c>
    </row>
    <row r="21" spans="5:7">
      <c r="E21" s="557"/>
      <c r="F21" s="43"/>
      <c r="G21" s="43">
        <f>잔액명세서!C107</f>
        <v>542630</v>
      </c>
    </row>
    <row r="22" spans="5:7">
      <c r="E22" s="557"/>
      <c r="F22" s="43"/>
      <c r="G22" s="43">
        <f>잔액명세서!C108</f>
        <v>1017500</v>
      </c>
    </row>
    <row r="23" spans="5:7">
      <c r="E23" s="557"/>
      <c r="F23" s="43"/>
      <c r="G23" s="43">
        <f>잔액명세서!C109</f>
        <v>1289366</v>
      </c>
    </row>
    <row r="24" spans="5:7">
      <c r="E24" s="557"/>
      <c r="F24" s="43"/>
      <c r="G24" s="43">
        <f>잔액명세서!C110</f>
        <v>220000</v>
      </c>
    </row>
    <row r="25" spans="5:7">
      <c r="E25" s="557"/>
      <c r="F25" s="43"/>
      <c r="G25" s="43">
        <f>잔액명세서!C111</f>
        <v>128510</v>
      </c>
    </row>
    <row r="26" spans="5:7">
      <c r="E26" s="557"/>
      <c r="F26" s="43"/>
      <c r="G26" s="43">
        <f>잔액명세서!C112</f>
        <v>226560</v>
      </c>
    </row>
    <row r="27" spans="5:7">
      <c r="E27" s="557"/>
      <c r="F27" s="43"/>
      <c r="G27" s="43">
        <f>잔액명세서!C113</f>
        <v>8228380</v>
      </c>
    </row>
    <row r="28" spans="5:7">
      <c r="E28" s="557"/>
      <c r="F28" s="43"/>
      <c r="G28" s="43">
        <f>잔액명세서!C114</f>
        <v>-98000</v>
      </c>
    </row>
    <row r="29" spans="5:7">
      <c r="E29" s="557"/>
      <c r="F29" s="43"/>
      <c r="G29" s="43">
        <f>잔액명세서!C115</f>
        <v>8800</v>
      </c>
    </row>
    <row r="30" spans="5:7">
      <c r="E30" s="557"/>
      <c r="F30" s="43"/>
      <c r="G30" s="43">
        <f>잔액명세서!C116</f>
        <v>510000</v>
      </c>
    </row>
    <row r="31" spans="5:7">
      <c r="E31" s="557"/>
      <c r="F31" s="43"/>
      <c r="G31" s="43">
        <f>잔액명세서!C117</f>
        <v>26319334</v>
      </c>
    </row>
    <row r="32" spans="5:7">
      <c r="E32" s="557"/>
      <c r="F32" s="43"/>
      <c r="G32" s="43">
        <f>잔액명세서!C118</f>
        <v>-274700</v>
      </c>
    </row>
    <row r="33" spans="1:9">
      <c r="E33" s="557"/>
      <c r="F33" s="43"/>
      <c r="G33" s="43">
        <f>잔액명세서!C119</f>
        <v>395472</v>
      </c>
    </row>
    <row r="34" spans="1:9">
      <c r="E34" s="558"/>
      <c r="F34" s="43"/>
      <c r="G34" s="43">
        <f>잔액명세서!C120</f>
        <v>666000</v>
      </c>
    </row>
    <row r="35" spans="1:9">
      <c r="E35" s="415" t="s">
        <v>9105</v>
      </c>
      <c r="F35" s="417">
        <f>잔액명세서!B121</f>
        <v>0</v>
      </c>
      <c r="G35" s="417">
        <f>잔액명세서!C121</f>
        <v>74906301</v>
      </c>
    </row>
    <row r="40" spans="1:9" s="41" customFormat="1">
      <c r="A40" s="34"/>
      <c r="B40" s="38"/>
      <c r="C40" s="40" t="s">
        <v>8737</v>
      </c>
      <c r="D40" s="40"/>
    </row>
    <row r="42" spans="1:9">
      <c r="E42" s="101" t="s">
        <v>9184</v>
      </c>
      <c r="F42" s="73"/>
      <c r="G42" s="73"/>
      <c r="H42" s="73"/>
      <c r="I42" s="73"/>
    </row>
    <row r="43" spans="1:9">
      <c r="E43" s="462" t="s">
        <v>6565</v>
      </c>
      <c r="F43" s="462" t="s">
        <v>104</v>
      </c>
      <c r="G43" s="462" t="s">
        <v>6566</v>
      </c>
      <c r="H43" s="462" t="s">
        <v>6567</v>
      </c>
      <c r="I43" s="462" t="s">
        <v>3136</v>
      </c>
    </row>
    <row r="44" spans="1:9">
      <c r="E44" s="103" t="s">
        <v>8738</v>
      </c>
      <c r="F44" s="103"/>
      <c r="G44" s="104">
        <v>10450</v>
      </c>
      <c r="H44" s="105"/>
      <c r="I44" s="104">
        <v>-10450</v>
      </c>
    </row>
    <row r="45" spans="1:9">
      <c r="E45" s="103" t="s">
        <v>8739</v>
      </c>
      <c r="F45" s="103"/>
      <c r="G45" s="105"/>
      <c r="H45" s="104">
        <v>10450</v>
      </c>
      <c r="I45" s="105"/>
    </row>
    <row r="46" spans="1:9">
      <c r="E46" s="107" t="s">
        <v>6572</v>
      </c>
      <c r="F46" s="103"/>
      <c r="G46" s="104">
        <v>10450</v>
      </c>
      <c r="H46" s="104">
        <v>10450</v>
      </c>
      <c r="I46" s="106"/>
    </row>
    <row r="47" spans="1:9">
      <c r="E47" s="103" t="s">
        <v>8740</v>
      </c>
      <c r="F47" s="103"/>
      <c r="G47" s="104">
        <v>111900</v>
      </c>
      <c r="H47" s="105"/>
      <c r="I47" s="104">
        <v>-111900</v>
      </c>
    </row>
    <row r="48" spans="1:9">
      <c r="E48" s="103" t="s">
        <v>8741</v>
      </c>
      <c r="F48" s="103"/>
      <c r="G48" s="105"/>
      <c r="H48" s="104">
        <v>111900</v>
      </c>
      <c r="I48" s="105"/>
    </row>
    <row r="49" spans="5:9">
      <c r="E49" s="107" t="s">
        <v>7394</v>
      </c>
      <c r="F49" s="103"/>
      <c r="G49" s="104">
        <v>111900</v>
      </c>
      <c r="H49" s="104">
        <v>111900</v>
      </c>
      <c r="I49" s="106"/>
    </row>
    <row r="50" spans="5:9">
      <c r="E50" s="107" t="s">
        <v>6575</v>
      </c>
      <c r="F50" s="103"/>
      <c r="G50" s="104">
        <v>122350</v>
      </c>
      <c r="H50" s="104">
        <v>122350</v>
      </c>
      <c r="I50" s="105"/>
    </row>
    <row r="51" spans="5:9">
      <c r="E51" s="73" t="s">
        <v>8742</v>
      </c>
      <c r="F51" s="73"/>
      <c r="G51" s="73"/>
      <c r="H51" s="73"/>
      <c r="I51" s="73"/>
    </row>
    <row r="52" spans="5:9">
      <c r="E52" s="73"/>
      <c r="F52" s="73"/>
      <c r="G52" s="73"/>
      <c r="H52" s="73"/>
      <c r="I52" s="73"/>
    </row>
    <row r="53" spans="5:9">
      <c r="E53" s="101" t="s">
        <v>9185</v>
      </c>
      <c r="F53" s="73"/>
      <c r="G53" s="73"/>
      <c r="H53" s="73"/>
      <c r="I53" s="73"/>
    </row>
    <row r="54" spans="5:9">
      <c r="E54" s="462" t="s">
        <v>6565</v>
      </c>
      <c r="F54" s="462"/>
      <c r="G54" s="462" t="s">
        <v>6566</v>
      </c>
      <c r="H54" s="462" t="s">
        <v>6567</v>
      </c>
      <c r="I54" s="462" t="s">
        <v>3136</v>
      </c>
    </row>
    <row r="55" spans="5:9">
      <c r="E55" s="103" t="s">
        <v>8743</v>
      </c>
      <c r="F55" s="103"/>
      <c r="G55" s="105"/>
      <c r="H55" s="104">
        <v>55000</v>
      </c>
      <c r="I55" s="105"/>
    </row>
    <row r="56" spans="5:9">
      <c r="E56" s="103" t="s">
        <v>8744</v>
      </c>
      <c r="F56" s="103"/>
      <c r="G56" s="104">
        <v>55000</v>
      </c>
      <c r="H56" s="105"/>
      <c r="I56" s="105"/>
    </row>
    <row r="57" spans="5:9">
      <c r="E57" s="107" t="s">
        <v>6784</v>
      </c>
      <c r="F57" s="103"/>
      <c r="G57" s="104">
        <v>55000</v>
      </c>
      <c r="H57" s="104">
        <v>55000</v>
      </c>
      <c r="I57" s="106"/>
    </row>
    <row r="58" spans="5:9">
      <c r="E58" s="103" t="s">
        <v>8745</v>
      </c>
      <c r="F58" s="103"/>
      <c r="G58" s="105"/>
      <c r="H58" s="104">
        <v>991100</v>
      </c>
      <c r="I58" s="105"/>
    </row>
    <row r="59" spans="5:9">
      <c r="E59" s="103" t="s">
        <v>8746</v>
      </c>
      <c r="F59" s="103"/>
      <c r="G59" s="104">
        <v>991100</v>
      </c>
      <c r="H59" s="105"/>
      <c r="I59" s="105"/>
    </row>
    <row r="60" spans="5:9">
      <c r="E60" s="107" t="s">
        <v>6570</v>
      </c>
      <c r="F60" s="103"/>
      <c r="G60" s="104">
        <v>991100</v>
      </c>
      <c r="H60" s="104">
        <v>991100</v>
      </c>
      <c r="I60" s="106"/>
    </row>
    <row r="61" spans="5:9">
      <c r="E61" s="107" t="s">
        <v>6575</v>
      </c>
      <c r="F61" s="103"/>
      <c r="G61" s="104">
        <v>1046100</v>
      </c>
      <c r="H61" s="104">
        <v>1046100</v>
      </c>
      <c r="I61" s="105"/>
    </row>
    <row r="62" spans="5:9">
      <c r="E62" s="73" t="s">
        <v>8742</v>
      </c>
      <c r="F62" s="73"/>
      <c r="G62" s="73"/>
      <c r="H62" s="73"/>
      <c r="I62" s="73"/>
    </row>
    <row r="63" spans="5:9">
      <c r="E63" s="73"/>
      <c r="F63" s="73"/>
      <c r="G63" s="73"/>
      <c r="H63" s="73"/>
      <c r="I63" s="73"/>
    </row>
    <row r="64" spans="5:9">
      <c r="E64" s="101" t="s">
        <v>9186</v>
      </c>
      <c r="F64" s="73"/>
      <c r="G64" s="73"/>
      <c r="H64" s="73"/>
      <c r="I64" s="73"/>
    </row>
    <row r="65" spans="5:9">
      <c r="E65" s="462" t="s">
        <v>6565</v>
      </c>
      <c r="F65" s="462"/>
      <c r="G65" s="462" t="s">
        <v>6566</v>
      </c>
      <c r="H65" s="462" t="s">
        <v>6567</v>
      </c>
      <c r="I65" s="462" t="s">
        <v>3136</v>
      </c>
    </row>
    <row r="66" spans="5:9">
      <c r="E66" s="103" t="s">
        <v>8747</v>
      </c>
      <c r="F66" s="103"/>
      <c r="G66" s="105"/>
      <c r="H66" s="104">
        <v>460000</v>
      </c>
      <c r="I66" s="105"/>
    </row>
    <row r="67" spans="5:9">
      <c r="E67" s="103" t="s">
        <v>8748</v>
      </c>
      <c r="F67" s="103"/>
      <c r="G67" s="104">
        <v>460000</v>
      </c>
      <c r="H67" s="105"/>
      <c r="I67" s="105"/>
    </row>
    <row r="68" spans="5:9">
      <c r="E68" s="107" t="s">
        <v>6572</v>
      </c>
      <c r="F68" s="103"/>
      <c r="G68" s="104">
        <v>460000</v>
      </c>
      <c r="H68" s="104">
        <v>460000</v>
      </c>
      <c r="I68" s="106"/>
    </row>
    <row r="69" spans="5:9">
      <c r="E69" s="103" t="s">
        <v>8749</v>
      </c>
      <c r="F69" s="103"/>
      <c r="G69" s="105"/>
      <c r="H69" s="104">
        <v>460000</v>
      </c>
      <c r="I69" s="105"/>
    </row>
    <row r="70" spans="5:9">
      <c r="E70" s="103" t="s">
        <v>8750</v>
      </c>
      <c r="F70" s="103"/>
      <c r="G70" s="104">
        <v>460000</v>
      </c>
      <c r="H70" s="105"/>
      <c r="I70" s="105"/>
    </row>
    <row r="71" spans="5:9">
      <c r="E71" s="107" t="s">
        <v>6574</v>
      </c>
      <c r="F71" s="103"/>
      <c r="G71" s="104">
        <v>460000</v>
      </c>
      <c r="H71" s="104">
        <v>460000</v>
      </c>
      <c r="I71" s="106"/>
    </row>
    <row r="72" spans="5:9">
      <c r="E72" s="103" t="s">
        <v>8751</v>
      </c>
      <c r="F72" s="103"/>
      <c r="G72" s="104">
        <v>460000</v>
      </c>
      <c r="H72" s="105"/>
      <c r="I72" s="104">
        <v>-460000</v>
      </c>
    </row>
    <row r="73" spans="5:9">
      <c r="E73" s="103" t="s">
        <v>8752</v>
      </c>
      <c r="F73" s="103"/>
      <c r="G73" s="105"/>
      <c r="H73" s="104">
        <v>460000</v>
      </c>
      <c r="I73" s="105"/>
    </row>
    <row r="74" spans="5:9">
      <c r="E74" s="107" t="s">
        <v>7394</v>
      </c>
      <c r="F74" s="103"/>
      <c r="G74" s="104">
        <v>460000</v>
      </c>
      <c r="H74" s="104">
        <v>460000</v>
      </c>
      <c r="I74" s="106"/>
    </row>
    <row r="75" spans="5:9">
      <c r="E75" s="107" t="s">
        <v>6575</v>
      </c>
      <c r="F75" s="103"/>
      <c r="G75" s="104">
        <v>1380000</v>
      </c>
      <c r="H75" s="104">
        <v>1380000</v>
      </c>
      <c r="I75" s="105"/>
    </row>
    <row r="76" spans="5:9">
      <c r="E76" s="73" t="s">
        <v>8742</v>
      </c>
      <c r="F76" s="73"/>
      <c r="G76" s="73"/>
      <c r="H76" s="73"/>
      <c r="I76" s="73"/>
    </row>
    <row r="77" spans="5:9">
      <c r="E77" s="73"/>
      <c r="F77" s="73"/>
      <c r="G77" s="73"/>
      <c r="H77" s="73"/>
      <c r="I77" s="73"/>
    </row>
    <row r="78" spans="5:9">
      <c r="E78" s="101" t="s">
        <v>9187</v>
      </c>
      <c r="F78" s="73"/>
      <c r="G78" s="73"/>
      <c r="H78" s="73"/>
      <c r="I78" s="73"/>
    </row>
    <row r="79" spans="5:9">
      <c r="E79" s="462" t="s">
        <v>6565</v>
      </c>
      <c r="F79" s="462"/>
      <c r="G79" s="462" t="s">
        <v>6566</v>
      </c>
      <c r="H79" s="462" t="s">
        <v>6567</v>
      </c>
      <c r="I79" s="462" t="s">
        <v>3136</v>
      </c>
    </row>
    <row r="80" spans="5:9">
      <c r="E80" s="103" t="s">
        <v>8753</v>
      </c>
      <c r="F80" s="103"/>
      <c r="G80" s="104">
        <v>95100</v>
      </c>
      <c r="H80" s="105"/>
      <c r="I80" s="104">
        <v>-95100</v>
      </c>
    </row>
    <row r="81" spans="5:9">
      <c r="E81" s="103" t="s">
        <v>8754</v>
      </c>
      <c r="F81" s="103"/>
      <c r="G81" s="105"/>
      <c r="H81" s="104">
        <v>95100</v>
      </c>
      <c r="I81" s="105"/>
    </row>
    <row r="82" spans="5:9">
      <c r="E82" s="103" t="s">
        <v>8755</v>
      </c>
      <c r="F82" s="103"/>
      <c r="G82" s="105"/>
      <c r="H82" s="104">
        <v>110500</v>
      </c>
      <c r="I82" s="105"/>
    </row>
    <row r="83" spans="5:9">
      <c r="E83" s="103" t="s">
        <v>8756</v>
      </c>
      <c r="F83" s="103"/>
      <c r="G83" s="104">
        <v>110500</v>
      </c>
      <c r="H83" s="105"/>
      <c r="I83" s="105"/>
    </row>
    <row r="84" spans="5:9">
      <c r="E84" s="107" t="s">
        <v>6574</v>
      </c>
      <c r="F84" s="103"/>
      <c r="G84" s="104">
        <v>205600</v>
      </c>
      <c r="H84" s="104">
        <v>205600</v>
      </c>
      <c r="I84" s="106"/>
    </row>
    <row r="85" spans="5:9">
      <c r="E85" s="103" t="s">
        <v>8757</v>
      </c>
      <c r="F85" s="103"/>
      <c r="G85" s="105"/>
      <c r="H85" s="104">
        <v>84300</v>
      </c>
      <c r="I85" s="105"/>
    </row>
    <row r="86" spans="5:9">
      <c r="E86" s="103" t="s">
        <v>8758</v>
      </c>
      <c r="F86" s="103"/>
      <c r="G86" s="104">
        <v>84300</v>
      </c>
      <c r="H86" s="105"/>
      <c r="I86" s="105"/>
    </row>
    <row r="87" spans="5:9">
      <c r="E87" s="107" t="s">
        <v>7394</v>
      </c>
      <c r="F87" s="103"/>
      <c r="G87" s="104">
        <v>84300</v>
      </c>
      <c r="H87" s="104">
        <v>84300</v>
      </c>
      <c r="I87" s="106"/>
    </row>
    <row r="88" spans="5:9">
      <c r="E88" s="107" t="s">
        <v>6575</v>
      </c>
      <c r="F88" s="103"/>
      <c r="G88" s="104">
        <v>289900</v>
      </c>
      <c r="H88" s="104">
        <v>289900</v>
      </c>
      <c r="I88" s="105"/>
    </row>
    <row r="89" spans="5:9">
      <c r="E89" s="73" t="s">
        <v>8742</v>
      </c>
      <c r="F89" s="73"/>
      <c r="G89" s="73"/>
      <c r="H89" s="73"/>
      <c r="I89" s="73"/>
    </row>
    <row r="90" spans="5:9">
      <c r="E90" s="73"/>
      <c r="F90" s="73"/>
      <c r="G90" s="73"/>
      <c r="H90" s="73"/>
      <c r="I90" s="73"/>
    </row>
    <row r="91" spans="5:9">
      <c r="E91" s="101" t="s">
        <v>9188</v>
      </c>
      <c r="F91" s="73"/>
      <c r="G91" s="73"/>
      <c r="H91" s="73"/>
      <c r="I91" s="73"/>
    </row>
    <row r="92" spans="5:9">
      <c r="E92" s="462" t="s">
        <v>6565</v>
      </c>
      <c r="F92" s="462"/>
      <c r="G92" s="462" t="s">
        <v>6566</v>
      </c>
      <c r="H92" s="462" t="s">
        <v>6567</v>
      </c>
      <c r="I92" s="462" t="s">
        <v>3136</v>
      </c>
    </row>
    <row r="93" spans="5:9">
      <c r="E93" s="103" t="s">
        <v>8758</v>
      </c>
      <c r="F93" s="103"/>
      <c r="G93" s="104">
        <v>132500</v>
      </c>
      <c r="H93" s="105"/>
      <c r="I93" s="104">
        <v>-132500</v>
      </c>
    </row>
    <row r="94" spans="5:9">
      <c r="E94" s="107" t="s">
        <v>7394</v>
      </c>
      <c r="F94" s="103"/>
      <c r="G94" s="104">
        <v>132500</v>
      </c>
      <c r="H94" s="105"/>
      <c r="I94" s="106"/>
    </row>
    <row r="95" spans="5:9">
      <c r="E95" s="107" t="s">
        <v>6575</v>
      </c>
      <c r="F95" s="103"/>
      <c r="G95" s="104">
        <v>132500</v>
      </c>
      <c r="H95" s="105"/>
      <c r="I95" s="104">
        <v>-132500</v>
      </c>
    </row>
    <row r="96" spans="5:9">
      <c r="E96" s="73" t="s">
        <v>8742</v>
      </c>
      <c r="F96" s="73"/>
      <c r="G96" s="73"/>
      <c r="H96" s="73"/>
      <c r="I96" s="73"/>
    </row>
    <row r="97" spans="5:9">
      <c r="E97" s="73"/>
      <c r="F97" s="73"/>
      <c r="G97" s="73"/>
      <c r="H97" s="73"/>
      <c r="I97" s="73"/>
    </row>
    <row r="98" spans="5:9">
      <c r="E98" s="101" t="s">
        <v>9189</v>
      </c>
      <c r="F98" s="73"/>
      <c r="G98" s="73"/>
      <c r="H98" s="73"/>
      <c r="I98" s="73"/>
    </row>
    <row r="99" spans="5:9">
      <c r="E99" s="462" t="s">
        <v>6565</v>
      </c>
      <c r="F99" s="462"/>
      <c r="G99" s="462" t="s">
        <v>6566</v>
      </c>
      <c r="H99" s="462" t="s">
        <v>6567</v>
      </c>
      <c r="I99" s="462" t="s">
        <v>3136</v>
      </c>
    </row>
    <row r="100" spans="5:9">
      <c r="E100" s="103" t="s">
        <v>8759</v>
      </c>
      <c r="F100" s="103"/>
      <c r="G100" s="105"/>
      <c r="H100" s="104">
        <v>30700</v>
      </c>
      <c r="I100" s="105"/>
    </row>
    <row r="101" spans="5:9">
      <c r="E101" s="103" t="s">
        <v>8760</v>
      </c>
      <c r="F101" s="103"/>
      <c r="G101" s="104">
        <v>30700</v>
      </c>
      <c r="H101" s="105"/>
      <c r="I101" s="105"/>
    </row>
    <row r="102" spans="5:9">
      <c r="E102" s="107" t="s">
        <v>6574</v>
      </c>
      <c r="F102" s="103"/>
      <c r="G102" s="104">
        <v>30700</v>
      </c>
      <c r="H102" s="104">
        <v>30700</v>
      </c>
      <c r="I102" s="106"/>
    </row>
    <row r="103" spans="5:9">
      <c r="E103" s="107" t="s">
        <v>6575</v>
      </c>
      <c r="F103" s="103"/>
      <c r="G103" s="104">
        <v>30700</v>
      </c>
      <c r="H103" s="104">
        <v>30700</v>
      </c>
      <c r="I103" s="105"/>
    </row>
    <row r="104" spans="5:9">
      <c r="E104" s="73" t="s">
        <v>8742</v>
      </c>
      <c r="F104" s="73"/>
      <c r="G104" s="73"/>
      <c r="H104" s="73"/>
      <c r="I104" s="73"/>
    </row>
    <row r="105" spans="5:9">
      <c r="E105" s="73"/>
      <c r="F105" s="73"/>
      <c r="G105" s="73"/>
      <c r="H105" s="73"/>
      <c r="I105" s="73"/>
    </row>
    <row r="106" spans="5:9">
      <c r="E106" s="101" t="s">
        <v>9190</v>
      </c>
      <c r="F106" s="73"/>
      <c r="G106" s="73"/>
      <c r="H106" s="73"/>
      <c r="I106" s="73"/>
    </row>
    <row r="107" spans="5:9">
      <c r="E107" s="462" t="s">
        <v>6565</v>
      </c>
      <c r="F107" s="462"/>
      <c r="G107" s="462" t="s">
        <v>6566</v>
      </c>
      <c r="H107" s="462" t="s">
        <v>6567</v>
      </c>
      <c r="I107" s="462" t="s">
        <v>3136</v>
      </c>
    </row>
    <row r="108" spans="5:9">
      <c r="E108" s="103" t="s">
        <v>8761</v>
      </c>
      <c r="F108" s="103"/>
      <c r="G108" s="105"/>
      <c r="H108" s="104">
        <v>43890</v>
      </c>
      <c r="I108" s="105"/>
    </row>
    <row r="109" spans="5:9">
      <c r="E109" s="103" t="s">
        <v>8744</v>
      </c>
      <c r="F109" s="103"/>
      <c r="G109" s="104">
        <v>43890</v>
      </c>
      <c r="H109" s="105"/>
      <c r="I109" s="105"/>
    </row>
    <row r="110" spans="5:9">
      <c r="E110" s="107" t="s">
        <v>6784</v>
      </c>
      <c r="F110" s="103"/>
      <c r="G110" s="104">
        <v>43890</v>
      </c>
      <c r="H110" s="104">
        <v>43890</v>
      </c>
      <c r="I110" s="106"/>
    </row>
    <row r="111" spans="5:9">
      <c r="E111" s="107" t="s">
        <v>6575</v>
      </c>
      <c r="F111" s="103"/>
      <c r="G111" s="104">
        <v>43890</v>
      </c>
      <c r="H111" s="104">
        <v>43890</v>
      </c>
      <c r="I111" s="105"/>
    </row>
    <row r="112" spans="5:9">
      <c r="E112" s="73" t="s">
        <v>8742</v>
      </c>
      <c r="F112" s="73"/>
      <c r="G112" s="73"/>
      <c r="H112" s="73"/>
      <c r="I112" s="73"/>
    </row>
    <row r="113" spans="5:9">
      <c r="E113" s="73"/>
      <c r="F113" s="73"/>
      <c r="G113" s="73"/>
      <c r="H113" s="73"/>
      <c r="I113" s="73"/>
    </row>
    <row r="114" spans="5:9">
      <c r="E114" s="101" t="s">
        <v>9191</v>
      </c>
      <c r="F114" s="73"/>
      <c r="G114" s="73"/>
      <c r="H114" s="73"/>
      <c r="I114" s="73"/>
    </row>
    <row r="115" spans="5:9">
      <c r="E115" s="462" t="s">
        <v>6565</v>
      </c>
      <c r="F115" s="462"/>
      <c r="G115" s="462" t="s">
        <v>6566</v>
      </c>
      <c r="H115" s="462" t="s">
        <v>6567</v>
      </c>
      <c r="I115" s="462" t="s">
        <v>3136</v>
      </c>
    </row>
    <row r="116" spans="5:9">
      <c r="E116" s="103" t="s">
        <v>8762</v>
      </c>
      <c r="F116" s="103"/>
      <c r="G116" s="105"/>
      <c r="H116" s="104">
        <v>197736</v>
      </c>
      <c r="I116" s="104">
        <v>197736</v>
      </c>
    </row>
    <row r="117" spans="5:9">
      <c r="E117" s="107" t="s">
        <v>6570</v>
      </c>
      <c r="F117" s="103"/>
      <c r="G117" s="105"/>
      <c r="H117" s="104">
        <v>197736</v>
      </c>
      <c r="I117" s="106"/>
    </row>
    <row r="118" spans="5:9">
      <c r="E118" s="103" t="s">
        <v>8763</v>
      </c>
      <c r="F118" s="103"/>
      <c r="G118" s="104">
        <v>197736</v>
      </c>
      <c r="H118" s="105"/>
      <c r="I118" s="105"/>
    </row>
    <row r="119" spans="5:9">
      <c r="E119" s="103" t="s">
        <v>8764</v>
      </c>
      <c r="F119" s="103"/>
      <c r="G119" s="105"/>
      <c r="H119" s="104">
        <v>395472</v>
      </c>
      <c r="I119" s="104">
        <v>395472</v>
      </c>
    </row>
    <row r="120" spans="5:9">
      <c r="E120" s="107" t="s">
        <v>6572</v>
      </c>
      <c r="F120" s="103"/>
      <c r="G120" s="104">
        <v>197736</v>
      </c>
      <c r="H120" s="104">
        <v>395472</v>
      </c>
      <c r="I120" s="106"/>
    </row>
    <row r="121" spans="5:9">
      <c r="E121" s="103" t="s">
        <v>8760</v>
      </c>
      <c r="F121" s="103"/>
      <c r="G121" s="104">
        <v>395472</v>
      </c>
      <c r="H121" s="105"/>
      <c r="I121" s="105"/>
    </row>
    <row r="122" spans="5:9">
      <c r="E122" s="103" t="s">
        <v>8765</v>
      </c>
      <c r="F122" s="103"/>
      <c r="G122" s="105"/>
      <c r="H122" s="104">
        <v>395472</v>
      </c>
      <c r="I122" s="104">
        <v>395472</v>
      </c>
    </row>
    <row r="123" spans="5:9">
      <c r="E123" s="107" t="s">
        <v>6574</v>
      </c>
      <c r="F123" s="103"/>
      <c r="G123" s="104">
        <v>395472</v>
      </c>
      <c r="H123" s="104">
        <v>395472</v>
      </c>
      <c r="I123" s="106"/>
    </row>
    <row r="124" spans="5:9">
      <c r="E124" s="103" t="s">
        <v>8766</v>
      </c>
      <c r="F124" s="103"/>
      <c r="G124" s="105"/>
      <c r="H124" s="104">
        <v>79094</v>
      </c>
      <c r="I124" s="104">
        <v>474566</v>
      </c>
    </row>
    <row r="125" spans="5:9">
      <c r="E125" s="103" t="s">
        <v>8767</v>
      </c>
      <c r="F125" s="103"/>
      <c r="G125" s="105"/>
      <c r="H125" s="104">
        <v>474566</v>
      </c>
      <c r="I125" s="105"/>
    </row>
    <row r="126" spans="5:9">
      <c r="E126" s="103" t="s">
        <v>8740</v>
      </c>
      <c r="F126" s="103"/>
      <c r="G126" s="104">
        <v>949132</v>
      </c>
      <c r="H126" s="105"/>
      <c r="I126" s="105"/>
    </row>
    <row r="127" spans="5:9">
      <c r="E127" s="107" t="s">
        <v>7394</v>
      </c>
      <c r="F127" s="103"/>
      <c r="G127" s="104">
        <v>949132</v>
      </c>
      <c r="H127" s="104">
        <v>553660</v>
      </c>
      <c r="I127" s="106"/>
    </row>
    <row r="128" spans="5:9">
      <c r="E128" s="107" t="s">
        <v>6575</v>
      </c>
      <c r="F128" s="103"/>
      <c r="G128" s="104">
        <v>1542340</v>
      </c>
      <c r="H128" s="104">
        <v>1542340</v>
      </c>
      <c r="I128" s="105"/>
    </row>
    <row r="129" spans="5:9">
      <c r="E129" s="73" t="s">
        <v>8742</v>
      </c>
      <c r="F129" s="73"/>
      <c r="G129" s="73"/>
      <c r="H129" s="73"/>
      <c r="I129" s="73"/>
    </row>
    <row r="130" spans="5:9">
      <c r="E130" s="73"/>
      <c r="F130" s="73"/>
      <c r="G130" s="73"/>
      <c r="H130" s="73"/>
      <c r="I130" s="73"/>
    </row>
    <row r="131" spans="5:9">
      <c r="E131" s="101" t="s">
        <v>9192</v>
      </c>
      <c r="F131" s="73"/>
      <c r="G131" s="73"/>
      <c r="H131" s="73"/>
      <c r="I131" s="73"/>
    </row>
    <row r="132" spans="5:9">
      <c r="E132" s="462" t="s">
        <v>6565</v>
      </c>
      <c r="F132" s="462"/>
      <c r="G132" s="462" t="s">
        <v>6566</v>
      </c>
      <c r="H132" s="462" t="s">
        <v>6567</v>
      </c>
      <c r="I132" s="462" t="s">
        <v>3136</v>
      </c>
    </row>
    <row r="133" spans="5:9">
      <c r="E133" s="103" t="s">
        <v>8748</v>
      </c>
      <c r="F133" s="103"/>
      <c r="G133" s="104">
        <v>33850</v>
      </c>
      <c r="H133" s="105"/>
      <c r="I133" s="104">
        <v>-33850</v>
      </c>
    </row>
    <row r="134" spans="5:9">
      <c r="E134" s="103" t="s">
        <v>8763</v>
      </c>
      <c r="F134" s="103"/>
      <c r="G134" s="104">
        <v>122400</v>
      </c>
      <c r="H134" s="105"/>
      <c r="I134" s="104">
        <v>-156250</v>
      </c>
    </row>
    <row r="135" spans="5:9">
      <c r="E135" s="103" t="s">
        <v>8768</v>
      </c>
      <c r="F135" s="103"/>
      <c r="G135" s="104">
        <v>28350</v>
      </c>
      <c r="H135" s="105"/>
      <c r="I135" s="104">
        <v>-184600</v>
      </c>
    </row>
    <row r="136" spans="5:9">
      <c r="E136" s="103" t="s">
        <v>8769</v>
      </c>
      <c r="F136" s="103"/>
      <c r="G136" s="105"/>
      <c r="H136" s="104">
        <v>184600</v>
      </c>
      <c r="I136" s="105"/>
    </row>
    <row r="137" spans="5:9">
      <c r="E137" s="103" t="s">
        <v>8770</v>
      </c>
      <c r="F137" s="103"/>
      <c r="G137" s="104">
        <v>80050</v>
      </c>
      <c r="H137" s="105"/>
      <c r="I137" s="104">
        <v>-80050</v>
      </c>
    </row>
    <row r="138" spans="5:9">
      <c r="E138" s="107" t="s">
        <v>6572</v>
      </c>
      <c r="F138" s="103"/>
      <c r="G138" s="104">
        <v>264650</v>
      </c>
      <c r="H138" s="104">
        <v>184600</v>
      </c>
      <c r="I138" s="106"/>
    </row>
    <row r="139" spans="5:9">
      <c r="E139" s="103" t="s">
        <v>8771</v>
      </c>
      <c r="F139" s="103"/>
      <c r="G139" s="104">
        <v>33850</v>
      </c>
      <c r="H139" s="105"/>
      <c r="I139" s="104">
        <v>-113900</v>
      </c>
    </row>
    <row r="140" spans="5:9">
      <c r="E140" s="103" t="s">
        <v>8772</v>
      </c>
      <c r="F140" s="103"/>
      <c r="G140" s="104">
        <v>54200</v>
      </c>
      <c r="H140" s="105"/>
      <c r="I140" s="104">
        <v>-168100</v>
      </c>
    </row>
    <row r="141" spans="5:9">
      <c r="E141" s="103" t="s">
        <v>8773</v>
      </c>
      <c r="F141" s="103"/>
      <c r="G141" s="104">
        <v>105900</v>
      </c>
      <c r="H141" s="105"/>
      <c r="I141" s="104">
        <v>-274000</v>
      </c>
    </row>
    <row r="142" spans="5:9">
      <c r="E142" s="103" t="s">
        <v>8774</v>
      </c>
      <c r="F142" s="103"/>
      <c r="G142" s="104">
        <v>22000</v>
      </c>
      <c r="H142" s="105"/>
      <c r="I142" s="104">
        <v>-296000</v>
      </c>
    </row>
    <row r="143" spans="5:9">
      <c r="E143" s="103" t="s">
        <v>8775</v>
      </c>
      <c r="F143" s="103"/>
      <c r="G143" s="105"/>
      <c r="H143" s="104">
        <v>296000</v>
      </c>
      <c r="I143" s="105"/>
    </row>
    <row r="144" spans="5:9">
      <c r="E144" s="107" t="s">
        <v>6574</v>
      </c>
      <c r="F144" s="103"/>
      <c r="G144" s="104">
        <v>215950</v>
      </c>
      <c r="H144" s="104">
        <v>296000</v>
      </c>
      <c r="I144" s="106"/>
    </row>
    <row r="145" spans="5:9">
      <c r="E145" s="103" t="s">
        <v>8751</v>
      </c>
      <c r="F145" s="103"/>
      <c r="G145" s="104">
        <v>54200</v>
      </c>
      <c r="H145" s="105"/>
      <c r="I145" s="104">
        <v>-54200</v>
      </c>
    </row>
    <row r="146" spans="5:9">
      <c r="E146" s="107" t="s">
        <v>7394</v>
      </c>
      <c r="F146" s="103"/>
      <c r="G146" s="104">
        <v>54200</v>
      </c>
      <c r="H146" s="105"/>
      <c r="I146" s="106"/>
    </row>
    <row r="147" spans="5:9">
      <c r="E147" s="107" t="s">
        <v>6575</v>
      </c>
      <c r="F147" s="103"/>
      <c r="G147" s="104">
        <v>534800</v>
      </c>
      <c r="H147" s="104">
        <v>480600</v>
      </c>
      <c r="I147" s="104">
        <v>-54200</v>
      </c>
    </row>
    <row r="148" spans="5:9">
      <c r="E148" s="73" t="s">
        <v>8742</v>
      </c>
      <c r="F148" s="73"/>
      <c r="G148" s="73"/>
      <c r="H148" s="73"/>
      <c r="I148" s="73"/>
    </row>
    <row r="149" spans="5:9">
      <c r="E149" s="73"/>
      <c r="F149" s="73"/>
      <c r="G149" s="73"/>
      <c r="H149" s="73"/>
      <c r="I149" s="73"/>
    </row>
    <row r="150" spans="5:9">
      <c r="E150" s="101" t="s">
        <v>9193</v>
      </c>
      <c r="F150" s="73"/>
      <c r="G150" s="73"/>
      <c r="H150" s="73"/>
      <c r="I150" s="73"/>
    </row>
    <row r="151" spans="5:9">
      <c r="E151" s="462" t="s">
        <v>6565</v>
      </c>
      <c r="F151" s="462"/>
      <c r="G151" s="462" t="s">
        <v>6566</v>
      </c>
      <c r="H151" s="462" t="s">
        <v>6567</v>
      </c>
      <c r="I151" s="462" t="s">
        <v>3136</v>
      </c>
    </row>
    <row r="152" spans="5:9">
      <c r="E152" s="103" t="s">
        <v>8776</v>
      </c>
      <c r="F152" s="103"/>
      <c r="G152" s="105"/>
      <c r="H152" s="104">
        <v>59450</v>
      </c>
      <c r="I152" s="105"/>
    </row>
    <row r="153" spans="5:9">
      <c r="E153" s="103" t="s">
        <v>8777</v>
      </c>
      <c r="F153" s="103"/>
      <c r="G153" s="104">
        <v>59450</v>
      </c>
      <c r="H153" s="105"/>
      <c r="I153" s="105"/>
    </row>
    <row r="154" spans="5:9">
      <c r="E154" s="103" t="s">
        <v>8778</v>
      </c>
      <c r="F154" s="103"/>
      <c r="G154" s="104">
        <v>118900</v>
      </c>
      <c r="H154" s="105"/>
      <c r="I154" s="105"/>
    </row>
    <row r="155" spans="5:9">
      <c r="E155" s="103" t="s">
        <v>8778</v>
      </c>
      <c r="F155" s="103"/>
      <c r="G155" s="104">
        <v>59450</v>
      </c>
      <c r="H155" s="105"/>
      <c r="I155" s="105"/>
    </row>
    <row r="156" spans="5:9">
      <c r="E156" s="103" t="s">
        <v>8779</v>
      </c>
      <c r="F156" s="103"/>
      <c r="G156" s="105"/>
      <c r="H156" s="104">
        <v>118900</v>
      </c>
      <c r="I156" s="105"/>
    </row>
    <row r="157" spans="5:9">
      <c r="E157" s="103" t="s">
        <v>8780</v>
      </c>
      <c r="F157" s="103"/>
      <c r="G157" s="105"/>
      <c r="H157" s="104">
        <v>59450</v>
      </c>
      <c r="I157" s="105"/>
    </row>
    <row r="158" spans="5:9">
      <c r="E158" s="107" t="s">
        <v>6784</v>
      </c>
      <c r="F158" s="103"/>
      <c r="G158" s="104">
        <v>237800</v>
      </c>
      <c r="H158" s="104">
        <v>237800</v>
      </c>
      <c r="I158" s="106"/>
    </row>
    <row r="159" spans="5:9">
      <c r="E159" s="107" t="s">
        <v>6575</v>
      </c>
      <c r="F159" s="103"/>
      <c r="G159" s="104">
        <v>237800</v>
      </c>
      <c r="H159" s="104">
        <v>237800</v>
      </c>
      <c r="I159" s="105"/>
    </row>
    <row r="160" spans="5:9">
      <c r="E160" s="73" t="s">
        <v>8742</v>
      </c>
      <c r="F160" s="73"/>
      <c r="G160" s="73"/>
      <c r="H160" s="73"/>
      <c r="I160" s="73"/>
    </row>
    <row r="161" spans="5:9">
      <c r="E161" s="73"/>
      <c r="F161" s="73"/>
      <c r="G161" s="73"/>
      <c r="H161" s="73"/>
      <c r="I161" s="73"/>
    </row>
    <row r="162" spans="5:9">
      <c r="E162" s="101" t="s">
        <v>9194</v>
      </c>
      <c r="F162" s="73"/>
      <c r="G162" s="73"/>
      <c r="H162" s="73"/>
      <c r="I162" s="73"/>
    </row>
    <row r="163" spans="5:9">
      <c r="E163" s="462" t="s">
        <v>6565</v>
      </c>
      <c r="F163" s="462"/>
      <c r="G163" s="462" t="s">
        <v>6566</v>
      </c>
      <c r="H163" s="462" t="s">
        <v>6567</v>
      </c>
      <c r="I163" s="462" t="s">
        <v>3136</v>
      </c>
    </row>
    <row r="164" spans="5:9">
      <c r="E164" s="103"/>
      <c r="F164" s="103"/>
      <c r="G164" s="105"/>
      <c r="H164" s="104">
        <v>33557380</v>
      </c>
      <c r="I164" s="104">
        <v>33557380</v>
      </c>
    </row>
    <row r="165" spans="5:9">
      <c r="E165" s="103" t="s">
        <v>8781</v>
      </c>
      <c r="F165" s="103"/>
      <c r="G165" s="104">
        <v>33557380</v>
      </c>
      <c r="H165" s="105"/>
      <c r="I165" s="105"/>
    </row>
    <row r="166" spans="5:9">
      <c r="E166" s="103" t="s">
        <v>8782</v>
      </c>
      <c r="F166" s="103"/>
      <c r="G166" s="105"/>
      <c r="H166" s="104">
        <v>10437537</v>
      </c>
      <c r="I166" s="105"/>
    </row>
    <row r="167" spans="5:9">
      <c r="E167" s="103" t="s">
        <v>8783</v>
      </c>
      <c r="F167" s="103"/>
      <c r="G167" s="105"/>
      <c r="H167" s="104">
        <v>9164839</v>
      </c>
      <c r="I167" s="105"/>
    </row>
    <row r="168" spans="5:9">
      <c r="E168" s="103" t="s">
        <v>8784</v>
      </c>
      <c r="F168" s="103"/>
      <c r="G168" s="105"/>
      <c r="H168" s="104">
        <v>9080476</v>
      </c>
      <c r="I168" s="105"/>
    </row>
    <row r="169" spans="5:9">
      <c r="E169" s="103" t="s">
        <v>8785</v>
      </c>
      <c r="F169" s="103"/>
      <c r="G169" s="105"/>
      <c r="H169" s="104">
        <v>1938167</v>
      </c>
      <c r="I169" s="104">
        <v>30621019</v>
      </c>
    </row>
    <row r="170" spans="5:9">
      <c r="E170" s="107" t="s">
        <v>6784</v>
      </c>
      <c r="F170" s="103"/>
      <c r="G170" s="104">
        <v>33557380</v>
      </c>
      <c r="H170" s="104">
        <v>30621019</v>
      </c>
      <c r="I170" s="106"/>
    </row>
    <row r="171" spans="5:9">
      <c r="E171" s="103" t="s">
        <v>8786</v>
      </c>
      <c r="F171" s="103"/>
      <c r="G171" s="104">
        <v>30621019</v>
      </c>
      <c r="H171" s="105"/>
      <c r="I171" s="105"/>
    </row>
    <row r="172" spans="5:9">
      <c r="E172" s="103" t="s">
        <v>8787</v>
      </c>
      <c r="F172" s="103"/>
      <c r="G172" s="105"/>
      <c r="H172" s="104">
        <v>9541352</v>
      </c>
      <c r="I172" s="105"/>
    </row>
    <row r="173" spans="5:9">
      <c r="E173" s="103" t="s">
        <v>8788</v>
      </c>
      <c r="F173" s="103"/>
      <c r="G173" s="105"/>
      <c r="H173" s="104">
        <v>1898754</v>
      </c>
      <c r="I173" s="105"/>
    </row>
    <row r="174" spans="5:9">
      <c r="E174" s="103" t="s">
        <v>8789</v>
      </c>
      <c r="F174" s="103"/>
      <c r="G174" s="105"/>
      <c r="H174" s="104">
        <v>9782697</v>
      </c>
      <c r="I174" s="105"/>
    </row>
    <row r="175" spans="5:9">
      <c r="E175" s="103" t="s">
        <v>8790</v>
      </c>
      <c r="F175" s="103"/>
      <c r="G175" s="105"/>
      <c r="H175" s="104">
        <v>10000545</v>
      </c>
      <c r="I175" s="104">
        <v>31223348</v>
      </c>
    </row>
    <row r="176" spans="5:9">
      <c r="E176" s="107" t="s">
        <v>6570</v>
      </c>
      <c r="F176" s="103"/>
      <c r="G176" s="104">
        <v>30621019</v>
      </c>
      <c r="H176" s="104">
        <v>31223348</v>
      </c>
      <c r="I176" s="106"/>
    </row>
    <row r="177" spans="5:9">
      <c r="E177" s="103" t="s">
        <v>8770</v>
      </c>
      <c r="F177" s="103"/>
      <c r="G177" s="104">
        <v>31223348</v>
      </c>
      <c r="H177" s="105"/>
      <c r="I177" s="105"/>
    </row>
    <row r="178" spans="5:9">
      <c r="E178" s="103" t="s">
        <v>8791</v>
      </c>
      <c r="F178" s="103"/>
      <c r="G178" s="105"/>
      <c r="H178" s="104">
        <v>3024428</v>
      </c>
      <c r="I178" s="105"/>
    </row>
    <row r="179" spans="5:9">
      <c r="E179" s="103" t="s">
        <v>8792</v>
      </c>
      <c r="F179" s="103"/>
      <c r="G179" s="105"/>
      <c r="H179" s="104">
        <v>11379361</v>
      </c>
      <c r="I179" s="104">
        <v>14403789</v>
      </c>
    </row>
    <row r="180" spans="5:9">
      <c r="E180" s="107" t="s">
        <v>6572</v>
      </c>
      <c r="F180" s="103"/>
      <c r="G180" s="104">
        <v>31223348</v>
      </c>
      <c r="H180" s="104">
        <v>14403789</v>
      </c>
      <c r="I180" s="106"/>
    </row>
    <row r="181" spans="5:9">
      <c r="E181" s="103" t="s">
        <v>8793</v>
      </c>
      <c r="F181" s="103"/>
      <c r="G181" s="104">
        <v>14403789</v>
      </c>
      <c r="H181" s="105"/>
      <c r="I181" s="105"/>
    </row>
    <row r="182" spans="5:9">
      <c r="E182" s="103" t="s">
        <v>8794</v>
      </c>
      <c r="F182" s="103"/>
      <c r="G182" s="105"/>
      <c r="H182" s="104">
        <v>2790667</v>
      </c>
      <c r="I182" s="105"/>
    </row>
    <row r="183" spans="5:9">
      <c r="E183" s="103" t="s">
        <v>8795</v>
      </c>
      <c r="F183" s="103"/>
      <c r="G183" s="105"/>
      <c r="H183" s="104">
        <v>10558057</v>
      </c>
      <c r="I183" s="104">
        <v>13348724</v>
      </c>
    </row>
    <row r="184" spans="5:9">
      <c r="E184" s="107" t="s">
        <v>6574</v>
      </c>
      <c r="F184" s="103"/>
      <c r="G184" s="104">
        <v>14403789</v>
      </c>
      <c r="H184" s="104">
        <v>13348724</v>
      </c>
      <c r="I184" s="106"/>
    </row>
    <row r="185" spans="5:9">
      <c r="E185" s="103" t="s">
        <v>8796</v>
      </c>
      <c r="F185" s="103"/>
      <c r="G185" s="104">
        <v>13348724</v>
      </c>
      <c r="H185" s="105"/>
      <c r="I185" s="105"/>
    </row>
    <row r="186" spans="5:9">
      <c r="E186" s="103" t="s">
        <v>8797</v>
      </c>
      <c r="F186" s="103"/>
      <c r="G186" s="105"/>
      <c r="H186" s="104">
        <v>2005168</v>
      </c>
      <c r="I186" s="105"/>
    </row>
    <row r="187" spans="5:9">
      <c r="E187" s="103" t="s">
        <v>8798</v>
      </c>
      <c r="F187" s="103"/>
      <c r="G187" s="105"/>
      <c r="H187" s="104">
        <v>9129012</v>
      </c>
      <c r="I187" s="104">
        <v>11134180</v>
      </c>
    </row>
    <row r="188" spans="5:9">
      <c r="E188" s="107" t="s">
        <v>7394</v>
      </c>
      <c r="F188" s="103"/>
      <c r="G188" s="104">
        <v>13348724</v>
      </c>
      <c r="H188" s="104">
        <v>11134180</v>
      </c>
      <c r="I188" s="106"/>
    </row>
    <row r="189" spans="5:9">
      <c r="E189" s="107" t="s">
        <v>6575</v>
      </c>
      <c r="F189" s="103"/>
      <c r="G189" s="104">
        <v>123154260</v>
      </c>
      <c r="H189" s="104">
        <v>134288440</v>
      </c>
      <c r="I189" s="104">
        <v>11134180</v>
      </c>
    </row>
    <row r="190" spans="5:9">
      <c r="E190" s="73" t="s">
        <v>8742</v>
      </c>
      <c r="F190" s="73"/>
      <c r="G190" s="73"/>
      <c r="H190" s="73"/>
      <c r="I190" s="73"/>
    </row>
    <row r="191" spans="5:9">
      <c r="E191" s="73"/>
      <c r="F191" s="73"/>
      <c r="G191" s="73"/>
      <c r="H191" s="73"/>
      <c r="I191" s="73"/>
    </row>
    <row r="192" spans="5:9">
      <c r="E192" s="101" t="s">
        <v>9195</v>
      </c>
      <c r="F192" s="73"/>
      <c r="G192" s="73"/>
      <c r="H192" s="73"/>
      <c r="I192" s="73"/>
    </row>
    <row r="193" spans="5:9">
      <c r="E193" s="462" t="s">
        <v>6565</v>
      </c>
      <c r="F193" s="462"/>
      <c r="G193" s="462" t="s">
        <v>6566</v>
      </c>
      <c r="H193" s="462" t="s">
        <v>6567</v>
      </c>
      <c r="I193" s="462" t="s">
        <v>3136</v>
      </c>
    </row>
    <row r="194" spans="5:9">
      <c r="E194" s="103"/>
      <c r="F194" s="103"/>
      <c r="G194" s="105"/>
      <c r="H194" s="104">
        <v>616000</v>
      </c>
      <c r="I194" s="104">
        <v>616000</v>
      </c>
    </row>
    <row r="195" spans="5:9">
      <c r="E195" s="103" t="s">
        <v>8799</v>
      </c>
      <c r="F195" s="103"/>
      <c r="G195" s="104">
        <v>616000</v>
      </c>
      <c r="H195" s="105"/>
      <c r="I195" s="105"/>
    </row>
    <row r="196" spans="5:9">
      <c r="E196" s="107" t="s">
        <v>6784</v>
      </c>
      <c r="F196" s="103"/>
      <c r="G196" s="104">
        <v>616000</v>
      </c>
      <c r="H196" s="105"/>
      <c r="I196" s="106"/>
    </row>
    <row r="197" spans="5:9">
      <c r="E197" s="103" t="s">
        <v>8800</v>
      </c>
      <c r="F197" s="103"/>
      <c r="G197" s="105"/>
      <c r="H197" s="104">
        <v>220000</v>
      </c>
      <c r="I197" s="104">
        <v>220000</v>
      </c>
    </row>
    <row r="198" spans="5:9">
      <c r="E198" s="107" t="s">
        <v>6570</v>
      </c>
      <c r="F198" s="103"/>
      <c r="G198" s="105"/>
      <c r="H198" s="104">
        <v>220000</v>
      </c>
      <c r="I198" s="106"/>
    </row>
    <row r="199" spans="5:9">
      <c r="E199" s="103" t="s">
        <v>8801</v>
      </c>
      <c r="F199" s="103"/>
      <c r="G199" s="104">
        <v>220000</v>
      </c>
      <c r="H199" s="105"/>
      <c r="I199" s="105"/>
    </row>
    <row r="200" spans="5:9">
      <c r="E200" s="103" t="s">
        <v>8802</v>
      </c>
      <c r="F200" s="103"/>
      <c r="G200" s="105"/>
      <c r="H200" s="104">
        <v>220000</v>
      </c>
      <c r="I200" s="104">
        <v>220000</v>
      </c>
    </row>
    <row r="201" spans="5:9">
      <c r="E201" s="107" t="s">
        <v>6572</v>
      </c>
      <c r="F201" s="103"/>
      <c r="G201" s="104">
        <v>220000</v>
      </c>
      <c r="H201" s="104">
        <v>220000</v>
      </c>
      <c r="I201" s="106"/>
    </row>
    <row r="202" spans="5:9">
      <c r="E202" s="103" t="s">
        <v>8803</v>
      </c>
      <c r="F202" s="103"/>
      <c r="G202" s="104">
        <v>220000</v>
      </c>
      <c r="H202" s="105"/>
      <c r="I202" s="105"/>
    </row>
    <row r="203" spans="5:9">
      <c r="E203" s="103" t="s">
        <v>8804</v>
      </c>
      <c r="F203" s="103"/>
      <c r="G203" s="105"/>
      <c r="H203" s="104">
        <v>457600</v>
      </c>
      <c r="I203" s="104">
        <v>457600</v>
      </c>
    </row>
    <row r="204" spans="5:9">
      <c r="E204" s="107" t="s">
        <v>6574</v>
      </c>
      <c r="F204" s="103"/>
      <c r="G204" s="104">
        <v>220000</v>
      </c>
      <c r="H204" s="104">
        <v>457600</v>
      </c>
      <c r="I204" s="106"/>
    </row>
    <row r="205" spans="5:9">
      <c r="E205" s="103" t="s">
        <v>8805</v>
      </c>
      <c r="F205" s="103"/>
      <c r="G205" s="104">
        <v>457600</v>
      </c>
      <c r="H205" s="105"/>
      <c r="I205" s="105"/>
    </row>
    <row r="206" spans="5:9">
      <c r="E206" s="107" t="s">
        <v>7394</v>
      </c>
      <c r="F206" s="103"/>
      <c r="G206" s="104">
        <v>457600</v>
      </c>
      <c r="H206" s="105"/>
      <c r="I206" s="106"/>
    </row>
    <row r="207" spans="5:9">
      <c r="E207" s="107" t="s">
        <v>6575</v>
      </c>
      <c r="F207" s="103"/>
      <c r="G207" s="104">
        <v>1513600</v>
      </c>
      <c r="H207" s="104">
        <v>1513600</v>
      </c>
      <c r="I207" s="105"/>
    </row>
    <row r="208" spans="5:9">
      <c r="E208" s="73" t="s">
        <v>8742</v>
      </c>
      <c r="F208" s="73"/>
      <c r="G208" s="73"/>
      <c r="H208" s="73"/>
      <c r="I208" s="73"/>
    </row>
    <row r="209" spans="5:9">
      <c r="E209" s="73"/>
      <c r="F209" s="73"/>
      <c r="G209" s="73"/>
      <c r="H209" s="73"/>
      <c r="I209" s="73"/>
    </row>
    <row r="210" spans="5:9">
      <c r="E210" s="101" t="s">
        <v>9196</v>
      </c>
      <c r="F210" s="73"/>
      <c r="G210" s="73"/>
      <c r="H210" s="73"/>
      <c r="I210" s="73"/>
    </row>
    <row r="211" spans="5:9">
      <c r="E211" s="462" t="s">
        <v>6565</v>
      </c>
      <c r="F211" s="462"/>
      <c r="G211" s="462" t="s">
        <v>6566</v>
      </c>
      <c r="H211" s="462" t="s">
        <v>6567</v>
      </c>
      <c r="I211" s="462" t="s">
        <v>3136</v>
      </c>
    </row>
    <row r="212" spans="5:9">
      <c r="E212" s="103" t="s">
        <v>8806</v>
      </c>
      <c r="F212" s="103"/>
      <c r="G212" s="105"/>
      <c r="H212" s="104">
        <v>617573</v>
      </c>
      <c r="I212" s="105"/>
    </row>
    <row r="213" spans="5:9">
      <c r="E213" s="103" t="s">
        <v>8807</v>
      </c>
      <c r="F213" s="103"/>
      <c r="G213" s="105"/>
      <c r="H213" s="104">
        <v>671793</v>
      </c>
      <c r="I213" s="104">
        <v>1289366</v>
      </c>
    </row>
    <row r="214" spans="5:9">
      <c r="E214" s="107" t="s">
        <v>6572</v>
      </c>
      <c r="F214" s="103"/>
      <c r="G214" s="105"/>
      <c r="H214" s="104">
        <v>1289366</v>
      </c>
      <c r="I214" s="106"/>
    </row>
    <row r="215" spans="5:9">
      <c r="E215" s="103" t="s">
        <v>8808</v>
      </c>
      <c r="F215" s="103"/>
      <c r="G215" s="105"/>
      <c r="H215" s="104">
        <v>3949592</v>
      </c>
      <c r="I215" s="105"/>
    </row>
    <row r="216" spans="5:9">
      <c r="E216" s="103" t="s">
        <v>8809</v>
      </c>
      <c r="F216" s="103"/>
      <c r="G216" s="105"/>
      <c r="H216" s="104">
        <v>1014628</v>
      </c>
      <c r="I216" s="104">
        <v>6253586</v>
      </c>
    </row>
    <row r="217" spans="5:9">
      <c r="E217" s="107" t="s">
        <v>6574</v>
      </c>
      <c r="F217" s="103"/>
      <c r="G217" s="105"/>
      <c r="H217" s="104">
        <v>4964220</v>
      </c>
      <c r="I217" s="106"/>
    </row>
    <row r="218" spans="5:9">
      <c r="E218" s="103" t="s">
        <v>8796</v>
      </c>
      <c r="F218" s="103"/>
      <c r="G218" s="104">
        <v>1289366</v>
      </c>
      <c r="H218" s="105"/>
      <c r="I218" s="105"/>
    </row>
    <row r="219" spans="5:9">
      <c r="E219" s="103" t="s">
        <v>8810</v>
      </c>
      <c r="F219" s="103"/>
      <c r="G219" s="105"/>
      <c r="H219" s="104">
        <v>1181367</v>
      </c>
      <c r="I219" s="105"/>
    </row>
    <row r="220" spans="5:9">
      <c r="E220" s="103" t="s">
        <v>8811</v>
      </c>
      <c r="F220" s="103"/>
      <c r="G220" s="105"/>
      <c r="H220" s="104">
        <v>4870490</v>
      </c>
      <c r="I220" s="104">
        <v>11016077</v>
      </c>
    </row>
    <row r="221" spans="5:9">
      <c r="E221" s="107" t="s">
        <v>7394</v>
      </c>
      <c r="F221" s="103"/>
      <c r="G221" s="104">
        <v>1289366</v>
      </c>
      <c r="H221" s="104">
        <v>6051857</v>
      </c>
      <c r="I221" s="106"/>
    </row>
    <row r="222" spans="5:9">
      <c r="E222" s="107" t="s">
        <v>6575</v>
      </c>
      <c r="F222" s="103"/>
      <c r="G222" s="104">
        <v>1289366</v>
      </c>
      <c r="H222" s="104">
        <v>12305443</v>
      </c>
      <c r="I222" s="104">
        <v>11016077</v>
      </c>
    </row>
    <row r="223" spans="5:9">
      <c r="E223" s="73" t="s">
        <v>8742</v>
      </c>
      <c r="F223" s="73"/>
      <c r="G223" s="73"/>
      <c r="H223" s="73"/>
      <c r="I223" s="73"/>
    </row>
    <row r="224" spans="5:9">
      <c r="E224" s="73"/>
      <c r="F224" s="73"/>
      <c r="G224" s="73"/>
      <c r="H224" s="73"/>
      <c r="I224" s="73"/>
    </row>
    <row r="225" spans="5:9">
      <c r="E225" s="101" t="s">
        <v>9197</v>
      </c>
      <c r="F225" s="73"/>
      <c r="G225" s="73"/>
      <c r="H225" s="73"/>
      <c r="I225" s="73"/>
    </row>
    <row r="226" spans="5:9">
      <c r="E226" s="462" t="s">
        <v>6565</v>
      </c>
      <c r="F226" s="462"/>
      <c r="G226" s="462" t="s">
        <v>6566</v>
      </c>
      <c r="H226" s="462" t="s">
        <v>6567</v>
      </c>
      <c r="I226" s="462" t="s">
        <v>3136</v>
      </c>
    </row>
    <row r="227" spans="5:9">
      <c r="E227" s="103" t="s">
        <v>8812</v>
      </c>
      <c r="F227" s="103"/>
      <c r="G227" s="104">
        <v>144600</v>
      </c>
      <c r="H227" s="105"/>
      <c r="I227" s="104">
        <v>-144600</v>
      </c>
    </row>
    <row r="228" spans="5:9">
      <c r="E228" s="103" t="s">
        <v>8813</v>
      </c>
      <c r="F228" s="103"/>
      <c r="G228" s="104">
        <v>114400</v>
      </c>
      <c r="H228" s="105"/>
      <c r="I228" s="104">
        <v>-259000</v>
      </c>
    </row>
    <row r="229" spans="5:9">
      <c r="E229" s="103" t="s">
        <v>8814</v>
      </c>
      <c r="F229" s="103"/>
      <c r="G229" s="105"/>
      <c r="H229" s="104">
        <v>259000</v>
      </c>
      <c r="I229" s="105"/>
    </row>
    <row r="230" spans="5:9">
      <c r="E230" s="107" t="s">
        <v>6570</v>
      </c>
      <c r="F230" s="103"/>
      <c r="G230" s="104">
        <v>259000</v>
      </c>
      <c r="H230" s="104">
        <v>259000</v>
      </c>
      <c r="I230" s="106"/>
    </row>
    <row r="231" spans="5:9">
      <c r="E231" s="103" t="s">
        <v>8815</v>
      </c>
      <c r="F231" s="103"/>
      <c r="G231" s="105"/>
      <c r="H231" s="104">
        <v>66000</v>
      </c>
      <c r="I231" s="104">
        <v>66000</v>
      </c>
    </row>
    <row r="232" spans="5:9">
      <c r="E232" s="103" t="s">
        <v>8768</v>
      </c>
      <c r="F232" s="103"/>
      <c r="G232" s="104">
        <v>69000</v>
      </c>
      <c r="H232" s="105"/>
      <c r="I232" s="104">
        <v>-3000</v>
      </c>
    </row>
    <row r="233" spans="5:9">
      <c r="E233" s="103" t="s">
        <v>8816</v>
      </c>
      <c r="F233" s="103"/>
      <c r="G233" s="104">
        <v>34000</v>
      </c>
      <c r="H233" s="105"/>
      <c r="I233" s="104">
        <v>-37000</v>
      </c>
    </row>
    <row r="234" spans="5:9">
      <c r="E234" s="103" t="s">
        <v>8817</v>
      </c>
      <c r="F234" s="103"/>
      <c r="G234" s="104">
        <v>14000</v>
      </c>
      <c r="H234" s="105"/>
      <c r="I234" s="104">
        <v>-51000</v>
      </c>
    </row>
    <row r="235" spans="5:9">
      <c r="E235" s="103" t="s">
        <v>8818</v>
      </c>
      <c r="F235" s="103"/>
      <c r="G235" s="105"/>
      <c r="H235" s="104">
        <v>51000</v>
      </c>
      <c r="I235" s="105"/>
    </row>
    <row r="236" spans="5:9">
      <c r="E236" s="107" t="s">
        <v>6572</v>
      </c>
      <c r="F236" s="103"/>
      <c r="G236" s="104">
        <v>117000</v>
      </c>
      <c r="H236" s="104">
        <v>117000</v>
      </c>
      <c r="I236" s="106"/>
    </row>
    <row r="237" spans="5:9">
      <c r="E237" s="103" t="s">
        <v>8819</v>
      </c>
      <c r="F237" s="103"/>
      <c r="G237" s="104">
        <v>168000</v>
      </c>
      <c r="H237" s="105"/>
      <c r="I237" s="105"/>
    </row>
    <row r="238" spans="5:9">
      <c r="E238" s="103" t="s">
        <v>8820</v>
      </c>
      <c r="F238" s="103"/>
      <c r="G238" s="105"/>
      <c r="H238" s="104">
        <v>118500</v>
      </c>
      <c r="I238" s="104">
        <v>-49500</v>
      </c>
    </row>
    <row r="239" spans="5:9">
      <c r="E239" s="107" t="s">
        <v>6574</v>
      </c>
      <c r="F239" s="103"/>
      <c r="G239" s="104">
        <v>168000</v>
      </c>
      <c r="H239" s="104">
        <v>118500</v>
      </c>
      <c r="I239" s="106"/>
    </row>
    <row r="240" spans="5:9">
      <c r="E240" s="103" t="s">
        <v>8821</v>
      </c>
      <c r="F240" s="103"/>
      <c r="G240" s="104">
        <v>76200</v>
      </c>
      <c r="H240" s="105"/>
      <c r="I240" s="105"/>
    </row>
    <row r="241" spans="5:9">
      <c r="E241" s="103" t="s">
        <v>8822</v>
      </c>
      <c r="F241" s="103"/>
      <c r="G241" s="105"/>
      <c r="H241" s="104">
        <v>76200</v>
      </c>
      <c r="I241" s="104">
        <v>-49500</v>
      </c>
    </row>
    <row r="242" spans="5:9">
      <c r="E242" s="107" t="s">
        <v>7394</v>
      </c>
      <c r="F242" s="103"/>
      <c r="G242" s="104">
        <v>76200</v>
      </c>
      <c r="H242" s="104">
        <v>76200</v>
      </c>
      <c r="I242" s="106"/>
    </row>
    <row r="243" spans="5:9">
      <c r="E243" s="107" t="s">
        <v>6575</v>
      </c>
      <c r="F243" s="103"/>
      <c r="G243" s="104">
        <v>620200</v>
      </c>
      <c r="H243" s="104">
        <v>570700</v>
      </c>
      <c r="I243" s="104">
        <v>-49500</v>
      </c>
    </row>
    <row r="244" spans="5:9">
      <c r="E244" s="73" t="s">
        <v>8742</v>
      </c>
      <c r="F244" s="73"/>
      <c r="G244" s="73"/>
      <c r="H244" s="73"/>
      <c r="I244" s="73"/>
    </row>
    <row r="245" spans="5:9">
      <c r="E245" s="73"/>
      <c r="F245" s="73"/>
      <c r="G245" s="73"/>
      <c r="H245" s="73"/>
      <c r="I245" s="73"/>
    </row>
    <row r="246" spans="5:9">
      <c r="E246" s="101" t="s">
        <v>9198</v>
      </c>
      <c r="F246" s="73"/>
      <c r="G246" s="73"/>
      <c r="H246" s="73"/>
      <c r="I246" s="73"/>
    </row>
    <row r="247" spans="5:9">
      <c r="E247" s="462" t="s">
        <v>6565</v>
      </c>
      <c r="F247" s="462"/>
      <c r="G247" s="462" t="s">
        <v>6566</v>
      </c>
      <c r="H247" s="462" t="s">
        <v>6567</v>
      </c>
      <c r="I247" s="462" t="s">
        <v>3136</v>
      </c>
    </row>
    <row r="248" spans="5:9">
      <c r="E248" s="103" t="s">
        <v>8823</v>
      </c>
      <c r="F248" s="103"/>
      <c r="G248" s="104">
        <v>50380</v>
      </c>
      <c r="H248" s="105"/>
      <c r="I248" s="104">
        <v>-50380</v>
      </c>
    </row>
    <row r="249" spans="5:9">
      <c r="E249" s="103" t="s">
        <v>8824</v>
      </c>
      <c r="F249" s="103"/>
      <c r="G249" s="104">
        <v>112420</v>
      </c>
      <c r="H249" s="105"/>
      <c r="I249" s="104">
        <v>-162800</v>
      </c>
    </row>
    <row r="250" spans="5:9">
      <c r="E250" s="103" t="s">
        <v>8825</v>
      </c>
      <c r="F250" s="103"/>
      <c r="G250" s="105"/>
      <c r="H250" s="104">
        <v>162800</v>
      </c>
      <c r="I250" s="105"/>
    </row>
    <row r="251" spans="5:9">
      <c r="E251" s="107" t="s">
        <v>6570</v>
      </c>
      <c r="F251" s="103"/>
      <c r="G251" s="104">
        <v>162800</v>
      </c>
      <c r="H251" s="104">
        <v>162800</v>
      </c>
      <c r="I251" s="106"/>
    </row>
    <row r="252" spans="5:9">
      <c r="E252" s="103" t="s">
        <v>8826</v>
      </c>
      <c r="F252" s="103"/>
      <c r="G252" s="105"/>
      <c r="H252" s="104">
        <v>61600</v>
      </c>
      <c r="I252" s="104">
        <v>61600</v>
      </c>
    </row>
    <row r="253" spans="5:9">
      <c r="E253" s="103" t="s">
        <v>8750</v>
      </c>
      <c r="F253" s="103"/>
      <c r="G253" s="104">
        <v>61600</v>
      </c>
      <c r="H253" s="105"/>
      <c r="I253" s="105"/>
    </row>
    <row r="254" spans="5:9">
      <c r="E254" s="107" t="s">
        <v>6574</v>
      </c>
      <c r="F254" s="103"/>
      <c r="G254" s="104">
        <v>61600</v>
      </c>
      <c r="H254" s="104">
        <v>61600</v>
      </c>
      <c r="I254" s="106"/>
    </row>
    <row r="255" spans="5:9">
      <c r="E255" s="107" t="s">
        <v>6575</v>
      </c>
      <c r="F255" s="103"/>
      <c r="G255" s="104">
        <v>224400</v>
      </c>
      <c r="H255" s="104">
        <v>224400</v>
      </c>
      <c r="I255" s="105"/>
    </row>
    <row r="256" spans="5:9">
      <c r="E256" s="73" t="s">
        <v>8742</v>
      </c>
      <c r="F256" s="73"/>
      <c r="G256" s="73"/>
      <c r="H256" s="73"/>
      <c r="I256" s="73"/>
    </row>
    <row r="257" spans="5:9">
      <c r="E257" s="73"/>
      <c r="F257" s="73"/>
      <c r="G257" s="73"/>
      <c r="H257" s="73"/>
      <c r="I257" s="73"/>
    </row>
    <row r="258" spans="5:9">
      <c r="E258" s="101" t="s">
        <v>9199</v>
      </c>
      <c r="F258" s="73"/>
      <c r="G258" s="73"/>
      <c r="H258" s="73"/>
      <c r="I258" s="73"/>
    </row>
    <row r="259" spans="5:9">
      <c r="E259" s="462" t="s">
        <v>6565</v>
      </c>
      <c r="F259" s="462"/>
      <c r="G259" s="462" t="s">
        <v>6566</v>
      </c>
      <c r="H259" s="462" t="s">
        <v>6567</v>
      </c>
      <c r="I259" s="462" t="s">
        <v>3136</v>
      </c>
    </row>
    <row r="260" spans="5:9">
      <c r="E260" s="103" t="s">
        <v>8827</v>
      </c>
      <c r="F260" s="103"/>
      <c r="G260" s="104">
        <v>165000</v>
      </c>
      <c r="H260" s="105"/>
      <c r="I260" s="104">
        <v>-165000</v>
      </c>
    </row>
    <row r="261" spans="5:9">
      <c r="E261" s="103" t="s">
        <v>8799</v>
      </c>
      <c r="F261" s="103"/>
      <c r="G261" s="104">
        <v>64350</v>
      </c>
      <c r="H261" s="105"/>
      <c r="I261" s="104">
        <v>-229350</v>
      </c>
    </row>
    <row r="262" spans="5:9">
      <c r="E262" s="103" t="s">
        <v>8828</v>
      </c>
      <c r="F262" s="103"/>
      <c r="G262" s="104">
        <v>198000</v>
      </c>
      <c r="H262" s="105"/>
      <c r="I262" s="104">
        <v>-427350</v>
      </c>
    </row>
    <row r="263" spans="5:9">
      <c r="E263" s="103" t="s">
        <v>8829</v>
      </c>
      <c r="F263" s="103"/>
      <c r="G263" s="104">
        <v>12650</v>
      </c>
      <c r="H263" s="105"/>
      <c r="I263" s="104">
        <v>-440000</v>
      </c>
    </row>
    <row r="264" spans="5:9">
      <c r="E264" s="103" t="s">
        <v>8830</v>
      </c>
      <c r="F264" s="103"/>
      <c r="G264" s="104">
        <v>20350</v>
      </c>
      <c r="H264" s="105"/>
      <c r="I264" s="104">
        <v>-460350</v>
      </c>
    </row>
    <row r="265" spans="5:9">
      <c r="E265" s="103" t="s">
        <v>8781</v>
      </c>
      <c r="F265" s="103"/>
      <c r="G265" s="104">
        <v>40150</v>
      </c>
      <c r="H265" s="105"/>
      <c r="I265" s="104">
        <v>-500500</v>
      </c>
    </row>
    <row r="266" spans="5:9">
      <c r="E266" s="103" t="s">
        <v>8831</v>
      </c>
      <c r="F266" s="103"/>
      <c r="G266" s="105"/>
      <c r="H266" s="104">
        <v>436150</v>
      </c>
      <c r="I266" s="104">
        <v>-64350</v>
      </c>
    </row>
    <row r="267" spans="5:9">
      <c r="E267" s="107" t="s">
        <v>6784</v>
      </c>
      <c r="F267" s="103"/>
      <c r="G267" s="104">
        <v>500500</v>
      </c>
      <c r="H267" s="104">
        <v>436150</v>
      </c>
      <c r="I267" s="106"/>
    </row>
    <row r="268" spans="5:9">
      <c r="E268" s="103" t="s">
        <v>8832</v>
      </c>
      <c r="F268" s="103"/>
      <c r="G268" s="104">
        <v>14850</v>
      </c>
      <c r="H268" s="105"/>
      <c r="I268" s="104">
        <v>-79200</v>
      </c>
    </row>
    <row r="269" spans="5:9">
      <c r="E269" s="103" t="s">
        <v>8833</v>
      </c>
      <c r="F269" s="103"/>
      <c r="G269" s="105"/>
      <c r="H269" s="104">
        <v>38500</v>
      </c>
      <c r="I269" s="104">
        <v>-40700</v>
      </c>
    </row>
    <row r="270" spans="5:9">
      <c r="E270" s="107" t="s">
        <v>6572</v>
      </c>
      <c r="F270" s="103"/>
      <c r="G270" s="104">
        <v>14850</v>
      </c>
      <c r="H270" s="104">
        <v>38500</v>
      </c>
      <c r="I270" s="106"/>
    </row>
    <row r="271" spans="5:9">
      <c r="E271" s="103" t="s">
        <v>8834</v>
      </c>
      <c r="F271" s="103"/>
      <c r="G271" s="104">
        <v>23650</v>
      </c>
      <c r="H271" s="105"/>
      <c r="I271" s="104">
        <v>-64350</v>
      </c>
    </row>
    <row r="272" spans="5:9">
      <c r="E272" s="103" t="s">
        <v>8771</v>
      </c>
      <c r="F272" s="103"/>
      <c r="G272" s="104">
        <v>98850</v>
      </c>
      <c r="H272" s="105"/>
      <c r="I272" s="104">
        <v>-163200</v>
      </c>
    </row>
    <row r="273" spans="5:9">
      <c r="E273" s="103" t="s">
        <v>8835</v>
      </c>
      <c r="F273" s="103"/>
      <c r="G273" s="104">
        <v>52000</v>
      </c>
      <c r="H273" s="105"/>
      <c r="I273" s="104">
        <v>-215200</v>
      </c>
    </row>
    <row r="274" spans="5:9">
      <c r="E274" s="103" t="s">
        <v>8836</v>
      </c>
      <c r="F274" s="103"/>
      <c r="G274" s="105"/>
      <c r="H274" s="104">
        <v>150850</v>
      </c>
      <c r="I274" s="104">
        <v>-64350</v>
      </c>
    </row>
    <row r="275" spans="5:9">
      <c r="E275" s="107" t="s">
        <v>6574</v>
      </c>
      <c r="F275" s="103"/>
      <c r="G275" s="104">
        <v>174500</v>
      </c>
      <c r="H275" s="104">
        <v>150850</v>
      </c>
      <c r="I275" s="106"/>
    </row>
    <row r="276" spans="5:9">
      <c r="E276" s="103" t="s">
        <v>8837</v>
      </c>
      <c r="F276" s="103"/>
      <c r="G276" s="104">
        <v>154000</v>
      </c>
      <c r="H276" s="105"/>
      <c r="I276" s="104">
        <v>-218350</v>
      </c>
    </row>
    <row r="277" spans="5:9">
      <c r="E277" s="103" t="s">
        <v>8838</v>
      </c>
      <c r="F277" s="103"/>
      <c r="G277" s="104">
        <v>9350</v>
      </c>
      <c r="H277" s="105"/>
      <c r="I277" s="104">
        <v>-227700</v>
      </c>
    </row>
    <row r="278" spans="5:9">
      <c r="E278" s="103" t="s">
        <v>8839</v>
      </c>
      <c r="F278" s="103"/>
      <c r="G278" s="105"/>
      <c r="H278" s="104">
        <v>157850</v>
      </c>
      <c r="I278" s="105"/>
    </row>
    <row r="279" spans="5:9">
      <c r="E279" s="103" t="s">
        <v>8840</v>
      </c>
      <c r="F279" s="103"/>
      <c r="G279" s="105"/>
      <c r="H279" s="104">
        <v>5500</v>
      </c>
      <c r="I279" s="104">
        <v>-64350</v>
      </c>
    </row>
    <row r="280" spans="5:9">
      <c r="E280" s="107" t="s">
        <v>7394</v>
      </c>
      <c r="F280" s="103"/>
      <c r="G280" s="104">
        <v>163350</v>
      </c>
      <c r="H280" s="104">
        <v>163350</v>
      </c>
      <c r="I280" s="106"/>
    </row>
    <row r="281" spans="5:9">
      <c r="E281" s="107" t="s">
        <v>6575</v>
      </c>
      <c r="F281" s="103"/>
      <c r="G281" s="104">
        <v>853200</v>
      </c>
      <c r="H281" s="104">
        <v>788850</v>
      </c>
      <c r="I281" s="104">
        <v>-64350</v>
      </c>
    </row>
    <row r="282" spans="5:9">
      <c r="E282" s="73" t="s">
        <v>8742</v>
      </c>
      <c r="F282" s="73"/>
      <c r="G282" s="73"/>
      <c r="H282" s="73"/>
      <c r="I282" s="73"/>
    </row>
    <row r="283" spans="5:9">
      <c r="E283" s="73"/>
      <c r="F283" s="73"/>
      <c r="G283" s="73"/>
      <c r="H283" s="73"/>
      <c r="I283" s="73"/>
    </row>
    <row r="284" spans="5:9">
      <c r="E284" s="101" t="s">
        <v>9200</v>
      </c>
      <c r="F284" s="73"/>
      <c r="G284" s="73"/>
      <c r="H284" s="73"/>
      <c r="I284" s="73"/>
    </row>
    <row r="285" spans="5:9">
      <c r="E285" s="462" t="s">
        <v>6565</v>
      </c>
      <c r="F285" s="462"/>
      <c r="G285" s="462" t="s">
        <v>6566</v>
      </c>
      <c r="H285" s="462" t="s">
        <v>6567</v>
      </c>
      <c r="I285" s="462" t="s">
        <v>3136</v>
      </c>
    </row>
    <row r="286" spans="5:9">
      <c r="E286" s="103" t="s">
        <v>8841</v>
      </c>
      <c r="F286" s="103"/>
      <c r="G286" s="105"/>
      <c r="H286" s="104">
        <v>107338</v>
      </c>
      <c r="I286" s="105"/>
    </row>
    <row r="287" spans="5:9">
      <c r="E287" s="103" t="s">
        <v>8842</v>
      </c>
      <c r="F287" s="103"/>
      <c r="G287" s="104">
        <v>107338</v>
      </c>
      <c r="H287" s="105"/>
      <c r="I287" s="105"/>
    </row>
    <row r="288" spans="5:9">
      <c r="E288" s="107" t="s">
        <v>6784</v>
      </c>
      <c r="F288" s="103"/>
      <c r="G288" s="104">
        <v>107338</v>
      </c>
      <c r="H288" s="104">
        <v>107338</v>
      </c>
      <c r="I288" s="106"/>
    </row>
    <row r="289" spans="5:9">
      <c r="E289" s="107" t="s">
        <v>6575</v>
      </c>
      <c r="F289" s="103"/>
      <c r="G289" s="104">
        <v>107338</v>
      </c>
      <c r="H289" s="104">
        <v>107338</v>
      </c>
      <c r="I289" s="105"/>
    </row>
    <row r="290" spans="5:9">
      <c r="E290" s="73" t="s">
        <v>8742</v>
      </c>
      <c r="F290" s="73"/>
      <c r="G290" s="73"/>
      <c r="H290" s="73"/>
      <c r="I290" s="73"/>
    </row>
    <row r="291" spans="5:9">
      <c r="E291" s="73"/>
      <c r="F291" s="73"/>
      <c r="G291" s="73"/>
      <c r="H291" s="73"/>
      <c r="I291" s="73"/>
    </row>
    <row r="292" spans="5:9">
      <c r="E292" s="101" t="s">
        <v>9201</v>
      </c>
      <c r="F292" s="73"/>
      <c r="G292" s="73"/>
      <c r="H292" s="73"/>
      <c r="I292" s="73"/>
    </row>
    <row r="293" spans="5:9">
      <c r="E293" s="462" t="s">
        <v>6565</v>
      </c>
      <c r="F293" s="462"/>
      <c r="G293" s="462" t="s">
        <v>6566</v>
      </c>
      <c r="H293" s="462" t="s">
        <v>6567</v>
      </c>
      <c r="I293" s="462" t="s">
        <v>3136</v>
      </c>
    </row>
    <row r="294" spans="5:9">
      <c r="E294" s="103"/>
      <c r="F294" s="103"/>
      <c r="G294" s="105"/>
      <c r="H294" s="104">
        <v>476600</v>
      </c>
      <c r="I294" s="104">
        <v>476600</v>
      </c>
    </row>
    <row r="295" spans="5:9">
      <c r="E295" s="103" t="s">
        <v>8777</v>
      </c>
      <c r="F295" s="103"/>
      <c r="G295" s="104">
        <v>476600</v>
      </c>
      <c r="H295" s="105"/>
      <c r="I295" s="105"/>
    </row>
    <row r="296" spans="5:9">
      <c r="E296" s="103" t="s">
        <v>8843</v>
      </c>
      <c r="F296" s="103"/>
      <c r="G296" s="105"/>
      <c r="H296" s="104">
        <v>353400</v>
      </c>
      <c r="I296" s="104">
        <v>353400</v>
      </c>
    </row>
    <row r="297" spans="5:9">
      <c r="E297" s="107" t="s">
        <v>6784</v>
      </c>
      <c r="F297" s="103"/>
      <c r="G297" s="104">
        <v>476600</v>
      </c>
      <c r="H297" s="104">
        <v>353400</v>
      </c>
      <c r="I297" s="106"/>
    </row>
    <row r="298" spans="5:9">
      <c r="E298" s="103" t="s">
        <v>8844</v>
      </c>
      <c r="F298" s="103"/>
      <c r="G298" s="104">
        <v>353400</v>
      </c>
      <c r="H298" s="105"/>
      <c r="I298" s="105"/>
    </row>
    <row r="299" spans="5:9">
      <c r="E299" s="107" t="s">
        <v>6570</v>
      </c>
      <c r="F299" s="103"/>
      <c r="G299" s="104">
        <v>353400</v>
      </c>
      <c r="H299" s="105"/>
      <c r="I299" s="106"/>
    </row>
    <row r="300" spans="5:9">
      <c r="E300" s="103" t="s">
        <v>8845</v>
      </c>
      <c r="F300" s="103"/>
      <c r="G300" s="105"/>
      <c r="H300" s="104">
        <v>8800</v>
      </c>
      <c r="I300" s="104">
        <v>8800</v>
      </c>
    </row>
    <row r="301" spans="5:9">
      <c r="E301" s="107" t="s">
        <v>6572</v>
      </c>
      <c r="F301" s="103"/>
      <c r="G301" s="105"/>
      <c r="H301" s="104">
        <v>8800</v>
      </c>
      <c r="I301" s="106"/>
    </row>
    <row r="302" spans="5:9">
      <c r="E302" s="103" t="s">
        <v>8803</v>
      </c>
      <c r="F302" s="103"/>
      <c r="G302" s="104">
        <v>8800</v>
      </c>
      <c r="H302" s="105"/>
      <c r="I302" s="105"/>
    </row>
    <row r="303" spans="5:9">
      <c r="E303" s="107" t="s">
        <v>6574</v>
      </c>
      <c r="F303" s="103"/>
      <c r="G303" s="104">
        <v>8800</v>
      </c>
      <c r="H303" s="105"/>
      <c r="I303" s="106"/>
    </row>
    <row r="304" spans="5:9">
      <c r="E304" s="107" t="s">
        <v>6575</v>
      </c>
      <c r="F304" s="103"/>
      <c r="G304" s="104">
        <v>838800</v>
      </c>
      <c r="H304" s="104">
        <v>838800</v>
      </c>
      <c r="I304" s="105"/>
    </row>
    <row r="305" spans="5:9">
      <c r="E305" s="73" t="s">
        <v>8742</v>
      </c>
      <c r="F305" s="73"/>
      <c r="G305" s="73"/>
      <c r="H305" s="73"/>
      <c r="I305" s="73"/>
    </row>
    <row r="306" spans="5:9">
      <c r="E306" s="73"/>
      <c r="F306" s="73"/>
      <c r="G306" s="73"/>
      <c r="H306" s="73"/>
      <c r="I306" s="73"/>
    </row>
    <row r="307" spans="5:9">
      <c r="E307" s="101" t="s">
        <v>9202</v>
      </c>
      <c r="F307" s="73"/>
      <c r="G307" s="73"/>
      <c r="H307" s="73"/>
      <c r="I307" s="73"/>
    </row>
    <row r="308" spans="5:9">
      <c r="E308" s="462" t="s">
        <v>6565</v>
      </c>
      <c r="F308" s="462"/>
      <c r="G308" s="462" t="s">
        <v>6566</v>
      </c>
      <c r="H308" s="462" t="s">
        <v>6567</v>
      </c>
      <c r="I308" s="462" t="s">
        <v>3136</v>
      </c>
    </row>
    <row r="309" spans="5:9">
      <c r="E309" s="103" t="s">
        <v>8748</v>
      </c>
      <c r="F309" s="103"/>
      <c r="G309" s="104">
        <v>47110</v>
      </c>
      <c r="H309" s="105"/>
      <c r="I309" s="104">
        <v>-47110</v>
      </c>
    </row>
    <row r="310" spans="5:9">
      <c r="E310" s="103" t="s">
        <v>6954</v>
      </c>
      <c r="F310" s="103"/>
      <c r="G310" s="104">
        <v>-47110</v>
      </c>
      <c r="H310" s="105"/>
      <c r="I310" s="105"/>
    </row>
    <row r="311" spans="5:9">
      <c r="E311" s="107" t="s">
        <v>6572</v>
      </c>
      <c r="F311" s="103"/>
      <c r="G311" s="105"/>
      <c r="H311" s="105"/>
      <c r="I311" s="106"/>
    </row>
    <row r="312" spans="5:9">
      <c r="E312" s="107" t="s">
        <v>6575</v>
      </c>
      <c r="F312" s="103"/>
      <c r="G312" s="105"/>
      <c r="H312" s="105"/>
      <c r="I312" s="105"/>
    </row>
    <row r="313" spans="5:9">
      <c r="E313" s="73" t="s">
        <v>8742</v>
      </c>
      <c r="F313" s="73"/>
      <c r="G313" s="73"/>
      <c r="H313" s="73"/>
      <c r="I313" s="73"/>
    </row>
    <row r="314" spans="5:9">
      <c r="E314" s="73"/>
      <c r="F314" s="73"/>
      <c r="G314" s="73"/>
      <c r="H314" s="73"/>
      <c r="I314" s="73"/>
    </row>
    <row r="315" spans="5:9">
      <c r="E315" s="101" t="s">
        <v>9203</v>
      </c>
      <c r="F315" s="73"/>
      <c r="G315" s="73"/>
      <c r="H315" s="73"/>
      <c r="I315" s="73"/>
    </row>
    <row r="316" spans="5:9">
      <c r="E316" s="462" t="s">
        <v>6565</v>
      </c>
      <c r="F316" s="462"/>
      <c r="G316" s="462" t="s">
        <v>6566</v>
      </c>
      <c r="H316" s="462" t="s">
        <v>6567</v>
      </c>
      <c r="I316" s="462" t="s">
        <v>3136</v>
      </c>
    </row>
    <row r="317" spans="5:9">
      <c r="E317" s="103" t="s">
        <v>8846</v>
      </c>
      <c r="F317" s="103"/>
      <c r="G317" s="105"/>
      <c r="H317" s="104">
        <v>6900</v>
      </c>
      <c r="I317" s="105"/>
    </row>
    <row r="318" spans="5:9">
      <c r="E318" s="103" t="s">
        <v>8832</v>
      </c>
      <c r="F318" s="103"/>
      <c r="G318" s="104">
        <v>6900</v>
      </c>
      <c r="H318" s="105"/>
      <c r="I318" s="105"/>
    </row>
    <row r="319" spans="5:9">
      <c r="E319" s="103" t="s">
        <v>8847</v>
      </c>
      <c r="F319" s="103"/>
      <c r="G319" s="104">
        <v>6900</v>
      </c>
      <c r="H319" s="105"/>
      <c r="I319" s="105"/>
    </row>
    <row r="320" spans="5:9">
      <c r="E320" s="103" t="s">
        <v>7897</v>
      </c>
      <c r="F320" s="103"/>
      <c r="G320" s="104">
        <v>-6900</v>
      </c>
      <c r="H320" s="105"/>
      <c r="I320" s="105"/>
    </row>
    <row r="321" spans="5:9">
      <c r="E321" s="103" t="s">
        <v>8848</v>
      </c>
      <c r="F321" s="103"/>
      <c r="G321" s="105"/>
      <c r="H321" s="104">
        <v>72900</v>
      </c>
      <c r="I321" s="105"/>
    </row>
    <row r="322" spans="5:9">
      <c r="E322" s="103" t="s">
        <v>8849</v>
      </c>
      <c r="F322" s="103"/>
      <c r="G322" s="104">
        <v>72900</v>
      </c>
      <c r="H322" s="105"/>
      <c r="I322" s="105"/>
    </row>
    <row r="323" spans="5:9">
      <c r="E323" s="107" t="s">
        <v>6572</v>
      </c>
      <c r="F323" s="103"/>
      <c r="G323" s="104">
        <v>79800</v>
      </c>
      <c r="H323" s="104">
        <v>79800</v>
      </c>
      <c r="I323" s="106"/>
    </row>
    <row r="324" spans="5:9">
      <c r="E324" s="103" t="s">
        <v>8796</v>
      </c>
      <c r="F324" s="103"/>
      <c r="G324" s="104">
        <v>72900</v>
      </c>
      <c r="H324" s="105"/>
      <c r="I324" s="105"/>
    </row>
    <row r="325" spans="5:9">
      <c r="E325" s="103" t="s">
        <v>8850</v>
      </c>
      <c r="F325" s="103"/>
      <c r="G325" s="105"/>
      <c r="H325" s="104">
        <v>72900</v>
      </c>
      <c r="I325" s="105"/>
    </row>
    <row r="326" spans="5:9">
      <c r="E326" s="107" t="s">
        <v>7394</v>
      </c>
      <c r="F326" s="103"/>
      <c r="G326" s="104">
        <v>72900</v>
      </c>
      <c r="H326" s="104">
        <v>72900</v>
      </c>
      <c r="I326" s="106"/>
    </row>
    <row r="327" spans="5:9">
      <c r="E327" s="107" t="s">
        <v>6575</v>
      </c>
      <c r="F327" s="103"/>
      <c r="G327" s="104">
        <v>152700</v>
      </c>
      <c r="H327" s="104">
        <v>152700</v>
      </c>
      <c r="I327" s="105"/>
    </row>
    <row r="328" spans="5:9">
      <c r="E328" s="73" t="s">
        <v>8742</v>
      </c>
      <c r="F328" s="73"/>
      <c r="G328" s="73"/>
      <c r="H328" s="73"/>
      <c r="I328" s="73"/>
    </row>
    <row r="329" spans="5:9">
      <c r="E329" s="73"/>
      <c r="F329" s="73"/>
      <c r="G329" s="73"/>
      <c r="H329" s="73"/>
      <c r="I329" s="73"/>
    </row>
    <row r="330" spans="5:9">
      <c r="E330" s="101" t="s">
        <v>9204</v>
      </c>
      <c r="F330" s="73"/>
      <c r="G330" s="73"/>
      <c r="H330" s="73"/>
      <c r="I330" s="73"/>
    </row>
    <row r="331" spans="5:9">
      <c r="E331" s="462" t="s">
        <v>6565</v>
      </c>
      <c r="F331" s="462"/>
      <c r="G331" s="462" t="s">
        <v>6566</v>
      </c>
      <c r="H331" s="462" t="s">
        <v>6567</v>
      </c>
      <c r="I331" s="462" t="s">
        <v>3136</v>
      </c>
    </row>
    <row r="332" spans="5:9">
      <c r="E332" s="103" t="s">
        <v>8828</v>
      </c>
      <c r="F332" s="103"/>
      <c r="G332" s="104">
        <v>110000</v>
      </c>
      <c r="H332" s="105"/>
      <c r="I332" s="104">
        <v>-110000</v>
      </c>
    </row>
    <row r="333" spans="5:9">
      <c r="E333" s="103" t="s">
        <v>8851</v>
      </c>
      <c r="F333" s="103"/>
      <c r="G333" s="104">
        <v>312000</v>
      </c>
      <c r="H333" s="105"/>
      <c r="I333" s="104">
        <v>-422000</v>
      </c>
    </row>
    <row r="334" spans="5:9">
      <c r="E334" s="103" t="s">
        <v>8852</v>
      </c>
      <c r="F334" s="103"/>
      <c r="G334" s="105"/>
      <c r="H334" s="104">
        <v>110000</v>
      </c>
      <c r="I334" s="105"/>
    </row>
    <row r="335" spans="5:9">
      <c r="E335" s="103" t="s">
        <v>8853</v>
      </c>
      <c r="F335" s="103"/>
      <c r="G335" s="105"/>
      <c r="H335" s="104">
        <v>312000</v>
      </c>
      <c r="I335" s="105"/>
    </row>
    <row r="336" spans="5:9">
      <c r="E336" s="107" t="s">
        <v>6784</v>
      </c>
      <c r="F336" s="103"/>
      <c r="G336" s="104">
        <v>422000</v>
      </c>
      <c r="H336" s="104">
        <v>422000</v>
      </c>
      <c r="I336" s="106"/>
    </row>
    <row r="337" spans="5:9">
      <c r="E337" s="107" t="s">
        <v>6575</v>
      </c>
      <c r="F337" s="103"/>
      <c r="G337" s="104">
        <v>422000</v>
      </c>
      <c r="H337" s="104">
        <v>422000</v>
      </c>
      <c r="I337" s="105"/>
    </row>
    <row r="338" spans="5:9">
      <c r="E338" s="73" t="s">
        <v>8742</v>
      </c>
      <c r="F338" s="73"/>
      <c r="G338" s="73"/>
      <c r="H338" s="73"/>
      <c r="I338" s="73"/>
    </row>
    <row r="339" spans="5:9">
      <c r="E339" s="73"/>
      <c r="F339" s="73"/>
      <c r="G339" s="73"/>
      <c r="H339" s="73"/>
      <c r="I339" s="73"/>
    </row>
    <row r="340" spans="5:9">
      <c r="E340" s="101" t="s">
        <v>9205</v>
      </c>
      <c r="F340" s="73"/>
      <c r="G340" s="73"/>
      <c r="H340" s="73"/>
      <c r="I340" s="73"/>
    </row>
    <row r="341" spans="5:9">
      <c r="E341" s="462" t="s">
        <v>6565</v>
      </c>
      <c r="F341" s="462"/>
      <c r="G341" s="462" t="s">
        <v>6566</v>
      </c>
      <c r="H341" s="462" t="s">
        <v>6567</v>
      </c>
      <c r="I341" s="462" t="s">
        <v>3136</v>
      </c>
    </row>
    <row r="342" spans="5:9">
      <c r="E342" s="103"/>
      <c r="F342" s="103"/>
      <c r="G342" s="105"/>
      <c r="H342" s="104">
        <v>45600</v>
      </c>
      <c r="I342" s="104">
        <v>45600</v>
      </c>
    </row>
    <row r="343" spans="5:9">
      <c r="E343" s="103" t="s">
        <v>8827</v>
      </c>
      <c r="F343" s="103"/>
      <c r="G343" s="104">
        <v>45600</v>
      </c>
      <c r="H343" s="105"/>
      <c r="I343" s="105"/>
    </row>
    <row r="344" spans="5:9">
      <c r="E344" s="107" t="s">
        <v>6784</v>
      </c>
      <c r="F344" s="103"/>
      <c r="G344" s="104">
        <v>45600</v>
      </c>
      <c r="H344" s="105"/>
      <c r="I344" s="106"/>
    </row>
    <row r="345" spans="5:9">
      <c r="E345" s="103" t="s">
        <v>8854</v>
      </c>
      <c r="F345" s="103"/>
      <c r="G345" s="105"/>
      <c r="H345" s="104">
        <v>55800</v>
      </c>
      <c r="I345" s="104">
        <v>55800</v>
      </c>
    </row>
    <row r="346" spans="5:9">
      <c r="E346" s="107" t="s">
        <v>6570</v>
      </c>
      <c r="F346" s="103"/>
      <c r="G346" s="105"/>
      <c r="H346" s="104">
        <v>55800</v>
      </c>
      <c r="I346" s="106"/>
    </row>
    <row r="347" spans="5:9">
      <c r="E347" s="103" t="s">
        <v>8763</v>
      </c>
      <c r="F347" s="103"/>
      <c r="G347" s="104">
        <v>55800</v>
      </c>
      <c r="H347" s="105"/>
      <c r="I347" s="105"/>
    </row>
    <row r="348" spans="5:9">
      <c r="E348" s="107" t="s">
        <v>6572</v>
      </c>
      <c r="F348" s="103"/>
      <c r="G348" s="104">
        <v>55800</v>
      </c>
      <c r="H348" s="105"/>
      <c r="I348" s="106"/>
    </row>
    <row r="349" spans="5:9">
      <c r="E349" s="103" t="s">
        <v>8855</v>
      </c>
      <c r="F349" s="103"/>
      <c r="G349" s="105"/>
      <c r="H349" s="104">
        <v>42600</v>
      </c>
      <c r="I349" s="104">
        <v>42600</v>
      </c>
    </row>
    <row r="350" spans="5:9">
      <c r="E350" s="103" t="s">
        <v>8856</v>
      </c>
      <c r="F350" s="103"/>
      <c r="G350" s="105"/>
      <c r="H350" s="104">
        <v>16200</v>
      </c>
      <c r="I350" s="104">
        <v>58800</v>
      </c>
    </row>
    <row r="351" spans="5:9">
      <c r="E351" s="107" t="s">
        <v>7394</v>
      </c>
      <c r="F351" s="103"/>
      <c r="G351" s="105"/>
      <c r="H351" s="104">
        <v>58800</v>
      </c>
      <c r="I351" s="106"/>
    </row>
    <row r="352" spans="5:9">
      <c r="E352" s="107" t="s">
        <v>6575</v>
      </c>
      <c r="F352" s="103"/>
      <c r="G352" s="104">
        <v>101400</v>
      </c>
      <c r="H352" s="104">
        <v>160200</v>
      </c>
      <c r="I352" s="104">
        <v>58800</v>
      </c>
    </row>
    <row r="353" spans="5:9">
      <c r="E353" s="73" t="s">
        <v>8742</v>
      </c>
      <c r="F353" s="73"/>
      <c r="G353" s="73"/>
      <c r="H353" s="73"/>
      <c r="I353" s="73"/>
    </row>
    <row r="354" spans="5:9">
      <c r="E354" s="73"/>
      <c r="F354" s="73"/>
      <c r="G354" s="73"/>
      <c r="H354" s="73"/>
      <c r="I354" s="73"/>
    </row>
    <row r="355" spans="5:9">
      <c r="E355" s="101" t="s">
        <v>9206</v>
      </c>
      <c r="F355" s="73"/>
      <c r="G355" s="73"/>
      <c r="H355" s="73"/>
      <c r="I355" s="73"/>
    </row>
    <row r="356" spans="5:9">
      <c r="E356" s="462" t="s">
        <v>6565</v>
      </c>
      <c r="F356" s="462"/>
      <c r="G356" s="462" t="s">
        <v>6566</v>
      </c>
      <c r="H356" s="462" t="s">
        <v>6567</v>
      </c>
      <c r="I356" s="462" t="s">
        <v>3136</v>
      </c>
    </row>
    <row r="357" spans="5:9">
      <c r="E357" s="103" t="s">
        <v>8857</v>
      </c>
      <c r="F357" s="103"/>
      <c r="G357" s="105"/>
      <c r="H357" s="104">
        <v>396000</v>
      </c>
      <c r="I357" s="104">
        <v>396000</v>
      </c>
    </row>
    <row r="358" spans="5:9">
      <c r="E358" s="107" t="s">
        <v>6784</v>
      </c>
      <c r="F358" s="103"/>
      <c r="G358" s="105"/>
      <c r="H358" s="104">
        <v>396000</v>
      </c>
      <c r="I358" s="106"/>
    </row>
    <row r="359" spans="5:9">
      <c r="E359" s="103" t="s">
        <v>8858</v>
      </c>
      <c r="F359" s="103"/>
      <c r="G359" s="104">
        <v>396000</v>
      </c>
      <c r="H359" s="105"/>
      <c r="I359" s="105"/>
    </row>
    <row r="360" spans="5:9">
      <c r="E360" s="107" t="s">
        <v>6570</v>
      </c>
      <c r="F360" s="103"/>
      <c r="G360" s="104">
        <v>396000</v>
      </c>
      <c r="H360" s="105"/>
      <c r="I360" s="106"/>
    </row>
    <row r="361" spans="5:9">
      <c r="E361" s="103" t="s">
        <v>8859</v>
      </c>
      <c r="F361" s="103"/>
      <c r="G361" s="105"/>
      <c r="H361" s="104">
        <v>150000</v>
      </c>
      <c r="I361" s="105"/>
    </row>
    <row r="362" spans="5:9">
      <c r="E362" s="103" t="s">
        <v>8860</v>
      </c>
      <c r="F362" s="103"/>
      <c r="G362" s="105"/>
      <c r="H362" s="104">
        <v>3000</v>
      </c>
      <c r="I362" s="104">
        <v>153000</v>
      </c>
    </row>
    <row r="363" spans="5:9">
      <c r="E363" s="103" t="s">
        <v>8861</v>
      </c>
      <c r="F363" s="103"/>
      <c r="G363" s="105"/>
      <c r="H363" s="104">
        <v>280000</v>
      </c>
      <c r="I363" s="105"/>
    </row>
    <row r="364" spans="5:9">
      <c r="E364" s="103" t="s">
        <v>8862</v>
      </c>
      <c r="F364" s="103"/>
      <c r="G364" s="105"/>
      <c r="H364" s="104">
        <v>7000</v>
      </c>
      <c r="I364" s="104">
        <v>440000</v>
      </c>
    </row>
    <row r="365" spans="5:9">
      <c r="E365" s="107" t="s">
        <v>6572</v>
      </c>
      <c r="F365" s="103"/>
      <c r="G365" s="105"/>
      <c r="H365" s="104">
        <v>440000</v>
      </c>
      <c r="I365" s="106"/>
    </row>
    <row r="366" spans="5:9">
      <c r="E366" s="103" t="s">
        <v>8803</v>
      </c>
      <c r="F366" s="103"/>
      <c r="G366" s="104">
        <v>440000</v>
      </c>
      <c r="H366" s="105"/>
      <c r="I366" s="105"/>
    </row>
    <row r="367" spans="5:9">
      <c r="E367" s="103" t="s">
        <v>8863</v>
      </c>
      <c r="F367" s="103"/>
      <c r="G367" s="105"/>
      <c r="H367" s="104">
        <v>9000</v>
      </c>
      <c r="I367" s="104">
        <v>9000</v>
      </c>
    </row>
    <row r="368" spans="5:9">
      <c r="E368" s="103" t="s">
        <v>8864</v>
      </c>
      <c r="F368" s="103"/>
      <c r="G368" s="105"/>
      <c r="H368" s="104">
        <v>297000</v>
      </c>
      <c r="I368" s="104">
        <v>306000</v>
      </c>
    </row>
    <row r="369" spans="5:9">
      <c r="E369" s="107" t="s">
        <v>6574</v>
      </c>
      <c r="F369" s="103"/>
      <c r="G369" s="104">
        <v>440000</v>
      </c>
      <c r="H369" s="104">
        <v>306000</v>
      </c>
      <c r="I369" s="106"/>
    </row>
    <row r="370" spans="5:9">
      <c r="E370" s="103" t="s">
        <v>8865</v>
      </c>
      <c r="F370" s="103"/>
      <c r="G370" s="104">
        <v>297000</v>
      </c>
      <c r="H370" s="105"/>
      <c r="I370" s="104">
        <v>9000</v>
      </c>
    </row>
    <row r="371" spans="5:9">
      <c r="E371" s="107" t="s">
        <v>7394</v>
      </c>
      <c r="F371" s="103"/>
      <c r="G371" s="104">
        <v>297000</v>
      </c>
      <c r="H371" s="105"/>
      <c r="I371" s="106"/>
    </row>
    <row r="372" spans="5:9">
      <c r="E372" s="107" t="s">
        <v>6575</v>
      </c>
      <c r="F372" s="103"/>
      <c r="G372" s="104">
        <v>1133000</v>
      </c>
      <c r="H372" s="104">
        <v>1142000</v>
      </c>
      <c r="I372" s="104">
        <v>9000</v>
      </c>
    </row>
    <row r="373" spans="5:9">
      <c r="E373" s="73" t="s">
        <v>8742</v>
      </c>
      <c r="F373" s="73"/>
      <c r="G373" s="73"/>
      <c r="H373" s="73"/>
      <c r="I373" s="73"/>
    </row>
    <row r="374" spans="5:9">
      <c r="E374" s="73"/>
      <c r="F374" s="73"/>
      <c r="G374" s="73"/>
      <c r="H374" s="73"/>
      <c r="I374" s="73"/>
    </row>
    <row r="375" spans="5:9">
      <c r="E375" s="101" t="s">
        <v>9207</v>
      </c>
      <c r="F375" s="73"/>
      <c r="G375" s="73"/>
      <c r="H375" s="73"/>
      <c r="I375" s="73"/>
    </row>
    <row r="376" spans="5:9">
      <c r="E376" s="462" t="s">
        <v>6565</v>
      </c>
      <c r="F376" s="462"/>
      <c r="G376" s="462" t="s">
        <v>6566</v>
      </c>
      <c r="H376" s="462" t="s">
        <v>6567</v>
      </c>
      <c r="I376" s="462" t="s">
        <v>3136</v>
      </c>
    </row>
    <row r="377" spans="5:9">
      <c r="E377" s="103"/>
      <c r="F377" s="103"/>
      <c r="G377" s="105"/>
      <c r="H377" s="104">
        <v>77000</v>
      </c>
      <c r="I377" s="104">
        <v>77000</v>
      </c>
    </row>
    <row r="378" spans="5:9">
      <c r="E378" s="103" t="s">
        <v>8827</v>
      </c>
      <c r="F378" s="103"/>
      <c r="G378" s="104">
        <v>77000</v>
      </c>
      <c r="H378" s="105"/>
      <c r="I378" s="105"/>
    </row>
    <row r="379" spans="5:9">
      <c r="E379" s="103" t="s">
        <v>8866</v>
      </c>
      <c r="F379" s="103"/>
      <c r="G379" s="105"/>
      <c r="H379" s="104">
        <v>288840</v>
      </c>
      <c r="I379" s="104">
        <v>288840</v>
      </c>
    </row>
    <row r="380" spans="5:9">
      <c r="E380" s="107" t="s">
        <v>6784</v>
      </c>
      <c r="F380" s="103"/>
      <c r="G380" s="104">
        <v>77000</v>
      </c>
      <c r="H380" s="104">
        <v>288840</v>
      </c>
      <c r="I380" s="106"/>
    </row>
    <row r="381" spans="5:9">
      <c r="E381" s="103" t="s">
        <v>8858</v>
      </c>
      <c r="F381" s="103"/>
      <c r="G381" s="104">
        <v>288840</v>
      </c>
      <c r="H381" s="105"/>
      <c r="I381" s="105"/>
    </row>
    <row r="382" spans="5:9">
      <c r="E382" s="103" t="s">
        <v>8867</v>
      </c>
      <c r="F382" s="103"/>
      <c r="G382" s="105"/>
      <c r="H382" s="104">
        <v>254950</v>
      </c>
      <c r="I382" s="104">
        <v>254950</v>
      </c>
    </row>
    <row r="383" spans="5:9">
      <c r="E383" s="107" t="s">
        <v>6570</v>
      </c>
      <c r="F383" s="103"/>
      <c r="G383" s="104">
        <v>288840</v>
      </c>
      <c r="H383" s="104">
        <v>254950</v>
      </c>
      <c r="I383" s="106"/>
    </row>
    <row r="384" spans="5:9">
      <c r="E384" s="103" t="s">
        <v>8763</v>
      </c>
      <c r="F384" s="103"/>
      <c r="G384" s="104">
        <v>254950</v>
      </c>
      <c r="H384" s="105"/>
      <c r="I384" s="105"/>
    </row>
    <row r="385" spans="5:9">
      <c r="E385" s="103" t="s">
        <v>8868</v>
      </c>
      <c r="F385" s="103"/>
      <c r="G385" s="105"/>
      <c r="H385" s="104">
        <v>128510</v>
      </c>
      <c r="I385" s="104">
        <v>128510</v>
      </c>
    </row>
    <row r="386" spans="5:9">
      <c r="E386" s="107" t="s">
        <v>6572</v>
      </c>
      <c r="F386" s="103"/>
      <c r="G386" s="104">
        <v>254950</v>
      </c>
      <c r="H386" s="104">
        <v>128510</v>
      </c>
      <c r="I386" s="106"/>
    </row>
    <row r="387" spans="5:9">
      <c r="E387" s="103" t="s">
        <v>8803</v>
      </c>
      <c r="F387" s="103"/>
      <c r="G387" s="104">
        <v>128510</v>
      </c>
      <c r="H387" s="105"/>
      <c r="I387" s="105"/>
    </row>
    <row r="388" spans="5:9">
      <c r="E388" s="103" t="s">
        <v>8869</v>
      </c>
      <c r="F388" s="103"/>
      <c r="G388" s="105"/>
      <c r="H388" s="104">
        <v>250380</v>
      </c>
      <c r="I388" s="104">
        <v>250380</v>
      </c>
    </row>
    <row r="389" spans="5:9">
      <c r="E389" s="107" t="s">
        <v>6574</v>
      </c>
      <c r="F389" s="103"/>
      <c r="G389" s="104">
        <v>128510</v>
      </c>
      <c r="H389" s="104">
        <v>250380</v>
      </c>
      <c r="I389" s="106"/>
    </row>
    <row r="390" spans="5:9">
      <c r="E390" s="103" t="s">
        <v>8865</v>
      </c>
      <c r="F390" s="103"/>
      <c r="G390" s="104">
        <v>250380</v>
      </c>
      <c r="H390" s="105"/>
      <c r="I390" s="105"/>
    </row>
    <row r="391" spans="5:9">
      <c r="E391" s="103" t="s">
        <v>8870</v>
      </c>
      <c r="F391" s="103"/>
      <c r="G391" s="105"/>
      <c r="H391" s="104">
        <v>251545</v>
      </c>
      <c r="I391" s="104">
        <v>251545</v>
      </c>
    </row>
    <row r="392" spans="5:9">
      <c r="E392" s="107" t="s">
        <v>7394</v>
      </c>
      <c r="F392" s="103"/>
      <c r="G392" s="104">
        <v>250380</v>
      </c>
      <c r="H392" s="104">
        <v>251545</v>
      </c>
      <c r="I392" s="106"/>
    </row>
    <row r="393" spans="5:9">
      <c r="E393" s="107" t="s">
        <v>6575</v>
      </c>
      <c r="F393" s="103"/>
      <c r="G393" s="104">
        <v>999680</v>
      </c>
      <c r="H393" s="104">
        <v>1251225</v>
      </c>
      <c r="I393" s="104">
        <v>251545</v>
      </c>
    </row>
    <row r="394" spans="5:9">
      <c r="E394" s="73" t="s">
        <v>8742</v>
      </c>
      <c r="F394" s="73"/>
      <c r="G394" s="73"/>
      <c r="H394" s="73"/>
      <c r="I394" s="73"/>
    </row>
    <row r="395" spans="5:9">
      <c r="E395" s="73"/>
      <c r="F395" s="73"/>
      <c r="G395" s="73"/>
      <c r="H395" s="73"/>
      <c r="I395" s="73"/>
    </row>
    <row r="396" spans="5:9">
      <c r="E396" s="101" t="s">
        <v>9208</v>
      </c>
      <c r="F396" s="73"/>
      <c r="G396" s="73"/>
      <c r="H396" s="73"/>
      <c r="I396" s="73"/>
    </row>
    <row r="397" spans="5:9">
      <c r="E397" s="462" t="s">
        <v>6565</v>
      </c>
      <c r="F397" s="462"/>
      <c r="G397" s="462" t="s">
        <v>6566</v>
      </c>
      <c r="H397" s="462" t="s">
        <v>6567</v>
      </c>
      <c r="I397" s="462" t="s">
        <v>3136</v>
      </c>
    </row>
    <row r="398" spans="5:9">
      <c r="E398" s="103" t="s">
        <v>8827</v>
      </c>
      <c r="F398" s="103"/>
      <c r="G398" s="104">
        <v>13000</v>
      </c>
      <c r="H398" s="105"/>
      <c r="I398" s="104">
        <v>-13000</v>
      </c>
    </row>
    <row r="399" spans="5:9">
      <c r="E399" s="103" t="s">
        <v>8799</v>
      </c>
      <c r="F399" s="103"/>
      <c r="G399" s="104">
        <v>13000</v>
      </c>
      <c r="H399" s="105"/>
      <c r="I399" s="104">
        <v>-26000</v>
      </c>
    </row>
    <row r="400" spans="5:9">
      <c r="E400" s="103" t="s">
        <v>8778</v>
      </c>
      <c r="F400" s="103"/>
      <c r="G400" s="104">
        <v>35000</v>
      </c>
      <c r="H400" s="105"/>
      <c r="I400" s="104">
        <v>-61000</v>
      </c>
    </row>
    <row r="401" spans="5:9">
      <c r="E401" s="103" t="s">
        <v>8871</v>
      </c>
      <c r="F401" s="103"/>
      <c r="G401" s="104">
        <v>30000</v>
      </c>
      <c r="H401" s="105"/>
      <c r="I401" s="104">
        <v>-91000</v>
      </c>
    </row>
    <row r="402" spans="5:9">
      <c r="E402" s="103" t="s">
        <v>8872</v>
      </c>
      <c r="F402" s="103"/>
      <c r="G402" s="105"/>
      <c r="H402" s="104">
        <v>70000</v>
      </c>
      <c r="I402" s="105"/>
    </row>
    <row r="403" spans="5:9">
      <c r="E403" s="103" t="s">
        <v>8873</v>
      </c>
      <c r="F403" s="103"/>
      <c r="G403" s="105"/>
      <c r="H403" s="104">
        <v>21000</v>
      </c>
      <c r="I403" s="105"/>
    </row>
    <row r="404" spans="5:9">
      <c r="E404" s="107" t="s">
        <v>6784</v>
      </c>
      <c r="F404" s="103"/>
      <c r="G404" s="104">
        <v>91000</v>
      </c>
      <c r="H404" s="104">
        <v>91000</v>
      </c>
      <c r="I404" s="106"/>
    </row>
    <row r="405" spans="5:9">
      <c r="E405" s="103" t="s">
        <v>8874</v>
      </c>
      <c r="F405" s="103"/>
      <c r="G405" s="104">
        <v>42000</v>
      </c>
      <c r="H405" s="105"/>
      <c r="I405" s="104">
        <v>-42000</v>
      </c>
    </row>
    <row r="406" spans="5:9">
      <c r="E406" s="103" t="s">
        <v>8875</v>
      </c>
      <c r="F406" s="103"/>
      <c r="G406" s="104">
        <v>42000</v>
      </c>
      <c r="H406" s="105"/>
      <c r="I406" s="104">
        <v>-84000</v>
      </c>
    </row>
    <row r="407" spans="5:9">
      <c r="E407" s="103" t="s">
        <v>8876</v>
      </c>
      <c r="F407" s="103"/>
      <c r="G407" s="105"/>
      <c r="H407" s="104">
        <v>84000</v>
      </c>
      <c r="I407" s="105"/>
    </row>
    <row r="408" spans="5:9">
      <c r="E408" s="107" t="s">
        <v>6570</v>
      </c>
      <c r="F408" s="103"/>
      <c r="G408" s="104">
        <v>84000</v>
      </c>
      <c r="H408" s="104">
        <v>84000</v>
      </c>
      <c r="I408" s="106"/>
    </row>
    <row r="409" spans="5:9">
      <c r="E409" s="103" t="s">
        <v>8748</v>
      </c>
      <c r="F409" s="103"/>
      <c r="G409" s="104">
        <v>42000</v>
      </c>
      <c r="H409" s="105"/>
      <c r="I409" s="104">
        <v>-42000</v>
      </c>
    </row>
    <row r="410" spans="5:9">
      <c r="E410" s="103" t="s">
        <v>8877</v>
      </c>
      <c r="F410" s="103"/>
      <c r="G410" s="104">
        <v>42000</v>
      </c>
      <c r="H410" s="105"/>
      <c r="I410" s="104">
        <v>-84000</v>
      </c>
    </row>
    <row r="411" spans="5:9">
      <c r="E411" s="103" t="s">
        <v>8738</v>
      </c>
      <c r="F411" s="103"/>
      <c r="G411" s="104">
        <v>42000</v>
      </c>
      <c r="H411" s="105"/>
      <c r="I411" s="104">
        <v>-126000</v>
      </c>
    </row>
    <row r="412" spans="5:9">
      <c r="E412" s="103" t="s">
        <v>8878</v>
      </c>
      <c r="F412" s="103"/>
      <c r="G412" s="104">
        <v>174000</v>
      </c>
      <c r="H412" s="105"/>
      <c r="I412" s="104">
        <v>-300000</v>
      </c>
    </row>
    <row r="413" spans="5:9">
      <c r="E413" s="103" t="s">
        <v>8849</v>
      </c>
      <c r="F413" s="103"/>
      <c r="G413" s="104">
        <v>90000</v>
      </c>
      <c r="H413" s="105"/>
      <c r="I413" s="104">
        <v>-390000</v>
      </c>
    </row>
    <row r="414" spans="5:9">
      <c r="E414" s="103" t="s">
        <v>8879</v>
      </c>
      <c r="F414" s="103"/>
      <c r="G414" s="105"/>
      <c r="H414" s="104">
        <v>180000</v>
      </c>
      <c r="I414" s="105"/>
    </row>
    <row r="415" spans="5:9">
      <c r="E415" s="103" t="s">
        <v>8880</v>
      </c>
      <c r="F415" s="103"/>
      <c r="G415" s="105"/>
      <c r="H415" s="104">
        <v>210000</v>
      </c>
      <c r="I415" s="105"/>
    </row>
    <row r="416" spans="5:9">
      <c r="E416" s="107" t="s">
        <v>6572</v>
      </c>
      <c r="F416" s="103"/>
      <c r="G416" s="104">
        <v>390000</v>
      </c>
      <c r="H416" s="104">
        <v>390000</v>
      </c>
      <c r="I416" s="106"/>
    </row>
    <row r="417" spans="5:9">
      <c r="E417" s="103" t="s">
        <v>8803</v>
      </c>
      <c r="F417" s="103"/>
      <c r="G417" s="104">
        <v>15000</v>
      </c>
      <c r="H417" s="105"/>
      <c r="I417" s="104">
        <v>-15000</v>
      </c>
    </row>
    <row r="418" spans="5:9">
      <c r="E418" s="103" t="s">
        <v>8881</v>
      </c>
      <c r="F418" s="103"/>
      <c r="G418" s="104">
        <v>90000</v>
      </c>
      <c r="H418" s="105"/>
      <c r="I418" s="104">
        <v>-105000</v>
      </c>
    </row>
    <row r="419" spans="5:9">
      <c r="E419" s="103" t="s">
        <v>8882</v>
      </c>
      <c r="F419" s="103"/>
      <c r="G419" s="104">
        <v>42000</v>
      </c>
      <c r="H419" s="105"/>
      <c r="I419" s="104">
        <v>-147000</v>
      </c>
    </row>
    <row r="420" spans="5:9">
      <c r="E420" s="103" t="s">
        <v>8883</v>
      </c>
      <c r="F420" s="103"/>
      <c r="G420" s="105"/>
      <c r="H420" s="104">
        <v>57000</v>
      </c>
      <c r="I420" s="105"/>
    </row>
    <row r="421" spans="5:9">
      <c r="E421" s="103" t="s">
        <v>8884</v>
      </c>
      <c r="F421" s="103"/>
      <c r="G421" s="105"/>
      <c r="H421" s="104">
        <v>90000</v>
      </c>
      <c r="I421" s="105"/>
    </row>
    <row r="422" spans="5:9">
      <c r="E422" s="107" t="s">
        <v>6574</v>
      </c>
      <c r="F422" s="103"/>
      <c r="G422" s="104">
        <v>147000</v>
      </c>
      <c r="H422" s="104">
        <v>147000</v>
      </c>
      <c r="I422" s="106"/>
    </row>
    <row r="423" spans="5:9">
      <c r="E423" s="103" t="s">
        <v>8885</v>
      </c>
      <c r="F423" s="103"/>
      <c r="G423" s="104">
        <v>42000</v>
      </c>
      <c r="H423" s="105"/>
      <c r="I423" s="104">
        <v>-42000</v>
      </c>
    </row>
    <row r="424" spans="5:9">
      <c r="E424" s="103" t="s">
        <v>8886</v>
      </c>
      <c r="F424" s="103"/>
      <c r="G424" s="104">
        <v>42000</v>
      </c>
      <c r="H424" s="105"/>
      <c r="I424" s="104">
        <v>-84000</v>
      </c>
    </row>
    <row r="425" spans="5:9">
      <c r="E425" s="103" t="s">
        <v>8821</v>
      </c>
      <c r="F425" s="103"/>
      <c r="G425" s="104">
        <v>34000</v>
      </c>
      <c r="H425" s="105"/>
      <c r="I425" s="104">
        <v>-118000</v>
      </c>
    </row>
    <row r="426" spans="5:9">
      <c r="E426" s="103" t="s">
        <v>8740</v>
      </c>
      <c r="F426" s="103"/>
      <c r="G426" s="104">
        <v>42000</v>
      </c>
      <c r="H426" s="105"/>
      <c r="I426" s="104">
        <v>-160000</v>
      </c>
    </row>
    <row r="427" spans="5:9">
      <c r="E427" s="103" t="s">
        <v>8887</v>
      </c>
      <c r="F427" s="103"/>
      <c r="G427" s="104">
        <v>90000</v>
      </c>
      <c r="H427" s="105"/>
      <c r="I427" s="104">
        <v>-250000</v>
      </c>
    </row>
    <row r="428" spans="5:9">
      <c r="E428" s="103" t="s">
        <v>8888</v>
      </c>
      <c r="F428" s="103"/>
      <c r="G428" s="105"/>
      <c r="H428" s="104">
        <v>90000</v>
      </c>
      <c r="I428" s="105"/>
    </row>
    <row r="429" spans="5:9">
      <c r="E429" s="103" t="s">
        <v>8889</v>
      </c>
      <c r="F429" s="103"/>
      <c r="G429" s="105"/>
      <c r="H429" s="104">
        <v>160000</v>
      </c>
      <c r="I429" s="105"/>
    </row>
    <row r="430" spans="5:9">
      <c r="E430" s="107" t="s">
        <v>7394</v>
      </c>
      <c r="F430" s="103"/>
      <c r="G430" s="104">
        <v>250000</v>
      </c>
      <c r="H430" s="104">
        <v>250000</v>
      </c>
      <c r="I430" s="106"/>
    </row>
    <row r="431" spans="5:9">
      <c r="E431" s="107" t="s">
        <v>6575</v>
      </c>
      <c r="F431" s="103"/>
      <c r="G431" s="104">
        <v>962000</v>
      </c>
      <c r="H431" s="104">
        <v>962000</v>
      </c>
      <c r="I431" s="105"/>
    </row>
    <row r="432" spans="5:9">
      <c r="E432" s="73" t="s">
        <v>8742</v>
      </c>
      <c r="F432" s="73"/>
      <c r="G432" s="73"/>
      <c r="H432" s="73"/>
      <c r="I432" s="73"/>
    </row>
    <row r="433" spans="5:9">
      <c r="E433" s="73"/>
      <c r="F433" s="73"/>
      <c r="G433" s="73"/>
      <c r="H433" s="73"/>
      <c r="I433" s="73"/>
    </row>
    <row r="434" spans="5:9">
      <c r="E434" s="101" t="s">
        <v>9209</v>
      </c>
      <c r="F434" s="73"/>
      <c r="G434" s="73"/>
      <c r="H434" s="73"/>
      <c r="I434" s="73"/>
    </row>
    <row r="435" spans="5:9">
      <c r="E435" s="462" t="s">
        <v>6565</v>
      </c>
      <c r="F435" s="462"/>
      <c r="G435" s="462" t="s">
        <v>6566</v>
      </c>
      <c r="H435" s="462" t="s">
        <v>6567</v>
      </c>
      <c r="I435" s="462" t="s">
        <v>3136</v>
      </c>
    </row>
    <row r="436" spans="5:9">
      <c r="E436" s="103" t="s">
        <v>8890</v>
      </c>
      <c r="F436" s="103"/>
      <c r="G436" s="105"/>
      <c r="H436" s="104">
        <v>330000</v>
      </c>
      <c r="I436" s="105"/>
    </row>
    <row r="437" spans="5:9">
      <c r="E437" s="103" t="s">
        <v>8842</v>
      </c>
      <c r="F437" s="103"/>
      <c r="G437" s="104">
        <v>330000</v>
      </c>
      <c r="H437" s="105"/>
      <c r="I437" s="105"/>
    </row>
    <row r="438" spans="5:9">
      <c r="E438" s="103" t="s">
        <v>8891</v>
      </c>
      <c r="F438" s="103"/>
      <c r="G438" s="105"/>
      <c r="H438" s="104">
        <v>1109780</v>
      </c>
      <c r="I438" s="105"/>
    </row>
    <row r="439" spans="5:9">
      <c r="E439" s="103" t="s">
        <v>8892</v>
      </c>
      <c r="F439" s="103"/>
      <c r="G439" s="104">
        <v>1109780</v>
      </c>
      <c r="H439" s="105"/>
      <c r="I439" s="105"/>
    </row>
    <row r="440" spans="5:9">
      <c r="E440" s="107" t="s">
        <v>6784</v>
      </c>
      <c r="F440" s="103"/>
      <c r="G440" s="104">
        <v>1439780</v>
      </c>
      <c r="H440" s="104">
        <v>1439780</v>
      </c>
      <c r="I440" s="106"/>
    </row>
    <row r="441" spans="5:9">
      <c r="E441" s="103" t="s">
        <v>8893</v>
      </c>
      <c r="F441" s="103"/>
      <c r="G441" s="104">
        <v>825000</v>
      </c>
      <c r="H441" s="105"/>
      <c r="I441" s="104">
        <v>-825000</v>
      </c>
    </row>
    <row r="442" spans="5:9">
      <c r="E442" s="103" t="s">
        <v>8894</v>
      </c>
      <c r="F442" s="103"/>
      <c r="G442" s="105"/>
      <c r="H442" s="104">
        <v>825000</v>
      </c>
      <c r="I442" s="105"/>
    </row>
    <row r="443" spans="5:9">
      <c r="E443" s="107" t="s">
        <v>6572</v>
      </c>
      <c r="F443" s="103"/>
      <c r="G443" s="104">
        <v>825000</v>
      </c>
      <c r="H443" s="104">
        <v>825000</v>
      </c>
      <c r="I443" s="106"/>
    </row>
    <row r="444" spans="5:9">
      <c r="E444" s="103" t="s">
        <v>8835</v>
      </c>
      <c r="F444" s="103"/>
      <c r="G444" s="104">
        <v>675000</v>
      </c>
      <c r="H444" s="105"/>
      <c r="I444" s="105"/>
    </row>
    <row r="445" spans="5:9">
      <c r="E445" s="103" t="s">
        <v>8895</v>
      </c>
      <c r="F445" s="103"/>
      <c r="G445" s="105"/>
      <c r="H445" s="104">
        <v>675000</v>
      </c>
      <c r="I445" s="105"/>
    </row>
    <row r="446" spans="5:9">
      <c r="E446" s="107" t="s">
        <v>6574</v>
      </c>
      <c r="F446" s="103"/>
      <c r="G446" s="104">
        <v>675000</v>
      </c>
      <c r="H446" s="104">
        <v>675000</v>
      </c>
      <c r="I446" s="106"/>
    </row>
    <row r="447" spans="5:9">
      <c r="E447" s="107" t="s">
        <v>6575</v>
      </c>
      <c r="F447" s="103"/>
      <c r="G447" s="104">
        <v>2939780</v>
      </c>
      <c r="H447" s="104">
        <v>2939780</v>
      </c>
      <c r="I447" s="105"/>
    </row>
    <row r="448" spans="5:9">
      <c r="E448" s="73" t="s">
        <v>8742</v>
      </c>
      <c r="F448" s="73"/>
      <c r="G448" s="73"/>
      <c r="H448" s="73"/>
      <c r="I448" s="73"/>
    </row>
    <row r="449" spans="5:9">
      <c r="E449" s="73"/>
      <c r="F449" s="73"/>
      <c r="G449" s="73"/>
      <c r="H449" s="73"/>
      <c r="I449" s="73"/>
    </row>
    <row r="450" spans="5:9">
      <c r="E450" s="101" t="s">
        <v>9210</v>
      </c>
      <c r="F450" s="73"/>
      <c r="G450" s="73"/>
      <c r="H450" s="73"/>
      <c r="I450" s="73"/>
    </row>
    <row r="451" spans="5:9">
      <c r="E451" s="462" t="s">
        <v>6565</v>
      </c>
      <c r="F451" s="462"/>
      <c r="G451" s="462" t="s">
        <v>6566</v>
      </c>
      <c r="H451" s="462" t="s">
        <v>6567</v>
      </c>
      <c r="I451" s="462" t="s">
        <v>3136</v>
      </c>
    </row>
    <row r="452" spans="5:9">
      <c r="E452" s="103" t="s">
        <v>8896</v>
      </c>
      <c r="F452" s="103"/>
      <c r="G452" s="104">
        <v>83000</v>
      </c>
      <c r="H452" s="105"/>
      <c r="I452" s="104">
        <v>-83000</v>
      </c>
    </row>
    <row r="453" spans="5:9">
      <c r="E453" s="103" t="s">
        <v>8878</v>
      </c>
      <c r="F453" s="103"/>
      <c r="G453" s="104">
        <v>110000</v>
      </c>
      <c r="H453" s="105"/>
      <c r="I453" s="104">
        <v>-193000</v>
      </c>
    </row>
    <row r="454" spans="5:9">
      <c r="E454" s="103" t="s">
        <v>8897</v>
      </c>
      <c r="F454" s="103"/>
      <c r="G454" s="104">
        <v>110000</v>
      </c>
      <c r="H454" s="105"/>
      <c r="I454" s="104">
        <v>-303000</v>
      </c>
    </row>
    <row r="455" spans="5:9">
      <c r="E455" s="103" t="s">
        <v>8849</v>
      </c>
      <c r="F455" s="103"/>
      <c r="G455" s="104">
        <v>110000</v>
      </c>
      <c r="H455" s="105"/>
      <c r="I455" s="104">
        <v>-413000</v>
      </c>
    </row>
    <row r="456" spans="5:9">
      <c r="E456" s="103" t="s">
        <v>8817</v>
      </c>
      <c r="F456" s="103"/>
      <c r="G456" s="104">
        <v>220000</v>
      </c>
      <c r="H456" s="105"/>
      <c r="I456" s="104">
        <v>-633000</v>
      </c>
    </row>
    <row r="457" spans="5:9">
      <c r="E457" s="103" t="s">
        <v>8898</v>
      </c>
      <c r="F457" s="103"/>
      <c r="G457" s="105"/>
      <c r="H457" s="104">
        <v>523000</v>
      </c>
      <c r="I457" s="105"/>
    </row>
    <row r="458" spans="5:9">
      <c r="E458" s="103" t="s">
        <v>8899</v>
      </c>
      <c r="F458" s="103"/>
      <c r="G458" s="105"/>
      <c r="H458" s="104">
        <v>12000</v>
      </c>
      <c r="I458" s="104">
        <v>-98000</v>
      </c>
    </row>
    <row r="459" spans="5:9">
      <c r="E459" s="107" t="s">
        <v>6572</v>
      </c>
      <c r="F459" s="103"/>
      <c r="G459" s="104">
        <v>633000</v>
      </c>
      <c r="H459" s="104">
        <v>535000</v>
      </c>
      <c r="I459" s="106"/>
    </row>
    <row r="460" spans="5:9">
      <c r="E460" s="103" t="s">
        <v>8900</v>
      </c>
      <c r="F460" s="103"/>
      <c r="G460" s="104">
        <v>83000</v>
      </c>
      <c r="H460" s="105"/>
      <c r="I460" s="104">
        <v>-181000</v>
      </c>
    </row>
    <row r="461" spans="5:9">
      <c r="E461" s="103" t="s">
        <v>8838</v>
      </c>
      <c r="F461" s="103"/>
      <c r="G461" s="104">
        <v>83000</v>
      </c>
      <c r="H461" s="105"/>
      <c r="I461" s="104">
        <v>-264000</v>
      </c>
    </row>
    <row r="462" spans="5:9">
      <c r="E462" s="103" t="s">
        <v>8901</v>
      </c>
      <c r="F462" s="103"/>
      <c r="G462" s="105"/>
      <c r="H462" s="104">
        <v>166000</v>
      </c>
      <c r="I462" s="104">
        <v>-98000</v>
      </c>
    </row>
    <row r="463" spans="5:9">
      <c r="E463" s="107" t="s">
        <v>7394</v>
      </c>
      <c r="F463" s="103"/>
      <c r="G463" s="104">
        <v>166000</v>
      </c>
      <c r="H463" s="104">
        <v>166000</v>
      </c>
      <c r="I463" s="106"/>
    </row>
    <row r="464" spans="5:9">
      <c r="E464" s="107" t="s">
        <v>6575</v>
      </c>
      <c r="F464" s="103"/>
      <c r="G464" s="104">
        <v>799000</v>
      </c>
      <c r="H464" s="104">
        <v>701000</v>
      </c>
      <c r="I464" s="104">
        <v>-98000</v>
      </c>
    </row>
    <row r="465" spans="5:9">
      <c r="E465" s="73" t="s">
        <v>8742</v>
      </c>
      <c r="F465" s="73"/>
      <c r="G465" s="73"/>
      <c r="H465" s="73"/>
      <c r="I465" s="73"/>
    </row>
    <row r="466" spans="5:9">
      <c r="E466" s="73"/>
      <c r="F466" s="73"/>
      <c r="G466" s="73"/>
      <c r="H466" s="73"/>
      <c r="I466" s="73"/>
    </row>
    <row r="467" spans="5:9">
      <c r="E467" s="101" t="s">
        <v>9211</v>
      </c>
      <c r="F467" s="73"/>
      <c r="G467" s="73"/>
      <c r="H467" s="73"/>
      <c r="I467" s="73"/>
    </row>
    <row r="468" spans="5:9">
      <c r="E468" s="462" t="s">
        <v>6565</v>
      </c>
      <c r="F468" s="462"/>
      <c r="G468" s="462" t="s">
        <v>6566</v>
      </c>
      <c r="H468" s="462" t="s">
        <v>6567</v>
      </c>
      <c r="I468" s="462" t="s">
        <v>3136</v>
      </c>
    </row>
    <row r="469" spans="5:9">
      <c r="E469" s="103" t="s">
        <v>8902</v>
      </c>
      <c r="F469" s="103"/>
      <c r="G469" s="105"/>
      <c r="H469" s="104">
        <v>187500</v>
      </c>
      <c r="I469" s="105"/>
    </row>
    <row r="470" spans="5:9">
      <c r="E470" s="103" t="s">
        <v>8777</v>
      </c>
      <c r="F470" s="103"/>
      <c r="G470" s="104">
        <v>187500</v>
      </c>
      <c r="H470" s="105"/>
      <c r="I470" s="105"/>
    </row>
    <row r="471" spans="5:9">
      <c r="E471" s="103" t="s">
        <v>8903</v>
      </c>
      <c r="F471" s="103"/>
      <c r="G471" s="105"/>
      <c r="H471" s="104">
        <v>279500</v>
      </c>
      <c r="I471" s="105"/>
    </row>
    <row r="472" spans="5:9">
      <c r="E472" s="103" t="s">
        <v>8904</v>
      </c>
      <c r="F472" s="103"/>
      <c r="G472" s="104">
        <v>279500</v>
      </c>
      <c r="H472" s="105"/>
      <c r="I472" s="105"/>
    </row>
    <row r="473" spans="5:9">
      <c r="E473" s="107" t="s">
        <v>6784</v>
      </c>
      <c r="F473" s="103"/>
      <c r="G473" s="104">
        <v>467000</v>
      </c>
      <c r="H473" s="104">
        <v>467000</v>
      </c>
      <c r="I473" s="106"/>
    </row>
    <row r="474" spans="5:9">
      <c r="E474" s="103" t="s">
        <v>8905</v>
      </c>
      <c r="F474" s="103"/>
      <c r="G474" s="105"/>
      <c r="H474" s="104">
        <v>279500</v>
      </c>
      <c r="I474" s="105"/>
    </row>
    <row r="475" spans="5:9">
      <c r="E475" s="103" t="s">
        <v>8768</v>
      </c>
      <c r="F475" s="103"/>
      <c r="G475" s="104">
        <v>279500</v>
      </c>
      <c r="H475" s="105"/>
      <c r="I475" s="105"/>
    </row>
    <row r="476" spans="5:9">
      <c r="E476" s="107" t="s">
        <v>6572</v>
      </c>
      <c r="F476" s="103"/>
      <c r="G476" s="104">
        <v>279500</v>
      </c>
      <c r="H476" s="104">
        <v>279500</v>
      </c>
      <c r="I476" s="106"/>
    </row>
    <row r="477" spans="5:9">
      <c r="E477" s="103" t="s">
        <v>8753</v>
      </c>
      <c r="F477" s="103"/>
      <c r="G477" s="104">
        <v>12700</v>
      </c>
      <c r="H477" s="105"/>
      <c r="I477" s="105"/>
    </row>
    <row r="478" spans="5:9">
      <c r="E478" s="103" t="s">
        <v>8906</v>
      </c>
      <c r="F478" s="103"/>
      <c r="G478" s="105"/>
      <c r="H478" s="104">
        <v>12700</v>
      </c>
      <c r="I478" s="105"/>
    </row>
    <row r="479" spans="5:9">
      <c r="E479" s="107" t="s">
        <v>6574</v>
      </c>
      <c r="F479" s="103"/>
      <c r="G479" s="104">
        <v>12700</v>
      </c>
      <c r="H479" s="104">
        <v>12700</v>
      </c>
      <c r="I479" s="106"/>
    </row>
    <row r="480" spans="5:9">
      <c r="E480" s="107" t="s">
        <v>6575</v>
      </c>
      <c r="F480" s="103"/>
      <c r="G480" s="104">
        <v>759200</v>
      </c>
      <c r="H480" s="104">
        <v>759200</v>
      </c>
      <c r="I480" s="105"/>
    </row>
    <row r="481" spans="5:9">
      <c r="E481" s="73" t="s">
        <v>8742</v>
      </c>
      <c r="F481" s="73"/>
      <c r="G481" s="73"/>
      <c r="H481" s="73"/>
      <c r="I481" s="73"/>
    </row>
    <row r="482" spans="5:9">
      <c r="E482" s="73"/>
      <c r="F482" s="73"/>
      <c r="G482" s="73"/>
      <c r="H482" s="73"/>
      <c r="I482" s="73"/>
    </row>
    <row r="483" spans="5:9">
      <c r="E483" s="101" t="s">
        <v>9212</v>
      </c>
      <c r="F483" s="73"/>
      <c r="G483" s="73"/>
      <c r="H483" s="73"/>
      <c r="I483" s="73"/>
    </row>
    <row r="484" spans="5:9">
      <c r="E484" s="462" t="s">
        <v>6565</v>
      </c>
      <c r="F484" s="462"/>
      <c r="G484" s="462" t="s">
        <v>6566</v>
      </c>
      <c r="H484" s="462" t="s">
        <v>6567</v>
      </c>
      <c r="I484" s="462" t="s">
        <v>3136</v>
      </c>
    </row>
    <row r="485" spans="5:9">
      <c r="E485" s="103"/>
      <c r="F485" s="103"/>
      <c r="G485" s="105"/>
      <c r="H485" s="104">
        <v>555250</v>
      </c>
      <c r="I485" s="104">
        <v>555250</v>
      </c>
    </row>
    <row r="486" spans="5:9">
      <c r="E486" s="103" t="s">
        <v>8907</v>
      </c>
      <c r="F486" s="103"/>
      <c r="G486" s="105"/>
      <c r="H486" s="104">
        <v>120000</v>
      </c>
      <c r="I486" s="105"/>
    </row>
    <row r="487" spans="5:9">
      <c r="E487" s="103" t="s">
        <v>8908</v>
      </c>
      <c r="F487" s="103"/>
      <c r="G487" s="104">
        <v>555250</v>
      </c>
      <c r="H487" s="105"/>
      <c r="I487" s="104">
        <v>120000</v>
      </c>
    </row>
    <row r="488" spans="5:9">
      <c r="E488" s="103" t="s">
        <v>8909</v>
      </c>
      <c r="F488" s="103"/>
      <c r="G488" s="105"/>
      <c r="H488" s="104">
        <v>9500</v>
      </c>
      <c r="I488" s="104">
        <v>129500</v>
      </c>
    </row>
    <row r="489" spans="5:9">
      <c r="E489" s="103" t="s">
        <v>8910</v>
      </c>
      <c r="F489" s="103"/>
      <c r="G489" s="105"/>
      <c r="H489" s="104">
        <v>9500</v>
      </c>
      <c r="I489" s="104">
        <v>139000</v>
      </c>
    </row>
    <row r="490" spans="5:9">
      <c r="E490" s="103" t="s">
        <v>8911</v>
      </c>
      <c r="F490" s="103"/>
      <c r="G490" s="105"/>
      <c r="H490" s="104">
        <v>120000</v>
      </c>
      <c r="I490" s="104">
        <v>259000</v>
      </c>
    </row>
    <row r="491" spans="5:9">
      <c r="E491" s="103" t="s">
        <v>8912</v>
      </c>
      <c r="F491" s="103"/>
      <c r="G491" s="105"/>
      <c r="H491" s="104">
        <v>16000</v>
      </c>
      <c r="I491" s="104">
        <v>275000</v>
      </c>
    </row>
    <row r="492" spans="5:9">
      <c r="E492" s="103" t="s">
        <v>8913</v>
      </c>
      <c r="F492" s="103"/>
      <c r="G492" s="105"/>
      <c r="H492" s="104">
        <v>135000</v>
      </c>
      <c r="I492" s="104">
        <v>410000</v>
      </c>
    </row>
    <row r="493" spans="5:9">
      <c r="E493" s="103" t="s">
        <v>8914</v>
      </c>
      <c r="F493" s="103"/>
      <c r="G493" s="105"/>
      <c r="H493" s="104">
        <v>18000</v>
      </c>
      <c r="I493" s="104">
        <v>428000</v>
      </c>
    </row>
    <row r="494" spans="5:9">
      <c r="E494" s="103" t="s">
        <v>8915</v>
      </c>
      <c r="F494" s="103"/>
      <c r="G494" s="105"/>
      <c r="H494" s="104">
        <v>75000</v>
      </c>
      <c r="I494" s="104">
        <v>503000</v>
      </c>
    </row>
    <row r="495" spans="5:9">
      <c r="E495" s="107" t="s">
        <v>6784</v>
      </c>
      <c r="F495" s="103"/>
      <c r="G495" s="104">
        <v>555250</v>
      </c>
      <c r="H495" s="104">
        <v>503000</v>
      </c>
      <c r="I495" s="106"/>
    </row>
    <row r="496" spans="5:9">
      <c r="E496" s="103" t="s">
        <v>8916</v>
      </c>
      <c r="F496" s="103"/>
      <c r="G496" s="104">
        <v>503000</v>
      </c>
      <c r="H496" s="105"/>
      <c r="I496" s="105"/>
    </row>
    <row r="497" spans="5:9">
      <c r="E497" s="103" t="s">
        <v>8917</v>
      </c>
      <c r="F497" s="103"/>
      <c r="G497" s="105"/>
      <c r="H497" s="104">
        <v>120000</v>
      </c>
      <c r="I497" s="105"/>
    </row>
    <row r="498" spans="5:9">
      <c r="E498" s="103" t="s">
        <v>8918</v>
      </c>
      <c r="F498" s="103"/>
      <c r="G498" s="105"/>
      <c r="H498" s="104">
        <v>8000</v>
      </c>
      <c r="I498" s="104">
        <v>128000</v>
      </c>
    </row>
    <row r="499" spans="5:9">
      <c r="E499" s="103" t="s">
        <v>8919</v>
      </c>
      <c r="F499" s="103"/>
      <c r="G499" s="105"/>
      <c r="H499" s="104">
        <v>35000</v>
      </c>
      <c r="I499" s="104">
        <v>163000</v>
      </c>
    </row>
    <row r="500" spans="5:9">
      <c r="E500" s="103" t="s">
        <v>8920</v>
      </c>
      <c r="F500" s="103"/>
      <c r="G500" s="105"/>
      <c r="H500" s="104">
        <v>15000</v>
      </c>
      <c r="I500" s="104">
        <v>178000</v>
      </c>
    </row>
    <row r="501" spans="5:9">
      <c r="E501" s="103" t="s">
        <v>8921</v>
      </c>
      <c r="F501" s="103"/>
      <c r="G501" s="105"/>
      <c r="H501" s="104">
        <v>136000</v>
      </c>
      <c r="I501" s="104">
        <v>314000</v>
      </c>
    </row>
    <row r="502" spans="5:9">
      <c r="E502" s="107" t="s">
        <v>6570</v>
      </c>
      <c r="F502" s="103"/>
      <c r="G502" s="104">
        <v>503000</v>
      </c>
      <c r="H502" s="104">
        <v>314000</v>
      </c>
      <c r="I502" s="106"/>
    </row>
    <row r="503" spans="5:9">
      <c r="E503" s="103" t="s">
        <v>8922</v>
      </c>
      <c r="F503" s="103"/>
      <c r="G503" s="105"/>
      <c r="H503" s="104">
        <v>104000</v>
      </c>
      <c r="I503" s="104">
        <v>418000</v>
      </c>
    </row>
    <row r="504" spans="5:9">
      <c r="E504" s="103" t="s">
        <v>8923</v>
      </c>
      <c r="F504" s="103"/>
      <c r="G504" s="105"/>
      <c r="H504" s="104">
        <v>136000</v>
      </c>
      <c r="I504" s="104">
        <v>554000</v>
      </c>
    </row>
    <row r="505" spans="5:9">
      <c r="E505" s="103" t="s">
        <v>8924</v>
      </c>
      <c r="F505" s="103"/>
      <c r="G505" s="104">
        <v>314000</v>
      </c>
      <c r="H505" s="105"/>
      <c r="I505" s="105"/>
    </row>
    <row r="506" spans="5:9">
      <c r="E506" s="103" t="s">
        <v>8925</v>
      </c>
      <c r="F506" s="103"/>
      <c r="G506" s="105"/>
      <c r="H506" s="104">
        <v>97500</v>
      </c>
      <c r="I506" s="104">
        <v>337500</v>
      </c>
    </row>
    <row r="507" spans="5:9">
      <c r="E507" s="103" t="s">
        <v>8926</v>
      </c>
      <c r="F507" s="103"/>
      <c r="G507" s="105"/>
      <c r="H507" s="104">
        <v>7500</v>
      </c>
      <c r="I507" s="104">
        <v>345000</v>
      </c>
    </row>
    <row r="508" spans="5:9">
      <c r="E508" s="103" t="s">
        <v>8927</v>
      </c>
      <c r="F508" s="103"/>
      <c r="G508" s="105"/>
      <c r="H508" s="104">
        <v>12000</v>
      </c>
      <c r="I508" s="104">
        <v>357000</v>
      </c>
    </row>
    <row r="509" spans="5:9">
      <c r="E509" s="103" t="s">
        <v>8928</v>
      </c>
      <c r="F509" s="103"/>
      <c r="G509" s="105"/>
      <c r="H509" s="104">
        <v>153000</v>
      </c>
      <c r="I509" s="104">
        <v>510000</v>
      </c>
    </row>
    <row r="510" spans="5:9">
      <c r="E510" s="107" t="s">
        <v>6572</v>
      </c>
      <c r="F510" s="103"/>
      <c r="G510" s="104">
        <v>314000</v>
      </c>
      <c r="H510" s="104">
        <v>510000</v>
      </c>
      <c r="I510" s="106"/>
    </row>
    <row r="511" spans="5:9">
      <c r="E511" s="103" t="s">
        <v>8929</v>
      </c>
      <c r="F511" s="103"/>
      <c r="G511" s="105"/>
      <c r="H511" s="104">
        <v>136000</v>
      </c>
      <c r="I511" s="104">
        <v>646000</v>
      </c>
    </row>
    <row r="512" spans="5:9">
      <c r="E512" s="103" t="s">
        <v>8930</v>
      </c>
      <c r="F512" s="103"/>
      <c r="G512" s="105"/>
      <c r="H512" s="104">
        <v>18000</v>
      </c>
      <c r="I512" s="104">
        <v>664000</v>
      </c>
    </row>
    <row r="513" spans="5:9">
      <c r="E513" s="103" t="s">
        <v>8931</v>
      </c>
      <c r="F513" s="103"/>
      <c r="G513" s="104">
        <v>510000</v>
      </c>
      <c r="H513" s="105"/>
      <c r="I513" s="105"/>
    </row>
    <row r="514" spans="5:9">
      <c r="E514" s="103" t="s">
        <v>8932</v>
      </c>
      <c r="F514" s="103"/>
      <c r="G514" s="105"/>
      <c r="H514" s="104">
        <v>118000</v>
      </c>
      <c r="I514" s="104">
        <v>272000</v>
      </c>
    </row>
    <row r="515" spans="5:9">
      <c r="E515" s="103" t="s">
        <v>8933</v>
      </c>
      <c r="F515" s="103"/>
      <c r="G515" s="105"/>
      <c r="H515" s="104">
        <v>12000</v>
      </c>
      <c r="I515" s="104">
        <v>284000</v>
      </c>
    </row>
    <row r="516" spans="5:9">
      <c r="E516" s="103" t="s">
        <v>8934</v>
      </c>
      <c r="F516" s="103"/>
      <c r="G516" s="105"/>
      <c r="H516" s="104">
        <v>136000</v>
      </c>
      <c r="I516" s="104">
        <v>420000</v>
      </c>
    </row>
    <row r="517" spans="5:9">
      <c r="E517" s="103" t="s">
        <v>8935</v>
      </c>
      <c r="F517" s="103"/>
      <c r="G517" s="105"/>
      <c r="H517" s="104">
        <v>124000</v>
      </c>
      <c r="I517" s="104">
        <v>544000</v>
      </c>
    </row>
    <row r="518" spans="5:9">
      <c r="E518" s="103" t="s">
        <v>8936</v>
      </c>
      <c r="F518" s="103"/>
      <c r="G518" s="105"/>
      <c r="H518" s="104">
        <v>97500</v>
      </c>
      <c r="I518" s="104">
        <v>641500</v>
      </c>
    </row>
    <row r="519" spans="5:9">
      <c r="E519" s="103" t="s">
        <v>8937</v>
      </c>
      <c r="F519" s="103"/>
      <c r="G519" s="105"/>
      <c r="H519" s="104">
        <v>9750</v>
      </c>
      <c r="I519" s="104">
        <v>651250</v>
      </c>
    </row>
    <row r="520" spans="5:9">
      <c r="E520" s="103" t="s">
        <v>8938</v>
      </c>
      <c r="F520" s="103"/>
      <c r="G520" s="105"/>
      <c r="H520" s="104">
        <v>136000</v>
      </c>
      <c r="I520" s="104">
        <v>787250</v>
      </c>
    </row>
    <row r="521" spans="5:9">
      <c r="E521" s="107" t="s">
        <v>6574</v>
      </c>
      <c r="F521" s="103"/>
      <c r="G521" s="104">
        <v>510000</v>
      </c>
      <c r="H521" s="104">
        <v>787250</v>
      </c>
      <c r="I521" s="106"/>
    </row>
    <row r="522" spans="5:9">
      <c r="E522" s="103" t="s">
        <v>8939</v>
      </c>
      <c r="F522" s="103"/>
      <c r="G522" s="105"/>
      <c r="H522" s="104">
        <v>16000</v>
      </c>
      <c r="I522" s="104">
        <v>803250</v>
      </c>
    </row>
    <row r="523" spans="5:9">
      <c r="E523" s="103" t="s">
        <v>8940</v>
      </c>
      <c r="F523" s="103"/>
      <c r="G523" s="104">
        <v>787250</v>
      </c>
      <c r="H523" s="105"/>
      <c r="I523" s="105"/>
    </row>
    <row r="524" spans="5:9">
      <c r="E524" s="103" t="s">
        <v>8941</v>
      </c>
      <c r="F524" s="103"/>
      <c r="G524" s="105"/>
      <c r="H524" s="104">
        <v>136000</v>
      </c>
      <c r="I524" s="104">
        <v>152000</v>
      </c>
    </row>
    <row r="525" spans="5:9">
      <c r="E525" s="103" t="s">
        <v>8942</v>
      </c>
      <c r="F525" s="103"/>
      <c r="G525" s="105"/>
      <c r="H525" s="104">
        <v>136000</v>
      </c>
      <c r="I525" s="104">
        <v>288000</v>
      </c>
    </row>
    <row r="526" spans="5:9">
      <c r="E526" s="103" t="s">
        <v>8943</v>
      </c>
      <c r="F526" s="103"/>
      <c r="G526" s="105"/>
      <c r="H526" s="104">
        <v>13000</v>
      </c>
      <c r="I526" s="105"/>
    </row>
    <row r="527" spans="5:9">
      <c r="E527" s="103" t="s">
        <v>8944</v>
      </c>
      <c r="F527" s="103"/>
      <c r="G527" s="105"/>
      <c r="H527" s="104">
        <v>153000</v>
      </c>
      <c r="I527" s="104">
        <v>454000</v>
      </c>
    </row>
    <row r="528" spans="5:9">
      <c r="E528" s="103" t="s">
        <v>8945</v>
      </c>
      <c r="F528" s="103"/>
      <c r="G528" s="105"/>
      <c r="H528" s="104">
        <v>18000</v>
      </c>
      <c r="I528" s="104">
        <v>472000</v>
      </c>
    </row>
    <row r="529" spans="5:9">
      <c r="E529" s="107" t="s">
        <v>7394</v>
      </c>
      <c r="F529" s="103"/>
      <c r="G529" s="104">
        <v>787250</v>
      </c>
      <c r="H529" s="104">
        <v>472000</v>
      </c>
      <c r="I529" s="106"/>
    </row>
    <row r="530" spans="5:9">
      <c r="E530" s="107" t="s">
        <v>6575</v>
      </c>
      <c r="F530" s="103"/>
      <c r="G530" s="104">
        <v>2669500</v>
      </c>
      <c r="H530" s="104">
        <v>3141500</v>
      </c>
      <c r="I530" s="104">
        <v>472000</v>
      </c>
    </row>
    <row r="531" spans="5:9">
      <c r="E531" s="73" t="s">
        <v>8742</v>
      </c>
      <c r="F531" s="73"/>
      <c r="G531" s="73"/>
      <c r="H531" s="73"/>
      <c r="I531" s="73"/>
    </row>
    <row r="532" spans="5:9">
      <c r="E532" s="73"/>
      <c r="F532" s="73"/>
      <c r="G532" s="73"/>
      <c r="H532" s="73"/>
      <c r="I532" s="73"/>
    </row>
    <row r="533" spans="5:9">
      <c r="E533" s="101" t="s">
        <v>9213</v>
      </c>
      <c r="F533" s="73"/>
      <c r="G533" s="73"/>
      <c r="H533" s="73"/>
      <c r="I533" s="73"/>
    </row>
    <row r="534" spans="5:9">
      <c r="E534" s="462" t="s">
        <v>6565</v>
      </c>
      <c r="F534" s="462"/>
      <c r="G534" s="462" t="s">
        <v>6566</v>
      </c>
      <c r="H534" s="462" t="s">
        <v>6567</v>
      </c>
      <c r="I534" s="462" t="s">
        <v>3136</v>
      </c>
    </row>
    <row r="535" spans="5:9">
      <c r="E535" s="103"/>
      <c r="F535" s="103"/>
      <c r="G535" s="105"/>
      <c r="H535" s="104">
        <v>1640800</v>
      </c>
      <c r="I535" s="104">
        <v>1640800</v>
      </c>
    </row>
    <row r="536" spans="5:9">
      <c r="E536" s="103" t="s">
        <v>8946</v>
      </c>
      <c r="F536" s="103"/>
      <c r="G536" s="104">
        <v>1640800</v>
      </c>
      <c r="H536" s="105"/>
      <c r="I536" s="105"/>
    </row>
    <row r="537" spans="5:9">
      <c r="E537" s="103" t="s">
        <v>8947</v>
      </c>
      <c r="F537" s="103"/>
      <c r="G537" s="105"/>
      <c r="H537" s="104">
        <v>589000</v>
      </c>
      <c r="I537" s="104">
        <v>589000</v>
      </c>
    </row>
    <row r="538" spans="5:9">
      <c r="E538" s="107" t="s">
        <v>6784</v>
      </c>
      <c r="F538" s="103"/>
      <c r="G538" s="104">
        <v>1640800</v>
      </c>
      <c r="H538" s="104">
        <v>589000</v>
      </c>
      <c r="I538" s="106"/>
    </row>
    <row r="539" spans="5:9">
      <c r="E539" s="103" t="s">
        <v>8948</v>
      </c>
      <c r="F539" s="103"/>
      <c r="G539" s="104">
        <v>589000</v>
      </c>
      <c r="H539" s="105"/>
      <c r="I539" s="105"/>
    </row>
    <row r="540" spans="5:9">
      <c r="E540" s="103" t="s">
        <v>8949</v>
      </c>
      <c r="F540" s="103"/>
      <c r="G540" s="105"/>
      <c r="H540" s="104">
        <v>575500</v>
      </c>
      <c r="I540" s="105"/>
    </row>
    <row r="541" spans="5:9">
      <c r="E541" s="103" t="s">
        <v>8950</v>
      </c>
      <c r="F541" s="103"/>
      <c r="G541" s="105"/>
      <c r="H541" s="104">
        <v>116000</v>
      </c>
      <c r="I541" s="104">
        <v>691500</v>
      </c>
    </row>
    <row r="542" spans="5:9">
      <c r="E542" s="107" t="s">
        <v>6570</v>
      </c>
      <c r="F542" s="103"/>
      <c r="G542" s="104">
        <v>589000</v>
      </c>
      <c r="H542" s="104">
        <v>691500</v>
      </c>
      <c r="I542" s="106"/>
    </row>
    <row r="543" spans="5:9">
      <c r="E543" s="103" t="s">
        <v>8951</v>
      </c>
      <c r="F543" s="103"/>
      <c r="G543" s="104">
        <v>691500</v>
      </c>
      <c r="H543" s="105"/>
      <c r="I543" s="105"/>
    </row>
    <row r="544" spans="5:9">
      <c r="E544" s="103" t="s">
        <v>8952</v>
      </c>
      <c r="F544" s="103"/>
      <c r="G544" s="105"/>
      <c r="H544" s="104">
        <v>227500</v>
      </c>
      <c r="I544" s="104">
        <v>227500</v>
      </c>
    </row>
    <row r="545" spans="5:9">
      <c r="E545" s="107" t="s">
        <v>6572</v>
      </c>
      <c r="F545" s="103"/>
      <c r="G545" s="104">
        <v>691500</v>
      </c>
      <c r="H545" s="104">
        <v>227500</v>
      </c>
      <c r="I545" s="106"/>
    </row>
    <row r="546" spans="5:9">
      <c r="E546" s="103" t="s">
        <v>8835</v>
      </c>
      <c r="F546" s="103"/>
      <c r="G546" s="104">
        <v>227500</v>
      </c>
      <c r="H546" s="105"/>
      <c r="I546" s="105"/>
    </row>
    <row r="547" spans="5:9">
      <c r="E547" s="103" t="s">
        <v>8953</v>
      </c>
      <c r="F547" s="103"/>
      <c r="G547" s="105"/>
      <c r="H547" s="104">
        <v>474000</v>
      </c>
      <c r="I547" s="104">
        <v>474000</v>
      </c>
    </row>
    <row r="548" spans="5:9">
      <c r="E548" s="107" t="s">
        <v>6574</v>
      </c>
      <c r="F548" s="103"/>
      <c r="G548" s="104">
        <v>227500</v>
      </c>
      <c r="H548" s="104">
        <v>474000</v>
      </c>
      <c r="I548" s="106"/>
    </row>
    <row r="549" spans="5:9">
      <c r="E549" s="103" t="s">
        <v>8954</v>
      </c>
      <c r="F549" s="103"/>
      <c r="G549" s="104">
        <v>474000</v>
      </c>
      <c r="H549" s="105"/>
      <c r="I549" s="105"/>
    </row>
    <row r="550" spans="5:9">
      <c r="E550" s="103" t="s">
        <v>8955</v>
      </c>
      <c r="F550" s="103"/>
      <c r="G550" s="105"/>
      <c r="H550" s="104">
        <v>845500</v>
      </c>
      <c r="I550" s="104">
        <v>845500</v>
      </c>
    </row>
    <row r="551" spans="5:9">
      <c r="E551" s="107" t="s">
        <v>7394</v>
      </c>
      <c r="F551" s="103"/>
      <c r="G551" s="104">
        <v>474000</v>
      </c>
      <c r="H551" s="104">
        <v>845500</v>
      </c>
      <c r="I551" s="106"/>
    </row>
    <row r="552" spans="5:9">
      <c r="E552" s="107" t="s">
        <v>6575</v>
      </c>
      <c r="F552" s="103"/>
      <c r="G552" s="104">
        <v>3622800</v>
      </c>
      <c r="H552" s="104">
        <v>4468300</v>
      </c>
      <c r="I552" s="104">
        <v>845500</v>
      </c>
    </row>
    <row r="553" spans="5:9">
      <c r="E553" s="73" t="s">
        <v>8742</v>
      </c>
      <c r="F553" s="73"/>
      <c r="G553" s="73"/>
      <c r="H553" s="73"/>
      <c r="I553" s="73"/>
    </row>
    <row r="554" spans="5:9">
      <c r="E554" s="73"/>
      <c r="F554" s="73"/>
      <c r="G554" s="73"/>
      <c r="H554" s="73"/>
      <c r="I554" s="73"/>
    </row>
    <row r="555" spans="5:9">
      <c r="E555" s="101" t="s">
        <v>9214</v>
      </c>
      <c r="F555" s="73"/>
      <c r="G555" s="73"/>
      <c r="H555" s="73"/>
      <c r="I555" s="73"/>
    </row>
    <row r="556" spans="5:9">
      <c r="E556" s="462" t="s">
        <v>6565</v>
      </c>
      <c r="F556" s="462"/>
      <c r="G556" s="462" t="s">
        <v>6566</v>
      </c>
      <c r="H556" s="462" t="s">
        <v>6567</v>
      </c>
      <c r="I556" s="462" t="s">
        <v>3136</v>
      </c>
    </row>
    <row r="557" spans="5:9">
      <c r="E557" s="103" t="s">
        <v>8956</v>
      </c>
      <c r="F557" s="103"/>
      <c r="G557" s="105"/>
      <c r="H557" s="104">
        <v>10500</v>
      </c>
      <c r="I557" s="105"/>
    </row>
    <row r="558" spans="5:9">
      <c r="E558" s="103" t="s">
        <v>8957</v>
      </c>
      <c r="F558" s="103"/>
      <c r="G558" s="104">
        <v>10500</v>
      </c>
      <c r="H558" s="105"/>
      <c r="I558" s="105"/>
    </row>
    <row r="559" spans="5:9">
      <c r="E559" s="103" t="s">
        <v>8958</v>
      </c>
      <c r="F559" s="103"/>
      <c r="G559" s="105"/>
      <c r="H559" s="104">
        <v>18000</v>
      </c>
      <c r="I559" s="105"/>
    </row>
    <row r="560" spans="5:9">
      <c r="E560" s="103" t="s">
        <v>8959</v>
      </c>
      <c r="F560" s="103"/>
      <c r="G560" s="104">
        <v>18000</v>
      </c>
      <c r="H560" s="105"/>
      <c r="I560" s="105"/>
    </row>
    <row r="561" spans="5:9">
      <c r="E561" s="103" t="s">
        <v>8960</v>
      </c>
      <c r="F561" s="103"/>
      <c r="G561" s="105"/>
      <c r="H561" s="104">
        <v>3000</v>
      </c>
      <c r="I561" s="105"/>
    </row>
    <row r="562" spans="5:9">
      <c r="E562" s="103" t="s">
        <v>8961</v>
      </c>
      <c r="F562" s="103"/>
      <c r="G562" s="104">
        <v>3000</v>
      </c>
      <c r="H562" s="105"/>
      <c r="I562" s="105"/>
    </row>
    <row r="563" spans="5:9">
      <c r="E563" s="103" t="s">
        <v>8962</v>
      </c>
      <c r="F563" s="103"/>
      <c r="G563" s="105"/>
      <c r="H563" s="104">
        <v>18000</v>
      </c>
      <c r="I563" s="105"/>
    </row>
    <row r="564" spans="5:9">
      <c r="E564" s="103" t="s">
        <v>8963</v>
      </c>
      <c r="F564" s="103"/>
      <c r="G564" s="104">
        <v>18000</v>
      </c>
      <c r="H564" s="105"/>
      <c r="I564" s="105"/>
    </row>
    <row r="565" spans="5:9">
      <c r="E565" s="103" t="s">
        <v>8964</v>
      </c>
      <c r="F565" s="103"/>
      <c r="G565" s="105"/>
      <c r="H565" s="104">
        <v>22500</v>
      </c>
      <c r="I565" s="105"/>
    </row>
    <row r="566" spans="5:9">
      <c r="E566" s="103" t="s">
        <v>8965</v>
      </c>
      <c r="F566" s="103"/>
      <c r="G566" s="104">
        <v>19500</v>
      </c>
      <c r="H566" s="105"/>
      <c r="I566" s="105"/>
    </row>
    <row r="567" spans="5:9">
      <c r="E567" s="103" t="s">
        <v>8965</v>
      </c>
      <c r="F567" s="103"/>
      <c r="G567" s="104">
        <v>3000</v>
      </c>
      <c r="H567" s="105"/>
      <c r="I567" s="105"/>
    </row>
    <row r="568" spans="5:9">
      <c r="E568" s="107" t="s">
        <v>6574</v>
      </c>
      <c r="F568" s="103"/>
      <c r="G568" s="104">
        <v>72000</v>
      </c>
      <c r="H568" s="104">
        <v>72000</v>
      </c>
      <c r="I568" s="106"/>
    </row>
    <row r="569" spans="5:9">
      <c r="E569" s="107" t="s">
        <v>6575</v>
      </c>
      <c r="F569" s="103"/>
      <c r="G569" s="104">
        <v>72000</v>
      </c>
      <c r="H569" s="104">
        <v>72000</v>
      </c>
      <c r="I569" s="105"/>
    </row>
    <row r="570" spans="5:9">
      <c r="E570" s="73" t="s">
        <v>8742</v>
      </c>
      <c r="F570" s="73"/>
      <c r="G570" s="73"/>
      <c r="H570" s="73"/>
      <c r="I570" s="73"/>
    </row>
    <row r="571" spans="5:9">
      <c r="E571" s="73"/>
      <c r="F571" s="73"/>
      <c r="G571" s="73"/>
      <c r="H571" s="73"/>
      <c r="I571" s="73"/>
    </row>
    <row r="572" spans="5:9">
      <c r="E572" s="101" t="s">
        <v>9215</v>
      </c>
      <c r="F572" s="73"/>
      <c r="G572" s="73"/>
      <c r="H572" s="73"/>
      <c r="I572" s="73"/>
    </row>
    <row r="573" spans="5:9">
      <c r="E573" s="462" t="s">
        <v>6565</v>
      </c>
      <c r="F573" s="462"/>
      <c r="G573" s="462" t="s">
        <v>6566</v>
      </c>
      <c r="H573" s="462" t="s">
        <v>6567</v>
      </c>
      <c r="I573" s="462" t="s">
        <v>3136</v>
      </c>
    </row>
    <row r="574" spans="5:9">
      <c r="E574" s="103"/>
      <c r="F574" s="103"/>
      <c r="G574" s="105"/>
      <c r="H574" s="104">
        <v>839000</v>
      </c>
      <c r="I574" s="104">
        <v>839000</v>
      </c>
    </row>
    <row r="575" spans="5:9">
      <c r="E575" s="103" t="s">
        <v>8946</v>
      </c>
      <c r="F575" s="103"/>
      <c r="G575" s="104">
        <v>839000</v>
      </c>
      <c r="H575" s="105"/>
      <c r="I575" s="105"/>
    </row>
    <row r="576" spans="5:9">
      <c r="E576" s="103" t="s">
        <v>8966</v>
      </c>
      <c r="F576" s="103"/>
      <c r="G576" s="105"/>
      <c r="H576" s="104">
        <v>867000</v>
      </c>
      <c r="I576" s="104">
        <v>867000</v>
      </c>
    </row>
    <row r="577" spans="5:9">
      <c r="E577" s="107" t="s">
        <v>6784</v>
      </c>
      <c r="F577" s="103"/>
      <c r="G577" s="104">
        <v>839000</v>
      </c>
      <c r="H577" s="104">
        <v>867000</v>
      </c>
      <c r="I577" s="106"/>
    </row>
    <row r="578" spans="5:9">
      <c r="E578" s="103" t="s">
        <v>8948</v>
      </c>
      <c r="F578" s="103"/>
      <c r="G578" s="104">
        <v>867000</v>
      </c>
      <c r="H578" s="105"/>
      <c r="I578" s="105"/>
    </row>
    <row r="579" spans="5:9">
      <c r="E579" s="103" t="s">
        <v>8967</v>
      </c>
      <c r="F579" s="103"/>
      <c r="G579" s="105"/>
      <c r="H579" s="104">
        <v>1065000</v>
      </c>
      <c r="I579" s="104">
        <v>1065000</v>
      </c>
    </row>
    <row r="580" spans="5:9">
      <c r="E580" s="107" t="s">
        <v>6570</v>
      </c>
      <c r="F580" s="103"/>
      <c r="G580" s="104">
        <v>867000</v>
      </c>
      <c r="H580" s="104">
        <v>1065000</v>
      </c>
      <c r="I580" s="106"/>
    </row>
    <row r="581" spans="5:9">
      <c r="E581" s="103" t="s">
        <v>8951</v>
      </c>
      <c r="F581" s="103"/>
      <c r="G581" s="104">
        <v>1065000</v>
      </c>
      <c r="H581" s="105"/>
      <c r="I581" s="105"/>
    </row>
    <row r="582" spans="5:9">
      <c r="E582" s="103" t="s">
        <v>8968</v>
      </c>
      <c r="F582" s="103"/>
      <c r="G582" s="105"/>
      <c r="H582" s="104">
        <v>1017500</v>
      </c>
      <c r="I582" s="104">
        <v>1017500</v>
      </c>
    </row>
    <row r="583" spans="5:9">
      <c r="E583" s="107" t="s">
        <v>6572</v>
      </c>
      <c r="F583" s="103"/>
      <c r="G583" s="104">
        <v>1065000</v>
      </c>
      <c r="H583" s="104">
        <v>1017500</v>
      </c>
      <c r="I583" s="106"/>
    </row>
    <row r="584" spans="5:9">
      <c r="E584" s="103" t="s">
        <v>8835</v>
      </c>
      <c r="F584" s="103"/>
      <c r="G584" s="104">
        <v>1017500</v>
      </c>
      <c r="H584" s="105"/>
      <c r="I584" s="105"/>
    </row>
    <row r="585" spans="5:9">
      <c r="E585" s="103" t="s">
        <v>8969</v>
      </c>
      <c r="F585" s="103"/>
      <c r="G585" s="105"/>
      <c r="H585" s="104">
        <v>1344000</v>
      </c>
      <c r="I585" s="105"/>
    </row>
    <row r="586" spans="5:9">
      <c r="E586" s="103" t="s">
        <v>8970</v>
      </c>
      <c r="F586" s="103"/>
      <c r="G586" s="105"/>
      <c r="H586" s="104">
        <v>-10000</v>
      </c>
      <c r="I586" s="104">
        <v>1334000</v>
      </c>
    </row>
    <row r="587" spans="5:9">
      <c r="E587" s="107" t="s">
        <v>6574</v>
      </c>
      <c r="F587" s="103"/>
      <c r="G587" s="104">
        <v>1017500</v>
      </c>
      <c r="H587" s="104">
        <v>1334000</v>
      </c>
      <c r="I587" s="106"/>
    </row>
    <row r="588" spans="5:9">
      <c r="E588" s="103" t="s">
        <v>8954</v>
      </c>
      <c r="F588" s="103"/>
      <c r="G588" s="104">
        <v>1334000</v>
      </c>
      <c r="H588" s="105"/>
      <c r="I588" s="105"/>
    </row>
    <row r="589" spans="5:9">
      <c r="E589" s="103" t="s">
        <v>8971</v>
      </c>
      <c r="F589" s="103"/>
      <c r="G589" s="105"/>
      <c r="H589" s="104">
        <v>1114000</v>
      </c>
      <c r="I589" s="104">
        <v>1114000</v>
      </c>
    </row>
    <row r="590" spans="5:9">
      <c r="E590" s="107" t="s">
        <v>7394</v>
      </c>
      <c r="F590" s="103"/>
      <c r="G590" s="104">
        <v>1334000</v>
      </c>
      <c r="H590" s="104">
        <v>1114000</v>
      </c>
      <c r="I590" s="106"/>
    </row>
    <row r="591" spans="5:9">
      <c r="E591" s="107" t="s">
        <v>6575</v>
      </c>
      <c r="F591" s="103"/>
      <c r="G591" s="104">
        <v>5122500</v>
      </c>
      <c r="H591" s="104">
        <v>6236500</v>
      </c>
      <c r="I591" s="104">
        <v>1114000</v>
      </c>
    </row>
    <row r="592" spans="5:9">
      <c r="E592" s="73" t="s">
        <v>8742</v>
      </c>
      <c r="F592" s="73"/>
      <c r="G592" s="73"/>
      <c r="H592" s="73"/>
      <c r="I592" s="73"/>
    </row>
    <row r="593" spans="5:9">
      <c r="E593" s="73"/>
      <c r="F593" s="73"/>
      <c r="G593" s="73"/>
      <c r="H593" s="73"/>
      <c r="I593" s="73"/>
    </row>
    <row r="594" spans="5:9">
      <c r="E594" s="101" t="s">
        <v>9216</v>
      </c>
      <c r="F594" s="73"/>
      <c r="G594" s="73"/>
      <c r="H594" s="73"/>
      <c r="I594" s="73"/>
    </row>
    <row r="595" spans="5:9">
      <c r="E595" s="462" t="s">
        <v>6565</v>
      </c>
      <c r="F595" s="462"/>
      <c r="G595" s="462" t="s">
        <v>6566</v>
      </c>
      <c r="H595" s="462" t="s">
        <v>6567</v>
      </c>
      <c r="I595" s="462" t="s">
        <v>3136</v>
      </c>
    </row>
    <row r="596" spans="5:9">
      <c r="E596" s="103"/>
      <c r="F596" s="103"/>
      <c r="G596" s="105"/>
      <c r="H596" s="104">
        <v>666000</v>
      </c>
      <c r="I596" s="104">
        <v>666000</v>
      </c>
    </row>
    <row r="597" spans="5:9">
      <c r="E597" s="103" t="s">
        <v>8799</v>
      </c>
      <c r="F597" s="103"/>
      <c r="G597" s="104">
        <v>666000</v>
      </c>
      <c r="H597" s="105"/>
      <c r="I597" s="105"/>
    </row>
    <row r="598" spans="5:9">
      <c r="E598" s="103" t="s">
        <v>8972</v>
      </c>
      <c r="F598" s="103"/>
      <c r="G598" s="105"/>
      <c r="H598" s="104">
        <v>642000</v>
      </c>
      <c r="I598" s="104">
        <v>642000</v>
      </c>
    </row>
    <row r="599" spans="5:9">
      <c r="E599" s="107" t="s">
        <v>6784</v>
      </c>
      <c r="F599" s="103"/>
      <c r="G599" s="104">
        <v>666000</v>
      </c>
      <c r="H599" s="104">
        <v>642000</v>
      </c>
      <c r="I599" s="106"/>
    </row>
    <row r="600" spans="5:9">
      <c r="E600" s="103" t="s">
        <v>8973</v>
      </c>
      <c r="F600" s="103"/>
      <c r="G600" s="104">
        <v>642000</v>
      </c>
      <c r="H600" s="105"/>
      <c r="I600" s="105"/>
    </row>
    <row r="601" spans="5:9">
      <c r="E601" s="103" t="s">
        <v>8974</v>
      </c>
      <c r="F601" s="103"/>
      <c r="G601" s="105"/>
      <c r="H601" s="104">
        <v>428000</v>
      </c>
      <c r="I601" s="104">
        <v>428000</v>
      </c>
    </row>
    <row r="602" spans="5:9">
      <c r="E602" s="107" t="s">
        <v>6570</v>
      </c>
      <c r="F602" s="103"/>
      <c r="G602" s="104">
        <v>642000</v>
      </c>
      <c r="H602" s="104">
        <v>428000</v>
      </c>
      <c r="I602" s="106"/>
    </row>
    <row r="603" spans="5:9">
      <c r="E603" s="103" t="s">
        <v>8801</v>
      </c>
      <c r="F603" s="103"/>
      <c r="G603" s="104">
        <v>428000</v>
      </c>
      <c r="H603" s="105"/>
      <c r="I603" s="105"/>
    </row>
    <row r="604" spans="5:9">
      <c r="E604" s="103" t="s">
        <v>8975</v>
      </c>
      <c r="F604" s="103"/>
      <c r="G604" s="105"/>
      <c r="H604" s="104">
        <v>666000</v>
      </c>
      <c r="I604" s="104">
        <v>666000</v>
      </c>
    </row>
    <row r="605" spans="5:9">
      <c r="E605" s="107" t="s">
        <v>6572</v>
      </c>
      <c r="F605" s="103"/>
      <c r="G605" s="104">
        <v>428000</v>
      </c>
      <c r="H605" s="104">
        <v>666000</v>
      </c>
      <c r="I605" s="106"/>
    </row>
    <row r="606" spans="5:9">
      <c r="E606" s="103" t="s">
        <v>8803</v>
      </c>
      <c r="F606" s="103"/>
      <c r="G606" s="104">
        <v>660000</v>
      </c>
      <c r="H606" s="105"/>
      <c r="I606" s="104">
        <v>6000</v>
      </c>
    </row>
    <row r="607" spans="5:9">
      <c r="E607" s="103" t="s">
        <v>8976</v>
      </c>
      <c r="F607" s="103"/>
      <c r="G607" s="105"/>
      <c r="H607" s="104">
        <v>666000</v>
      </c>
      <c r="I607" s="104">
        <v>672000</v>
      </c>
    </row>
    <row r="608" spans="5:9">
      <c r="E608" s="107" t="s">
        <v>6574</v>
      </c>
      <c r="F608" s="103"/>
      <c r="G608" s="104">
        <v>660000</v>
      </c>
      <c r="H608" s="104">
        <v>666000</v>
      </c>
      <c r="I608" s="106"/>
    </row>
    <row r="609" spans="5:9">
      <c r="E609" s="103" t="s">
        <v>8805</v>
      </c>
      <c r="F609" s="103"/>
      <c r="G609" s="104">
        <v>666000</v>
      </c>
      <c r="H609" s="105"/>
      <c r="I609" s="104">
        <v>6000</v>
      </c>
    </row>
    <row r="610" spans="5:9">
      <c r="E610" s="103" t="s">
        <v>8865</v>
      </c>
      <c r="F610" s="103"/>
      <c r="G610" s="104">
        <v>6000</v>
      </c>
      <c r="H610" s="105"/>
      <c r="I610" s="105"/>
    </row>
    <row r="611" spans="5:9">
      <c r="E611" s="103" t="s">
        <v>8977</v>
      </c>
      <c r="F611" s="103"/>
      <c r="G611" s="105"/>
      <c r="H611" s="104">
        <v>452000</v>
      </c>
      <c r="I611" s="104">
        <v>452000</v>
      </c>
    </row>
    <row r="612" spans="5:9">
      <c r="E612" s="107" t="s">
        <v>7394</v>
      </c>
      <c r="F612" s="103"/>
      <c r="G612" s="104">
        <v>672000</v>
      </c>
      <c r="H612" s="104">
        <v>452000</v>
      </c>
      <c r="I612" s="106"/>
    </row>
    <row r="613" spans="5:9">
      <c r="E613" s="107" t="s">
        <v>6575</v>
      </c>
      <c r="F613" s="103"/>
      <c r="G613" s="104">
        <v>3068000</v>
      </c>
      <c r="H613" s="104">
        <v>3520000</v>
      </c>
      <c r="I613" s="104">
        <v>452000</v>
      </c>
    </row>
    <row r="614" spans="5:9">
      <c r="E614" s="73" t="s">
        <v>8742</v>
      </c>
      <c r="F614" s="73"/>
      <c r="G614" s="73"/>
      <c r="H614" s="73"/>
      <c r="I614" s="73"/>
    </row>
    <row r="615" spans="5:9">
      <c r="E615" s="73"/>
      <c r="F615" s="73"/>
      <c r="G615" s="73"/>
      <c r="H615" s="73"/>
      <c r="I615" s="73"/>
    </row>
    <row r="616" spans="5:9">
      <c r="E616" s="101" t="s">
        <v>9217</v>
      </c>
      <c r="F616" s="73"/>
      <c r="G616" s="73"/>
      <c r="H616" s="73"/>
      <c r="I616" s="73"/>
    </row>
    <row r="617" spans="5:9">
      <c r="E617" s="462" t="s">
        <v>6565</v>
      </c>
      <c r="F617" s="462"/>
      <c r="G617" s="462" t="s">
        <v>6566</v>
      </c>
      <c r="H617" s="462" t="s">
        <v>6567</v>
      </c>
      <c r="I617" s="462" t="s">
        <v>3136</v>
      </c>
    </row>
    <row r="618" spans="5:9">
      <c r="E618" s="103"/>
      <c r="F618" s="103"/>
      <c r="G618" s="105"/>
      <c r="H618" s="104">
        <v>386140</v>
      </c>
      <c r="I618" s="104">
        <v>386140</v>
      </c>
    </row>
    <row r="619" spans="5:9">
      <c r="E619" s="103" t="s">
        <v>8871</v>
      </c>
      <c r="F619" s="103"/>
      <c r="G619" s="104">
        <v>1804190</v>
      </c>
      <c r="H619" s="105"/>
      <c r="I619" s="104">
        <v>-1418050</v>
      </c>
    </row>
    <row r="620" spans="5:9">
      <c r="E620" s="103" t="s">
        <v>8978</v>
      </c>
      <c r="F620" s="103"/>
      <c r="G620" s="105"/>
      <c r="H620" s="104">
        <v>2128300</v>
      </c>
      <c r="I620" s="104">
        <v>710250</v>
      </c>
    </row>
    <row r="621" spans="5:9">
      <c r="E621" s="107" t="s">
        <v>6784</v>
      </c>
      <c r="F621" s="103"/>
      <c r="G621" s="104">
        <v>1804190</v>
      </c>
      <c r="H621" s="104">
        <v>2128300</v>
      </c>
      <c r="I621" s="106"/>
    </row>
    <row r="622" spans="5:9">
      <c r="E622" s="103" t="s">
        <v>8979</v>
      </c>
      <c r="F622" s="103"/>
      <c r="G622" s="104">
        <v>2300600</v>
      </c>
      <c r="H622" s="105"/>
      <c r="I622" s="104">
        <v>-1590350</v>
      </c>
    </row>
    <row r="623" spans="5:9">
      <c r="E623" s="103" t="s">
        <v>8980</v>
      </c>
      <c r="F623" s="103"/>
      <c r="G623" s="105"/>
      <c r="H623" s="104">
        <v>1713150</v>
      </c>
      <c r="I623" s="104">
        <v>122800</v>
      </c>
    </row>
    <row r="624" spans="5:9">
      <c r="E624" s="107" t="s">
        <v>6570</v>
      </c>
      <c r="F624" s="103"/>
      <c r="G624" s="104">
        <v>2300600</v>
      </c>
      <c r="H624" s="104">
        <v>1713150</v>
      </c>
      <c r="I624" s="106"/>
    </row>
    <row r="625" spans="5:9">
      <c r="E625" s="103" t="s">
        <v>8816</v>
      </c>
      <c r="F625" s="103"/>
      <c r="G625" s="104">
        <v>2316950</v>
      </c>
      <c r="H625" s="105"/>
      <c r="I625" s="104">
        <v>-2194150</v>
      </c>
    </row>
    <row r="626" spans="5:9">
      <c r="E626" s="103" t="s">
        <v>8981</v>
      </c>
      <c r="F626" s="103"/>
      <c r="G626" s="105"/>
      <c r="H626" s="104">
        <v>2736780</v>
      </c>
      <c r="I626" s="104">
        <v>542630</v>
      </c>
    </row>
    <row r="627" spans="5:9">
      <c r="E627" s="107" t="s">
        <v>6572</v>
      </c>
      <c r="F627" s="103"/>
      <c r="G627" s="104">
        <v>2316950</v>
      </c>
      <c r="H627" s="104">
        <v>2736780</v>
      </c>
      <c r="I627" s="106"/>
    </row>
    <row r="628" spans="5:9">
      <c r="E628" s="103" t="s">
        <v>8773</v>
      </c>
      <c r="F628" s="103"/>
      <c r="G628" s="104">
        <v>2562070</v>
      </c>
      <c r="H628" s="105"/>
      <c r="I628" s="104">
        <v>-2019440</v>
      </c>
    </row>
    <row r="629" spans="5:9">
      <c r="E629" s="103" t="s">
        <v>8982</v>
      </c>
      <c r="F629" s="103"/>
      <c r="G629" s="105"/>
      <c r="H629" s="104">
        <v>2763570</v>
      </c>
      <c r="I629" s="104">
        <v>744130</v>
      </c>
    </row>
    <row r="630" spans="5:9">
      <c r="E630" s="107" t="s">
        <v>6574</v>
      </c>
      <c r="F630" s="103"/>
      <c r="G630" s="104">
        <v>2562070</v>
      </c>
      <c r="H630" s="104">
        <v>2763570</v>
      </c>
      <c r="I630" s="106"/>
    </row>
    <row r="631" spans="5:9">
      <c r="E631" s="103" t="s">
        <v>8887</v>
      </c>
      <c r="F631" s="103"/>
      <c r="G631" s="104">
        <v>2164260</v>
      </c>
      <c r="H631" s="105"/>
      <c r="I631" s="104">
        <v>-1420130</v>
      </c>
    </row>
    <row r="632" spans="5:9">
      <c r="E632" s="103" t="s">
        <v>8983</v>
      </c>
      <c r="F632" s="103"/>
      <c r="G632" s="105"/>
      <c r="H632" s="104">
        <v>1982970</v>
      </c>
      <c r="I632" s="104">
        <v>562840</v>
      </c>
    </row>
    <row r="633" spans="5:9">
      <c r="E633" s="107" t="s">
        <v>7394</v>
      </c>
      <c r="F633" s="103"/>
      <c r="G633" s="104">
        <v>2164260</v>
      </c>
      <c r="H633" s="104">
        <v>1982970</v>
      </c>
      <c r="I633" s="106"/>
    </row>
    <row r="634" spans="5:9">
      <c r="E634" s="107" t="s">
        <v>6575</v>
      </c>
      <c r="F634" s="103"/>
      <c r="G634" s="104">
        <v>11148070</v>
      </c>
      <c r="H634" s="104">
        <v>11710910</v>
      </c>
      <c r="I634" s="104">
        <v>562840</v>
      </c>
    </row>
    <row r="635" spans="5:9">
      <c r="E635" s="73" t="s">
        <v>8742</v>
      </c>
      <c r="F635" s="73"/>
      <c r="G635" s="73"/>
      <c r="H635" s="73"/>
      <c r="I635" s="73"/>
    </row>
    <row r="636" spans="5:9">
      <c r="E636" s="73"/>
      <c r="F636" s="73"/>
      <c r="G636" s="73"/>
      <c r="H636" s="73"/>
      <c r="I636" s="73"/>
    </row>
    <row r="637" spans="5:9">
      <c r="E637" s="101" t="s">
        <v>9218</v>
      </c>
      <c r="F637" s="73"/>
      <c r="G637" s="73"/>
      <c r="H637" s="73"/>
      <c r="I637" s="73"/>
    </row>
    <row r="638" spans="5:9">
      <c r="E638" s="462" t="s">
        <v>6565</v>
      </c>
      <c r="F638" s="462"/>
      <c r="G638" s="462" t="s">
        <v>6566</v>
      </c>
      <c r="H638" s="462" t="s">
        <v>6567</v>
      </c>
      <c r="I638" s="462" t="s">
        <v>3136</v>
      </c>
    </row>
    <row r="639" spans="5:9">
      <c r="E639" s="103" t="s">
        <v>8984</v>
      </c>
      <c r="F639" s="103"/>
      <c r="G639" s="105"/>
      <c r="H639" s="104">
        <v>1560000</v>
      </c>
      <c r="I639" s="104">
        <v>1560000</v>
      </c>
    </row>
    <row r="640" spans="5:9">
      <c r="E640" s="107" t="s">
        <v>6784</v>
      </c>
      <c r="F640" s="103"/>
      <c r="G640" s="105"/>
      <c r="H640" s="104">
        <v>1560000</v>
      </c>
      <c r="I640" s="106"/>
    </row>
    <row r="641" spans="5:9">
      <c r="E641" s="103" t="s">
        <v>8973</v>
      </c>
      <c r="F641" s="103"/>
      <c r="G641" s="104">
        <v>1560000</v>
      </c>
      <c r="H641" s="105"/>
      <c r="I641" s="105"/>
    </row>
    <row r="642" spans="5:9">
      <c r="E642" s="103" t="s">
        <v>8948</v>
      </c>
      <c r="F642" s="103"/>
      <c r="G642" s="104">
        <v>1560000</v>
      </c>
      <c r="H642" s="105"/>
      <c r="I642" s="104">
        <v>-1560000</v>
      </c>
    </row>
    <row r="643" spans="5:9">
      <c r="E643" s="103" t="s">
        <v>8985</v>
      </c>
      <c r="F643" s="103"/>
      <c r="G643" s="105"/>
      <c r="H643" s="104">
        <v>1560000</v>
      </c>
      <c r="I643" s="105"/>
    </row>
    <row r="644" spans="5:9">
      <c r="E644" s="107" t="s">
        <v>6570</v>
      </c>
      <c r="F644" s="103"/>
      <c r="G644" s="104">
        <v>3120000</v>
      </c>
      <c r="H644" s="104">
        <v>1560000</v>
      </c>
      <c r="I644" s="106"/>
    </row>
    <row r="645" spans="5:9">
      <c r="E645" s="103" t="s">
        <v>8738</v>
      </c>
      <c r="F645" s="103"/>
      <c r="G645" s="104">
        <v>1590000</v>
      </c>
      <c r="H645" s="105"/>
      <c r="I645" s="104">
        <v>-1590000</v>
      </c>
    </row>
    <row r="646" spans="5:9">
      <c r="E646" s="103" t="s">
        <v>8986</v>
      </c>
      <c r="F646" s="103"/>
      <c r="G646" s="105"/>
      <c r="H646" s="104">
        <v>1590000</v>
      </c>
      <c r="I646" s="105"/>
    </row>
    <row r="647" spans="5:9">
      <c r="E647" s="107" t="s">
        <v>6572</v>
      </c>
      <c r="F647" s="103"/>
      <c r="G647" s="104">
        <v>1590000</v>
      </c>
      <c r="H647" s="104">
        <v>1590000</v>
      </c>
      <c r="I647" s="106"/>
    </row>
    <row r="648" spans="5:9">
      <c r="E648" s="103" t="s">
        <v>8773</v>
      </c>
      <c r="F648" s="103"/>
      <c r="G648" s="104">
        <v>1620000</v>
      </c>
      <c r="H648" s="105"/>
      <c r="I648" s="104">
        <v>-1620000</v>
      </c>
    </row>
    <row r="649" spans="5:9">
      <c r="E649" s="103" t="s">
        <v>8987</v>
      </c>
      <c r="F649" s="103"/>
      <c r="G649" s="105"/>
      <c r="H649" s="104">
        <v>1620000</v>
      </c>
      <c r="I649" s="105"/>
    </row>
    <row r="650" spans="5:9">
      <c r="E650" s="107" t="s">
        <v>6574</v>
      </c>
      <c r="F650" s="103"/>
      <c r="G650" s="104">
        <v>1620000</v>
      </c>
      <c r="H650" s="104">
        <v>1620000</v>
      </c>
      <c r="I650" s="106"/>
    </row>
    <row r="651" spans="5:9">
      <c r="E651" s="103" t="s">
        <v>8887</v>
      </c>
      <c r="F651" s="103"/>
      <c r="G651" s="104">
        <v>1620000</v>
      </c>
      <c r="H651" s="105"/>
      <c r="I651" s="104">
        <v>-1620000</v>
      </c>
    </row>
    <row r="652" spans="5:9">
      <c r="E652" s="103" t="s">
        <v>8988</v>
      </c>
      <c r="F652" s="103"/>
      <c r="G652" s="105"/>
      <c r="H652" s="104">
        <v>1620000</v>
      </c>
      <c r="I652" s="105"/>
    </row>
    <row r="653" spans="5:9">
      <c r="E653" s="107" t="s">
        <v>7394</v>
      </c>
      <c r="F653" s="103"/>
      <c r="G653" s="104">
        <v>1620000</v>
      </c>
      <c r="H653" s="104">
        <v>1620000</v>
      </c>
      <c r="I653" s="106"/>
    </row>
    <row r="654" spans="5:9">
      <c r="E654" s="107" t="s">
        <v>6575</v>
      </c>
      <c r="F654" s="103"/>
      <c r="G654" s="104">
        <v>7950000</v>
      </c>
      <c r="H654" s="104">
        <v>7950000</v>
      </c>
      <c r="I654" s="105"/>
    </row>
    <row r="655" spans="5:9">
      <c r="E655" s="73" t="s">
        <v>8742</v>
      </c>
      <c r="F655" s="73"/>
      <c r="G655" s="73"/>
      <c r="H655" s="73"/>
      <c r="I655" s="73"/>
    </row>
    <row r="656" spans="5:9">
      <c r="E656" s="73"/>
      <c r="F656" s="73"/>
      <c r="G656" s="73"/>
      <c r="H656" s="73"/>
      <c r="I656" s="73"/>
    </row>
    <row r="657" spans="5:9">
      <c r="E657" s="101" t="s">
        <v>9219</v>
      </c>
      <c r="F657" s="73"/>
      <c r="G657" s="73"/>
      <c r="H657" s="73"/>
      <c r="I657" s="73"/>
    </row>
    <row r="658" spans="5:9">
      <c r="E658" s="462" t="s">
        <v>6565</v>
      </c>
      <c r="F658" s="462"/>
      <c r="G658" s="462" t="s">
        <v>6566</v>
      </c>
      <c r="H658" s="462" t="s">
        <v>6567</v>
      </c>
      <c r="I658" s="462" t="s">
        <v>3136</v>
      </c>
    </row>
    <row r="659" spans="5:9">
      <c r="E659" s="103" t="s">
        <v>8989</v>
      </c>
      <c r="F659" s="103"/>
      <c r="G659" s="105"/>
      <c r="H659" s="104">
        <v>8400</v>
      </c>
      <c r="I659" s="105"/>
    </row>
    <row r="660" spans="5:9">
      <c r="E660" s="103" t="s">
        <v>8959</v>
      </c>
      <c r="F660" s="103"/>
      <c r="G660" s="104">
        <v>8400</v>
      </c>
      <c r="H660" s="105"/>
      <c r="I660" s="105"/>
    </row>
    <row r="661" spans="5:9">
      <c r="E661" s="107" t="s">
        <v>6574</v>
      </c>
      <c r="F661" s="103"/>
      <c r="G661" s="104">
        <v>8400</v>
      </c>
      <c r="H661" s="104">
        <v>8400</v>
      </c>
      <c r="I661" s="106"/>
    </row>
    <row r="662" spans="5:9">
      <c r="E662" s="107" t="s">
        <v>6575</v>
      </c>
      <c r="F662" s="103"/>
      <c r="G662" s="104">
        <v>8400</v>
      </c>
      <c r="H662" s="104">
        <v>8400</v>
      </c>
      <c r="I662" s="105"/>
    </row>
    <row r="663" spans="5:9">
      <c r="E663" s="73" t="s">
        <v>8742</v>
      </c>
      <c r="F663" s="73"/>
      <c r="G663" s="73"/>
      <c r="H663" s="73"/>
      <c r="I663" s="73"/>
    </row>
    <row r="664" spans="5:9">
      <c r="E664" s="73"/>
      <c r="F664" s="73"/>
      <c r="G664" s="73"/>
      <c r="H664" s="73"/>
      <c r="I664" s="73"/>
    </row>
    <row r="665" spans="5:9">
      <c r="E665" s="101" t="s">
        <v>9220</v>
      </c>
      <c r="F665" s="73"/>
      <c r="G665" s="73"/>
      <c r="H665" s="73"/>
      <c r="I665" s="73"/>
    </row>
    <row r="666" spans="5:9">
      <c r="E666" s="462" t="s">
        <v>6565</v>
      </c>
      <c r="F666" s="462"/>
      <c r="G666" s="462" t="s">
        <v>6566</v>
      </c>
      <c r="H666" s="462" t="s">
        <v>6567</v>
      </c>
      <c r="I666" s="462" t="s">
        <v>3136</v>
      </c>
    </row>
    <row r="667" spans="5:9">
      <c r="E667" s="103"/>
      <c r="F667" s="103"/>
      <c r="G667" s="105"/>
      <c r="H667" s="104">
        <v>11880</v>
      </c>
      <c r="I667" s="104">
        <v>11880</v>
      </c>
    </row>
    <row r="668" spans="5:9">
      <c r="E668" s="103" t="s">
        <v>8777</v>
      </c>
      <c r="F668" s="103"/>
      <c r="G668" s="104">
        <v>11880</v>
      </c>
      <c r="H668" s="105"/>
      <c r="I668" s="105"/>
    </row>
    <row r="669" spans="5:9">
      <c r="E669" s="103" t="s">
        <v>8990</v>
      </c>
      <c r="F669" s="103"/>
      <c r="G669" s="105"/>
      <c r="H669" s="104">
        <v>82840</v>
      </c>
      <c r="I669" s="104">
        <v>82840</v>
      </c>
    </row>
    <row r="670" spans="5:9">
      <c r="E670" s="107" t="s">
        <v>6784</v>
      </c>
      <c r="F670" s="103"/>
      <c r="G670" s="104">
        <v>11880</v>
      </c>
      <c r="H670" s="104">
        <v>82840</v>
      </c>
      <c r="I670" s="106"/>
    </row>
    <row r="671" spans="5:9">
      <c r="E671" s="103" t="s">
        <v>8973</v>
      </c>
      <c r="F671" s="103"/>
      <c r="G671" s="104">
        <v>82840</v>
      </c>
      <c r="H671" s="105"/>
      <c r="I671" s="105"/>
    </row>
    <row r="672" spans="5:9">
      <c r="E672" s="103" t="s">
        <v>8991</v>
      </c>
      <c r="F672" s="103"/>
      <c r="G672" s="105"/>
      <c r="H672" s="104">
        <v>47500</v>
      </c>
      <c r="I672" s="104">
        <v>47500</v>
      </c>
    </row>
    <row r="673" spans="5:9">
      <c r="E673" s="107" t="s">
        <v>6570</v>
      </c>
      <c r="F673" s="103"/>
      <c r="G673" s="104">
        <v>82840</v>
      </c>
      <c r="H673" s="104">
        <v>47500</v>
      </c>
      <c r="I673" s="106"/>
    </row>
    <row r="674" spans="5:9">
      <c r="E674" s="103" t="s">
        <v>8763</v>
      </c>
      <c r="F674" s="103"/>
      <c r="G674" s="104">
        <v>47500</v>
      </c>
      <c r="H674" s="105"/>
      <c r="I674" s="105"/>
    </row>
    <row r="675" spans="5:9">
      <c r="E675" s="103" t="s">
        <v>8992</v>
      </c>
      <c r="F675" s="103"/>
      <c r="G675" s="105"/>
      <c r="H675" s="104">
        <v>226560</v>
      </c>
      <c r="I675" s="104">
        <v>226560</v>
      </c>
    </row>
    <row r="676" spans="5:9">
      <c r="E676" s="107" t="s">
        <v>6572</v>
      </c>
      <c r="F676" s="103"/>
      <c r="G676" s="104">
        <v>47500</v>
      </c>
      <c r="H676" s="104">
        <v>226560</v>
      </c>
      <c r="I676" s="106"/>
    </row>
    <row r="677" spans="5:9">
      <c r="E677" s="103" t="s">
        <v>8803</v>
      </c>
      <c r="F677" s="103"/>
      <c r="G677" s="104">
        <v>47500</v>
      </c>
      <c r="H677" s="105"/>
      <c r="I677" s="104">
        <v>179060</v>
      </c>
    </row>
    <row r="678" spans="5:9">
      <c r="E678" s="103" t="s">
        <v>8993</v>
      </c>
      <c r="F678" s="103"/>
      <c r="G678" s="105"/>
      <c r="H678" s="104">
        <v>64200</v>
      </c>
      <c r="I678" s="104">
        <v>243260</v>
      </c>
    </row>
    <row r="679" spans="5:9">
      <c r="E679" s="107" t="s">
        <v>6574</v>
      </c>
      <c r="F679" s="103"/>
      <c r="G679" s="104">
        <v>47500</v>
      </c>
      <c r="H679" s="104">
        <v>64200</v>
      </c>
      <c r="I679" s="106"/>
    </row>
    <row r="680" spans="5:9">
      <c r="E680" s="103" t="s">
        <v>8886</v>
      </c>
      <c r="F680" s="103"/>
      <c r="G680" s="104">
        <v>64200</v>
      </c>
      <c r="H680" s="105"/>
      <c r="I680" s="104">
        <v>179060</v>
      </c>
    </row>
    <row r="681" spans="5:9">
      <c r="E681" s="103" t="s">
        <v>8994</v>
      </c>
      <c r="F681" s="103"/>
      <c r="G681" s="105"/>
      <c r="H681" s="104">
        <v>102310</v>
      </c>
      <c r="I681" s="104">
        <v>281370</v>
      </c>
    </row>
    <row r="682" spans="5:9">
      <c r="E682" s="107" t="s">
        <v>7394</v>
      </c>
      <c r="F682" s="103"/>
      <c r="G682" s="104">
        <v>64200</v>
      </c>
      <c r="H682" s="104">
        <v>102310</v>
      </c>
      <c r="I682" s="106"/>
    </row>
    <row r="683" spans="5:9">
      <c r="E683" s="107" t="s">
        <v>6575</v>
      </c>
      <c r="F683" s="103"/>
      <c r="G683" s="104">
        <v>253920</v>
      </c>
      <c r="H683" s="104">
        <v>535290</v>
      </c>
      <c r="I683" s="104">
        <v>281370</v>
      </c>
    </row>
    <row r="684" spans="5:9">
      <c r="E684" s="73" t="s">
        <v>8742</v>
      </c>
      <c r="F684" s="73"/>
      <c r="G684" s="73"/>
      <c r="H684" s="73"/>
      <c r="I684" s="73"/>
    </row>
    <row r="685" spans="5:9">
      <c r="E685" s="73"/>
      <c r="F685" s="73"/>
      <c r="G685" s="73"/>
      <c r="H685" s="73"/>
      <c r="I685" s="73"/>
    </row>
    <row r="686" spans="5:9">
      <c r="E686" s="101" t="s">
        <v>9221</v>
      </c>
      <c r="F686" s="73"/>
      <c r="G686" s="73"/>
      <c r="H686" s="73"/>
      <c r="I686" s="73"/>
    </row>
    <row r="687" spans="5:9">
      <c r="E687" s="462" t="s">
        <v>6565</v>
      </c>
      <c r="F687" s="462"/>
      <c r="G687" s="462" t="s">
        <v>6566</v>
      </c>
      <c r="H687" s="462" t="s">
        <v>6567</v>
      </c>
      <c r="I687" s="462" t="s">
        <v>3136</v>
      </c>
    </row>
    <row r="688" spans="5:9">
      <c r="E688" s="103" t="s">
        <v>8995</v>
      </c>
      <c r="F688" s="103"/>
      <c r="G688" s="105"/>
      <c r="H688" s="104">
        <v>9733209</v>
      </c>
      <c r="I688" s="105"/>
    </row>
    <row r="689" spans="5:9">
      <c r="E689" s="103" t="s">
        <v>8996</v>
      </c>
      <c r="F689" s="103"/>
      <c r="G689" s="105"/>
      <c r="H689" s="104">
        <v>11042701</v>
      </c>
      <c r="I689" s="104">
        <v>20775910</v>
      </c>
    </row>
    <row r="690" spans="5:9">
      <c r="E690" s="107" t="s">
        <v>6572</v>
      </c>
      <c r="F690" s="103"/>
      <c r="G690" s="105"/>
      <c r="H690" s="104">
        <v>20775910</v>
      </c>
      <c r="I690" s="106"/>
    </row>
    <row r="691" spans="5:9">
      <c r="E691" s="103" t="s">
        <v>8793</v>
      </c>
      <c r="F691" s="103"/>
      <c r="G691" s="104">
        <v>20775910</v>
      </c>
      <c r="H691" s="105"/>
      <c r="I691" s="105"/>
    </row>
    <row r="692" spans="5:9">
      <c r="E692" s="103" t="s">
        <v>8997</v>
      </c>
      <c r="F692" s="103"/>
      <c r="G692" s="105"/>
      <c r="H692" s="104">
        <v>10191715</v>
      </c>
      <c r="I692" s="105"/>
    </row>
    <row r="693" spans="5:9">
      <c r="E693" s="103" t="s">
        <v>8998</v>
      </c>
      <c r="F693" s="103"/>
      <c r="G693" s="105"/>
      <c r="H693" s="104">
        <v>11309763</v>
      </c>
      <c r="I693" s="104">
        <v>21501478</v>
      </c>
    </row>
    <row r="694" spans="5:9">
      <c r="E694" s="107" t="s">
        <v>6574</v>
      </c>
      <c r="F694" s="103"/>
      <c r="G694" s="104">
        <v>20775910</v>
      </c>
      <c r="H694" s="104">
        <v>21501478</v>
      </c>
      <c r="I694" s="106"/>
    </row>
    <row r="695" spans="5:9">
      <c r="E695" s="103" t="s">
        <v>8796</v>
      </c>
      <c r="F695" s="103"/>
      <c r="G695" s="104">
        <v>21501478</v>
      </c>
      <c r="H695" s="105"/>
      <c r="I695" s="105"/>
    </row>
    <row r="696" spans="5:9">
      <c r="E696" s="103" t="s">
        <v>8999</v>
      </c>
      <c r="F696" s="103"/>
      <c r="G696" s="105"/>
      <c r="H696" s="104">
        <v>8626750</v>
      </c>
      <c r="I696" s="105"/>
    </row>
    <row r="697" spans="5:9">
      <c r="E697" s="103" t="s">
        <v>9000</v>
      </c>
      <c r="F697" s="103"/>
      <c r="G697" s="105"/>
      <c r="H697" s="104">
        <v>10977849</v>
      </c>
      <c r="I697" s="104">
        <v>19604599</v>
      </c>
    </row>
    <row r="698" spans="5:9">
      <c r="E698" s="107" t="s">
        <v>7394</v>
      </c>
      <c r="F698" s="103"/>
      <c r="G698" s="104">
        <v>21501478</v>
      </c>
      <c r="H698" s="104">
        <v>19604599</v>
      </c>
      <c r="I698" s="106"/>
    </row>
    <row r="699" spans="5:9">
      <c r="E699" s="107" t="s">
        <v>6575</v>
      </c>
      <c r="F699" s="103"/>
      <c r="G699" s="104">
        <v>42277388</v>
      </c>
      <c r="H699" s="104">
        <v>61881987</v>
      </c>
      <c r="I699" s="104">
        <v>19604599</v>
      </c>
    </row>
    <row r="700" spans="5:9">
      <c r="E700" s="73" t="s">
        <v>8742</v>
      </c>
      <c r="F700" s="73"/>
      <c r="G700" s="73"/>
      <c r="H700" s="73"/>
      <c r="I700" s="73"/>
    </row>
    <row r="701" spans="5:9">
      <c r="E701" s="73"/>
      <c r="F701" s="73"/>
      <c r="G701" s="73"/>
      <c r="H701" s="73"/>
      <c r="I701" s="73"/>
    </row>
    <row r="702" spans="5:9">
      <c r="E702" s="101" t="s">
        <v>9222</v>
      </c>
      <c r="F702" s="73"/>
      <c r="G702" s="73"/>
      <c r="H702" s="73"/>
      <c r="I702" s="73"/>
    </row>
    <row r="703" spans="5:9">
      <c r="E703" s="462" t="s">
        <v>6565</v>
      </c>
      <c r="F703" s="462"/>
      <c r="G703" s="462" t="s">
        <v>6566</v>
      </c>
      <c r="H703" s="462" t="s">
        <v>6567</v>
      </c>
      <c r="I703" s="462" t="s">
        <v>3136</v>
      </c>
    </row>
    <row r="704" spans="5:9">
      <c r="E704" s="103" t="s">
        <v>9001</v>
      </c>
      <c r="F704" s="103"/>
      <c r="G704" s="104">
        <v>1313700</v>
      </c>
      <c r="H704" s="105"/>
      <c r="I704" s="104">
        <v>-1313700</v>
      </c>
    </row>
    <row r="705" spans="5:9">
      <c r="E705" s="103" t="s">
        <v>8946</v>
      </c>
      <c r="F705" s="103"/>
      <c r="G705" s="104">
        <v>2000000</v>
      </c>
      <c r="H705" s="105"/>
      <c r="I705" s="104">
        <v>-3313700</v>
      </c>
    </row>
    <row r="706" spans="5:9">
      <c r="E706" s="103" t="s">
        <v>9002</v>
      </c>
      <c r="F706" s="103"/>
      <c r="G706" s="105"/>
      <c r="H706" s="104">
        <v>2254000</v>
      </c>
      <c r="I706" s="104">
        <v>-1059700</v>
      </c>
    </row>
    <row r="707" spans="5:9">
      <c r="E707" s="107" t="s">
        <v>6784</v>
      </c>
      <c r="F707" s="103"/>
      <c r="G707" s="104">
        <v>3313700</v>
      </c>
      <c r="H707" s="104">
        <v>2254000</v>
      </c>
      <c r="I707" s="106"/>
    </row>
    <row r="708" spans="5:9">
      <c r="E708" s="103" t="s">
        <v>8824</v>
      </c>
      <c r="F708" s="103"/>
      <c r="G708" s="104">
        <v>2000000</v>
      </c>
      <c r="H708" s="105"/>
      <c r="I708" s="104">
        <v>-3059700</v>
      </c>
    </row>
    <row r="709" spans="5:9">
      <c r="E709" s="103" t="s">
        <v>9003</v>
      </c>
      <c r="F709" s="103"/>
      <c r="G709" s="105"/>
      <c r="H709" s="104">
        <v>1768500</v>
      </c>
      <c r="I709" s="104">
        <v>-1291200</v>
      </c>
    </row>
    <row r="710" spans="5:9">
      <c r="E710" s="107" t="s">
        <v>6570</v>
      </c>
      <c r="F710" s="103"/>
      <c r="G710" s="104">
        <v>2000000</v>
      </c>
      <c r="H710" s="104">
        <v>1768500</v>
      </c>
      <c r="I710" s="106"/>
    </row>
    <row r="711" spans="5:9">
      <c r="E711" s="103" t="s">
        <v>8738</v>
      </c>
      <c r="F711" s="103"/>
      <c r="G711" s="104">
        <v>2000000</v>
      </c>
      <c r="H711" s="105"/>
      <c r="I711" s="104">
        <v>-3291200</v>
      </c>
    </row>
    <row r="712" spans="5:9">
      <c r="E712" s="103" t="s">
        <v>9004</v>
      </c>
      <c r="F712" s="103"/>
      <c r="G712" s="105"/>
      <c r="H712" s="104">
        <v>3016500</v>
      </c>
      <c r="I712" s="104">
        <v>-274700</v>
      </c>
    </row>
    <row r="713" spans="5:9">
      <c r="E713" s="107" t="s">
        <v>6572</v>
      </c>
      <c r="F713" s="103"/>
      <c r="G713" s="104">
        <v>2000000</v>
      </c>
      <c r="H713" s="104">
        <v>3016500</v>
      </c>
      <c r="I713" s="106"/>
    </row>
    <row r="714" spans="5:9">
      <c r="E714" s="103" t="s">
        <v>8803</v>
      </c>
      <c r="F714" s="103"/>
      <c r="G714" s="104">
        <v>2000000</v>
      </c>
      <c r="H714" s="105"/>
      <c r="I714" s="104">
        <v>-2274700</v>
      </c>
    </row>
    <row r="715" spans="5:9">
      <c r="E715" s="103" t="s">
        <v>8773</v>
      </c>
      <c r="F715" s="103"/>
      <c r="G715" s="104">
        <v>2000000</v>
      </c>
      <c r="H715" s="105"/>
      <c r="I715" s="104">
        <v>-4274700</v>
      </c>
    </row>
    <row r="716" spans="5:9">
      <c r="E716" s="103" t="s">
        <v>9005</v>
      </c>
      <c r="F716" s="103"/>
      <c r="G716" s="105"/>
      <c r="H716" s="104">
        <v>2748500</v>
      </c>
      <c r="I716" s="104">
        <v>-1526200</v>
      </c>
    </row>
    <row r="717" spans="5:9">
      <c r="E717" s="107" t="s">
        <v>6574</v>
      </c>
      <c r="F717" s="103"/>
      <c r="G717" s="104">
        <v>4000000</v>
      </c>
      <c r="H717" s="104">
        <v>2748500</v>
      </c>
      <c r="I717" s="106"/>
    </row>
    <row r="718" spans="5:9">
      <c r="E718" s="103" t="s">
        <v>9006</v>
      </c>
      <c r="F718" s="103"/>
      <c r="G718" s="104">
        <v>2000000</v>
      </c>
      <c r="H718" s="105"/>
      <c r="I718" s="104">
        <v>-3526200</v>
      </c>
    </row>
    <row r="719" spans="5:9">
      <c r="E719" s="103" t="s">
        <v>9007</v>
      </c>
      <c r="F719" s="103"/>
      <c r="G719" s="105"/>
      <c r="H719" s="104">
        <v>2120500</v>
      </c>
      <c r="I719" s="104">
        <v>-1405700</v>
      </c>
    </row>
    <row r="720" spans="5:9">
      <c r="E720" s="107" t="s">
        <v>7394</v>
      </c>
      <c r="F720" s="103"/>
      <c r="G720" s="104">
        <v>2000000</v>
      </c>
      <c r="H720" s="104">
        <v>2120500</v>
      </c>
      <c r="I720" s="106"/>
    </row>
    <row r="721" spans="5:9">
      <c r="E721" s="107" t="s">
        <v>6575</v>
      </c>
      <c r="F721" s="103"/>
      <c r="G721" s="104">
        <v>13313700</v>
      </c>
      <c r="H721" s="104">
        <v>11908000</v>
      </c>
      <c r="I721" s="104">
        <v>-1405700</v>
      </c>
    </row>
    <row r="722" spans="5:9">
      <c r="E722" s="73" t="s">
        <v>8742</v>
      </c>
      <c r="F722" s="73"/>
      <c r="G722" s="73"/>
      <c r="H722" s="73"/>
      <c r="I722" s="73"/>
    </row>
    <row r="723" spans="5:9">
      <c r="E723" s="73"/>
      <c r="F723" s="73"/>
      <c r="G723" s="73"/>
      <c r="H723" s="73"/>
      <c r="I723" s="73"/>
    </row>
    <row r="724" spans="5:9">
      <c r="E724" s="101" t="s">
        <v>9223</v>
      </c>
      <c r="F724" s="73"/>
      <c r="G724" s="73"/>
      <c r="H724" s="73"/>
      <c r="I724" s="73"/>
    </row>
    <row r="725" spans="5:9">
      <c r="E725" s="462" t="s">
        <v>6565</v>
      </c>
      <c r="F725" s="462"/>
      <c r="G725" s="462" t="s">
        <v>6566</v>
      </c>
      <c r="H725" s="462" t="s">
        <v>6567</v>
      </c>
      <c r="I725" s="462" t="s">
        <v>3136</v>
      </c>
    </row>
    <row r="726" spans="5:9">
      <c r="E726" s="103" t="s">
        <v>8827</v>
      </c>
      <c r="F726" s="103"/>
      <c r="G726" s="104">
        <v>12750</v>
      </c>
      <c r="H726" s="105"/>
      <c r="I726" s="104">
        <v>-12750</v>
      </c>
    </row>
    <row r="727" spans="5:9">
      <c r="E727" s="103" t="s">
        <v>8842</v>
      </c>
      <c r="F727" s="103"/>
      <c r="G727" s="104">
        <v>27800</v>
      </c>
      <c r="H727" s="105"/>
      <c r="I727" s="104">
        <v>-40550</v>
      </c>
    </row>
    <row r="728" spans="5:9">
      <c r="E728" s="103" t="s">
        <v>8777</v>
      </c>
      <c r="F728" s="103"/>
      <c r="G728" s="104">
        <v>221950</v>
      </c>
      <c r="H728" s="105"/>
      <c r="I728" s="104">
        <v>-262500</v>
      </c>
    </row>
    <row r="729" spans="5:9">
      <c r="E729" s="103" t="s">
        <v>8778</v>
      </c>
      <c r="F729" s="103"/>
      <c r="G729" s="104">
        <v>11740</v>
      </c>
      <c r="H729" s="105"/>
      <c r="I729" s="104">
        <v>-274240</v>
      </c>
    </row>
    <row r="730" spans="5:9">
      <c r="E730" s="103" t="s">
        <v>8828</v>
      </c>
      <c r="F730" s="103"/>
      <c r="G730" s="104">
        <v>86800</v>
      </c>
      <c r="H730" s="105"/>
      <c r="I730" s="104">
        <v>-361040</v>
      </c>
    </row>
    <row r="731" spans="5:9">
      <c r="E731" s="103" t="s">
        <v>8829</v>
      </c>
      <c r="F731" s="103"/>
      <c r="G731" s="104">
        <v>50100</v>
      </c>
      <c r="H731" s="105"/>
      <c r="I731" s="104">
        <v>-411140</v>
      </c>
    </row>
    <row r="732" spans="5:9">
      <c r="E732" s="103" t="s">
        <v>9008</v>
      </c>
      <c r="F732" s="103"/>
      <c r="G732" s="104">
        <v>7930</v>
      </c>
      <c r="H732" s="105"/>
      <c r="I732" s="104">
        <v>-419070</v>
      </c>
    </row>
    <row r="733" spans="5:9">
      <c r="E733" s="103" t="s">
        <v>9009</v>
      </c>
      <c r="F733" s="103"/>
      <c r="G733" s="104">
        <v>8400</v>
      </c>
      <c r="H733" s="105"/>
      <c r="I733" s="104">
        <v>-427470</v>
      </c>
    </row>
    <row r="734" spans="5:9">
      <c r="E734" s="103" t="s">
        <v>8892</v>
      </c>
      <c r="F734" s="103"/>
      <c r="G734" s="104">
        <v>45510</v>
      </c>
      <c r="H734" s="105"/>
      <c r="I734" s="105"/>
    </row>
    <row r="735" spans="5:9">
      <c r="E735" s="103" t="s">
        <v>8892</v>
      </c>
      <c r="F735" s="103"/>
      <c r="G735" s="104">
        <v>74000</v>
      </c>
      <c r="H735" s="105"/>
      <c r="I735" s="104">
        <v>-546980</v>
      </c>
    </row>
    <row r="736" spans="5:9">
      <c r="E736" s="103" t="s">
        <v>8871</v>
      </c>
      <c r="F736" s="103"/>
      <c r="G736" s="104">
        <v>433260</v>
      </c>
      <c r="H736" s="105"/>
      <c r="I736" s="104">
        <v>-980240</v>
      </c>
    </row>
    <row r="737" spans="5:9">
      <c r="E737" s="103" t="s">
        <v>8851</v>
      </c>
      <c r="F737" s="103"/>
      <c r="G737" s="104">
        <v>51640</v>
      </c>
      <c r="H737" s="105"/>
      <c r="I737" s="104">
        <v>-1031880</v>
      </c>
    </row>
    <row r="738" spans="5:9">
      <c r="E738" s="103" t="s">
        <v>8904</v>
      </c>
      <c r="F738" s="103"/>
      <c r="G738" s="104">
        <v>22800</v>
      </c>
      <c r="H738" s="105"/>
      <c r="I738" s="105"/>
    </row>
    <row r="739" spans="5:9">
      <c r="E739" s="103" t="s">
        <v>8904</v>
      </c>
      <c r="F739" s="103"/>
      <c r="G739" s="104">
        <v>200490</v>
      </c>
      <c r="H739" s="105"/>
      <c r="I739" s="104">
        <v>-1255170</v>
      </c>
    </row>
    <row r="740" spans="5:9">
      <c r="E740" s="103" t="s">
        <v>8744</v>
      </c>
      <c r="F740" s="103"/>
      <c r="G740" s="104">
        <v>135200</v>
      </c>
      <c r="H740" s="105"/>
      <c r="I740" s="104">
        <v>-1390370</v>
      </c>
    </row>
    <row r="741" spans="5:9">
      <c r="E741" s="103" t="s">
        <v>9010</v>
      </c>
      <c r="F741" s="103"/>
      <c r="G741" s="105"/>
      <c r="H741" s="104">
        <v>1390370</v>
      </c>
      <c r="I741" s="105"/>
    </row>
    <row r="742" spans="5:9">
      <c r="E742" s="107" t="s">
        <v>6784</v>
      </c>
      <c r="F742" s="103"/>
      <c r="G742" s="104">
        <v>1390370</v>
      </c>
      <c r="H742" s="104">
        <v>1390370</v>
      </c>
      <c r="I742" s="106"/>
    </row>
    <row r="743" spans="5:9">
      <c r="E743" s="103" t="s">
        <v>8858</v>
      </c>
      <c r="F743" s="103"/>
      <c r="G743" s="104">
        <v>167260</v>
      </c>
      <c r="H743" s="105"/>
      <c r="I743" s="104">
        <v>-167260</v>
      </c>
    </row>
    <row r="744" spans="5:9">
      <c r="E744" s="103" t="s">
        <v>9011</v>
      </c>
      <c r="F744" s="103"/>
      <c r="G744" s="104">
        <v>9900</v>
      </c>
      <c r="H744" s="105"/>
      <c r="I744" s="104">
        <v>-177160</v>
      </c>
    </row>
    <row r="745" spans="5:9">
      <c r="E745" s="103" t="s">
        <v>8973</v>
      </c>
      <c r="F745" s="103"/>
      <c r="G745" s="104">
        <v>53980</v>
      </c>
      <c r="H745" s="105"/>
      <c r="I745" s="104">
        <v>-231140</v>
      </c>
    </row>
    <row r="746" spans="5:9">
      <c r="E746" s="103" t="s">
        <v>9012</v>
      </c>
      <c r="F746" s="103"/>
      <c r="G746" s="104">
        <v>209030</v>
      </c>
      <c r="H746" s="105"/>
      <c r="I746" s="104">
        <v>-440170</v>
      </c>
    </row>
    <row r="747" spans="5:9">
      <c r="E747" s="103" t="s">
        <v>8824</v>
      </c>
      <c r="F747" s="103"/>
      <c r="G747" s="104">
        <v>629660</v>
      </c>
      <c r="H747" s="105"/>
      <c r="I747" s="104">
        <v>-1069830</v>
      </c>
    </row>
    <row r="748" spans="5:9">
      <c r="E748" s="103" t="s">
        <v>8746</v>
      </c>
      <c r="F748" s="103"/>
      <c r="G748" s="104">
        <v>82300</v>
      </c>
      <c r="H748" s="105"/>
      <c r="I748" s="104">
        <v>-1152130</v>
      </c>
    </row>
    <row r="749" spans="5:9">
      <c r="E749" s="103" t="s">
        <v>8979</v>
      </c>
      <c r="F749" s="103"/>
      <c r="G749" s="104">
        <v>27050</v>
      </c>
      <c r="H749" s="105"/>
      <c r="I749" s="104">
        <v>-1179180</v>
      </c>
    </row>
    <row r="750" spans="5:9">
      <c r="E750" s="103" t="s">
        <v>9013</v>
      </c>
      <c r="F750" s="103"/>
      <c r="G750" s="105"/>
      <c r="H750" s="104">
        <v>1179180</v>
      </c>
      <c r="I750" s="105"/>
    </row>
    <row r="751" spans="5:9">
      <c r="E751" s="107" t="s">
        <v>6570</v>
      </c>
      <c r="F751" s="103"/>
      <c r="G751" s="104">
        <v>1179180</v>
      </c>
      <c r="H751" s="104">
        <v>1179180</v>
      </c>
      <c r="I751" s="106"/>
    </row>
    <row r="752" spans="5:9">
      <c r="E752" s="103" t="s">
        <v>8896</v>
      </c>
      <c r="F752" s="103"/>
      <c r="G752" s="104">
        <v>105000</v>
      </c>
      <c r="H752" s="105"/>
      <c r="I752" s="104">
        <v>-105000</v>
      </c>
    </row>
    <row r="753" spans="5:9">
      <c r="E753" s="103" t="s">
        <v>8832</v>
      </c>
      <c r="F753" s="103"/>
      <c r="G753" s="104">
        <v>213000</v>
      </c>
      <c r="H753" s="105"/>
      <c r="I753" s="104">
        <v>-318000</v>
      </c>
    </row>
    <row r="754" spans="5:9">
      <c r="E754" s="103" t="s">
        <v>8847</v>
      </c>
      <c r="F754" s="103"/>
      <c r="G754" s="104">
        <v>72160</v>
      </c>
      <c r="H754" s="105"/>
      <c r="I754" s="104">
        <v>-390160</v>
      </c>
    </row>
    <row r="755" spans="5:9">
      <c r="E755" s="103" t="s">
        <v>9014</v>
      </c>
      <c r="F755" s="103"/>
      <c r="G755" s="104">
        <v>9560</v>
      </c>
      <c r="H755" s="105"/>
      <c r="I755" s="104">
        <v>-399720</v>
      </c>
    </row>
    <row r="756" spans="5:9">
      <c r="E756" s="103" t="s">
        <v>8738</v>
      </c>
      <c r="F756" s="103"/>
      <c r="G756" s="104">
        <v>13040</v>
      </c>
      <c r="H756" s="105"/>
      <c r="I756" s="104">
        <v>-412760</v>
      </c>
    </row>
    <row r="757" spans="5:9">
      <c r="E757" s="103" t="s">
        <v>7656</v>
      </c>
      <c r="F757" s="103"/>
      <c r="G757" s="105"/>
      <c r="H757" s="104">
        <v>9560</v>
      </c>
      <c r="I757" s="104">
        <v>-403200</v>
      </c>
    </row>
    <row r="758" spans="5:9">
      <c r="E758" s="103" t="s">
        <v>8849</v>
      </c>
      <c r="F758" s="103"/>
      <c r="G758" s="104">
        <v>7840</v>
      </c>
      <c r="H758" s="105"/>
      <c r="I758" s="104">
        <v>-411040</v>
      </c>
    </row>
    <row r="759" spans="5:9">
      <c r="E759" s="103" t="s">
        <v>8770</v>
      </c>
      <c r="F759" s="103"/>
      <c r="G759" s="104">
        <v>142910</v>
      </c>
      <c r="H759" s="105"/>
      <c r="I759" s="105"/>
    </row>
    <row r="760" spans="5:9">
      <c r="E760" s="103" t="s">
        <v>9015</v>
      </c>
      <c r="F760" s="103"/>
      <c r="G760" s="105"/>
      <c r="H760" s="104">
        <v>553950</v>
      </c>
      <c r="I760" s="105"/>
    </row>
    <row r="761" spans="5:9">
      <c r="E761" s="107" t="s">
        <v>6572</v>
      </c>
      <c r="F761" s="103"/>
      <c r="G761" s="104">
        <v>563510</v>
      </c>
      <c r="H761" s="104">
        <v>563510</v>
      </c>
      <c r="I761" s="106"/>
    </row>
    <row r="762" spans="5:9">
      <c r="E762" s="103" t="s">
        <v>9016</v>
      </c>
      <c r="F762" s="103"/>
      <c r="G762" s="104">
        <v>37690</v>
      </c>
      <c r="H762" s="105"/>
      <c r="I762" s="104">
        <v>-37690</v>
      </c>
    </row>
    <row r="763" spans="5:9">
      <c r="E763" s="103" t="s">
        <v>8803</v>
      </c>
      <c r="F763" s="103"/>
      <c r="G763" s="104">
        <v>22800</v>
      </c>
      <c r="H763" s="105"/>
      <c r="I763" s="104">
        <v>-60490</v>
      </c>
    </row>
    <row r="764" spans="5:9">
      <c r="E764" s="103" t="s">
        <v>8753</v>
      </c>
      <c r="F764" s="103"/>
      <c r="G764" s="104">
        <v>57310</v>
      </c>
      <c r="H764" s="105"/>
      <c r="I764" s="104">
        <v>-117800</v>
      </c>
    </row>
    <row r="765" spans="5:9">
      <c r="E765" s="103" t="s">
        <v>9017</v>
      </c>
      <c r="F765" s="103"/>
      <c r="G765" s="104">
        <v>51200</v>
      </c>
      <c r="H765" s="105"/>
      <c r="I765" s="105"/>
    </row>
    <row r="766" spans="5:9">
      <c r="E766" s="103" t="s">
        <v>9017</v>
      </c>
      <c r="F766" s="103"/>
      <c r="G766" s="104">
        <v>38700</v>
      </c>
      <c r="H766" s="105"/>
      <c r="I766" s="104">
        <v>-207700</v>
      </c>
    </row>
    <row r="767" spans="5:9">
      <c r="E767" s="103" t="s">
        <v>8760</v>
      </c>
      <c r="F767" s="103"/>
      <c r="G767" s="104">
        <v>56240</v>
      </c>
      <c r="H767" s="105"/>
      <c r="I767" s="104">
        <v>-263940</v>
      </c>
    </row>
    <row r="768" spans="5:9">
      <c r="E768" s="103" t="s">
        <v>8881</v>
      </c>
      <c r="F768" s="103"/>
      <c r="G768" s="104">
        <v>22300</v>
      </c>
      <c r="H768" s="105"/>
      <c r="I768" s="104">
        <v>-286240</v>
      </c>
    </row>
    <row r="769" spans="5:9">
      <c r="E769" s="103" t="s">
        <v>8835</v>
      </c>
      <c r="F769" s="103"/>
      <c r="G769" s="104">
        <v>53880</v>
      </c>
      <c r="H769" s="105"/>
      <c r="I769" s="104">
        <v>-340120</v>
      </c>
    </row>
    <row r="770" spans="5:9">
      <c r="E770" s="103" t="s">
        <v>9018</v>
      </c>
      <c r="F770" s="103"/>
      <c r="G770" s="104">
        <v>213000</v>
      </c>
      <c r="H770" s="105"/>
      <c r="I770" s="105"/>
    </row>
    <row r="771" spans="5:9">
      <c r="E771" s="103" t="s">
        <v>9018</v>
      </c>
      <c r="F771" s="103"/>
      <c r="G771" s="104">
        <v>43860</v>
      </c>
      <c r="H771" s="105"/>
      <c r="I771" s="104">
        <v>-596980</v>
      </c>
    </row>
    <row r="772" spans="5:9">
      <c r="E772" s="103" t="s">
        <v>8756</v>
      </c>
      <c r="F772" s="103"/>
      <c r="G772" s="104">
        <v>23020</v>
      </c>
      <c r="H772" s="105"/>
      <c r="I772" s="104">
        <v>-620000</v>
      </c>
    </row>
    <row r="773" spans="5:9">
      <c r="E773" s="103" t="s">
        <v>8773</v>
      </c>
      <c r="F773" s="103"/>
      <c r="G773" s="104">
        <v>32200</v>
      </c>
      <c r="H773" s="105"/>
      <c r="I773" s="104">
        <v>-652200</v>
      </c>
    </row>
    <row r="774" spans="5:9">
      <c r="E774" s="103" t="s">
        <v>8750</v>
      </c>
      <c r="F774" s="103"/>
      <c r="G774" s="104">
        <v>23700</v>
      </c>
      <c r="H774" s="105"/>
      <c r="I774" s="104">
        <v>-675900</v>
      </c>
    </row>
    <row r="775" spans="5:9">
      <c r="E775" s="103" t="s">
        <v>9019</v>
      </c>
      <c r="F775" s="103"/>
      <c r="G775" s="105"/>
      <c r="H775" s="104">
        <v>675900</v>
      </c>
      <c r="I775" s="105"/>
    </row>
    <row r="776" spans="5:9">
      <c r="E776" s="107" t="s">
        <v>6574</v>
      </c>
      <c r="F776" s="103"/>
      <c r="G776" s="104">
        <v>675900</v>
      </c>
      <c r="H776" s="104">
        <v>675900</v>
      </c>
      <c r="I776" s="106"/>
    </row>
    <row r="777" spans="5:9">
      <c r="E777" s="103" t="s">
        <v>8805</v>
      </c>
      <c r="F777" s="103"/>
      <c r="G777" s="104">
        <v>5160</v>
      </c>
      <c r="H777" s="105"/>
      <c r="I777" s="104">
        <v>-5160</v>
      </c>
    </row>
    <row r="778" spans="5:9">
      <c r="E778" s="103" t="s">
        <v>8900</v>
      </c>
      <c r="F778" s="103"/>
      <c r="G778" s="104">
        <v>86500</v>
      </c>
      <c r="H778" s="105"/>
      <c r="I778" s="104">
        <v>-91660</v>
      </c>
    </row>
    <row r="779" spans="5:9">
      <c r="E779" s="103" t="s">
        <v>9020</v>
      </c>
      <c r="F779" s="103"/>
      <c r="G779" s="104">
        <v>235300</v>
      </c>
      <c r="H779" s="105"/>
      <c r="I779" s="104">
        <v>-326960</v>
      </c>
    </row>
    <row r="780" spans="5:9">
      <c r="E780" s="103" t="s">
        <v>8886</v>
      </c>
      <c r="F780" s="103"/>
      <c r="G780" s="104">
        <v>23580</v>
      </c>
      <c r="H780" s="105"/>
      <c r="I780" s="104">
        <v>-350540</v>
      </c>
    </row>
    <row r="781" spans="5:9">
      <c r="E781" s="103" t="s">
        <v>9021</v>
      </c>
      <c r="F781" s="103"/>
      <c r="G781" s="104">
        <v>187670</v>
      </c>
      <c r="H781" s="105"/>
      <c r="I781" s="105"/>
    </row>
    <row r="782" spans="5:9">
      <c r="E782" s="103" t="s">
        <v>9021</v>
      </c>
      <c r="F782" s="103"/>
      <c r="G782" s="104">
        <v>-27700</v>
      </c>
      <c r="H782" s="105"/>
      <c r="I782" s="104">
        <v>-510510</v>
      </c>
    </row>
    <row r="783" spans="5:9">
      <c r="E783" s="103" t="s">
        <v>9022</v>
      </c>
      <c r="F783" s="103"/>
      <c r="G783" s="104">
        <v>55240</v>
      </c>
      <c r="H783" s="105"/>
      <c r="I783" s="104">
        <v>-565750</v>
      </c>
    </row>
    <row r="784" spans="5:9">
      <c r="E784" s="103" t="s">
        <v>8837</v>
      </c>
      <c r="F784" s="103"/>
      <c r="G784" s="104">
        <v>88610</v>
      </c>
      <c r="H784" s="105"/>
      <c r="I784" s="104">
        <v>-654360</v>
      </c>
    </row>
    <row r="785" spans="5:9">
      <c r="E785" s="103" t="s">
        <v>8838</v>
      </c>
      <c r="F785" s="103"/>
      <c r="G785" s="104">
        <v>100450</v>
      </c>
      <c r="H785" s="105"/>
      <c r="I785" s="104">
        <v>-754810</v>
      </c>
    </row>
    <row r="786" spans="5:9">
      <c r="E786" s="103" t="s">
        <v>9023</v>
      </c>
      <c r="F786" s="103"/>
      <c r="G786" s="105"/>
      <c r="H786" s="104">
        <v>754810</v>
      </c>
      <c r="I786" s="105"/>
    </row>
    <row r="787" spans="5:9">
      <c r="E787" s="107" t="s">
        <v>7394</v>
      </c>
      <c r="F787" s="103"/>
      <c r="G787" s="104">
        <v>754810</v>
      </c>
      <c r="H787" s="104">
        <v>754810</v>
      </c>
      <c r="I787" s="106"/>
    </row>
    <row r="788" spans="5:9">
      <c r="E788" s="107" t="s">
        <v>6575</v>
      </c>
      <c r="F788" s="103"/>
      <c r="G788" s="104">
        <v>4563770</v>
      </c>
      <c r="H788" s="104">
        <v>4563770</v>
      </c>
      <c r="I788" s="105"/>
    </row>
    <row r="789" spans="5:9">
      <c r="E789" s="73" t="s">
        <v>8742</v>
      </c>
      <c r="F789" s="73"/>
      <c r="G789" s="73"/>
      <c r="H789" s="73"/>
      <c r="I789" s="73"/>
    </row>
    <row r="790" spans="5:9">
      <c r="E790" s="73"/>
      <c r="F790" s="73"/>
      <c r="G790" s="73"/>
      <c r="H790" s="73"/>
      <c r="I790" s="73"/>
    </row>
    <row r="791" spans="5:9">
      <c r="E791" s="101" t="s">
        <v>9224</v>
      </c>
      <c r="F791" s="73"/>
      <c r="G791" s="73"/>
      <c r="H791" s="73"/>
      <c r="I791" s="73"/>
    </row>
    <row r="792" spans="5:9">
      <c r="E792" s="462" t="s">
        <v>6565</v>
      </c>
      <c r="F792" s="462"/>
      <c r="G792" s="462" t="s">
        <v>6566</v>
      </c>
      <c r="H792" s="462" t="s">
        <v>6567</v>
      </c>
      <c r="I792" s="462" t="s">
        <v>3136</v>
      </c>
    </row>
    <row r="793" spans="5:9">
      <c r="E793" s="103" t="s">
        <v>9024</v>
      </c>
      <c r="F793" s="103"/>
      <c r="G793" s="105"/>
      <c r="H793" s="104">
        <v>1848000</v>
      </c>
      <c r="I793" s="105"/>
    </row>
    <row r="794" spans="5:9">
      <c r="E794" s="103" t="s">
        <v>8778</v>
      </c>
      <c r="F794" s="103"/>
      <c r="G794" s="104">
        <v>1848000</v>
      </c>
      <c r="H794" s="105"/>
      <c r="I794" s="105"/>
    </row>
    <row r="795" spans="5:9">
      <c r="E795" s="107" t="s">
        <v>6784</v>
      </c>
      <c r="F795" s="103"/>
      <c r="G795" s="104">
        <v>1848000</v>
      </c>
      <c r="H795" s="104">
        <v>1848000</v>
      </c>
      <c r="I795" s="106"/>
    </row>
    <row r="796" spans="5:9">
      <c r="E796" s="107" t="s">
        <v>6575</v>
      </c>
      <c r="F796" s="103"/>
      <c r="G796" s="104">
        <v>1848000</v>
      </c>
      <c r="H796" s="104">
        <v>1848000</v>
      </c>
      <c r="I796" s="105"/>
    </row>
    <row r="797" spans="5:9">
      <c r="E797" s="73" t="s">
        <v>8742</v>
      </c>
      <c r="F797" s="73"/>
      <c r="G797" s="73"/>
      <c r="H797" s="73"/>
      <c r="I797" s="73"/>
    </row>
    <row r="798" spans="5:9">
      <c r="E798" s="73"/>
      <c r="F798" s="73"/>
      <c r="G798" s="73"/>
      <c r="H798" s="73"/>
      <c r="I798" s="73"/>
    </row>
    <row r="799" spans="5:9">
      <c r="E799" s="101" t="s">
        <v>9225</v>
      </c>
      <c r="F799" s="73"/>
      <c r="G799" s="73"/>
      <c r="H799" s="73"/>
      <c r="I799" s="73"/>
    </row>
    <row r="800" spans="5:9">
      <c r="E800" s="462" t="s">
        <v>6565</v>
      </c>
      <c r="F800" s="462"/>
      <c r="G800" s="462" t="s">
        <v>6566</v>
      </c>
      <c r="H800" s="462" t="s">
        <v>6567</v>
      </c>
      <c r="I800" s="462" t="s">
        <v>3136</v>
      </c>
    </row>
    <row r="801" spans="5:9">
      <c r="E801" s="103" t="s">
        <v>8750</v>
      </c>
      <c r="F801" s="103"/>
      <c r="G801" s="104">
        <v>62100</v>
      </c>
      <c r="H801" s="105"/>
      <c r="I801" s="104">
        <v>-62100</v>
      </c>
    </row>
    <row r="802" spans="5:9">
      <c r="E802" s="103" t="s">
        <v>9025</v>
      </c>
      <c r="F802" s="103"/>
      <c r="G802" s="105"/>
      <c r="H802" s="104">
        <v>62100</v>
      </c>
      <c r="I802" s="105"/>
    </row>
    <row r="803" spans="5:9">
      <c r="E803" s="107" t="s">
        <v>6574</v>
      </c>
      <c r="F803" s="103"/>
      <c r="G803" s="104">
        <v>62100</v>
      </c>
      <c r="H803" s="104">
        <v>62100</v>
      </c>
      <c r="I803" s="106"/>
    </row>
    <row r="804" spans="5:9">
      <c r="E804" s="107" t="s">
        <v>6575</v>
      </c>
      <c r="F804" s="103"/>
      <c r="G804" s="104">
        <v>62100</v>
      </c>
      <c r="H804" s="104">
        <v>62100</v>
      </c>
      <c r="I804" s="105"/>
    </row>
    <row r="805" spans="5:9">
      <c r="E805" s="73" t="s">
        <v>8742</v>
      </c>
      <c r="F805" s="73"/>
      <c r="G805" s="73"/>
      <c r="H805" s="73"/>
      <c r="I805" s="73"/>
    </row>
    <row r="806" spans="5:9">
      <c r="E806" s="73"/>
      <c r="F806" s="73"/>
      <c r="G806" s="73"/>
      <c r="H806" s="73"/>
      <c r="I806" s="73"/>
    </row>
    <row r="807" spans="5:9">
      <c r="E807" s="101" t="s">
        <v>9226</v>
      </c>
      <c r="F807" s="73"/>
      <c r="G807" s="73"/>
      <c r="H807" s="73"/>
      <c r="I807" s="73"/>
    </row>
    <row r="808" spans="5:9">
      <c r="E808" s="462" t="s">
        <v>6565</v>
      </c>
      <c r="F808" s="462"/>
      <c r="G808" s="462" t="s">
        <v>6566</v>
      </c>
      <c r="H808" s="462" t="s">
        <v>6567</v>
      </c>
      <c r="I808" s="462" t="s">
        <v>3136</v>
      </c>
    </row>
    <row r="809" spans="5:9">
      <c r="E809" s="103" t="s">
        <v>9026</v>
      </c>
      <c r="F809" s="103"/>
      <c r="G809" s="105"/>
      <c r="H809" s="104">
        <v>102500</v>
      </c>
      <c r="I809" s="105"/>
    </row>
    <row r="810" spans="5:9">
      <c r="E810" s="103" t="s">
        <v>8770</v>
      </c>
      <c r="F810" s="103"/>
      <c r="G810" s="104">
        <v>102500</v>
      </c>
      <c r="H810" s="105"/>
      <c r="I810" s="105"/>
    </row>
    <row r="811" spans="5:9">
      <c r="E811" s="107" t="s">
        <v>6572</v>
      </c>
      <c r="F811" s="103"/>
      <c r="G811" s="104">
        <v>102500</v>
      </c>
      <c r="H811" s="104">
        <v>102500</v>
      </c>
      <c r="I811" s="106"/>
    </row>
    <row r="812" spans="5:9">
      <c r="E812" s="103" t="s">
        <v>9027</v>
      </c>
      <c r="F812" s="103"/>
      <c r="G812" s="105"/>
      <c r="H812" s="104">
        <v>102500</v>
      </c>
      <c r="I812" s="105"/>
    </row>
    <row r="813" spans="5:9">
      <c r="E813" s="103" t="s">
        <v>9028</v>
      </c>
      <c r="F813" s="103"/>
      <c r="G813" s="104">
        <v>102500</v>
      </c>
      <c r="H813" s="105"/>
      <c r="I813" s="105"/>
    </row>
    <row r="814" spans="5:9">
      <c r="E814" s="107" t="s">
        <v>6574</v>
      </c>
      <c r="F814" s="103"/>
      <c r="G814" s="104">
        <v>102500</v>
      </c>
      <c r="H814" s="104">
        <v>102500</v>
      </c>
      <c r="I814" s="106"/>
    </row>
    <row r="815" spans="5:9">
      <c r="E815" s="107" t="s">
        <v>6575</v>
      </c>
      <c r="F815" s="103"/>
      <c r="G815" s="104">
        <v>205000</v>
      </c>
      <c r="H815" s="104">
        <v>205000</v>
      </c>
      <c r="I815" s="105"/>
    </row>
    <row r="816" spans="5:9">
      <c r="E816" s="73" t="s">
        <v>8742</v>
      </c>
      <c r="F816" s="73"/>
      <c r="G816" s="73"/>
      <c r="H816" s="73"/>
      <c r="I816" s="73"/>
    </row>
    <row r="817" spans="5:9">
      <c r="E817" s="73"/>
      <c r="F817" s="73"/>
      <c r="G817" s="73"/>
      <c r="H817" s="73"/>
      <c r="I817" s="73"/>
    </row>
    <row r="818" spans="5:9">
      <c r="E818" s="101" t="s">
        <v>9227</v>
      </c>
      <c r="F818" s="73"/>
      <c r="G818" s="73"/>
      <c r="H818" s="73"/>
      <c r="I818" s="73"/>
    </row>
    <row r="819" spans="5:9">
      <c r="E819" s="462" t="s">
        <v>6565</v>
      </c>
      <c r="F819" s="462"/>
      <c r="G819" s="462" t="s">
        <v>6566</v>
      </c>
      <c r="H819" s="462" t="s">
        <v>6567</v>
      </c>
      <c r="I819" s="462" t="s">
        <v>3136</v>
      </c>
    </row>
    <row r="820" spans="5:9">
      <c r="E820" s="103" t="s">
        <v>9029</v>
      </c>
      <c r="F820" s="103"/>
      <c r="G820" s="105"/>
      <c r="H820" s="104">
        <v>557500</v>
      </c>
      <c r="I820" s="105"/>
    </row>
    <row r="821" spans="5:9">
      <c r="E821" s="103" t="s">
        <v>8882</v>
      </c>
      <c r="F821" s="103"/>
      <c r="G821" s="104">
        <v>557500</v>
      </c>
      <c r="H821" s="105"/>
      <c r="I821" s="105"/>
    </row>
    <row r="822" spans="5:9">
      <c r="E822" s="107" t="s">
        <v>6574</v>
      </c>
      <c r="F822" s="103"/>
      <c r="G822" s="104">
        <v>557500</v>
      </c>
      <c r="H822" s="104">
        <v>557500</v>
      </c>
      <c r="I822" s="106"/>
    </row>
    <row r="823" spans="5:9">
      <c r="E823" s="107" t="s">
        <v>6575</v>
      </c>
      <c r="F823" s="103"/>
      <c r="G823" s="104">
        <v>557500</v>
      </c>
      <c r="H823" s="104">
        <v>557500</v>
      </c>
      <c r="I823" s="105"/>
    </row>
    <row r="824" spans="5:9">
      <c r="E824" s="73" t="s">
        <v>8742</v>
      </c>
      <c r="F824" s="73"/>
      <c r="G824" s="73"/>
      <c r="H824" s="73"/>
      <c r="I824" s="73"/>
    </row>
    <row r="825" spans="5:9">
      <c r="E825" s="73"/>
      <c r="F825" s="73"/>
      <c r="G825" s="73"/>
      <c r="H825" s="73"/>
      <c r="I825" s="73"/>
    </row>
    <row r="826" spans="5:9">
      <c r="E826" s="101" t="s">
        <v>9228</v>
      </c>
      <c r="F826" s="73"/>
      <c r="G826" s="73"/>
      <c r="H826" s="73"/>
      <c r="I826" s="73"/>
    </row>
    <row r="827" spans="5:9">
      <c r="E827" s="462" t="s">
        <v>6565</v>
      </c>
      <c r="F827" s="462"/>
      <c r="G827" s="462" t="s">
        <v>6566</v>
      </c>
      <c r="H827" s="462" t="s">
        <v>6567</v>
      </c>
      <c r="I827" s="462" t="s">
        <v>3136</v>
      </c>
    </row>
    <row r="828" spans="5:9">
      <c r="E828" s="103" t="s">
        <v>9030</v>
      </c>
      <c r="F828" s="103"/>
      <c r="G828" s="105"/>
      <c r="H828" s="104">
        <v>110000</v>
      </c>
      <c r="I828" s="105"/>
    </row>
    <row r="829" spans="5:9">
      <c r="E829" s="103" t="s">
        <v>8781</v>
      </c>
      <c r="F829" s="103"/>
      <c r="G829" s="104">
        <v>110000</v>
      </c>
      <c r="H829" s="105"/>
      <c r="I829" s="105"/>
    </row>
    <row r="830" spans="5:9">
      <c r="E830" s="107" t="s">
        <v>6784</v>
      </c>
      <c r="F830" s="103"/>
      <c r="G830" s="104">
        <v>110000</v>
      </c>
      <c r="H830" s="104">
        <v>110000</v>
      </c>
      <c r="I830" s="106"/>
    </row>
    <row r="831" spans="5:9">
      <c r="E831" s="103" t="s">
        <v>9031</v>
      </c>
      <c r="F831" s="103"/>
      <c r="G831" s="105"/>
      <c r="H831" s="104">
        <v>53900</v>
      </c>
      <c r="I831" s="105"/>
    </row>
    <row r="832" spans="5:9">
      <c r="E832" s="103" t="s">
        <v>8832</v>
      </c>
      <c r="F832" s="103"/>
      <c r="G832" s="104">
        <v>53900</v>
      </c>
      <c r="H832" s="105"/>
      <c r="I832" s="105"/>
    </row>
    <row r="833" spans="5:9">
      <c r="E833" s="107" t="s">
        <v>6572</v>
      </c>
      <c r="F833" s="103"/>
      <c r="G833" s="104">
        <v>53900</v>
      </c>
      <c r="H833" s="104">
        <v>53900</v>
      </c>
      <c r="I833" s="106"/>
    </row>
    <row r="834" spans="5:9">
      <c r="E834" s="107" t="s">
        <v>6575</v>
      </c>
      <c r="F834" s="103"/>
      <c r="G834" s="104">
        <v>163900</v>
      </c>
      <c r="H834" s="104">
        <v>163900</v>
      </c>
      <c r="I834" s="105"/>
    </row>
    <row r="835" spans="5:9">
      <c r="E835" s="73" t="s">
        <v>8742</v>
      </c>
      <c r="F835" s="73"/>
      <c r="G835" s="73"/>
      <c r="H835" s="73"/>
      <c r="I835" s="73"/>
    </row>
    <row r="836" spans="5:9">
      <c r="E836" s="73"/>
      <c r="F836" s="73"/>
      <c r="G836" s="73"/>
      <c r="H836" s="73"/>
      <c r="I836" s="73"/>
    </row>
    <row r="837" spans="5:9">
      <c r="E837" s="101" t="s">
        <v>9229</v>
      </c>
      <c r="F837" s="73"/>
      <c r="G837" s="73"/>
      <c r="H837" s="73"/>
      <c r="I837" s="73"/>
    </row>
    <row r="838" spans="5:9">
      <c r="E838" s="462" t="s">
        <v>6565</v>
      </c>
      <c r="F838" s="462"/>
      <c r="G838" s="462" t="s">
        <v>6566</v>
      </c>
      <c r="H838" s="462" t="s">
        <v>6567</v>
      </c>
      <c r="I838" s="462" t="s">
        <v>3136</v>
      </c>
    </row>
    <row r="839" spans="5:9">
      <c r="E839" s="103" t="s">
        <v>9032</v>
      </c>
      <c r="F839" s="103"/>
      <c r="G839" s="105"/>
      <c r="H839" s="104">
        <v>132500</v>
      </c>
      <c r="I839" s="104">
        <v>132500</v>
      </c>
    </row>
    <row r="840" spans="5:9">
      <c r="E840" s="107" t="s">
        <v>7394</v>
      </c>
      <c r="F840" s="103"/>
      <c r="G840" s="105"/>
      <c r="H840" s="104">
        <v>132500</v>
      </c>
      <c r="I840" s="106"/>
    </row>
    <row r="841" spans="5:9">
      <c r="E841" s="107" t="s">
        <v>6575</v>
      </c>
      <c r="F841" s="103"/>
      <c r="G841" s="105"/>
      <c r="H841" s="104">
        <v>132500</v>
      </c>
      <c r="I841" s="104">
        <v>132500</v>
      </c>
    </row>
    <row r="842" spans="5:9">
      <c r="E842" s="73" t="s">
        <v>8742</v>
      </c>
      <c r="F842" s="73"/>
      <c r="G842" s="73"/>
      <c r="H842" s="73"/>
      <c r="I842" s="73"/>
    </row>
    <row r="843" spans="5:9">
      <c r="E843" s="73"/>
      <c r="F843" s="73"/>
      <c r="G843" s="73"/>
      <c r="H843" s="73"/>
      <c r="I843" s="73"/>
    </row>
    <row r="844" spans="5:9">
      <c r="E844" s="101" t="s">
        <v>9230</v>
      </c>
      <c r="F844" s="73"/>
      <c r="G844" s="73"/>
      <c r="H844" s="73"/>
      <c r="I844" s="73"/>
    </row>
    <row r="845" spans="5:9">
      <c r="E845" s="462" t="s">
        <v>6565</v>
      </c>
      <c r="F845" s="462"/>
      <c r="G845" s="462" t="s">
        <v>6566</v>
      </c>
      <c r="H845" s="462" t="s">
        <v>6567</v>
      </c>
      <c r="I845" s="462" t="s">
        <v>3136</v>
      </c>
    </row>
    <row r="846" spans="5:9">
      <c r="E846" s="103" t="s">
        <v>9033</v>
      </c>
      <c r="F846" s="103"/>
      <c r="G846" s="105"/>
      <c r="H846" s="104">
        <v>726000</v>
      </c>
      <c r="I846" s="105"/>
    </row>
    <row r="847" spans="5:9">
      <c r="E847" s="103" t="s">
        <v>9034</v>
      </c>
      <c r="F847" s="103"/>
      <c r="G847" s="104">
        <v>726000</v>
      </c>
      <c r="H847" s="105"/>
      <c r="I847" s="105"/>
    </row>
    <row r="848" spans="5:9">
      <c r="E848" s="107" t="s">
        <v>6572</v>
      </c>
      <c r="F848" s="103"/>
      <c r="G848" s="104">
        <v>726000</v>
      </c>
      <c r="H848" s="104">
        <v>726000</v>
      </c>
      <c r="I848" s="106"/>
    </row>
    <row r="849" spans="5:9">
      <c r="E849" s="107" t="s">
        <v>6575</v>
      </c>
      <c r="F849" s="103"/>
      <c r="G849" s="104">
        <v>726000</v>
      </c>
      <c r="H849" s="104">
        <v>726000</v>
      </c>
      <c r="I849" s="105"/>
    </row>
    <row r="850" spans="5:9">
      <c r="E850" s="73" t="s">
        <v>8742</v>
      </c>
      <c r="F850" s="73"/>
      <c r="G850" s="73"/>
      <c r="H850" s="73"/>
      <c r="I850" s="73"/>
    </row>
    <row r="851" spans="5:9">
      <c r="E851" s="73"/>
      <c r="F851" s="73"/>
      <c r="G851" s="73"/>
      <c r="H851" s="73"/>
      <c r="I851" s="73"/>
    </row>
    <row r="852" spans="5:9">
      <c r="E852" s="101" t="s">
        <v>9231</v>
      </c>
      <c r="F852" s="73"/>
      <c r="G852" s="73"/>
      <c r="H852" s="73"/>
      <c r="I852" s="73"/>
    </row>
    <row r="853" spans="5:9">
      <c r="E853" s="462" t="s">
        <v>6565</v>
      </c>
      <c r="F853" s="462"/>
      <c r="G853" s="462" t="s">
        <v>6566</v>
      </c>
      <c r="H853" s="462" t="s">
        <v>6567</v>
      </c>
      <c r="I853" s="462" t="s">
        <v>3136</v>
      </c>
    </row>
    <row r="854" spans="5:9">
      <c r="E854" s="103" t="s">
        <v>8828</v>
      </c>
      <c r="F854" s="103"/>
      <c r="G854" s="104">
        <v>27704</v>
      </c>
      <c r="H854" s="105"/>
      <c r="I854" s="104">
        <v>-27704</v>
      </c>
    </row>
    <row r="855" spans="5:9">
      <c r="E855" s="103" t="s">
        <v>9035</v>
      </c>
      <c r="F855" s="103"/>
      <c r="G855" s="105"/>
      <c r="H855" s="104">
        <v>27704</v>
      </c>
      <c r="I855" s="105"/>
    </row>
    <row r="856" spans="5:9">
      <c r="E856" s="107" t="s">
        <v>6784</v>
      </c>
      <c r="F856" s="103"/>
      <c r="G856" s="104">
        <v>27704</v>
      </c>
      <c r="H856" s="104">
        <v>27704</v>
      </c>
      <c r="I856" s="106"/>
    </row>
    <row r="857" spans="5:9">
      <c r="E857" s="103" t="s">
        <v>8973</v>
      </c>
      <c r="F857" s="103"/>
      <c r="G857" s="104">
        <v>16380</v>
      </c>
      <c r="H857" s="105"/>
      <c r="I857" s="104">
        <v>-16380</v>
      </c>
    </row>
    <row r="858" spans="5:9">
      <c r="E858" s="103" t="s">
        <v>6906</v>
      </c>
      <c r="F858" s="103"/>
      <c r="G858" s="104">
        <v>-16380</v>
      </c>
      <c r="H858" s="105"/>
      <c r="I858" s="105"/>
    </row>
    <row r="859" spans="5:9">
      <c r="E859" s="107" t="s">
        <v>6570</v>
      </c>
      <c r="F859" s="103"/>
      <c r="G859" s="105"/>
      <c r="H859" s="105"/>
      <c r="I859" s="106"/>
    </row>
    <row r="860" spans="5:9">
      <c r="E860" s="107" t="s">
        <v>6575</v>
      </c>
      <c r="F860" s="103"/>
      <c r="G860" s="104">
        <v>27704</v>
      </c>
      <c r="H860" s="104">
        <v>27704</v>
      </c>
      <c r="I860" s="105"/>
    </row>
    <row r="861" spans="5:9">
      <c r="E861" s="73" t="s">
        <v>8742</v>
      </c>
      <c r="F861" s="73"/>
      <c r="G861" s="73"/>
      <c r="H861" s="73"/>
      <c r="I861" s="73"/>
    </row>
    <row r="862" spans="5:9">
      <c r="E862" s="73"/>
      <c r="F862" s="73"/>
      <c r="G862" s="73"/>
      <c r="H862" s="73"/>
      <c r="I862" s="73"/>
    </row>
    <row r="863" spans="5:9">
      <c r="E863" s="101" t="s">
        <v>9232</v>
      </c>
      <c r="F863" s="73"/>
      <c r="G863" s="73"/>
      <c r="H863" s="73"/>
      <c r="I863" s="73"/>
    </row>
    <row r="864" spans="5:9">
      <c r="E864" s="462" t="s">
        <v>6565</v>
      </c>
      <c r="F864" s="462"/>
      <c r="G864" s="462" t="s">
        <v>6566</v>
      </c>
      <c r="H864" s="462" t="s">
        <v>6567</v>
      </c>
      <c r="I864" s="462" t="s">
        <v>3136</v>
      </c>
    </row>
    <row r="865" spans="5:9">
      <c r="E865" s="103"/>
      <c r="F865" s="103"/>
      <c r="G865" s="105"/>
      <c r="H865" s="104">
        <v>23374049</v>
      </c>
      <c r="I865" s="104">
        <v>23374049</v>
      </c>
    </row>
    <row r="866" spans="5:9">
      <c r="E866" s="103" t="s">
        <v>8781</v>
      </c>
      <c r="F866" s="103"/>
      <c r="G866" s="104">
        <v>23374049</v>
      </c>
      <c r="H866" s="105"/>
      <c r="I866" s="105"/>
    </row>
    <row r="867" spans="5:9">
      <c r="E867" s="103" t="s">
        <v>9036</v>
      </c>
      <c r="F867" s="103"/>
      <c r="G867" s="105"/>
      <c r="H867" s="104">
        <v>11583341</v>
      </c>
      <c r="I867" s="105"/>
    </row>
    <row r="868" spans="5:9">
      <c r="E868" s="103" t="s">
        <v>9037</v>
      </c>
      <c r="F868" s="103"/>
      <c r="G868" s="105"/>
      <c r="H868" s="104">
        <v>11407451</v>
      </c>
      <c r="I868" s="104">
        <v>22990792</v>
      </c>
    </row>
    <row r="869" spans="5:9">
      <c r="E869" s="107" t="s">
        <v>6784</v>
      </c>
      <c r="F869" s="103"/>
      <c r="G869" s="104">
        <v>23374049</v>
      </c>
      <c r="H869" s="104">
        <v>22990792</v>
      </c>
      <c r="I869" s="106"/>
    </row>
    <row r="870" spans="5:9">
      <c r="E870" s="103" t="s">
        <v>8786</v>
      </c>
      <c r="F870" s="103"/>
      <c r="G870" s="104">
        <v>22990792</v>
      </c>
      <c r="H870" s="105"/>
      <c r="I870" s="105"/>
    </row>
    <row r="871" spans="5:9">
      <c r="E871" s="103" t="s">
        <v>9038</v>
      </c>
      <c r="F871" s="103"/>
      <c r="G871" s="105"/>
      <c r="H871" s="104">
        <v>10910612</v>
      </c>
      <c r="I871" s="105"/>
    </row>
    <row r="872" spans="5:9">
      <c r="E872" s="103" t="s">
        <v>9039</v>
      </c>
      <c r="F872" s="103"/>
      <c r="G872" s="105"/>
      <c r="H872" s="104">
        <v>11644078</v>
      </c>
      <c r="I872" s="104">
        <v>22554690</v>
      </c>
    </row>
    <row r="873" spans="5:9">
      <c r="E873" s="107" t="s">
        <v>6570</v>
      </c>
      <c r="F873" s="103"/>
      <c r="G873" s="104">
        <v>22990792</v>
      </c>
      <c r="H873" s="104">
        <v>22554690</v>
      </c>
      <c r="I873" s="106"/>
    </row>
    <row r="874" spans="5:9">
      <c r="E874" s="103" t="s">
        <v>8770</v>
      </c>
      <c r="F874" s="103"/>
      <c r="G874" s="104">
        <v>22554690</v>
      </c>
      <c r="H874" s="105"/>
      <c r="I874" s="105"/>
    </row>
    <row r="875" spans="5:9">
      <c r="E875" s="103" t="s">
        <v>9040</v>
      </c>
      <c r="F875" s="103"/>
      <c r="G875" s="105"/>
      <c r="H875" s="104">
        <v>13594611</v>
      </c>
      <c r="I875" s="105"/>
    </row>
    <row r="876" spans="5:9">
      <c r="E876" s="103" t="s">
        <v>9041</v>
      </c>
      <c r="F876" s="103"/>
      <c r="G876" s="105"/>
      <c r="H876" s="104">
        <v>12724723</v>
      </c>
      <c r="I876" s="104">
        <v>26319334</v>
      </c>
    </row>
    <row r="877" spans="5:9">
      <c r="E877" s="107" t="s">
        <v>6572</v>
      </c>
      <c r="F877" s="103"/>
      <c r="G877" s="104">
        <v>22554690</v>
      </c>
      <c r="H877" s="104">
        <v>26319334</v>
      </c>
      <c r="I877" s="106"/>
    </row>
    <row r="878" spans="5:9">
      <c r="E878" s="103" t="s">
        <v>8793</v>
      </c>
      <c r="F878" s="103"/>
      <c r="G878" s="104">
        <v>26319334</v>
      </c>
      <c r="H878" s="105"/>
      <c r="I878" s="105"/>
    </row>
    <row r="879" spans="5:9">
      <c r="E879" s="103" t="s">
        <v>9042</v>
      </c>
      <c r="F879" s="103"/>
      <c r="G879" s="105"/>
      <c r="H879" s="104">
        <v>11886439</v>
      </c>
      <c r="I879" s="105"/>
    </row>
    <row r="880" spans="5:9">
      <c r="E880" s="103" t="s">
        <v>9043</v>
      </c>
      <c r="F880" s="103"/>
      <c r="G880" s="105"/>
      <c r="H880" s="104">
        <v>13575428</v>
      </c>
      <c r="I880" s="104">
        <v>25461867</v>
      </c>
    </row>
    <row r="881" spans="5:9">
      <c r="E881" s="107" t="s">
        <v>6574</v>
      </c>
      <c r="F881" s="103"/>
      <c r="G881" s="104">
        <v>26319334</v>
      </c>
      <c r="H881" s="104">
        <v>25461867</v>
      </c>
      <c r="I881" s="106"/>
    </row>
    <row r="882" spans="5:9">
      <c r="E882" s="103" t="s">
        <v>8796</v>
      </c>
      <c r="F882" s="103"/>
      <c r="G882" s="104">
        <v>25461867</v>
      </c>
      <c r="H882" s="105"/>
      <c r="I882" s="105"/>
    </row>
    <row r="883" spans="5:9">
      <c r="E883" s="103" t="s">
        <v>9044</v>
      </c>
      <c r="F883" s="103"/>
      <c r="G883" s="105"/>
      <c r="H883" s="104">
        <v>11938278</v>
      </c>
      <c r="I883" s="105"/>
    </row>
    <row r="884" spans="5:9">
      <c r="E884" s="103" t="s">
        <v>9045</v>
      </c>
      <c r="F884" s="103"/>
      <c r="G884" s="105"/>
      <c r="H884" s="104">
        <v>9945395</v>
      </c>
      <c r="I884" s="104">
        <v>21883673</v>
      </c>
    </row>
    <row r="885" spans="5:9">
      <c r="E885" s="107" t="s">
        <v>7394</v>
      </c>
      <c r="F885" s="103"/>
      <c r="G885" s="104">
        <v>25461867</v>
      </c>
      <c r="H885" s="104">
        <v>21883673</v>
      </c>
      <c r="I885" s="106"/>
    </row>
    <row r="886" spans="5:9">
      <c r="E886" s="107" t="s">
        <v>6575</v>
      </c>
      <c r="F886" s="103"/>
      <c r="G886" s="104">
        <v>120700732</v>
      </c>
      <c r="H886" s="104">
        <v>142584405</v>
      </c>
      <c r="I886" s="104">
        <v>21883673</v>
      </c>
    </row>
    <row r="887" spans="5:9">
      <c r="E887" s="73" t="s">
        <v>8742</v>
      </c>
      <c r="F887" s="73"/>
      <c r="G887" s="73"/>
      <c r="H887" s="73"/>
      <c r="I887" s="73"/>
    </row>
    <row r="888" spans="5:9">
      <c r="E888" s="73"/>
      <c r="F888" s="73"/>
      <c r="G888" s="73"/>
      <c r="H888" s="73"/>
      <c r="I888" s="73"/>
    </row>
    <row r="889" spans="5:9">
      <c r="E889" s="101" t="s">
        <v>9233</v>
      </c>
      <c r="F889" s="73"/>
      <c r="G889" s="73"/>
      <c r="H889" s="73"/>
      <c r="I889" s="73"/>
    </row>
    <row r="890" spans="5:9">
      <c r="E890" s="462" t="s">
        <v>6565</v>
      </c>
      <c r="F890" s="462"/>
      <c r="G890" s="462" t="s">
        <v>6566</v>
      </c>
      <c r="H890" s="462" t="s">
        <v>6567</v>
      </c>
      <c r="I890" s="462" t="s">
        <v>3136</v>
      </c>
    </row>
    <row r="891" spans="5:9">
      <c r="E891" s="103"/>
      <c r="F891" s="103"/>
      <c r="G891" s="105"/>
      <c r="H891" s="104">
        <v>9813340</v>
      </c>
      <c r="I891" s="104">
        <v>9813340</v>
      </c>
    </row>
    <row r="892" spans="5:9">
      <c r="E892" s="103" t="s">
        <v>8842</v>
      </c>
      <c r="F892" s="103"/>
      <c r="G892" s="104">
        <v>9813340</v>
      </c>
      <c r="H892" s="105"/>
      <c r="I892" s="105"/>
    </row>
    <row r="893" spans="5:9">
      <c r="E893" s="103" t="s">
        <v>9046</v>
      </c>
      <c r="F893" s="103"/>
      <c r="G893" s="105"/>
      <c r="H893" s="104">
        <v>102400</v>
      </c>
      <c r="I893" s="105"/>
    </row>
    <row r="894" spans="5:9">
      <c r="E894" s="103" t="s">
        <v>9047</v>
      </c>
      <c r="F894" s="103"/>
      <c r="G894" s="105"/>
      <c r="H894" s="104">
        <v>5405640</v>
      </c>
      <c r="I894" s="104">
        <v>5508040</v>
      </c>
    </row>
    <row r="895" spans="5:9">
      <c r="E895" s="107" t="s">
        <v>6784</v>
      </c>
      <c r="F895" s="103"/>
      <c r="G895" s="104">
        <v>9813340</v>
      </c>
      <c r="H895" s="104">
        <v>5508040</v>
      </c>
      <c r="I895" s="106"/>
    </row>
    <row r="896" spans="5:9">
      <c r="E896" s="103" t="s">
        <v>8973</v>
      </c>
      <c r="F896" s="103"/>
      <c r="G896" s="104">
        <v>5508040</v>
      </c>
      <c r="H896" s="105"/>
      <c r="I896" s="105"/>
    </row>
    <row r="897" spans="5:9">
      <c r="E897" s="103" t="s">
        <v>9048</v>
      </c>
      <c r="F897" s="103"/>
      <c r="G897" s="105"/>
      <c r="H897" s="104">
        <v>180950</v>
      </c>
      <c r="I897" s="105"/>
    </row>
    <row r="898" spans="5:9">
      <c r="E898" s="103" t="s">
        <v>9049</v>
      </c>
      <c r="F898" s="103"/>
      <c r="G898" s="105"/>
      <c r="H898" s="104">
        <v>5355680</v>
      </c>
      <c r="I898" s="104">
        <v>5536630</v>
      </c>
    </row>
    <row r="899" spans="5:9">
      <c r="E899" s="107" t="s">
        <v>6570</v>
      </c>
      <c r="F899" s="103"/>
      <c r="G899" s="104">
        <v>5508040</v>
      </c>
      <c r="H899" s="104">
        <v>5536630</v>
      </c>
      <c r="I899" s="106"/>
    </row>
    <row r="900" spans="5:9">
      <c r="E900" s="103" t="s">
        <v>8763</v>
      </c>
      <c r="F900" s="103"/>
      <c r="G900" s="104">
        <v>5536630</v>
      </c>
      <c r="H900" s="105"/>
      <c r="I900" s="105"/>
    </row>
    <row r="901" spans="5:9">
      <c r="E901" s="103" t="s">
        <v>9050</v>
      </c>
      <c r="F901" s="103"/>
      <c r="G901" s="105"/>
      <c r="H901" s="104">
        <v>35000</v>
      </c>
      <c r="I901" s="105"/>
    </row>
    <row r="902" spans="5:9">
      <c r="E902" s="103" t="s">
        <v>9051</v>
      </c>
      <c r="F902" s="103"/>
      <c r="G902" s="105"/>
      <c r="H902" s="104">
        <v>8193380</v>
      </c>
      <c r="I902" s="104">
        <v>8228380</v>
      </c>
    </row>
    <row r="903" spans="5:9">
      <c r="E903" s="107" t="s">
        <v>6572</v>
      </c>
      <c r="F903" s="103"/>
      <c r="G903" s="104">
        <v>5536630</v>
      </c>
      <c r="H903" s="104">
        <v>8228380</v>
      </c>
      <c r="I903" s="106"/>
    </row>
    <row r="904" spans="5:9">
      <c r="E904" s="103" t="s">
        <v>8803</v>
      </c>
      <c r="F904" s="103"/>
      <c r="G904" s="104">
        <v>8187380</v>
      </c>
      <c r="H904" s="105"/>
      <c r="I904" s="104">
        <v>41000</v>
      </c>
    </row>
    <row r="905" spans="5:9">
      <c r="E905" s="103" t="s">
        <v>9052</v>
      </c>
      <c r="F905" s="103"/>
      <c r="G905" s="105"/>
      <c r="H905" s="104">
        <v>511550</v>
      </c>
      <c r="I905" s="105"/>
    </row>
    <row r="906" spans="5:9">
      <c r="E906" s="103" t="s">
        <v>9053</v>
      </c>
      <c r="F906" s="103"/>
      <c r="G906" s="105"/>
      <c r="H906" s="104">
        <v>5153100</v>
      </c>
      <c r="I906" s="104">
        <v>5705650</v>
      </c>
    </row>
    <row r="907" spans="5:9">
      <c r="E907" s="107" t="s">
        <v>6574</v>
      </c>
      <c r="F907" s="103"/>
      <c r="G907" s="104">
        <v>8187380</v>
      </c>
      <c r="H907" s="104">
        <v>5664650</v>
      </c>
      <c r="I907" s="106"/>
    </row>
    <row r="908" spans="5:9">
      <c r="E908" s="103" t="s">
        <v>8865</v>
      </c>
      <c r="F908" s="103"/>
      <c r="G908" s="104">
        <v>5552350</v>
      </c>
      <c r="H908" s="105"/>
      <c r="I908" s="104">
        <v>153300</v>
      </c>
    </row>
    <row r="909" spans="5:9">
      <c r="E909" s="103" t="s">
        <v>9054</v>
      </c>
      <c r="F909" s="103"/>
      <c r="G909" s="105"/>
      <c r="H909" s="104">
        <v>401600</v>
      </c>
      <c r="I909" s="105"/>
    </row>
    <row r="910" spans="5:9">
      <c r="E910" s="103" t="s">
        <v>9055</v>
      </c>
      <c r="F910" s="103"/>
      <c r="G910" s="105"/>
      <c r="H910" s="104">
        <v>7444930</v>
      </c>
      <c r="I910" s="104">
        <v>7999830</v>
      </c>
    </row>
    <row r="911" spans="5:9">
      <c r="E911" s="107" t="s">
        <v>7394</v>
      </c>
      <c r="F911" s="103"/>
      <c r="G911" s="104">
        <v>5552350</v>
      </c>
      <c r="H911" s="104">
        <v>7846530</v>
      </c>
      <c r="I911" s="106"/>
    </row>
    <row r="912" spans="5:9">
      <c r="E912" s="107" t="s">
        <v>6575</v>
      </c>
      <c r="F912" s="103"/>
      <c r="G912" s="104">
        <v>34597740</v>
      </c>
      <c r="H912" s="104">
        <v>42597570</v>
      </c>
      <c r="I912" s="104">
        <v>7999830</v>
      </c>
    </row>
    <row r="913" spans="5:9">
      <c r="E913" s="73" t="s">
        <v>8742</v>
      </c>
      <c r="F913" s="73"/>
      <c r="G913" s="73"/>
      <c r="H913" s="73"/>
      <c r="I913" s="73"/>
    </row>
    <row r="914" spans="5:9">
      <c r="E914" s="73"/>
      <c r="F914" s="73"/>
      <c r="G914" s="73"/>
      <c r="H914" s="73"/>
      <c r="I914" s="73"/>
    </row>
    <row r="915" spans="5:9">
      <c r="E915" s="73"/>
      <c r="F915" s="73"/>
      <c r="G915" s="73"/>
      <c r="H915" s="73"/>
      <c r="I915" s="73"/>
    </row>
    <row r="916" spans="5:9">
      <c r="E916" s="73"/>
      <c r="F916" s="73"/>
      <c r="G916" s="73"/>
      <c r="H916" s="73"/>
      <c r="I916" s="73"/>
    </row>
    <row r="917" spans="5:9">
      <c r="E917" s="73"/>
      <c r="F917" s="73"/>
      <c r="G917" s="73"/>
      <c r="H917" s="73"/>
      <c r="I917" s="73"/>
    </row>
    <row r="918" spans="5:9">
      <c r="E918" s="73"/>
      <c r="F918" s="73"/>
      <c r="G918" s="73"/>
      <c r="H918" s="73"/>
      <c r="I918" s="73"/>
    </row>
    <row r="919" spans="5:9">
      <c r="E919" s="73"/>
      <c r="F919" s="73"/>
      <c r="G919" s="73"/>
      <c r="H919" s="73"/>
      <c r="I919" s="73"/>
    </row>
    <row r="920" spans="5:9">
      <c r="E920" s="73"/>
      <c r="F920" s="73"/>
      <c r="G920" s="73"/>
      <c r="H920" s="73"/>
      <c r="I920" s="73"/>
    </row>
    <row r="921" spans="5:9">
      <c r="E921" s="73"/>
      <c r="F921" s="73"/>
      <c r="G921" s="73"/>
      <c r="H921" s="73"/>
      <c r="I921" s="73"/>
    </row>
    <row r="922" spans="5:9">
      <c r="E922" s="73"/>
      <c r="F922" s="73"/>
      <c r="G922" s="73"/>
      <c r="H922" s="73"/>
      <c r="I922" s="73"/>
    </row>
    <row r="923" spans="5:9">
      <c r="E923" s="73"/>
      <c r="F923" s="73"/>
      <c r="G923" s="73"/>
      <c r="H923" s="73"/>
      <c r="I923" s="73"/>
    </row>
    <row r="924" spans="5:9">
      <c r="E924" s="73"/>
      <c r="F924" s="73"/>
      <c r="G924" s="73"/>
      <c r="H924" s="73"/>
      <c r="I924" s="73"/>
    </row>
    <row r="925" spans="5:9">
      <c r="E925" s="73"/>
      <c r="F925" s="73"/>
      <c r="G925" s="73"/>
      <c r="H925" s="73"/>
      <c r="I925" s="73"/>
    </row>
    <row r="926" spans="5:9">
      <c r="E926" s="73"/>
      <c r="F926" s="73"/>
      <c r="G926" s="73"/>
      <c r="H926" s="73"/>
      <c r="I926" s="73"/>
    </row>
    <row r="927" spans="5:9">
      <c r="E927" s="73"/>
      <c r="F927" s="73"/>
      <c r="G927" s="73"/>
      <c r="H927" s="73"/>
      <c r="I927" s="73"/>
    </row>
    <row r="928" spans="5:9">
      <c r="E928" s="73"/>
      <c r="F928" s="73"/>
      <c r="G928" s="73"/>
      <c r="H928" s="73"/>
      <c r="I928" s="73"/>
    </row>
    <row r="929" spans="5:9">
      <c r="E929" s="73"/>
      <c r="F929" s="73"/>
      <c r="G929" s="73"/>
      <c r="H929" s="73"/>
      <c r="I929" s="73"/>
    </row>
    <row r="930" spans="5:9">
      <c r="E930" s="73"/>
      <c r="F930" s="73"/>
      <c r="G930" s="73"/>
      <c r="H930" s="73"/>
      <c r="I930" s="73"/>
    </row>
    <row r="931" spans="5:9">
      <c r="E931" s="73"/>
      <c r="F931" s="73"/>
      <c r="G931" s="73"/>
      <c r="H931" s="73"/>
      <c r="I931" s="73"/>
    </row>
    <row r="932" spans="5:9">
      <c r="E932" s="73"/>
      <c r="F932" s="73"/>
      <c r="G932" s="73"/>
      <c r="H932" s="73"/>
      <c r="I932" s="73"/>
    </row>
    <row r="933" spans="5:9">
      <c r="E933" s="73"/>
      <c r="F933" s="73"/>
      <c r="G933" s="73"/>
      <c r="H933" s="73"/>
      <c r="I933" s="73"/>
    </row>
    <row r="934" spans="5:9">
      <c r="E934" s="73"/>
      <c r="F934" s="73"/>
      <c r="G934" s="73"/>
      <c r="H934" s="73"/>
      <c r="I934" s="73"/>
    </row>
    <row r="935" spans="5:9">
      <c r="E935" s="73"/>
      <c r="F935" s="73"/>
      <c r="G935" s="73"/>
      <c r="H935" s="73"/>
      <c r="I935" s="73"/>
    </row>
    <row r="936" spans="5:9">
      <c r="E936" s="73"/>
      <c r="F936" s="73"/>
      <c r="G936" s="73"/>
      <c r="H936" s="73"/>
      <c r="I936" s="73"/>
    </row>
    <row r="937" spans="5:9">
      <c r="E937" s="73"/>
      <c r="F937" s="73"/>
      <c r="G937" s="73"/>
      <c r="H937" s="73"/>
      <c r="I937" s="73"/>
    </row>
    <row r="938" spans="5:9">
      <c r="E938" s="73"/>
      <c r="F938" s="73"/>
      <c r="G938" s="73"/>
      <c r="H938" s="73"/>
      <c r="I938" s="73"/>
    </row>
    <row r="939" spans="5:9">
      <c r="E939" s="73"/>
      <c r="F939" s="73"/>
      <c r="G939" s="73"/>
      <c r="H939" s="73"/>
      <c r="I939" s="73"/>
    </row>
    <row r="940" spans="5:9">
      <c r="E940" s="73"/>
      <c r="F940" s="73"/>
      <c r="G940" s="73"/>
      <c r="H940" s="73"/>
      <c r="I940" s="73"/>
    </row>
    <row r="941" spans="5:9">
      <c r="E941" s="73"/>
      <c r="F941" s="73"/>
      <c r="G941" s="73"/>
      <c r="H941" s="73"/>
      <c r="I941" s="73"/>
    </row>
    <row r="942" spans="5:9">
      <c r="E942" s="73"/>
      <c r="F942" s="73"/>
      <c r="G942" s="73"/>
      <c r="H942" s="73"/>
      <c r="I942" s="73"/>
    </row>
    <row r="943" spans="5:9">
      <c r="E943" s="73"/>
      <c r="F943" s="73"/>
      <c r="G943" s="73"/>
      <c r="H943" s="73"/>
      <c r="I943" s="73"/>
    </row>
    <row r="944" spans="5:9">
      <c r="E944" s="73"/>
      <c r="F944" s="73"/>
      <c r="G944" s="73"/>
      <c r="H944" s="73"/>
      <c r="I944" s="73"/>
    </row>
    <row r="945" spans="5:9">
      <c r="E945" s="73"/>
      <c r="F945" s="73"/>
      <c r="G945" s="73"/>
      <c r="H945" s="73"/>
      <c r="I945" s="73"/>
    </row>
    <row r="946" spans="5:9">
      <c r="E946" s="73"/>
      <c r="F946" s="73"/>
      <c r="G946" s="73"/>
      <c r="H946" s="73"/>
      <c r="I946" s="73"/>
    </row>
    <row r="947" spans="5:9">
      <c r="E947" s="73"/>
      <c r="F947" s="73"/>
      <c r="G947" s="73"/>
      <c r="H947" s="73"/>
      <c r="I947" s="73"/>
    </row>
    <row r="948" spans="5:9">
      <c r="E948" s="73"/>
      <c r="F948" s="73"/>
      <c r="G948" s="73"/>
      <c r="H948" s="73"/>
      <c r="I948" s="73"/>
    </row>
    <row r="949" spans="5:9">
      <c r="E949" s="73"/>
      <c r="F949" s="73"/>
      <c r="G949" s="73"/>
      <c r="H949" s="73"/>
      <c r="I949" s="73"/>
    </row>
    <row r="950" spans="5:9">
      <c r="E950" s="73"/>
      <c r="F950" s="73"/>
      <c r="G950" s="73"/>
      <c r="H950" s="73"/>
      <c r="I950" s="73"/>
    </row>
    <row r="951" spans="5:9">
      <c r="E951" s="73"/>
      <c r="F951" s="73"/>
      <c r="G951" s="73"/>
      <c r="H951" s="73"/>
      <c r="I951" s="73"/>
    </row>
    <row r="952" spans="5:9">
      <c r="E952" s="73"/>
      <c r="F952" s="73"/>
      <c r="G952" s="73"/>
      <c r="H952" s="73"/>
      <c r="I952" s="73"/>
    </row>
    <row r="953" spans="5:9">
      <c r="E953" s="73"/>
      <c r="F953" s="73"/>
      <c r="G953" s="73"/>
      <c r="H953" s="73"/>
      <c r="I953" s="73"/>
    </row>
    <row r="954" spans="5:9">
      <c r="E954" s="73"/>
      <c r="F954" s="73"/>
      <c r="G954" s="73"/>
      <c r="H954" s="73"/>
      <c r="I954" s="73"/>
    </row>
    <row r="955" spans="5:9">
      <c r="E955" s="73"/>
      <c r="F955" s="73"/>
      <c r="G955" s="73"/>
      <c r="H955" s="73"/>
      <c r="I955" s="73"/>
    </row>
    <row r="956" spans="5:9">
      <c r="E956" s="73"/>
      <c r="F956" s="73"/>
      <c r="G956" s="73"/>
      <c r="H956" s="73"/>
      <c r="I956" s="73"/>
    </row>
    <row r="957" spans="5:9">
      <c r="E957" s="73"/>
      <c r="F957" s="73"/>
      <c r="G957" s="73"/>
      <c r="H957" s="73"/>
      <c r="I957" s="73"/>
    </row>
    <row r="958" spans="5:9">
      <c r="E958" s="73"/>
      <c r="F958" s="73"/>
      <c r="G958" s="73"/>
      <c r="H958" s="73"/>
      <c r="I958" s="73"/>
    </row>
    <row r="959" spans="5:9">
      <c r="E959" s="73"/>
      <c r="F959" s="73"/>
      <c r="G959" s="73"/>
      <c r="H959" s="73"/>
      <c r="I959" s="73"/>
    </row>
    <row r="960" spans="5:9">
      <c r="E960" s="73"/>
      <c r="F960" s="73"/>
      <c r="G960" s="73"/>
      <c r="H960" s="73"/>
      <c r="I960" s="73"/>
    </row>
    <row r="961" spans="5:9">
      <c r="E961" s="73"/>
      <c r="F961" s="73"/>
      <c r="G961" s="73"/>
      <c r="H961" s="73"/>
      <c r="I961" s="73"/>
    </row>
    <row r="962" spans="5:9">
      <c r="E962" s="73"/>
      <c r="F962" s="73"/>
      <c r="G962" s="73"/>
      <c r="H962" s="73"/>
      <c r="I962" s="73"/>
    </row>
    <row r="963" spans="5:9">
      <c r="E963" s="73"/>
      <c r="F963" s="73"/>
      <c r="G963" s="73"/>
      <c r="H963" s="73"/>
      <c r="I963" s="73"/>
    </row>
    <row r="964" spans="5:9">
      <c r="E964" s="73"/>
      <c r="F964" s="73"/>
      <c r="G964" s="73"/>
      <c r="H964" s="73"/>
      <c r="I964" s="73"/>
    </row>
    <row r="965" spans="5:9">
      <c r="E965" s="73"/>
      <c r="F965" s="73"/>
      <c r="G965" s="73"/>
      <c r="H965" s="73"/>
      <c r="I965" s="73"/>
    </row>
    <row r="966" spans="5:9">
      <c r="E966" s="73"/>
      <c r="F966" s="73"/>
      <c r="G966" s="73"/>
      <c r="H966" s="73"/>
      <c r="I966" s="73"/>
    </row>
    <row r="967" spans="5:9">
      <c r="E967" s="73"/>
      <c r="F967" s="73"/>
      <c r="G967" s="73"/>
      <c r="H967" s="73"/>
      <c r="I967" s="73"/>
    </row>
    <row r="968" spans="5:9">
      <c r="E968" s="73"/>
      <c r="F968" s="73"/>
      <c r="G968" s="73"/>
      <c r="H968" s="73"/>
      <c r="I968" s="73"/>
    </row>
    <row r="969" spans="5:9">
      <c r="E969" s="73"/>
      <c r="F969" s="73"/>
      <c r="G969" s="73"/>
      <c r="H969" s="73"/>
      <c r="I969" s="73"/>
    </row>
    <row r="970" spans="5:9">
      <c r="E970" s="73"/>
      <c r="F970" s="73"/>
      <c r="G970" s="73"/>
      <c r="H970" s="73"/>
      <c r="I970" s="73"/>
    </row>
    <row r="971" spans="5:9">
      <c r="E971" s="73"/>
      <c r="F971" s="73"/>
      <c r="G971" s="73"/>
      <c r="H971" s="73"/>
      <c r="I971" s="73"/>
    </row>
    <row r="972" spans="5:9">
      <c r="E972" s="73"/>
      <c r="F972" s="73"/>
      <c r="G972" s="73"/>
      <c r="H972" s="73"/>
      <c r="I972" s="73"/>
    </row>
    <row r="973" spans="5:9">
      <c r="E973" s="73"/>
      <c r="F973" s="73"/>
      <c r="G973" s="73"/>
      <c r="H973" s="73"/>
      <c r="I973" s="73"/>
    </row>
    <row r="974" spans="5:9">
      <c r="E974" s="73"/>
      <c r="F974" s="73"/>
      <c r="G974" s="73"/>
      <c r="H974" s="73"/>
      <c r="I974" s="73"/>
    </row>
    <row r="975" spans="5:9">
      <c r="E975" s="73"/>
      <c r="F975" s="73"/>
      <c r="G975" s="73"/>
      <c r="H975" s="73"/>
      <c r="I975" s="73"/>
    </row>
    <row r="976" spans="5:9">
      <c r="E976" s="73"/>
      <c r="F976" s="73"/>
      <c r="G976" s="73"/>
      <c r="H976" s="73"/>
      <c r="I976" s="73"/>
    </row>
    <row r="977" spans="5:9">
      <c r="E977" s="73"/>
      <c r="F977" s="73"/>
      <c r="G977" s="73"/>
      <c r="H977" s="73"/>
      <c r="I977" s="73"/>
    </row>
    <row r="978" spans="5:9">
      <c r="E978" s="73"/>
      <c r="F978" s="73"/>
      <c r="G978" s="73"/>
      <c r="H978" s="73"/>
      <c r="I978" s="73"/>
    </row>
    <row r="979" spans="5:9">
      <c r="E979" s="73"/>
      <c r="F979" s="73"/>
      <c r="G979" s="73"/>
      <c r="H979" s="73"/>
      <c r="I979" s="73"/>
    </row>
    <row r="980" spans="5:9">
      <c r="E980" s="73"/>
      <c r="F980" s="73"/>
      <c r="G980" s="73"/>
      <c r="H980" s="73"/>
      <c r="I980" s="73"/>
    </row>
    <row r="981" spans="5:9">
      <c r="E981" s="73"/>
      <c r="F981" s="73"/>
      <c r="G981" s="73"/>
      <c r="H981" s="73"/>
      <c r="I981" s="73"/>
    </row>
    <row r="982" spans="5:9">
      <c r="E982" s="73"/>
      <c r="F982" s="73"/>
      <c r="G982" s="73"/>
      <c r="H982" s="73"/>
      <c r="I982" s="73"/>
    </row>
    <row r="983" spans="5:9">
      <c r="E983" s="73"/>
      <c r="F983" s="73"/>
      <c r="G983" s="73"/>
      <c r="H983" s="73"/>
      <c r="I983" s="73"/>
    </row>
    <row r="984" spans="5:9">
      <c r="E984" s="73"/>
      <c r="F984" s="73"/>
      <c r="G984" s="73"/>
      <c r="H984" s="73"/>
      <c r="I984" s="73"/>
    </row>
    <row r="985" spans="5:9">
      <c r="E985" s="73"/>
      <c r="F985" s="73"/>
      <c r="G985" s="73"/>
      <c r="H985" s="73"/>
      <c r="I985" s="73"/>
    </row>
    <row r="986" spans="5:9">
      <c r="E986" s="73"/>
      <c r="F986" s="73"/>
      <c r="G986" s="73"/>
      <c r="H986" s="73"/>
      <c r="I986" s="73"/>
    </row>
    <row r="987" spans="5:9">
      <c r="E987" s="73"/>
      <c r="F987" s="73"/>
      <c r="G987" s="73"/>
      <c r="H987" s="73"/>
      <c r="I987" s="73"/>
    </row>
    <row r="988" spans="5:9">
      <c r="E988" s="73"/>
      <c r="F988" s="73"/>
      <c r="G988" s="73"/>
      <c r="H988" s="73"/>
      <c r="I988" s="73"/>
    </row>
    <row r="989" spans="5:9">
      <c r="E989" s="73"/>
      <c r="F989" s="73"/>
      <c r="G989" s="73"/>
      <c r="H989" s="73"/>
      <c r="I989" s="73"/>
    </row>
    <row r="990" spans="5:9">
      <c r="E990" s="73"/>
      <c r="F990" s="73"/>
      <c r="G990" s="73"/>
      <c r="H990" s="73"/>
      <c r="I990" s="73"/>
    </row>
    <row r="991" spans="5:9">
      <c r="E991" s="73"/>
      <c r="F991" s="73"/>
      <c r="G991" s="73"/>
      <c r="H991" s="73"/>
      <c r="I991" s="73"/>
    </row>
    <row r="992" spans="5:9">
      <c r="E992" s="73"/>
      <c r="F992" s="73"/>
      <c r="G992" s="73"/>
      <c r="H992" s="73"/>
      <c r="I992" s="73"/>
    </row>
    <row r="993" spans="5:9">
      <c r="E993" s="73"/>
      <c r="F993" s="73"/>
      <c r="G993" s="73"/>
      <c r="H993" s="73"/>
      <c r="I993" s="73"/>
    </row>
    <row r="994" spans="5:9">
      <c r="E994" s="73"/>
      <c r="F994" s="73"/>
      <c r="G994" s="73"/>
      <c r="H994" s="73"/>
      <c r="I994" s="73"/>
    </row>
    <row r="995" spans="5:9">
      <c r="E995" s="73"/>
      <c r="F995" s="73"/>
      <c r="G995" s="73"/>
      <c r="H995" s="73"/>
      <c r="I995" s="73"/>
    </row>
    <row r="996" spans="5:9">
      <c r="E996" s="73"/>
      <c r="F996" s="73"/>
      <c r="G996" s="73"/>
      <c r="H996" s="73"/>
      <c r="I996" s="73"/>
    </row>
    <row r="997" spans="5:9">
      <c r="E997" s="73"/>
      <c r="F997" s="73"/>
      <c r="G997" s="73"/>
      <c r="H997" s="73"/>
      <c r="I997" s="73"/>
    </row>
    <row r="998" spans="5:9">
      <c r="E998" s="73"/>
      <c r="F998" s="73"/>
      <c r="G998" s="73"/>
      <c r="H998" s="73"/>
      <c r="I998" s="73"/>
    </row>
    <row r="999" spans="5:9">
      <c r="E999" s="73"/>
      <c r="F999" s="73"/>
      <c r="G999" s="73"/>
      <c r="H999" s="73"/>
      <c r="I999" s="73"/>
    </row>
    <row r="1000" spans="5:9">
      <c r="E1000" s="73"/>
      <c r="F1000" s="73"/>
      <c r="G1000" s="73"/>
      <c r="H1000" s="73"/>
      <c r="I1000" s="73"/>
    </row>
    <row r="1001" spans="5:9">
      <c r="E1001" s="73"/>
      <c r="F1001" s="73"/>
      <c r="G1001" s="73"/>
      <c r="H1001" s="73"/>
      <c r="I1001" s="73"/>
    </row>
    <row r="1002" spans="5:9">
      <c r="E1002" s="73"/>
      <c r="F1002" s="73"/>
      <c r="G1002" s="73"/>
      <c r="H1002" s="73"/>
      <c r="I1002" s="73"/>
    </row>
    <row r="1003" spans="5:9">
      <c r="E1003" s="73"/>
      <c r="F1003" s="73"/>
      <c r="G1003" s="73"/>
      <c r="H1003" s="73"/>
      <c r="I1003" s="73"/>
    </row>
    <row r="1004" spans="5:9">
      <c r="E1004" s="73"/>
      <c r="F1004" s="73"/>
      <c r="G1004" s="73"/>
      <c r="H1004" s="73"/>
      <c r="I1004" s="73"/>
    </row>
    <row r="1005" spans="5:9">
      <c r="E1005" s="73"/>
      <c r="F1005" s="73"/>
      <c r="G1005" s="73"/>
      <c r="H1005" s="73"/>
      <c r="I1005" s="73"/>
    </row>
    <row r="1006" spans="5:9">
      <c r="E1006" s="73"/>
      <c r="F1006" s="73"/>
      <c r="G1006" s="73"/>
      <c r="H1006" s="73"/>
      <c r="I1006" s="73"/>
    </row>
    <row r="1007" spans="5:9">
      <c r="E1007" s="73"/>
      <c r="F1007" s="73"/>
      <c r="G1007" s="73"/>
      <c r="H1007" s="73"/>
      <c r="I1007" s="73"/>
    </row>
    <row r="1008" spans="5:9">
      <c r="E1008" s="73"/>
      <c r="F1008" s="73"/>
      <c r="G1008" s="73"/>
      <c r="H1008" s="73"/>
      <c r="I1008" s="73"/>
    </row>
    <row r="1009" spans="5:9">
      <c r="E1009" s="73"/>
      <c r="F1009" s="73"/>
      <c r="G1009" s="73"/>
      <c r="H1009" s="73"/>
      <c r="I1009" s="73"/>
    </row>
    <row r="1010" spans="5:9">
      <c r="E1010" s="73"/>
      <c r="F1010" s="73"/>
      <c r="G1010" s="73"/>
      <c r="H1010" s="73"/>
      <c r="I1010" s="73"/>
    </row>
    <row r="1011" spans="5:9">
      <c r="E1011" s="73"/>
      <c r="F1011" s="73"/>
      <c r="G1011" s="73"/>
      <c r="H1011" s="73"/>
      <c r="I1011" s="73"/>
    </row>
    <row r="1012" spans="5:9">
      <c r="E1012" s="73"/>
      <c r="F1012" s="73"/>
      <c r="G1012" s="73"/>
      <c r="H1012" s="73"/>
      <c r="I1012" s="73"/>
    </row>
    <row r="1013" spans="5:9">
      <c r="E1013" s="73"/>
      <c r="F1013" s="73"/>
      <c r="G1013" s="73"/>
      <c r="H1013" s="73"/>
      <c r="I1013" s="73"/>
    </row>
    <row r="1014" spans="5:9">
      <c r="E1014" s="73"/>
      <c r="F1014" s="73"/>
      <c r="G1014" s="73"/>
      <c r="H1014" s="73"/>
      <c r="I1014" s="73"/>
    </row>
    <row r="1015" spans="5:9">
      <c r="E1015" s="73"/>
      <c r="F1015" s="73"/>
      <c r="G1015" s="73"/>
      <c r="H1015" s="73"/>
      <c r="I1015" s="73"/>
    </row>
    <row r="1016" spans="5:9">
      <c r="E1016" s="73"/>
      <c r="F1016" s="73"/>
      <c r="G1016" s="73"/>
      <c r="H1016" s="73"/>
      <c r="I1016" s="73"/>
    </row>
    <row r="1017" spans="5:9">
      <c r="E1017" s="73"/>
      <c r="F1017" s="73"/>
      <c r="G1017" s="73"/>
      <c r="H1017" s="73"/>
      <c r="I1017" s="73"/>
    </row>
    <row r="1018" spans="5:9">
      <c r="E1018" s="73"/>
      <c r="F1018" s="73"/>
      <c r="G1018" s="73"/>
      <c r="H1018" s="73"/>
      <c r="I1018" s="73"/>
    </row>
    <row r="1019" spans="5:9">
      <c r="E1019" s="73"/>
      <c r="F1019" s="73"/>
      <c r="G1019" s="73"/>
      <c r="H1019" s="73"/>
      <c r="I1019" s="73"/>
    </row>
    <row r="1020" spans="5:9">
      <c r="E1020" s="73"/>
      <c r="F1020" s="73"/>
      <c r="G1020" s="73"/>
      <c r="H1020" s="73"/>
      <c r="I1020" s="73"/>
    </row>
    <row r="1021" spans="5:9">
      <c r="E1021" s="73"/>
      <c r="F1021" s="73"/>
      <c r="G1021" s="73"/>
      <c r="H1021" s="73"/>
      <c r="I1021" s="73"/>
    </row>
    <row r="1022" spans="5:9">
      <c r="E1022" s="73"/>
      <c r="F1022" s="73"/>
      <c r="G1022" s="73"/>
      <c r="H1022" s="73"/>
      <c r="I1022" s="73"/>
    </row>
    <row r="1023" spans="5:9">
      <c r="E1023" s="73"/>
      <c r="F1023" s="73"/>
      <c r="G1023" s="73"/>
      <c r="H1023" s="73"/>
      <c r="I1023" s="73"/>
    </row>
    <row r="1024" spans="5:9">
      <c r="E1024" s="73"/>
      <c r="F1024" s="73"/>
      <c r="G1024" s="73"/>
      <c r="H1024" s="73"/>
      <c r="I1024" s="73"/>
    </row>
    <row r="1025" spans="5:9">
      <c r="E1025" s="73"/>
      <c r="F1025" s="73"/>
      <c r="G1025" s="73"/>
      <c r="H1025" s="73"/>
      <c r="I1025" s="73"/>
    </row>
    <row r="1026" spans="5:9">
      <c r="E1026" s="73"/>
      <c r="F1026" s="73"/>
      <c r="G1026" s="73"/>
      <c r="H1026" s="73"/>
      <c r="I1026" s="73"/>
    </row>
    <row r="1027" spans="5:9">
      <c r="E1027" s="73"/>
      <c r="F1027" s="73"/>
      <c r="G1027" s="73"/>
      <c r="H1027" s="73"/>
      <c r="I1027" s="73"/>
    </row>
    <row r="1028" spans="5:9">
      <c r="E1028" s="73"/>
      <c r="F1028" s="73"/>
      <c r="G1028" s="73"/>
      <c r="H1028" s="73"/>
      <c r="I1028" s="73"/>
    </row>
    <row r="1029" spans="5:9">
      <c r="E1029" s="73"/>
      <c r="F1029" s="73"/>
      <c r="G1029" s="73"/>
      <c r="H1029" s="73"/>
      <c r="I1029" s="73"/>
    </row>
    <row r="1030" spans="5:9">
      <c r="E1030" s="73"/>
      <c r="F1030" s="73"/>
      <c r="G1030" s="73"/>
      <c r="H1030" s="73"/>
      <c r="I1030" s="73"/>
    </row>
    <row r="1031" spans="5:9">
      <c r="E1031" s="73"/>
      <c r="F1031" s="73"/>
      <c r="G1031" s="73"/>
      <c r="H1031" s="73"/>
      <c r="I1031" s="73"/>
    </row>
    <row r="1032" spans="5:9">
      <c r="E1032" s="73"/>
      <c r="F1032" s="73"/>
      <c r="G1032" s="73"/>
      <c r="H1032" s="73"/>
      <c r="I1032" s="73"/>
    </row>
    <row r="1033" spans="5:9">
      <c r="E1033" s="73"/>
      <c r="F1033" s="73"/>
      <c r="G1033" s="73"/>
      <c r="H1033" s="73"/>
      <c r="I1033" s="73"/>
    </row>
    <row r="1034" spans="5:9">
      <c r="E1034" s="73"/>
      <c r="F1034" s="73"/>
      <c r="G1034" s="73"/>
      <c r="H1034" s="73"/>
      <c r="I1034" s="73"/>
    </row>
    <row r="1035" spans="5:9">
      <c r="E1035" s="73"/>
      <c r="F1035" s="73"/>
      <c r="G1035" s="73"/>
      <c r="H1035" s="73"/>
      <c r="I1035" s="73"/>
    </row>
    <row r="1036" spans="5:9">
      <c r="E1036" s="73"/>
      <c r="F1036" s="73"/>
      <c r="G1036" s="73"/>
      <c r="H1036" s="73"/>
      <c r="I1036" s="73"/>
    </row>
    <row r="1037" spans="5:9">
      <c r="E1037" s="73"/>
      <c r="F1037" s="73"/>
      <c r="G1037" s="73"/>
      <c r="H1037" s="73"/>
      <c r="I1037" s="73"/>
    </row>
    <row r="1038" spans="5:9">
      <c r="E1038" s="73"/>
      <c r="F1038" s="73"/>
      <c r="G1038" s="73"/>
      <c r="H1038" s="73"/>
      <c r="I1038" s="73"/>
    </row>
    <row r="1039" spans="5:9">
      <c r="E1039" s="73"/>
      <c r="F1039" s="73"/>
      <c r="G1039" s="73"/>
      <c r="H1039" s="73"/>
      <c r="I1039" s="73"/>
    </row>
    <row r="1040" spans="5:9">
      <c r="E1040" s="73"/>
      <c r="F1040" s="73"/>
      <c r="G1040" s="73"/>
      <c r="H1040" s="73"/>
      <c r="I1040" s="73"/>
    </row>
    <row r="1041" spans="5:9">
      <c r="E1041" s="73"/>
      <c r="F1041" s="73"/>
      <c r="G1041" s="73"/>
      <c r="H1041" s="73"/>
      <c r="I1041" s="73"/>
    </row>
    <row r="1042" spans="5:9">
      <c r="E1042" s="73"/>
      <c r="F1042" s="73"/>
      <c r="G1042" s="73"/>
      <c r="H1042" s="73"/>
      <c r="I1042" s="73"/>
    </row>
    <row r="1043" spans="5:9">
      <c r="E1043" s="73"/>
      <c r="F1043" s="73"/>
      <c r="G1043" s="73"/>
      <c r="H1043" s="73"/>
      <c r="I1043" s="73"/>
    </row>
    <row r="1044" spans="5:9">
      <c r="E1044" s="73"/>
      <c r="F1044" s="73"/>
      <c r="G1044" s="73"/>
      <c r="H1044" s="73"/>
      <c r="I1044" s="73"/>
    </row>
    <row r="1045" spans="5:9">
      <c r="E1045" s="73"/>
      <c r="F1045" s="73"/>
      <c r="G1045" s="73"/>
      <c r="H1045" s="73"/>
      <c r="I1045" s="73"/>
    </row>
    <row r="1046" spans="5:9">
      <c r="E1046" s="73"/>
      <c r="F1046" s="73"/>
      <c r="G1046" s="73"/>
      <c r="H1046" s="73"/>
      <c r="I1046" s="73"/>
    </row>
    <row r="1047" spans="5:9">
      <c r="E1047" s="73"/>
      <c r="F1047" s="73"/>
      <c r="G1047" s="73"/>
      <c r="H1047" s="73"/>
      <c r="I1047" s="73"/>
    </row>
    <row r="1048" spans="5:9">
      <c r="E1048" s="73"/>
      <c r="F1048" s="73"/>
      <c r="G1048" s="73"/>
      <c r="H1048" s="73"/>
      <c r="I1048" s="73"/>
    </row>
    <row r="1049" spans="5:9">
      <c r="E1049" s="73"/>
      <c r="F1049" s="73"/>
      <c r="G1049" s="73"/>
      <c r="H1049" s="73"/>
      <c r="I1049" s="73"/>
    </row>
    <row r="1050" spans="5:9">
      <c r="E1050" s="73"/>
      <c r="F1050" s="73"/>
      <c r="G1050" s="73"/>
      <c r="H1050" s="73"/>
      <c r="I1050" s="73"/>
    </row>
    <row r="1051" spans="5:9">
      <c r="E1051" s="73"/>
      <c r="F1051" s="73"/>
      <c r="G1051" s="73"/>
      <c r="H1051" s="73"/>
      <c r="I1051" s="73"/>
    </row>
    <row r="1052" spans="5:9">
      <c r="E1052" s="73"/>
      <c r="F1052" s="73"/>
      <c r="G1052" s="73"/>
      <c r="H1052" s="73"/>
      <c r="I1052" s="73"/>
    </row>
    <row r="1053" spans="5:9">
      <c r="E1053" s="73"/>
      <c r="F1053" s="73"/>
      <c r="G1053" s="73"/>
      <c r="H1053" s="73"/>
      <c r="I1053" s="73"/>
    </row>
    <row r="1054" spans="5:9">
      <c r="E1054" s="73"/>
      <c r="F1054" s="73"/>
      <c r="G1054" s="73"/>
      <c r="H1054" s="73"/>
      <c r="I1054" s="73"/>
    </row>
    <row r="1055" spans="5:9">
      <c r="E1055" s="73"/>
      <c r="F1055" s="73"/>
      <c r="G1055" s="73"/>
      <c r="H1055" s="73"/>
      <c r="I1055" s="73"/>
    </row>
    <row r="1056" spans="5:9">
      <c r="E1056" s="73"/>
      <c r="F1056" s="73"/>
      <c r="G1056" s="73"/>
      <c r="H1056" s="73"/>
      <c r="I1056" s="73"/>
    </row>
    <row r="1057" spans="5:9">
      <c r="E1057" s="73"/>
      <c r="F1057" s="73"/>
      <c r="G1057" s="73"/>
      <c r="H1057" s="73"/>
      <c r="I1057" s="73"/>
    </row>
    <row r="1058" spans="5:9">
      <c r="E1058" s="73"/>
      <c r="F1058" s="73"/>
      <c r="G1058" s="73"/>
      <c r="H1058" s="73"/>
      <c r="I1058" s="73"/>
    </row>
    <row r="1059" spans="5:9">
      <c r="E1059" s="73"/>
      <c r="F1059" s="73"/>
      <c r="G1059" s="73"/>
      <c r="H1059" s="73"/>
      <c r="I1059" s="73"/>
    </row>
    <row r="1060" spans="5:9">
      <c r="E1060" s="73"/>
      <c r="F1060" s="73"/>
      <c r="G1060" s="73"/>
      <c r="H1060" s="73"/>
      <c r="I1060" s="73"/>
    </row>
    <row r="1061" spans="5:9">
      <c r="E1061" s="73"/>
      <c r="F1061" s="73"/>
      <c r="G1061" s="73"/>
      <c r="H1061" s="73"/>
      <c r="I1061" s="73"/>
    </row>
    <row r="1062" spans="5:9">
      <c r="E1062" s="73"/>
      <c r="F1062" s="73"/>
      <c r="G1062" s="73"/>
      <c r="H1062" s="73"/>
      <c r="I1062" s="73"/>
    </row>
    <row r="1063" spans="5:9">
      <c r="E1063" s="73"/>
      <c r="F1063" s="73"/>
      <c r="G1063" s="73"/>
      <c r="H1063" s="73"/>
      <c r="I1063" s="73"/>
    </row>
    <row r="1064" spans="5:9">
      <c r="E1064" s="73"/>
      <c r="F1064" s="73"/>
      <c r="G1064" s="73"/>
      <c r="H1064" s="73"/>
      <c r="I1064" s="73"/>
    </row>
    <row r="1065" spans="5:9">
      <c r="E1065" s="73"/>
      <c r="F1065" s="73"/>
      <c r="G1065" s="73"/>
      <c r="H1065" s="73"/>
      <c r="I1065" s="73"/>
    </row>
    <row r="1066" spans="5:9">
      <c r="E1066" s="73"/>
      <c r="F1066" s="73"/>
      <c r="G1066" s="73"/>
      <c r="H1066" s="73"/>
      <c r="I1066" s="73"/>
    </row>
    <row r="1067" spans="5:9">
      <c r="E1067" s="73"/>
      <c r="F1067" s="73"/>
      <c r="G1067" s="73"/>
      <c r="H1067" s="73"/>
      <c r="I1067" s="73"/>
    </row>
    <row r="1068" spans="5:9">
      <c r="E1068" s="73"/>
      <c r="F1068" s="73"/>
      <c r="G1068" s="73"/>
      <c r="H1068" s="73"/>
      <c r="I1068" s="73"/>
    </row>
    <row r="1069" spans="5:9">
      <c r="E1069" s="73"/>
      <c r="F1069" s="73"/>
      <c r="G1069" s="73"/>
      <c r="H1069" s="73"/>
      <c r="I1069" s="73"/>
    </row>
    <row r="1070" spans="5:9">
      <c r="E1070" s="73"/>
      <c r="F1070" s="73"/>
      <c r="G1070" s="73"/>
      <c r="H1070" s="73"/>
      <c r="I1070" s="73"/>
    </row>
    <row r="1071" spans="5:9">
      <c r="E1071" s="73"/>
      <c r="F1071" s="73"/>
      <c r="G1071" s="73"/>
      <c r="H1071" s="73"/>
      <c r="I1071" s="73"/>
    </row>
    <row r="1072" spans="5:9">
      <c r="E1072" s="73"/>
      <c r="F1072" s="73"/>
      <c r="G1072" s="73"/>
      <c r="H1072" s="73"/>
      <c r="I1072" s="73"/>
    </row>
    <row r="1073" spans="5:9">
      <c r="E1073" s="73"/>
      <c r="F1073" s="73"/>
      <c r="G1073" s="73"/>
      <c r="H1073" s="73"/>
      <c r="I1073" s="73"/>
    </row>
    <row r="1074" spans="5:9">
      <c r="E1074" s="73"/>
      <c r="F1074" s="73"/>
      <c r="G1074" s="73"/>
      <c r="H1074" s="73"/>
      <c r="I1074" s="73"/>
    </row>
    <row r="1075" spans="5:9">
      <c r="E1075" s="73"/>
      <c r="F1075" s="73"/>
      <c r="G1075" s="73"/>
      <c r="H1075" s="73"/>
      <c r="I1075" s="73"/>
    </row>
    <row r="1076" spans="5:9">
      <c r="E1076" s="73"/>
      <c r="F1076" s="73"/>
      <c r="G1076" s="73"/>
      <c r="H1076" s="73"/>
      <c r="I1076" s="73"/>
    </row>
    <row r="1077" spans="5:9">
      <c r="E1077" s="73"/>
      <c r="F1077" s="73"/>
      <c r="G1077" s="73"/>
      <c r="H1077" s="73"/>
      <c r="I1077" s="73"/>
    </row>
    <row r="1078" spans="5:9">
      <c r="E1078" s="73"/>
      <c r="F1078" s="73"/>
      <c r="G1078" s="73"/>
      <c r="H1078" s="73"/>
      <c r="I1078" s="73"/>
    </row>
    <row r="1079" spans="5:9">
      <c r="E1079" s="73"/>
      <c r="F1079" s="73"/>
      <c r="G1079" s="73"/>
      <c r="H1079" s="73"/>
      <c r="I1079" s="73"/>
    </row>
    <row r="1080" spans="5:9">
      <c r="E1080" s="73"/>
      <c r="F1080" s="73"/>
      <c r="G1080" s="73"/>
      <c r="H1080" s="73"/>
      <c r="I1080" s="73"/>
    </row>
    <row r="1081" spans="5:9">
      <c r="E1081" s="73"/>
      <c r="F1081" s="73"/>
      <c r="G1081" s="73"/>
      <c r="H1081" s="73"/>
      <c r="I1081" s="73"/>
    </row>
    <row r="1082" spans="5:9">
      <c r="E1082" s="73"/>
      <c r="F1082" s="73"/>
      <c r="G1082" s="73"/>
      <c r="H1082" s="73"/>
      <c r="I1082" s="73"/>
    </row>
    <row r="1083" spans="5:9">
      <c r="E1083" s="73"/>
      <c r="F1083" s="73"/>
      <c r="G1083" s="73"/>
      <c r="H1083" s="73"/>
      <c r="I1083" s="73"/>
    </row>
    <row r="1084" spans="5:9">
      <c r="E1084" s="73"/>
      <c r="F1084" s="73"/>
      <c r="G1084" s="73"/>
      <c r="H1084" s="73"/>
      <c r="I1084" s="73"/>
    </row>
    <row r="1085" spans="5:9">
      <c r="E1085" s="73"/>
      <c r="F1085" s="73"/>
      <c r="G1085" s="73"/>
      <c r="H1085" s="73"/>
      <c r="I1085" s="73"/>
    </row>
    <row r="1086" spans="5:9">
      <c r="E1086" s="73"/>
      <c r="F1086" s="73"/>
      <c r="G1086" s="73"/>
      <c r="H1086" s="73"/>
      <c r="I1086" s="73"/>
    </row>
    <row r="1087" spans="5:9">
      <c r="E1087" s="73"/>
      <c r="F1087" s="73"/>
      <c r="G1087" s="73"/>
      <c r="H1087" s="73"/>
      <c r="I1087" s="73"/>
    </row>
    <row r="1088" spans="5:9">
      <c r="E1088" s="73"/>
      <c r="F1088" s="73"/>
      <c r="G1088" s="73"/>
      <c r="H1088" s="73"/>
      <c r="I1088" s="73"/>
    </row>
    <row r="1089" spans="5:9">
      <c r="E1089" s="73"/>
      <c r="F1089" s="73"/>
      <c r="G1089" s="73"/>
      <c r="H1089" s="73"/>
      <c r="I1089" s="73"/>
    </row>
    <row r="1090" spans="5:9">
      <c r="E1090" s="73"/>
      <c r="F1090" s="73"/>
      <c r="G1090" s="73"/>
      <c r="H1090" s="73"/>
      <c r="I1090" s="73"/>
    </row>
    <row r="1091" spans="5:9">
      <c r="E1091" s="73"/>
      <c r="F1091" s="73"/>
      <c r="G1091" s="73"/>
      <c r="H1091" s="73"/>
      <c r="I1091" s="73"/>
    </row>
    <row r="1092" spans="5:9">
      <c r="E1092" s="73"/>
      <c r="F1092" s="73"/>
      <c r="G1092" s="73"/>
      <c r="H1092" s="73"/>
      <c r="I1092" s="73"/>
    </row>
    <row r="1093" spans="5:9">
      <c r="E1093" s="73"/>
      <c r="F1093" s="73"/>
      <c r="G1093" s="73"/>
      <c r="H1093" s="73"/>
      <c r="I1093" s="73"/>
    </row>
    <row r="1094" spans="5:9">
      <c r="E1094" s="73"/>
      <c r="F1094" s="73"/>
      <c r="G1094" s="73"/>
      <c r="H1094" s="73"/>
      <c r="I1094" s="73"/>
    </row>
    <row r="1095" spans="5:9">
      <c r="E1095" s="73"/>
      <c r="F1095" s="73"/>
      <c r="G1095" s="73"/>
      <c r="H1095" s="73"/>
      <c r="I1095" s="73"/>
    </row>
    <row r="1096" spans="5:9">
      <c r="E1096" s="73"/>
      <c r="F1096" s="73"/>
      <c r="G1096" s="73"/>
      <c r="H1096" s="73"/>
      <c r="I1096" s="73"/>
    </row>
    <row r="1097" spans="5:9">
      <c r="E1097" s="73"/>
      <c r="F1097" s="73"/>
      <c r="G1097" s="73"/>
      <c r="H1097" s="73"/>
      <c r="I1097" s="73"/>
    </row>
    <row r="1098" spans="5:9">
      <c r="E1098" s="73"/>
      <c r="F1098" s="73"/>
      <c r="G1098" s="73"/>
      <c r="H1098" s="73"/>
      <c r="I1098" s="73"/>
    </row>
    <row r="1099" spans="5:9">
      <c r="E1099" s="73"/>
      <c r="F1099" s="73"/>
      <c r="G1099" s="73"/>
      <c r="H1099" s="73"/>
      <c r="I1099" s="73"/>
    </row>
    <row r="1100" spans="5:9">
      <c r="E1100" s="73"/>
      <c r="F1100" s="73"/>
      <c r="G1100" s="73"/>
      <c r="H1100" s="73"/>
      <c r="I1100" s="73"/>
    </row>
    <row r="1101" spans="5:9">
      <c r="E1101" s="73"/>
      <c r="F1101" s="73"/>
      <c r="G1101" s="73"/>
      <c r="H1101" s="73"/>
      <c r="I1101" s="73"/>
    </row>
    <row r="1102" spans="5:9">
      <c r="E1102" s="73"/>
      <c r="F1102" s="73"/>
      <c r="G1102" s="73"/>
      <c r="H1102" s="73"/>
      <c r="I1102" s="73"/>
    </row>
    <row r="1103" spans="5:9">
      <c r="E1103" s="73"/>
      <c r="F1103" s="73"/>
      <c r="G1103" s="73"/>
      <c r="H1103" s="73"/>
      <c r="I1103" s="73"/>
    </row>
    <row r="1104" spans="5:9">
      <c r="E1104" s="73"/>
      <c r="F1104" s="73"/>
      <c r="G1104" s="73"/>
      <c r="H1104" s="73"/>
      <c r="I1104" s="73"/>
    </row>
    <row r="1105" spans="5:9">
      <c r="E1105" s="73"/>
      <c r="F1105" s="73"/>
      <c r="G1105" s="73"/>
      <c r="H1105" s="73"/>
      <c r="I1105" s="73"/>
    </row>
    <row r="1106" spans="5:9">
      <c r="E1106" s="73"/>
      <c r="F1106" s="73"/>
      <c r="G1106" s="73"/>
      <c r="H1106" s="73"/>
      <c r="I1106" s="73"/>
    </row>
    <row r="1107" spans="5:9">
      <c r="E1107" s="73"/>
      <c r="F1107" s="73"/>
      <c r="G1107" s="73"/>
      <c r="H1107" s="73"/>
      <c r="I1107" s="73"/>
    </row>
    <row r="1108" spans="5:9">
      <c r="E1108" s="73"/>
      <c r="F1108" s="73"/>
      <c r="G1108" s="73"/>
      <c r="H1108" s="73"/>
      <c r="I1108" s="73"/>
    </row>
    <row r="1109" spans="5:9">
      <c r="E1109" s="73"/>
      <c r="F1109" s="73"/>
      <c r="G1109" s="73"/>
      <c r="H1109" s="73"/>
      <c r="I1109" s="73"/>
    </row>
    <row r="1110" spans="5:9">
      <c r="E1110" s="73"/>
      <c r="F1110" s="73"/>
      <c r="G1110" s="73"/>
      <c r="H1110" s="73"/>
      <c r="I1110" s="73"/>
    </row>
    <row r="1111" spans="5:9">
      <c r="E1111" s="73"/>
      <c r="F1111" s="73"/>
      <c r="G1111" s="73"/>
      <c r="H1111" s="73"/>
      <c r="I1111" s="73"/>
    </row>
    <row r="1112" spans="5:9">
      <c r="E1112" s="73"/>
      <c r="F1112" s="73"/>
      <c r="G1112" s="73"/>
      <c r="H1112" s="73"/>
      <c r="I1112" s="73"/>
    </row>
    <row r="1113" spans="5:9">
      <c r="E1113" s="73"/>
      <c r="F1113" s="73"/>
      <c r="G1113" s="73"/>
      <c r="H1113" s="73"/>
      <c r="I1113" s="73"/>
    </row>
    <row r="1114" spans="5:9">
      <c r="E1114" s="73"/>
      <c r="F1114" s="73"/>
      <c r="G1114" s="73"/>
      <c r="H1114" s="73"/>
      <c r="I1114" s="73"/>
    </row>
    <row r="1115" spans="5:9">
      <c r="E1115" s="73"/>
      <c r="F1115" s="73"/>
      <c r="G1115" s="73"/>
      <c r="H1115" s="73"/>
      <c r="I1115" s="73"/>
    </row>
    <row r="1116" spans="5:9">
      <c r="E1116" s="73"/>
      <c r="F1116" s="73"/>
      <c r="G1116" s="73"/>
      <c r="H1116" s="73"/>
      <c r="I1116" s="73"/>
    </row>
    <row r="1117" spans="5:9">
      <c r="E1117" s="73"/>
      <c r="F1117" s="73"/>
      <c r="G1117" s="73"/>
      <c r="H1117" s="73"/>
      <c r="I1117" s="73"/>
    </row>
    <row r="1118" spans="5:9">
      <c r="E1118" s="73"/>
      <c r="F1118" s="73"/>
      <c r="G1118" s="73"/>
      <c r="H1118" s="73"/>
      <c r="I1118" s="73"/>
    </row>
    <row r="1119" spans="5:9">
      <c r="E1119" s="73"/>
      <c r="F1119" s="73"/>
      <c r="G1119" s="73"/>
      <c r="H1119" s="73"/>
      <c r="I1119" s="73"/>
    </row>
    <row r="1120" spans="5:9">
      <c r="E1120" s="73"/>
      <c r="F1120" s="73"/>
      <c r="G1120" s="73"/>
      <c r="H1120" s="73"/>
      <c r="I1120" s="73"/>
    </row>
    <row r="1121" spans="5:9">
      <c r="E1121" s="73"/>
      <c r="F1121" s="73"/>
      <c r="G1121" s="73"/>
      <c r="H1121" s="73"/>
      <c r="I1121" s="73"/>
    </row>
    <row r="1122" spans="5:9">
      <c r="E1122" s="73"/>
      <c r="F1122" s="73"/>
      <c r="G1122" s="73"/>
      <c r="H1122" s="73"/>
      <c r="I1122" s="73"/>
    </row>
    <row r="1123" spans="5:9">
      <c r="E1123" s="73"/>
      <c r="F1123" s="73"/>
      <c r="G1123" s="73"/>
      <c r="H1123" s="73"/>
      <c r="I1123" s="73"/>
    </row>
    <row r="1124" spans="5:9">
      <c r="E1124" s="73"/>
      <c r="F1124" s="73"/>
      <c r="G1124" s="73"/>
      <c r="H1124" s="73"/>
      <c r="I1124" s="73"/>
    </row>
    <row r="1125" spans="5:9">
      <c r="E1125" s="73"/>
      <c r="F1125" s="73"/>
      <c r="G1125" s="73"/>
      <c r="H1125" s="73"/>
      <c r="I1125" s="73"/>
    </row>
    <row r="1126" spans="5:9">
      <c r="E1126" s="73"/>
      <c r="F1126" s="73"/>
      <c r="G1126" s="73"/>
      <c r="H1126" s="73"/>
      <c r="I1126" s="73"/>
    </row>
    <row r="1127" spans="5:9">
      <c r="E1127" s="73"/>
      <c r="F1127" s="73"/>
      <c r="G1127" s="73"/>
      <c r="H1127" s="73"/>
      <c r="I1127" s="73"/>
    </row>
    <row r="1128" spans="5:9">
      <c r="E1128" s="73"/>
      <c r="F1128" s="73"/>
      <c r="G1128" s="73"/>
      <c r="H1128" s="73"/>
      <c r="I1128" s="73"/>
    </row>
    <row r="1129" spans="5:9">
      <c r="E1129" s="73"/>
      <c r="F1129" s="73"/>
      <c r="G1129" s="73"/>
      <c r="H1129" s="73"/>
      <c r="I1129" s="73"/>
    </row>
    <row r="1130" spans="5:9">
      <c r="E1130" s="73"/>
      <c r="F1130" s="73"/>
      <c r="G1130" s="73"/>
      <c r="H1130" s="73"/>
      <c r="I1130" s="73"/>
    </row>
    <row r="1131" spans="5:9">
      <c r="E1131" s="73"/>
      <c r="F1131" s="73"/>
      <c r="G1131" s="73"/>
      <c r="H1131" s="73"/>
      <c r="I1131" s="73"/>
    </row>
    <row r="1132" spans="5:9">
      <c r="E1132" s="73"/>
      <c r="F1132" s="73"/>
      <c r="G1132" s="73"/>
      <c r="H1132" s="73"/>
      <c r="I1132" s="73"/>
    </row>
    <row r="1133" spans="5:9">
      <c r="E1133" s="73"/>
      <c r="F1133" s="73"/>
      <c r="G1133" s="73"/>
      <c r="H1133" s="73"/>
      <c r="I1133" s="73"/>
    </row>
    <row r="1134" spans="5:9">
      <c r="E1134" s="73"/>
      <c r="F1134" s="73"/>
      <c r="G1134" s="73"/>
      <c r="H1134" s="73"/>
      <c r="I1134" s="73"/>
    </row>
    <row r="1135" spans="5:9">
      <c r="E1135" s="73"/>
      <c r="F1135" s="73"/>
      <c r="G1135" s="73"/>
      <c r="H1135" s="73"/>
      <c r="I1135" s="73"/>
    </row>
    <row r="1136" spans="5:9">
      <c r="E1136" s="73"/>
      <c r="F1136" s="73"/>
      <c r="G1136" s="73"/>
      <c r="H1136" s="73"/>
      <c r="I1136" s="73"/>
    </row>
    <row r="1137" spans="5:9">
      <c r="E1137" s="73"/>
      <c r="F1137" s="73"/>
      <c r="G1137" s="73"/>
      <c r="H1137" s="73"/>
      <c r="I1137" s="73"/>
    </row>
    <row r="1138" spans="5:9">
      <c r="E1138" s="73"/>
      <c r="F1138" s="73"/>
      <c r="G1138" s="73"/>
      <c r="H1138" s="73"/>
      <c r="I1138" s="73"/>
    </row>
    <row r="1139" spans="5:9">
      <c r="E1139" s="73"/>
      <c r="F1139" s="73"/>
      <c r="G1139" s="73"/>
      <c r="H1139" s="73"/>
      <c r="I1139" s="73"/>
    </row>
    <row r="1140" spans="5:9">
      <c r="E1140" s="73"/>
      <c r="F1140" s="73"/>
      <c r="G1140" s="73"/>
      <c r="H1140" s="73"/>
      <c r="I1140" s="73"/>
    </row>
    <row r="1141" spans="5:9">
      <c r="E1141" s="73"/>
      <c r="F1141" s="73"/>
      <c r="G1141" s="73"/>
      <c r="H1141" s="73"/>
      <c r="I1141" s="73"/>
    </row>
    <row r="1142" spans="5:9">
      <c r="E1142" s="73"/>
      <c r="F1142" s="73"/>
      <c r="G1142" s="73"/>
      <c r="H1142" s="73"/>
      <c r="I1142" s="73"/>
    </row>
    <row r="1143" spans="5:9">
      <c r="E1143" s="73"/>
      <c r="F1143" s="73"/>
      <c r="G1143" s="73"/>
      <c r="H1143" s="73"/>
      <c r="I1143" s="73"/>
    </row>
    <row r="1144" spans="5:9">
      <c r="E1144" s="73"/>
      <c r="F1144" s="73"/>
      <c r="G1144" s="73"/>
      <c r="H1144" s="73"/>
      <c r="I1144" s="73"/>
    </row>
    <row r="1145" spans="5:9">
      <c r="E1145" s="73"/>
      <c r="F1145" s="73"/>
      <c r="G1145" s="73"/>
      <c r="H1145" s="73"/>
      <c r="I1145" s="73"/>
    </row>
    <row r="1146" spans="5:9">
      <c r="E1146" s="73"/>
      <c r="F1146" s="73"/>
      <c r="G1146" s="73"/>
      <c r="H1146" s="73"/>
      <c r="I1146" s="73"/>
    </row>
    <row r="1147" spans="5:9">
      <c r="E1147" s="73"/>
      <c r="F1147" s="73"/>
      <c r="G1147" s="73"/>
      <c r="H1147" s="73"/>
      <c r="I1147" s="73"/>
    </row>
    <row r="1148" spans="5:9">
      <c r="E1148" s="73"/>
      <c r="F1148" s="73"/>
      <c r="G1148" s="73"/>
      <c r="H1148" s="73"/>
      <c r="I1148" s="73"/>
    </row>
    <row r="1149" spans="5:9">
      <c r="E1149" s="73"/>
      <c r="F1149" s="73"/>
      <c r="G1149" s="73"/>
      <c r="H1149" s="73"/>
      <c r="I1149" s="73"/>
    </row>
    <row r="1150" spans="5:9">
      <c r="E1150" s="73"/>
      <c r="F1150" s="73"/>
      <c r="G1150" s="73"/>
      <c r="H1150" s="73"/>
      <c r="I1150" s="73"/>
    </row>
    <row r="1151" spans="5:9">
      <c r="E1151" s="73"/>
      <c r="F1151" s="73"/>
      <c r="G1151" s="73"/>
      <c r="H1151" s="73"/>
      <c r="I1151" s="73"/>
    </row>
    <row r="1152" spans="5:9">
      <c r="E1152" s="73"/>
      <c r="F1152" s="73"/>
      <c r="G1152" s="73"/>
      <c r="H1152" s="73"/>
      <c r="I1152" s="73"/>
    </row>
    <row r="1153" spans="5:9">
      <c r="E1153" s="73"/>
      <c r="F1153" s="73"/>
      <c r="G1153" s="73"/>
      <c r="H1153" s="73"/>
      <c r="I1153" s="73"/>
    </row>
    <row r="1154" spans="5:9">
      <c r="E1154" s="73"/>
      <c r="F1154" s="73"/>
      <c r="G1154" s="73"/>
      <c r="H1154" s="73"/>
      <c r="I1154" s="73"/>
    </row>
    <row r="1155" spans="5:9">
      <c r="E1155" s="73"/>
      <c r="F1155" s="73"/>
      <c r="G1155" s="73"/>
      <c r="H1155" s="73"/>
      <c r="I1155" s="73"/>
    </row>
    <row r="1156" spans="5:9">
      <c r="E1156" s="73"/>
      <c r="F1156" s="73"/>
      <c r="G1156" s="73"/>
      <c r="H1156" s="73"/>
      <c r="I1156" s="73"/>
    </row>
    <row r="1157" spans="5:9">
      <c r="E1157" s="73"/>
      <c r="F1157" s="73"/>
      <c r="G1157" s="73"/>
      <c r="H1157" s="73"/>
      <c r="I1157" s="73"/>
    </row>
    <row r="1158" spans="5:9">
      <c r="E1158" s="73"/>
      <c r="F1158" s="73"/>
      <c r="G1158" s="73"/>
      <c r="H1158" s="73"/>
      <c r="I1158" s="73"/>
    </row>
    <row r="1159" spans="5:9">
      <c r="E1159" s="73"/>
      <c r="F1159" s="73"/>
      <c r="G1159" s="73"/>
      <c r="H1159" s="73"/>
      <c r="I1159" s="73"/>
    </row>
    <row r="1160" spans="5:9">
      <c r="E1160" s="73"/>
      <c r="F1160" s="73"/>
      <c r="G1160" s="73"/>
      <c r="H1160" s="73"/>
      <c r="I1160" s="73"/>
    </row>
    <row r="1161" spans="5:9">
      <c r="E1161" s="73"/>
      <c r="F1161" s="73"/>
      <c r="G1161" s="73"/>
      <c r="H1161" s="73"/>
      <c r="I1161" s="73"/>
    </row>
    <row r="1162" spans="5:9">
      <c r="E1162" s="73"/>
      <c r="F1162" s="73"/>
      <c r="G1162" s="73"/>
      <c r="H1162" s="73"/>
      <c r="I1162" s="73"/>
    </row>
    <row r="1163" spans="5:9">
      <c r="E1163" s="73"/>
      <c r="F1163" s="73"/>
      <c r="G1163" s="73"/>
      <c r="H1163" s="73"/>
      <c r="I1163" s="73"/>
    </row>
    <row r="1164" spans="5:9">
      <c r="E1164" s="73"/>
      <c r="F1164" s="73"/>
      <c r="G1164" s="73"/>
      <c r="H1164" s="73"/>
      <c r="I1164" s="73"/>
    </row>
    <row r="1165" spans="5:9">
      <c r="E1165" s="73"/>
      <c r="F1165" s="73"/>
      <c r="G1165" s="73"/>
      <c r="H1165" s="73"/>
      <c r="I1165" s="73"/>
    </row>
    <row r="1166" spans="5:9">
      <c r="E1166" s="73"/>
      <c r="F1166" s="73"/>
      <c r="G1166" s="73"/>
      <c r="H1166" s="73"/>
      <c r="I1166" s="73"/>
    </row>
    <row r="1167" spans="5:9">
      <c r="E1167" s="73"/>
      <c r="F1167" s="73"/>
      <c r="G1167" s="73"/>
      <c r="H1167" s="73"/>
      <c r="I1167" s="73"/>
    </row>
    <row r="1168" spans="5:9">
      <c r="E1168" s="73"/>
      <c r="F1168" s="73"/>
      <c r="G1168" s="73"/>
      <c r="H1168" s="73"/>
      <c r="I1168" s="73"/>
    </row>
    <row r="1169" spans="5:9">
      <c r="E1169" s="73"/>
      <c r="F1169" s="73"/>
      <c r="G1169" s="73"/>
      <c r="H1169" s="73"/>
      <c r="I1169" s="73"/>
    </row>
    <row r="1170" spans="5:9">
      <c r="E1170" s="73"/>
      <c r="F1170" s="73"/>
      <c r="G1170" s="73"/>
      <c r="H1170" s="73"/>
      <c r="I1170" s="73"/>
    </row>
    <row r="1171" spans="5:9">
      <c r="E1171" s="73"/>
      <c r="F1171" s="73"/>
      <c r="G1171" s="73"/>
      <c r="H1171" s="73"/>
      <c r="I1171" s="73"/>
    </row>
    <row r="1172" spans="5:9">
      <c r="E1172" s="73"/>
      <c r="F1172" s="73"/>
      <c r="G1172" s="73"/>
      <c r="H1172" s="73"/>
      <c r="I1172" s="73"/>
    </row>
    <row r="1173" spans="5:9">
      <c r="E1173" s="73"/>
      <c r="F1173" s="73"/>
      <c r="G1173" s="73"/>
      <c r="H1173" s="73"/>
      <c r="I1173" s="73"/>
    </row>
    <row r="1174" spans="5:9">
      <c r="E1174" s="73"/>
      <c r="F1174" s="73"/>
      <c r="G1174" s="73"/>
      <c r="H1174" s="73"/>
      <c r="I1174" s="73"/>
    </row>
    <row r="1175" spans="5:9">
      <c r="E1175" s="73"/>
      <c r="F1175" s="73"/>
      <c r="G1175" s="73"/>
      <c r="H1175" s="73"/>
      <c r="I1175" s="73"/>
    </row>
    <row r="1176" spans="5:9">
      <c r="E1176" s="73"/>
      <c r="F1176" s="73"/>
      <c r="G1176" s="73"/>
      <c r="H1176" s="73"/>
      <c r="I1176" s="73"/>
    </row>
    <row r="1177" spans="5:9">
      <c r="E1177" s="73"/>
      <c r="F1177" s="73"/>
      <c r="G1177" s="73"/>
      <c r="H1177" s="73"/>
      <c r="I1177" s="73"/>
    </row>
    <row r="1178" spans="5:9">
      <c r="E1178" s="73"/>
      <c r="F1178" s="73"/>
      <c r="G1178" s="73"/>
      <c r="H1178" s="73"/>
      <c r="I1178" s="73"/>
    </row>
    <row r="1179" spans="5:9">
      <c r="E1179" s="73"/>
      <c r="F1179" s="73"/>
      <c r="G1179" s="73"/>
      <c r="H1179" s="73"/>
      <c r="I1179" s="73"/>
    </row>
    <row r="1180" spans="5:9">
      <c r="E1180" s="73"/>
      <c r="F1180" s="73"/>
      <c r="G1180" s="73"/>
      <c r="H1180" s="73"/>
      <c r="I1180" s="73"/>
    </row>
    <row r="1181" spans="5:9">
      <c r="E1181" s="73"/>
      <c r="F1181" s="73"/>
      <c r="G1181" s="73"/>
      <c r="H1181" s="73"/>
      <c r="I1181" s="73"/>
    </row>
    <row r="1182" spans="5:9">
      <c r="E1182" s="73"/>
      <c r="F1182" s="73"/>
      <c r="G1182" s="73"/>
      <c r="H1182" s="73"/>
      <c r="I1182" s="73"/>
    </row>
    <row r="1183" spans="5:9">
      <c r="E1183" s="73"/>
      <c r="F1183" s="73"/>
      <c r="G1183" s="73"/>
      <c r="H1183" s="73"/>
      <c r="I1183" s="73"/>
    </row>
    <row r="1184" spans="5:9">
      <c r="E1184" s="73"/>
      <c r="F1184" s="73"/>
      <c r="G1184" s="73"/>
      <c r="H1184" s="73"/>
      <c r="I1184" s="73"/>
    </row>
    <row r="1185" spans="5:9">
      <c r="E1185" s="73"/>
      <c r="F1185" s="73"/>
      <c r="G1185" s="73"/>
      <c r="H1185" s="73"/>
      <c r="I1185" s="73"/>
    </row>
    <row r="1186" spans="5:9">
      <c r="E1186" s="73"/>
      <c r="F1186" s="73"/>
      <c r="G1186" s="73"/>
      <c r="H1186" s="73"/>
      <c r="I1186" s="73"/>
    </row>
    <row r="1187" spans="5:9">
      <c r="E1187" s="73"/>
      <c r="F1187" s="73"/>
      <c r="G1187" s="73"/>
      <c r="H1187" s="73"/>
      <c r="I1187" s="73"/>
    </row>
    <row r="1188" spans="5:9">
      <c r="E1188" s="73"/>
      <c r="F1188" s="73"/>
      <c r="G1188" s="73"/>
      <c r="H1188" s="73"/>
      <c r="I1188" s="73"/>
    </row>
    <row r="1189" spans="5:9">
      <c r="E1189" s="73"/>
      <c r="F1189" s="73"/>
      <c r="G1189" s="73"/>
      <c r="H1189" s="73"/>
      <c r="I1189" s="73"/>
    </row>
    <row r="1190" spans="5:9">
      <c r="E1190" s="73"/>
      <c r="F1190" s="73"/>
      <c r="G1190" s="73"/>
      <c r="H1190" s="73"/>
      <c r="I1190" s="73"/>
    </row>
    <row r="1191" spans="5:9">
      <c r="E1191" s="73"/>
      <c r="F1191" s="73"/>
      <c r="G1191" s="73"/>
      <c r="H1191" s="73"/>
      <c r="I1191" s="73"/>
    </row>
    <row r="1192" spans="5:9">
      <c r="E1192" s="73"/>
      <c r="F1192" s="73"/>
      <c r="G1192" s="73"/>
      <c r="H1192" s="73"/>
      <c r="I1192" s="73"/>
    </row>
    <row r="1193" spans="5:9">
      <c r="E1193" s="73"/>
      <c r="F1193" s="73"/>
      <c r="G1193" s="73"/>
      <c r="H1193" s="73"/>
      <c r="I1193" s="73"/>
    </row>
    <row r="1194" spans="5:9">
      <c r="E1194" s="73"/>
      <c r="F1194" s="73"/>
      <c r="G1194" s="73"/>
      <c r="H1194" s="73"/>
      <c r="I1194" s="73"/>
    </row>
    <row r="1195" spans="5:9">
      <c r="E1195" s="73"/>
      <c r="F1195" s="73"/>
      <c r="G1195" s="73"/>
      <c r="H1195" s="73"/>
      <c r="I1195" s="73"/>
    </row>
    <row r="1196" spans="5:9">
      <c r="E1196" s="73"/>
      <c r="F1196" s="73"/>
      <c r="G1196" s="73"/>
      <c r="H1196" s="73"/>
      <c r="I1196" s="73"/>
    </row>
    <row r="1197" spans="5:9">
      <c r="E1197" s="73"/>
      <c r="F1197" s="73"/>
      <c r="G1197" s="73"/>
      <c r="H1197" s="73"/>
      <c r="I1197" s="73"/>
    </row>
    <row r="1198" spans="5:9">
      <c r="E1198" s="73"/>
      <c r="F1198" s="73"/>
      <c r="G1198" s="73"/>
      <c r="H1198" s="73"/>
      <c r="I1198" s="73"/>
    </row>
    <row r="1199" spans="5:9">
      <c r="E1199" s="73"/>
      <c r="F1199" s="73"/>
      <c r="G1199" s="73"/>
      <c r="H1199" s="73"/>
      <c r="I1199" s="73"/>
    </row>
    <row r="1200" spans="5:9">
      <c r="E1200" s="73"/>
      <c r="F1200" s="73"/>
      <c r="G1200" s="73"/>
      <c r="H1200" s="73"/>
      <c r="I1200" s="73"/>
    </row>
    <row r="1201" spans="5:9">
      <c r="E1201" s="73"/>
      <c r="F1201" s="73"/>
      <c r="G1201" s="73"/>
      <c r="H1201" s="73"/>
      <c r="I1201" s="73"/>
    </row>
    <row r="1202" spans="5:9">
      <c r="E1202" s="73"/>
      <c r="F1202" s="73"/>
      <c r="G1202" s="73"/>
      <c r="H1202" s="73"/>
      <c r="I1202" s="73"/>
    </row>
    <row r="1203" spans="5:9">
      <c r="E1203" s="73"/>
      <c r="F1203" s="73"/>
      <c r="G1203" s="73"/>
      <c r="H1203" s="73"/>
      <c r="I1203" s="73"/>
    </row>
    <row r="1204" spans="5:9">
      <c r="E1204" s="73"/>
      <c r="F1204" s="73"/>
      <c r="G1204" s="73"/>
      <c r="H1204" s="73"/>
      <c r="I1204" s="73"/>
    </row>
    <row r="1205" spans="5:9">
      <c r="E1205" s="73"/>
      <c r="F1205" s="73"/>
      <c r="G1205" s="73"/>
      <c r="H1205" s="73"/>
      <c r="I1205" s="73"/>
    </row>
    <row r="1206" spans="5:9">
      <c r="E1206" s="73"/>
      <c r="F1206" s="73"/>
      <c r="G1206" s="73"/>
      <c r="H1206" s="73"/>
      <c r="I1206" s="73"/>
    </row>
    <row r="1207" spans="5:9">
      <c r="E1207" s="73"/>
      <c r="F1207" s="73"/>
      <c r="G1207" s="73"/>
      <c r="H1207" s="73"/>
      <c r="I1207" s="73"/>
    </row>
    <row r="1208" spans="5:9">
      <c r="E1208" s="73"/>
      <c r="F1208" s="73"/>
      <c r="G1208" s="73"/>
      <c r="H1208" s="73"/>
      <c r="I1208" s="73"/>
    </row>
    <row r="1209" spans="5:9">
      <c r="E1209" s="73"/>
      <c r="F1209" s="73"/>
      <c r="G1209" s="73"/>
      <c r="H1209" s="73"/>
      <c r="I1209" s="73"/>
    </row>
    <row r="1210" spans="5:9">
      <c r="E1210" s="73"/>
      <c r="F1210" s="73"/>
      <c r="G1210" s="73"/>
      <c r="H1210" s="73"/>
      <c r="I1210" s="73"/>
    </row>
    <row r="1211" spans="5:9">
      <c r="E1211" s="73"/>
      <c r="F1211" s="73"/>
      <c r="G1211" s="73"/>
      <c r="H1211" s="73"/>
      <c r="I1211" s="73"/>
    </row>
    <row r="1212" spans="5:9">
      <c r="E1212" s="73"/>
      <c r="F1212" s="73"/>
      <c r="G1212" s="73"/>
      <c r="H1212" s="73"/>
      <c r="I1212" s="73"/>
    </row>
    <row r="1213" spans="5:9">
      <c r="E1213" s="73"/>
      <c r="F1213" s="73"/>
      <c r="G1213" s="73"/>
      <c r="H1213" s="73"/>
      <c r="I1213" s="73"/>
    </row>
    <row r="1214" spans="5:9">
      <c r="E1214" s="73"/>
      <c r="F1214" s="73"/>
      <c r="G1214" s="73"/>
      <c r="H1214" s="73"/>
      <c r="I1214" s="73"/>
    </row>
    <row r="1215" spans="5:9">
      <c r="E1215" s="73"/>
      <c r="F1215" s="73"/>
      <c r="G1215" s="73"/>
      <c r="H1215" s="73"/>
      <c r="I1215" s="73"/>
    </row>
    <row r="1216" spans="5:9">
      <c r="E1216" s="73"/>
      <c r="F1216" s="73"/>
      <c r="G1216" s="73"/>
      <c r="H1216" s="73"/>
      <c r="I1216" s="73"/>
    </row>
    <row r="1217" spans="5:9">
      <c r="E1217" s="73"/>
      <c r="F1217" s="73"/>
      <c r="G1217" s="73"/>
      <c r="H1217" s="73"/>
      <c r="I1217" s="73"/>
    </row>
    <row r="1218" spans="5:9">
      <c r="E1218" s="73"/>
      <c r="F1218" s="73"/>
      <c r="G1218" s="73"/>
      <c r="H1218" s="73"/>
      <c r="I1218" s="73"/>
    </row>
    <row r="1219" spans="5:9">
      <c r="E1219" s="73"/>
      <c r="F1219" s="73"/>
      <c r="G1219" s="73"/>
      <c r="H1219" s="73"/>
      <c r="I1219" s="73"/>
    </row>
    <row r="1220" spans="5:9">
      <c r="E1220" s="73"/>
      <c r="F1220" s="73"/>
      <c r="G1220" s="73"/>
      <c r="H1220" s="73"/>
      <c r="I1220" s="73"/>
    </row>
    <row r="1221" spans="5:9">
      <c r="E1221" s="73"/>
      <c r="F1221" s="73"/>
      <c r="G1221" s="73"/>
      <c r="H1221" s="73"/>
      <c r="I1221" s="73"/>
    </row>
    <row r="1222" spans="5:9">
      <c r="E1222" s="73"/>
      <c r="F1222" s="73"/>
      <c r="G1222" s="73"/>
      <c r="H1222" s="73"/>
      <c r="I1222" s="73"/>
    </row>
    <row r="1223" spans="5:9">
      <c r="E1223" s="73"/>
      <c r="F1223" s="73"/>
      <c r="G1223" s="73"/>
      <c r="H1223" s="73"/>
      <c r="I1223" s="73"/>
    </row>
    <row r="1224" spans="5:9">
      <c r="E1224" s="73"/>
      <c r="F1224" s="73"/>
      <c r="G1224" s="73"/>
      <c r="H1224" s="73"/>
      <c r="I1224" s="73"/>
    </row>
    <row r="1225" spans="5:9">
      <c r="E1225" s="73"/>
      <c r="F1225" s="73"/>
      <c r="G1225" s="73"/>
      <c r="H1225" s="73"/>
      <c r="I1225" s="73"/>
    </row>
    <row r="1226" spans="5:9">
      <c r="E1226" s="73"/>
      <c r="F1226" s="73"/>
      <c r="G1226" s="73"/>
      <c r="H1226" s="73"/>
      <c r="I1226" s="73"/>
    </row>
    <row r="1227" spans="5:9">
      <c r="E1227" s="73"/>
      <c r="F1227" s="73"/>
      <c r="G1227" s="73"/>
      <c r="H1227" s="73"/>
      <c r="I1227" s="73"/>
    </row>
    <row r="1228" spans="5:9">
      <c r="E1228" s="73"/>
      <c r="F1228" s="73"/>
      <c r="G1228" s="73"/>
      <c r="H1228" s="73"/>
      <c r="I1228" s="73"/>
    </row>
    <row r="1229" spans="5:9">
      <c r="E1229" s="73"/>
      <c r="F1229" s="73"/>
      <c r="G1229" s="73"/>
      <c r="H1229" s="73"/>
      <c r="I1229" s="73"/>
    </row>
    <row r="1230" spans="5:9">
      <c r="E1230" s="73"/>
      <c r="F1230" s="73"/>
      <c r="G1230" s="73"/>
      <c r="H1230" s="73"/>
      <c r="I1230" s="73"/>
    </row>
    <row r="1231" spans="5:9">
      <c r="E1231" s="73"/>
      <c r="F1231" s="73"/>
      <c r="G1231" s="73"/>
      <c r="H1231" s="73"/>
      <c r="I1231" s="73"/>
    </row>
    <row r="1232" spans="5:9">
      <c r="E1232" s="73"/>
      <c r="F1232" s="73"/>
      <c r="G1232" s="73"/>
      <c r="H1232" s="73"/>
      <c r="I1232" s="73"/>
    </row>
    <row r="1233" spans="5:9">
      <c r="E1233" s="73"/>
      <c r="F1233" s="73"/>
      <c r="G1233" s="73"/>
      <c r="H1233" s="73"/>
      <c r="I1233" s="73"/>
    </row>
    <row r="1234" spans="5:9">
      <c r="E1234" s="73"/>
      <c r="F1234" s="73"/>
      <c r="G1234" s="73"/>
      <c r="H1234" s="73"/>
      <c r="I1234" s="73"/>
    </row>
    <row r="1235" spans="5:9">
      <c r="E1235" s="73"/>
      <c r="F1235" s="73"/>
      <c r="G1235" s="73"/>
      <c r="H1235" s="73"/>
      <c r="I1235" s="73"/>
    </row>
    <row r="1236" spans="5:9">
      <c r="E1236" s="73"/>
      <c r="F1236" s="73"/>
      <c r="G1236" s="73"/>
      <c r="H1236" s="73"/>
      <c r="I1236" s="73"/>
    </row>
    <row r="1237" spans="5:9">
      <c r="E1237" s="73"/>
      <c r="F1237" s="73"/>
      <c r="G1237" s="73"/>
      <c r="H1237" s="73"/>
      <c r="I1237" s="73"/>
    </row>
    <row r="1238" spans="5:9">
      <c r="E1238" s="73"/>
      <c r="F1238" s="73"/>
      <c r="G1238" s="73"/>
      <c r="H1238" s="73"/>
      <c r="I1238" s="73"/>
    </row>
    <row r="1239" spans="5:9">
      <c r="E1239" s="73"/>
      <c r="F1239" s="73"/>
      <c r="G1239" s="73"/>
      <c r="H1239" s="73"/>
      <c r="I1239" s="73"/>
    </row>
    <row r="1240" spans="5:9">
      <c r="E1240" s="73"/>
      <c r="F1240" s="73"/>
      <c r="G1240" s="73"/>
      <c r="H1240" s="73"/>
      <c r="I1240" s="73"/>
    </row>
    <row r="1241" spans="5:9">
      <c r="E1241" s="73"/>
      <c r="F1241" s="73"/>
      <c r="G1241" s="73"/>
      <c r="H1241" s="73"/>
      <c r="I1241" s="73"/>
    </row>
    <row r="1242" spans="5:9">
      <c r="E1242" s="73"/>
      <c r="F1242" s="73"/>
      <c r="G1242" s="73"/>
      <c r="H1242" s="73"/>
      <c r="I1242" s="73"/>
    </row>
    <row r="1243" spans="5:9">
      <c r="E1243" s="73"/>
      <c r="F1243" s="73"/>
      <c r="G1243" s="73"/>
      <c r="H1243" s="73"/>
      <c r="I1243" s="73"/>
    </row>
    <row r="1244" spans="5:9">
      <c r="E1244" s="73"/>
      <c r="F1244" s="73"/>
      <c r="G1244" s="73"/>
      <c r="H1244" s="73"/>
      <c r="I1244" s="73"/>
    </row>
    <row r="1245" spans="5:9">
      <c r="E1245" s="73"/>
      <c r="F1245" s="73"/>
      <c r="G1245" s="73"/>
      <c r="H1245" s="73"/>
      <c r="I1245" s="73"/>
    </row>
    <row r="1246" spans="5:9">
      <c r="E1246" s="73"/>
      <c r="F1246" s="73"/>
      <c r="G1246" s="73"/>
      <c r="H1246" s="73"/>
      <c r="I1246" s="73"/>
    </row>
    <row r="1247" spans="5:9">
      <c r="E1247" s="73"/>
      <c r="F1247" s="73"/>
      <c r="G1247" s="73"/>
      <c r="H1247" s="73"/>
      <c r="I1247" s="73"/>
    </row>
    <row r="1248" spans="5:9">
      <c r="E1248" s="73"/>
      <c r="F1248" s="73"/>
      <c r="G1248" s="73"/>
      <c r="H1248" s="73"/>
      <c r="I1248" s="73"/>
    </row>
    <row r="1249" spans="5:9">
      <c r="E1249" s="73"/>
      <c r="F1249" s="73"/>
      <c r="G1249" s="73"/>
      <c r="H1249" s="73"/>
      <c r="I1249" s="73"/>
    </row>
    <row r="1250" spans="5:9">
      <c r="E1250" s="73"/>
      <c r="F1250" s="73"/>
      <c r="G1250" s="73"/>
      <c r="H1250" s="73"/>
      <c r="I1250" s="73"/>
    </row>
    <row r="1251" spans="5:9">
      <c r="E1251" s="73"/>
      <c r="F1251" s="73"/>
      <c r="G1251" s="73"/>
      <c r="H1251" s="73"/>
      <c r="I1251" s="73"/>
    </row>
    <row r="1252" spans="5:9">
      <c r="E1252" s="73"/>
      <c r="F1252" s="73"/>
      <c r="G1252" s="73"/>
      <c r="H1252" s="73"/>
      <c r="I1252" s="73"/>
    </row>
    <row r="1253" spans="5:9">
      <c r="E1253" s="73"/>
      <c r="F1253" s="73"/>
      <c r="G1253" s="73"/>
      <c r="H1253" s="73"/>
      <c r="I1253" s="73"/>
    </row>
    <row r="1254" spans="5:9">
      <c r="E1254" s="73"/>
      <c r="F1254" s="73"/>
      <c r="G1254" s="73"/>
      <c r="H1254" s="73"/>
      <c r="I1254" s="73"/>
    </row>
    <row r="1255" spans="5:9">
      <c r="E1255" s="73"/>
      <c r="F1255" s="73"/>
      <c r="G1255" s="73"/>
      <c r="H1255" s="73"/>
      <c r="I1255" s="73"/>
    </row>
    <row r="1256" spans="5:9">
      <c r="E1256" s="73"/>
      <c r="F1256" s="73"/>
      <c r="G1256" s="73"/>
      <c r="H1256" s="73"/>
      <c r="I1256" s="73"/>
    </row>
    <row r="1257" spans="5:9">
      <c r="E1257" s="73"/>
      <c r="F1257" s="73"/>
      <c r="G1257" s="73"/>
      <c r="H1257" s="73"/>
      <c r="I1257" s="73"/>
    </row>
    <row r="1258" spans="5:9">
      <c r="E1258" s="73"/>
      <c r="F1258" s="73"/>
      <c r="G1258" s="73"/>
      <c r="H1258" s="73"/>
      <c r="I1258" s="73"/>
    </row>
    <row r="1259" spans="5:9">
      <c r="E1259" s="73"/>
      <c r="F1259" s="73"/>
      <c r="G1259" s="73"/>
      <c r="H1259" s="73"/>
      <c r="I1259" s="73"/>
    </row>
    <row r="1260" spans="5:9">
      <c r="E1260" s="73"/>
      <c r="F1260" s="73"/>
      <c r="G1260" s="73"/>
      <c r="H1260" s="73"/>
      <c r="I1260" s="73"/>
    </row>
    <row r="1261" spans="5:9">
      <c r="E1261" s="73"/>
      <c r="F1261" s="73"/>
      <c r="G1261" s="73"/>
      <c r="H1261" s="73"/>
      <c r="I1261" s="73"/>
    </row>
    <row r="1262" spans="5:9">
      <c r="E1262" s="73"/>
      <c r="F1262" s="73"/>
      <c r="G1262" s="73"/>
      <c r="H1262" s="73"/>
      <c r="I1262" s="73"/>
    </row>
    <row r="1263" spans="5:9">
      <c r="E1263" s="73"/>
      <c r="F1263" s="73"/>
      <c r="G1263" s="73"/>
      <c r="H1263" s="73"/>
      <c r="I1263" s="73"/>
    </row>
    <row r="1264" spans="5:9">
      <c r="E1264" s="73"/>
      <c r="F1264" s="73"/>
      <c r="G1264" s="73"/>
      <c r="H1264" s="73"/>
      <c r="I1264" s="73"/>
    </row>
    <row r="1265" spans="5:9">
      <c r="E1265" s="73"/>
      <c r="F1265" s="73"/>
      <c r="G1265" s="73"/>
      <c r="H1265" s="73"/>
      <c r="I1265" s="73"/>
    </row>
    <row r="1266" spans="5:9">
      <c r="E1266" s="73"/>
      <c r="F1266" s="73"/>
      <c r="G1266" s="73"/>
      <c r="H1266" s="73"/>
      <c r="I1266" s="73"/>
    </row>
    <row r="1267" spans="5:9">
      <c r="E1267" s="73"/>
      <c r="F1267" s="73"/>
      <c r="G1267" s="73"/>
      <c r="H1267" s="73"/>
      <c r="I1267" s="73"/>
    </row>
    <row r="1268" spans="5:9">
      <c r="E1268" s="73"/>
      <c r="F1268" s="73"/>
      <c r="G1268" s="73"/>
      <c r="H1268" s="73"/>
      <c r="I1268" s="73"/>
    </row>
    <row r="1269" spans="5:9">
      <c r="E1269" s="73"/>
      <c r="F1269" s="73"/>
      <c r="G1269" s="73"/>
      <c r="H1269" s="73"/>
      <c r="I1269" s="73"/>
    </row>
    <row r="1270" spans="5:9">
      <c r="E1270" s="73"/>
      <c r="F1270" s="73"/>
      <c r="G1270" s="73"/>
      <c r="H1270" s="73"/>
      <c r="I1270" s="73"/>
    </row>
    <row r="1271" spans="5:9">
      <c r="E1271" s="73"/>
      <c r="F1271" s="73"/>
      <c r="G1271" s="73"/>
      <c r="H1271" s="73"/>
      <c r="I1271" s="73"/>
    </row>
    <row r="1272" spans="5:9">
      <c r="E1272" s="73"/>
      <c r="F1272" s="73"/>
      <c r="G1272" s="73"/>
      <c r="H1272" s="73"/>
      <c r="I1272" s="73"/>
    </row>
    <row r="1273" spans="5:9">
      <c r="E1273" s="73"/>
      <c r="F1273" s="73"/>
      <c r="G1273" s="73"/>
      <c r="H1273" s="73"/>
      <c r="I1273" s="73"/>
    </row>
    <row r="1274" spans="5:9">
      <c r="E1274" s="73"/>
      <c r="F1274" s="73"/>
      <c r="G1274" s="73"/>
      <c r="H1274" s="73"/>
      <c r="I1274" s="73"/>
    </row>
    <row r="1275" spans="5:9">
      <c r="E1275" s="73"/>
      <c r="F1275" s="73"/>
      <c r="G1275" s="73"/>
      <c r="H1275" s="73"/>
      <c r="I1275" s="73"/>
    </row>
    <row r="1276" spans="5:9">
      <c r="E1276" s="73"/>
      <c r="F1276" s="73"/>
      <c r="G1276" s="73"/>
      <c r="H1276" s="73"/>
      <c r="I1276" s="73"/>
    </row>
    <row r="1277" spans="5:9">
      <c r="E1277" s="73"/>
      <c r="F1277" s="73"/>
      <c r="G1277" s="73"/>
      <c r="H1277" s="73"/>
      <c r="I1277" s="73"/>
    </row>
    <row r="1278" spans="5:9">
      <c r="E1278" s="73"/>
      <c r="F1278" s="73"/>
      <c r="G1278" s="73"/>
      <c r="H1278" s="73"/>
      <c r="I1278" s="73"/>
    </row>
    <row r="1279" spans="5:9">
      <c r="E1279" s="73"/>
      <c r="F1279" s="73"/>
      <c r="G1279" s="73"/>
      <c r="H1279" s="73"/>
      <c r="I1279" s="73"/>
    </row>
    <row r="1280" spans="5:9">
      <c r="E1280" s="73"/>
      <c r="F1280" s="73"/>
      <c r="G1280" s="73"/>
      <c r="H1280" s="73"/>
      <c r="I1280" s="73"/>
    </row>
    <row r="1281" spans="5:9">
      <c r="E1281" s="73"/>
      <c r="F1281" s="73"/>
      <c r="G1281" s="73"/>
      <c r="H1281" s="73"/>
      <c r="I1281" s="73"/>
    </row>
    <row r="1282" spans="5:9">
      <c r="E1282" s="73"/>
      <c r="F1282" s="73"/>
      <c r="G1282" s="73"/>
      <c r="H1282" s="73"/>
      <c r="I1282" s="73"/>
    </row>
    <row r="1283" spans="5:9">
      <c r="E1283" s="73"/>
      <c r="F1283" s="73"/>
      <c r="G1283" s="73"/>
      <c r="H1283" s="73"/>
      <c r="I1283" s="73"/>
    </row>
    <row r="1284" spans="5:9">
      <c r="E1284" s="73"/>
      <c r="F1284" s="73"/>
      <c r="G1284" s="73"/>
      <c r="H1284" s="73"/>
      <c r="I1284" s="73"/>
    </row>
    <row r="1285" spans="5:9">
      <c r="E1285" s="73"/>
      <c r="F1285" s="73"/>
      <c r="G1285" s="73"/>
      <c r="H1285" s="73"/>
      <c r="I1285" s="73"/>
    </row>
    <row r="1286" spans="5:9">
      <c r="E1286" s="73"/>
      <c r="F1286" s="73"/>
      <c r="G1286" s="73"/>
      <c r="H1286" s="73"/>
      <c r="I1286" s="73"/>
    </row>
    <row r="1287" spans="5:9">
      <c r="E1287" s="73"/>
      <c r="F1287" s="73"/>
      <c r="G1287" s="73"/>
      <c r="H1287" s="73"/>
      <c r="I1287" s="73"/>
    </row>
    <row r="1288" spans="5:9">
      <c r="E1288" s="73"/>
      <c r="F1288" s="73"/>
      <c r="G1288" s="73"/>
      <c r="H1288" s="73"/>
      <c r="I1288" s="73"/>
    </row>
    <row r="1289" spans="5:9">
      <c r="E1289" s="73"/>
      <c r="F1289" s="73"/>
      <c r="G1289" s="73"/>
      <c r="H1289" s="73"/>
      <c r="I1289" s="73"/>
    </row>
    <row r="1290" spans="5:9">
      <c r="E1290" s="73"/>
      <c r="F1290" s="73"/>
      <c r="G1290" s="73"/>
      <c r="H1290" s="73"/>
      <c r="I1290" s="73"/>
    </row>
    <row r="1291" spans="5:9">
      <c r="E1291" s="73"/>
      <c r="F1291" s="73"/>
      <c r="G1291" s="73"/>
      <c r="H1291" s="73"/>
      <c r="I1291" s="73"/>
    </row>
    <row r="1292" spans="5:9">
      <c r="E1292" s="73"/>
      <c r="F1292" s="73"/>
      <c r="G1292" s="73"/>
      <c r="H1292" s="73"/>
      <c r="I1292" s="73"/>
    </row>
    <row r="1293" spans="5:9">
      <c r="E1293" s="73"/>
      <c r="F1293" s="73"/>
      <c r="G1293" s="73"/>
      <c r="H1293" s="73"/>
      <c r="I1293" s="73"/>
    </row>
    <row r="1294" spans="5:9">
      <c r="E1294" s="73"/>
      <c r="F1294" s="73"/>
      <c r="G1294" s="73"/>
      <c r="H1294" s="73"/>
      <c r="I1294" s="73"/>
    </row>
    <row r="1295" spans="5:9">
      <c r="E1295" s="73"/>
      <c r="F1295" s="73"/>
      <c r="G1295" s="73"/>
      <c r="H1295" s="73"/>
      <c r="I1295" s="73"/>
    </row>
    <row r="1296" spans="5:9">
      <c r="E1296" s="73"/>
      <c r="F1296" s="73"/>
      <c r="G1296" s="73"/>
      <c r="H1296" s="73"/>
      <c r="I1296" s="73"/>
    </row>
    <row r="1297" spans="5:9">
      <c r="E1297" s="73"/>
      <c r="F1297" s="73"/>
      <c r="G1297" s="73"/>
      <c r="H1297" s="73"/>
      <c r="I1297" s="73"/>
    </row>
    <row r="1298" spans="5:9">
      <c r="E1298" s="73"/>
      <c r="F1298" s="73"/>
      <c r="G1298" s="73"/>
      <c r="H1298" s="73"/>
      <c r="I1298" s="73"/>
    </row>
    <row r="1299" spans="5:9">
      <c r="E1299" s="73"/>
      <c r="F1299" s="73"/>
      <c r="G1299" s="73"/>
      <c r="H1299" s="73"/>
      <c r="I1299" s="73"/>
    </row>
    <row r="1300" spans="5:9">
      <c r="E1300" s="73"/>
      <c r="F1300" s="73"/>
      <c r="G1300" s="73"/>
      <c r="H1300" s="73"/>
      <c r="I1300" s="73"/>
    </row>
    <row r="1301" spans="5:9">
      <c r="E1301" s="73"/>
      <c r="F1301" s="73"/>
      <c r="G1301" s="73"/>
      <c r="H1301" s="73"/>
      <c r="I1301" s="73"/>
    </row>
    <row r="1302" spans="5:9">
      <c r="E1302" s="73"/>
      <c r="F1302" s="73"/>
      <c r="G1302" s="73"/>
      <c r="H1302" s="73"/>
      <c r="I1302" s="73"/>
    </row>
    <row r="1303" spans="5:9">
      <c r="E1303" s="73"/>
      <c r="F1303" s="73"/>
      <c r="G1303" s="73"/>
      <c r="H1303" s="73"/>
      <c r="I1303" s="73"/>
    </row>
    <row r="1304" spans="5:9">
      <c r="E1304" s="73"/>
      <c r="F1304" s="73"/>
      <c r="G1304" s="73"/>
      <c r="H1304" s="73"/>
      <c r="I1304" s="73"/>
    </row>
    <row r="1305" spans="5:9">
      <c r="E1305" s="73"/>
      <c r="F1305" s="73"/>
      <c r="G1305" s="73"/>
      <c r="H1305" s="73"/>
      <c r="I1305" s="73"/>
    </row>
    <row r="1306" spans="5:9">
      <c r="E1306" s="73"/>
      <c r="F1306" s="73"/>
      <c r="G1306" s="73"/>
      <c r="H1306" s="73"/>
      <c r="I1306" s="73"/>
    </row>
    <row r="1307" spans="5:9">
      <c r="E1307" s="73"/>
      <c r="F1307" s="73"/>
      <c r="G1307" s="73"/>
      <c r="H1307" s="73"/>
      <c r="I1307" s="73"/>
    </row>
    <row r="1308" spans="5:9">
      <c r="E1308" s="73"/>
      <c r="F1308" s="73"/>
      <c r="G1308" s="73"/>
      <c r="H1308" s="73"/>
      <c r="I1308" s="73"/>
    </row>
    <row r="1309" spans="5:9">
      <c r="E1309" s="73"/>
      <c r="F1309" s="73"/>
      <c r="G1309" s="73"/>
      <c r="H1309" s="73"/>
      <c r="I1309" s="73"/>
    </row>
    <row r="1310" spans="5:9">
      <c r="E1310" s="73"/>
      <c r="F1310" s="73"/>
      <c r="G1310" s="73"/>
      <c r="H1310" s="73"/>
      <c r="I1310" s="73"/>
    </row>
    <row r="1311" spans="5:9">
      <c r="E1311" s="73"/>
      <c r="F1311" s="73"/>
      <c r="G1311" s="73"/>
      <c r="H1311" s="73"/>
      <c r="I1311" s="73"/>
    </row>
    <row r="1312" spans="5:9">
      <c r="E1312" s="73"/>
      <c r="F1312" s="73"/>
      <c r="G1312" s="73"/>
      <c r="H1312" s="73"/>
      <c r="I1312" s="73"/>
    </row>
    <row r="1313" spans="5:9">
      <c r="E1313" s="73"/>
      <c r="F1313" s="73"/>
      <c r="G1313" s="73"/>
      <c r="H1313" s="73"/>
      <c r="I1313" s="73"/>
    </row>
    <row r="1314" spans="5:9">
      <c r="E1314" s="73"/>
      <c r="F1314" s="73"/>
      <c r="G1314" s="73"/>
      <c r="H1314" s="73"/>
      <c r="I1314" s="73"/>
    </row>
    <row r="1315" spans="5:9">
      <c r="E1315" s="73"/>
      <c r="F1315" s="73"/>
      <c r="G1315" s="73"/>
      <c r="H1315" s="73"/>
      <c r="I1315" s="73"/>
    </row>
    <row r="1316" spans="5:9">
      <c r="E1316" s="73"/>
      <c r="F1316" s="73"/>
      <c r="G1316" s="73"/>
      <c r="H1316" s="73"/>
      <c r="I1316" s="73"/>
    </row>
    <row r="1317" spans="5:9">
      <c r="E1317" s="73"/>
      <c r="F1317" s="73"/>
      <c r="G1317" s="73"/>
      <c r="H1317" s="73"/>
      <c r="I1317" s="73"/>
    </row>
    <row r="1318" spans="5:9">
      <c r="E1318" s="73"/>
      <c r="F1318" s="73"/>
      <c r="G1318" s="73"/>
      <c r="H1318" s="73"/>
      <c r="I1318" s="73"/>
    </row>
    <row r="1319" spans="5:9">
      <c r="E1319" s="73"/>
      <c r="F1319" s="73"/>
      <c r="G1319" s="73"/>
      <c r="H1319" s="73"/>
      <c r="I1319" s="73"/>
    </row>
    <row r="1320" spans="5:9">
      <c r="E1320" s="73"/>
      <c r="F1320" s="73"/>
      <c r="G1320" s="73"/>
      <c r="H1320" s="73"/>
      <c r="I1320" s="73"/>
    </row>
    <row r="1321" spans="5:9">
      <c r="E1321" s="73"/>
      <c r="F1321" s="73"/>
      <c r="G1321" s="73"/>
      <c r="H1321" s="73"/>
      <c r="I1321" s="73"/>
    </row>
    <row r="1322" spans="5:9">
      <c r="E1322" s="73"/>
      <c r="F1322" s="73"/>
      <c r="G1322" s="73"/>
      <c r="H1322" s="73"/>
      <c r="I1322" s="73"/>
    </row>
    <row r="1323" spans="5:9">
      <c r="E1323" s="73"/>
      <c r="F1323" s="73"/>
      <c r="G1323" s="73"/>
      <c r="H1323" s="73"/>
      <c r="I1323" s="73"/>
    </row>
    <row r="1324" spans="5:9">
      <c r="E1324" s="73"/>
      <c r="F1324" s="73"/>
      <c r="G1324" s="73"/>
      <c r="H1324" s="73"/>
      <c r="I1324" s="73"/>
    </row>
    <row r="1325" spans="5:9">
      <c r="E1325" s="73"/>
      <c r="F1325" s="73"/>
      <c r="G1325" s="73"/>
      <c r="H1325" s="73"/>
      <c r="I1325" s="73"/>
    </row>
    <row r="1326" spans="5:9">
      <c r="E1326" s="73"/>
      <c r="F1326" s="73"/>
      <c r="G1326" s="73"/>
      <c r="H1326" s="73"/>
      <c r="I1326" s="73"/>
    </row>
    <row r="1327" spans="5:9">
      <c r="E1327" s="73"/>
      <c r="F1327" s="73"/>
      <c r="G1327" s="73"/>
      <c r="H1327" s="73"/>
      <c r="I1327" s="73"/>
    </row>
    <row r="1328" spans="5:9">
      <c r="E1328" s="73"/>
      <c r="F1328" s="73"/>
      <c r="G1328" s="73"/>
      <c r="H1328" s="73"/>
      <c r="I1328" s="73"/>
    </row>
    <row r="1329" spans="5:9">
      <c r="E1329" s="73"/>
      <c r="F1329" s="73"/>
      <c r="G1329" s="73"/>
      <c r="H1329" s="73"/>
      <c r="I1329" s="73"/>
    </row>
    <row r="1330" spans="5:9">
      <c r="E1330" s="73"/>
      <c r="F1330" s="73"/>
      <c r="G1330" s="73"/>
      <c r="H1330" s="73"/>
      <c r="I1330" s="73"/>
    </row>
    <row r="1331" spans="5:9">
      <c r="E1331" s="73"/>
      <c r="F1331" s="73"/>
      <c r="G1331" s="73"/>
      <c r="H1331" s="73"/>
      <c r="I1331" s="73"/>
    </row>
    <row r="1332" spans="5:9">
      <c r="E1332" s="73"/>
      <c r="F1332" s="73"/>
      <c r="G1332" s="73"/>
      <c r="H1332" s="73"/>
      <c r="I1332" s="73"/>
    </row>
    <row r="1333" spans="5:9">
      <c r="E1333" s="73"/>
      <c r="F1333" s="73"/>
      <c r="G1333" s="73"/>
      <c r="H1333" s="73"/>
      <c r="I1333" s="73"/>
    </row>
    <row r="1334" spans="5:9">
      <c r="E1334" s="73"/>
      <c r="F1334" s="73"/>
      <c r="G1334" s="73"/>
      <c r="H1334" s="73"/>
      <c r="I1334" s="73"/>
    </row>
    <row r="1335" spans="5:9">
      <c r="E1335" s="73"/>
      <c r="F1335" s="73"/>
      <c r="G1335" s="73"/>
      <c r="H1335" s="73"/>
      <c r="I1335" s="73"/>
    </row>
    <row r="1336" spans="5:9">
      <c r="E1336" s="73"/>
      <c r="F1336" s="73"/>
      <c r="G1336" s="73"/>
      <c r="H1336" s="73"/>
      <c r="I1336" s="73"/>
    </row>
    <row r="1337" spans="5:9">
      <c r="E1337" s="73"/>
      <c r="F1337" s="73"/>
      <c r="G1337" s="73"/>
      <c r="H1337" s="73"/>
      <c r="I1337" s="73"/>
    </row>
    <row r="1338" spans="5:9">
      <c r="E1338" s="73"/>
      <c r="F1338" s="73"/>
      <c r="G1338" s="73"/>
      <c r="H1338" s="73"/>
      <c r="I1338" s="73"/>
    </row>
    <row r="1339" spans="5:9">
      <c r="E1339" s="73"/>
      <c r="F1339" s="73"/>
      <c r="G1339" s="73"/>
      <c r="H1339" s="73"/>
      <c r="I1339" s="73"/>
    </row>
    <row r="1340" spans="5:9">
      <c r="E1340" s="73"/>
      <c r="F1340" s="73"/>
      <c r="G1340" s="73"/>
      <c r="H1340" s="73"/>
      <c r="I1340" s="73"/>
    </row>
    <row r="1341" spans="5:9">
      <c r="E1341" s="73"/>
      <c r="F1341" s="73"/>
      <c r="G1341" s="73"/>
      <c r="H1341" s="73"/>
      <c r="I1341" s="73"/>
    </row>
    <row r="1342" spans="5:9">
      <c r="E1342" s="73"/>
      <c r="F1342" s="73"/>
      <c r="G1342" s="73"/>
      <c r="H1342" s="73"/>
      <c r="I1342" s="73"/>
    </row>
    <row r="1343" spans="5:9">
      <c r="E1343" s="73"/>
      <c r="F1343" s="73"/>
      <c r="G1343" s="73"/>
      <c r="H1343" s="73"/>
      <c r="I1343" s="73"/>
    </row>
    <row r="1344" spans="5:9">
      <c r="E1344" s="73"/>
      <c r="F1344" s="73"/>
      <c r="G1344" s="73"/>
      <c r="H1344" s="73"/>
      <c r="I1344" s="73"/>
    </row>
    <row r="1345" spans="5:9">
      <c r="E1345" s="73"/>
      <c r="F1345" s="73"/>
      <c r="G1345" s="73"/>
      <c r="H1345" s="73"/>
      <c r="I1345" s="73"/>
    </row>
    <row r="1346" spans="5:9">
      <c r="E1346" s="73"/>
      <c r="F1346" s="73"/>
      <c r="G1346" s="73"/>
      <c r="H1346" s="73"/>
      <c r="I1346" s="73"/>
    </row>
    <row r="1347" spans="5:9">
      <c r="E1347" s="73"/>
      <c r="F1347" s="73"/>
      <c r="G1347" s="73"/>
      <c r="H1347" s="73"/>
      <c r="I1347" s="73"/>
    </row>
    <row r="1348" spans="5:9">
      <c r="E1348" s="73"/>
      <c r="F1348" s="73"/>
      <c r="G1348" s="73"/>
      <c r="H1348" s="73"/>
      <c r="I1348" s="73"/>
    </row>
    <row r="1349" spans="5:9">
      <c r="E1349" s="73"/>
      <c r="F1349" s="73"/>
      <c r="G1349" s="73"/>
      <c r="H1349" s="73"/>
      <c r="I1349" s="73"/>
    </row>
    <row r="1350" spans="5:9">
      <c r="E1350" s="73"/>
      <c r="F1350" s="73"/>
      <c r="G1350" s="73"/>
      <c r="H1350" s="73"/>
      <c r="I1350" s="73"/>
    </row>
    <row r="1351" spans="5:9">
      <c r="E1351" s="73"/>
      <c r="F1351" s="73"/>
      <c r="G1351" s="73"/>
      <c r="H1351" s="73"/>
      <c r="I1351" s="73"/>
    </row>
    <row r="1352" spans="5:9">
      <c r="E1352" s="73"/>
      <c r="F1352" s="73"/>
      <c r="G1352" s="73"/>
      <c r="H1352" s="73"/>
      <c r="I1352" s="73"/>
    </row>
    <row r="1353" spans="5:9">
      <c r="E1353" s="73"/>
      <c r="F1353" s="73"/>
      <c r="G1353" s="73"/>
      <c r="H1353" s="73"/>
      <c r="I1353" s="73"/>
    </row>
    <row r="1354" spans="5:9">
      <c r="E1354" s="73"/>
      <c r="F1354" s="73"/>
      <c r="G1354" s="73"/>
      <c r="H1354" s="73"/>
      <c r="I1354" s="73"/>
    </row>
    <row r="1355" spans="5:9">
      <c r="E1355" s="73"/>
      <c r="F1355" s="73"/>
      <c r="G1355" s="73"/>
      <c r="H1355" s="73"/>
      <c r="I1355" s="73"/>
    </row>
    <row r="1356" spans="5:9">
      <c r="E1356" s="73"/>
      <c r="F1356" s="73"/>
      <c r="G1356" s="73"/>
      <c r="H1356" s="73"/>
      <c r="I1356" s="73"/>
    </row>
    <row r="1357" spans="5:9">
      <c r="E1357" s="73"/>
      <c r="F1357" s="73"/>
      <c r="G1357" s="73"/>
      <c r="H1357" s="73"/>
      <c r="I1357" s="73"/>
    </row>
    <row r="1358" spans="5:9">
      <c r="E1358" s="73"/>
      <c r="F1358" s="73"/>
      <c r="G1358" s="73"/>
      <c r="H1358" s="73"/>
      <c r="I1358" s="73"/>
    </row>
    <row r="1359" spans="5:9">
      <c r="E1359" s="73"/>
      <c r="F1359" s="73"/>
      <c r="G1359" s="73"/>
      <c r="H1359" s="73"/>
      <c r="I1359" s="73"/>
    </row>
    <row r="1360" spans="5:9">
      <c r="E1360" s="73"/>
      <c r="F1360" s="73"/>
      <c r="G1360" s="73"/>
      <c r="H1360" s="73"/>
      <c r="I1360" s="73"/>
    </row>
    <row r="1361" spans="5:9">
      <c r="E1361" s="73"/>
      <c r="F1361" s="73"/>
      <c r="G1361" s="73"/>
      <c r="H1361" s="73"/>
      <c r="I1361" s="73"/>
    </row>
    <row r="1362" spans="5:9">
      <c r="E1362" s="73"/>
      <c r="F1362" s="73"/>
      <c r="G1362" s="73"/>
      <c r="H1362" s="73"/>
      <c r="I1362" s="73"/>
    </row>
    <row r="1363" spans="5:9">
      <c r="E1363" s="73"/>
      <c r="F1363" s="73"/>
      <c r="G1363" s="73"/>
      <c r="H1363" s="73"/>
      <c r="I1363" s="73"/>
    </row>
    <row r="1364" spans="5:9">
      <c r="E1364" s="73"/>
      <c r="F1364" s="73"/>
      <c r="G1364" s="73"/>
      <c r="H1364" s="73"/>
      <c r="I1364" s="73"/>
    </row>
    <row r="1365" spans="5:9">
      <c r="E1365" s="73"/>
      <c r="F1365" s="73"/>
      <c r="G1365" s="73"/>
      <c r="H1365" s="73"/>
      <c r="I1365" s="73"/>
    </row>
    <row r="1366" spans="5:9">
      <c r="E1366" s="73"/>
      <c r="F1366" s="73"/>
      <c r="G1366" s="73"/>
      <c r="H1366" s="73"/>
      <c r="I1366" s="73"/>
    </row>
    <row r="1367" spans="5:9">
      <c r="E1367" s="73"/>
      <c r="F1367" s="73"/>
      <c r="G1367" s="73"/>
      <c r="H1367" s="73"/>
      <c r="I1367" s="73"/>
    </row>
    <row r="1368" spans="5:9">
      <c r="E1368" s="73"/>
      <c r="F1368" s="73"/>
      <c r="G1368" s="73"/>
      <c r="H1368" s="73"/>
      <c r="I1368" s="73"/>
    </row>
    <row r="1369" spans="5:9">
      <c r="E1369" s="73"/>
      <c r="F1369" s="73"/>
      <c r="G1369" s="73"/>
      <c r="H1369" s="73"/>
      <c r="I1369" s="73"/>
    </row>
    <row r="1370" spans="5:9">
      <c r="E1370" s="73"/>
      <c r="F1370" s="73"/>
      <c r="G1370" s="73"/>
      <c r="H1370" s="73"/>
      <c r="I1370" s="73"/>
    </row>
    <row r="1371" spans="5:9">
      <c r="E1371" s="73"/>
      <c r="F1371" s="73"/>
      <c r="G1371" s="73"/>
      <c r="H1371" s="73"/>
      <c r="I1371" s="73"/>
    </row>
    <row r="1372" spans="5:9">
      <c r="E1372" s="73"/>
      <c r="F1372" s="73"/>
      <c r="G1372" s="73"/>
      <c r="H1372" s="73"/>
      <c r="I1372" s="73"/>
    </row>
    <row r="1373" spans="5:9">
      <c r="E1373" s="73"/>
      <c r="F1373" s="73"/>
      <c r="G1373" s="73"/>
      <c r="H1373" s="73"/>
      <c r="I1373" s="73"/>
    </row>
    <row r="1374" spans="5:9">
      <c r="E1374" s="73"/>
      <c r="F1374" s="73"/>
      <c r="G1374" s="73"/>
      <c r="H1374" s="73"/>
      <c r="I1374" s="73"/>
    </row>
    <row r="1375" spans="5:9">
      <c r="E1375" s="73"/>
      <c r="F1375" s="73"/>
      <c r="G1375" s="73"/>
      <c r="H1375" s="73"/>
      <c r="I1375" s="73"/>
    </row>
    <row r="1376" spans="5:9">
      <c r="E1376" s="73"/>
      <c r="F1376" s="73"/>
      <c r="G1376" s="73"/>
      <c r="H1376" s="73"/>
      <c r="I1376" s="73"/>
    </row>
    <row r="1377" spans="5:9">
      <c r="E1377" s="73"/>
      <c r="F1377" s="73"/>
      <c r="G1377" s="73"/>
      <c r="H1377" s="73"/>
      <c r="I1377" s="73"/>
    </row>
    <row r="1378" spans="5:9">
      <c r="E1378" s="73"/>
      <c r="F1378" s="73"/>
      <c r="G1378" s="73"/>
      <c r="H1378" s="73"/>
      <c r="I1378" s="73"/>
    </row>
    <row r="1379" spans="5:9">
      <c r="E1379" s="73"/>
      <c r="F1379" s="73"/>
      <c r="G1379" s="73"/>
      <c r="H1379" s="73"/>
      <c r="I1379" s="73"/>
    </row>
    <row r="1380" spans="5:9">
      <c r="E1380" s="73"/>
      <c r="F1380" s="73"/>
      <c r="G1380" s="73"/>
      <c r="H1380" s="73"/>
      <c r="I1380" s="73"/>
    </row>
    <row r="1381" spans="5:9">
      <c r="E1381" s="73"/>
      <c r="F1381" s="73"/>
      <c r="G1381" s="73"/>
      <c r="H1381" s="73"/>
      <c r="I1381" s="73"/>
    </row>
    <row r="1382" spans="5:9">
      <c r="E1382" s="73"/>
      <c r="F1382" s="73"/>
      <c r="G1382" s="73"/>
      <c r="H1382" s="73"/>
      <c r="I1382" s="73"/>
    </row>
    <row r="1383" spans="5:9">
      <c r="E1383" s="73"/>
      <c r="F1383" s="73"/>
      <c r="G1383" s="73"/>
      <c r="H1383" s="73"/>
      <c r="I1383" s="73"/>
    </row>
    <row r="1384" spans="5:9">
      <c r="E1384" s="73"/>
      <c r="F1384" s="73"/>
      <c r="G1384" s="73"/>
      <c r="H1384" s="73"/>
      <c r="I1384" s="73"/>
    </row>
    <row r="1385" spans="5:9">
      <c r="E1385" s="73"/>
      <c r="F1385" s="73"/>
      <c r="G1385" s="73"/>
      <c r="H1385" s="73"/>
      <c r="I1385" s="73"/>
    </row>
    <row r="1386" spans="5:9">
      <c r="E1386" s="73"/>
      <c r="F1386" s="73"/>
      <c r="G1386" s="73"/>
      <c r="H1386" s="73"/>
      <c r="I1386" s="73"/>
    </row>
    <row r="1387" spans="5:9">
      <c r="E1387" s="73"/>
      <c r="F1387" s="73"/>
      <c r="G1387" s="73"/>
      <c r="H1387" s="73"/>
      <c r="I1387" s="73"/>
    </row>
    <row r="1388" spans="5:9">
      <c r="E1388" s="73"/>
      <c r="F1388" s="73"/>
      <c r="G1388" s="73"/>
      <c r="H1388" s="73"/>
      <c r="I1388" s="73"/>
    </row>
    <row r="1389" spans="5:9">
      <c r="E1389" s="73"/>
      <c r="F1389" s="73"/>
      <c r="G1389" s="73"/>
      <c r="H1389" s="73"/>
      <c r="I1389" s="73"/>
    </row>
    <row r="1390" spans="5:9">
      <c r="E1390" s="73"/>
      <c r="F1390" s="73"/>
      <c r="G1390" s="73"/>
      <c r="H1390" s="73"/>
      <c r="I1390" s="73"/>
    </row>
    <row r="1391" spans="5:9">
      <c r="E1391" s="73"/>
      <c r="F1391" s="73"/>
      <c r="G1391" s="73"/>
      <c r="H1391" s="73"/>
      <c r="I1391" s="73"/>
    </row>
    <row r="1392" spans="5:9">
      <c r="E1392" s="73"/>
      <c r="F1392" s="73"/>
      <c r="G1392" s="73"/>
      <c r="H1392" s="73"/>
      <c r="I1392" s="73"/>
    </row>
    <row r="1393" spans="5:9">
      <c r="E1393" s="73"/>
      <c r="F1393" s="73"/>
      <c r="G1393" s="73"/>
      <c r="H1393" s="73"/>
      <c r="I1393" s="73"/>
    </row>
    <row r="1394" spans="5:9">
      <c r="E1394" s="73"/>
      <c r="F1394" s="73"/>
      <c r="G1394" s="73"/>
      <c r="H1394" s="73"/>
      <c r="I1394" s="73"/>
    </row>
    <row r="1395" spans="5:9">
      <c r="E1395" s="73"/>
      <c r="F1395" s="73"/>
      <c r="G1395" s="73"/>
      <c r="H1395" s="73"/>
      <c r="I1395" s="73"/>
    </row>
    <row r="1396" spans="5:9">
      <c r="E1396" s="73"/>
      <c r="F1396" s="73"/>
      <c r="G1396" s="73"/>
      <c r="H1396" s="73"/>
      <c r="I1396" s="73"/>
    </row>
    <row r="1397" spans="5:9">
      <c r="E1397" s="73"/>
      <c r="F1397" s="73"/>
      <c r="G1397" s="73"/>
      <c r="H1397" s="73"/>
      <c r="I1397" s="73"/>
    </row>
    <row r="1398" spans="5:9">
      <c r="E1398" s="73"/>
      <c r="F1398" s="73"/>
      <c r="G1398" s="73"/>
      <c r="H1398" s="73"/>
      <c r="I1398" s="73"/>
    </row>
    <row r="1399" spans="5:9">
      <c r="E1399" s="73"/>
      <c r="F1399" s="73"/>
      <c r="G1399" s="73"/>
      <c r="H1399" s="73"/>
      <c r="I1399" s="73"/>
    </row>
    <row r="1400" spans="5:9">
      <c r="E1400" s="73"/>
      <c r="F1400" s="73"/>
      <c r="G1400" s="73"/>
      <c r="H1400" s="73"/>
      <c r="I1400" s="73"/>
    </row>
    <row r="1401" spans="5:9">
      <c r="E1401" s="73"/>
      <c r="F1401" s="73"/>
      <c r="G1401" s="73"/>
      <c r="H1401" s="73"/>
      <c r="I1401" s="73"/>
    </row>
    <row r="1402" spans="5:9">
      <c r="E1402" s="73"/>
      <c r="F1402" s="73"/>
      <c r="G1402" s="73"/>
      <c r="H1402" s="73"/>
      <c r="I1402" s="73"/>
    </row>
    <row r="1403" spans="5:9">
      <c r="E1403" s="73"/>
      <c r="F1403" s="73"/>
      <c r="G1403" s="73"/>
      <c r="H1403" s="73"/>
      <c r="I1403" s="73"/>
    </row>
    <row r="1404" spans="5:9">
      <c r="E1404" s="73"/>
      <c r="F1404" s="73"/>
      <c r="G1404" s="73"/>
      <c r="H1404" s="73"/>
      <c r="I1404" s="73"/>
    </row>
    <row r="1405" spans="5:9">
      <c r="E1405" s="73"/>
      <c r="F1405" s="73"/>
      <c r="G1405" s="73"/>
      <c r="H1405" s="73"/>
      <c r="I1405" s="73"/>
    </row>
    <row r="1406" spans="5:9">
      <c r="E1406" s="73"/>
      <c r="F1406" s="73"/>
      <c r="G1406" s="73"/>
      <c r="H1406" s="73"/>
      <c r="I1406" s="73"/>
    </row>
    <row r="1407" spans="5:9">
      <c r="E1407" s="73"/>
      <c r="F1407" s="73"/>
      <c r="G1407" s="73"/>
      <c r="H1407" s="73"/>
      <c r="I1407" s="73"/>
    </row>
    <row r="1408" spans="5:9">
      <c r="E1408" s="73"/>
      <c r="F1408" s="73"/>
      <c r="G1408" s="73"/>
      <c r="H1408" s="73"/>
      <c r="I1408" s="73"/>
    </row>
    <row r="1409" spans="5:9">
      <c r="E1409" s="73"/>
      <c r="F1409" s="73"/>
      <c r="G1409" s="73"/>
      <c r="H1409" s="73"/>
      <c r="I1409" s="73"/>
    </row>
    <row r="1410" spans="5:9">
      <c r="E1410" s="73"/>
      <c r="F1410" s="73"/>
      <c r="G1410" s="73"/>
      <c r="H1410" s="73"/>
      <c r="I1410" s="73"/>
    </row>
    <row r="1411" spans="5:9">
      <c r="E1411" s="73"/>
      <c r="F1411" s="73"/>
      <c r="G1411" s="73"/>
      <c r="H1411" s="73"/>
      <c r="I1411" s="73"/>
    </row>
    <row r="1412" spans="5:9">
      <c r="E1412" s="73"/>
      <c r="F1412" s="73"/>
      <c r="G1412" s="73"/>
      <c r="H1412" s="73"/>
      <c r="I1412" s="73"/>
    </row>
    <row r="1413" spans="5:9">
      <c r="E1413" s="73"/>
      <c r="F1413" s="73"/>
      <c r="G1413" s="73"/>
      <c r="H1413" s="73"/>
      <c r="I1413" s="73"/>
    </row>
    <row r="1414" spans="5:9">
      <c r="E1414" s="73"/>
      <c r="F1414" s="73"/>
      <c r="G1414" s="73"/>
      <c r="H1414" s="73"/>
      <c r="I1414" s="73"/>
    </row>
    <row r="1415" spans="5:9">
      <c r="E1415" s="73"/>
      <c r="F1415" s="73"/>
      <c r="G1415" s="73"/>
      <c r="H1415" s="73"/>
      <c r="I1415" s="73"/>
    </row>
    <row r="1416" spans="5:9">
      <c r="E1416" s="73"/>
      <c r="F1416" s="73"/>
      <c r="G1416" s="73"/>
      <c r="H1416" s="73"/>
      <c r="I1416" s="73"/>
    </row>
    <row r="1417" spans="5:9">
      <c r="E1417" s="73"/>
      <c r="F1417" s="73"/>
      <c r="G1417" s="73"/>
      <c r="H1417" s="73"/>
      <c r="I1417" s="73"/>
    </row>
    <row r="1418" spans="5:9">
      <c r="E1418" s="73"/>
      <c r="F1418" s="73"/>
      <c r="G1418" s="73"/>
      <c r="H1418" s="73"/>
      <c r="I1418" s="73"/>
    </row>
    <row r="1419" spans="5:9">
      <c r="E1419" s="73"/>
      <c r="F1419" s="73"/>
      <c r="G1419" s="73"/>
      <c r="H1419" s="73"/>
      <c r="I1419" s="73"/>
    </row>
    <row r="1420" spans="5:9">
      <c r="E1420" s="73"/>
      <c r="F1420" s="73"/>
      <c r="G1420" s="73"/>
      <c r="H1420" s="73"/>
      <c r="I1420" s="73"/>
    </row>
    <row r="1421" spans="5:9">
      <c r="E1421" s="73"/>
      <c r="F1421" s="73"/>
      <c r="G1421" s="73"/>
      <c r="H1421" s="73"/>
      <c r="I1421" s="73"/>
    </row>
    <row r="1422" spans="5:9">
      <c r="E1422" s="73"/>
      <c r="F1422" s="73"/>
      <c r="G1422" s="73"/>
      <c r="H1422" s="73"/>
      <c r="I1422" s="73"/>
    </row>
    <row r="1423" spans="5:9">
      <c r="E1423" s="73"/>
      <c r="F1423" s="73"/>
      <c r="G1423" s="73"/>
      <c r="H1423" s="73"/>
      <c r="I1423" s="73"/>
    </row>
    <row r="1424" spans="5:9">
      <c r="E1424" s="73"/>
      <c r="F1424" s="73"/>
      <c r="G1424" s="73"/>
      <c r="H1424" s="73"/>
      <c r="I1424" s="73"/>
    </row>
    <row r="1425" spans="5:9">
      <c r="E1425" s="73"/>
      <c r="F1425" s="73"/>
      <c r="G1425" s="73"/>
      <c r="H1425" s="73"/>
      <c r="I1425" s="73"/>
    </row>
    <row r="1426" spans="5:9">
      <c r="E1426" s="73"/>
      <c r="F1426" s="73"/>
      <c r="G1426" s="73"/>
      <c r="H1426" s="73"/>
      <c r="I1426" s="73"/>
    </row>
    <row r="1427" spans="5:9">
      <c r="E1427" s="73"/>
      <c r="F1427" s="73"/>
      <c r="G1427" s="73"/>
      <c r="H1427" s="73"/>
      <c r="I1427" s="73"/>
    </row>
    <row r="1428" spans="5:9">
      <c r="E1428" s="73"/>
      <c r="F1428" s="73"/>
      <c r="G1428" s="73"/>
      <c r="H1428" s="73"/>
      <c r="I1428" s="73"/>
    </row>
    <row r="1429" spans="5:9">
      <c r="E1429" s="73"/>
      <c r="F1429" s="73"/>
      <c r="G1429" s="73"/>
      <c r="H1429" s="73"/>
      <c r="I1429" s="73"/>
    </row>
    <row r="1430" spans="5:9">
      <c r="E1430" s="73"/>
      <c r="F1430" s="73"/>
      <c r="G1430" s="73"/>
      <c r="H1430" s="73"/>
      <c r="I1430" s="73"/>
    </row>
    <row r="1431" spans="5:9">
      <c r="E1431" s="73"/>
      <c r="F1431" s="73"/>
      <c r="G1431" s="73"/>
      <c r="H1431" s="73"/>
      <c r="I1431" s="73"/>
    </row>
    <row r="1432" spans="5:9">
      <c r="E1432" s="73"/>
      <c r="F1432" s="73"/>
      <c r="G1432" s="73"/>
      <c r="H1432" s="73"/>
      <c r="I1432" s="73"/>
    </row>
    <row r="1433" spans="5:9">
      <c r="E1433" s="73"/>
      <c r="F1433" s="73"/>
      <c r="G1433" s="73"/>
      <c r="H1433" s="73"/>
      <c r="I1433" s="73"/>
    </row>
    <row r="1434" spans="5:9">
      <c r="E1434" s="73"/>
      <c r="F1434" s="73"/>
      <c r="G1434" s="73"/>
      <c r="H1434" s="73"/>
      <c r="I1434" s="73"/>
    </row>
    <row r="1435" spans="5:9">
      <c r="E1435" s="73"/>
      <c r="F1435" s="73"/>
      <c r="G1435" s="73"/>
      <c r="H1435" s="73"/>
      <c r="I1435" s="73"/>
    </row>
    <row r="1436" spans="5:9">
      <c r="E1436" s="73"/>
      <c r="F1436" s="73"/>
      <c r="G1436" s="73"/>
      <c r="H1436" s="73"/>
      <c r="I1436" s="73"/>
    </row>
    <row r="1437" spans="5:9">
      <c r="E1437" s="73"/>
      <c r="F1437" s="73"/>
      <c r="G1437" s="73"/>
      <c r="H1437" s="73"/>
      <c r="I1437" s="73"/>
    </row>
    <row r="1438" spans="5:9">
      <c r="E1438" s="73"/>
      <c r="F1438" s="73"/>
      <c r="G1438" s="73"/>
      <c r="H1438" s="73"/>
      <c r="I1438" s="73"/>
    </row>
    <row r="1439" spans="5:9">
      <c r="E1439" s="73"/>
      <c r="F1439" s="73"/>
      <c r="G1439" s="73"/>
      <c r="H1439" s="73"/>
      <c r="I1439" s="73"/>
    </row>
    <row r="1440" spans="5:9">
      <c r="E1440" s="73"/>
      <c r="F1440" s="73"/>
      <c r="G1440" s="73"/>
      <c r="H1440" s="73"/>
      <c r="I1440" s="73"/>
    </row>
    <row r="1441" spans="5:9">
      <c r="E1441" s="73"/>
      <c r="F1441" s="73"/>
      <c r="G1441" s="73"/>
      <c r="H1441" s="73"/>
      <c r="I1441" s="73"/>
    </row>
    <row r="1442" spans="5:9">
      <c r="E1442" s="73"/>
      <c r="F1442" s="73"/>
      <c r="G1442" s="73"/>
      <c r="H1442" s="73"/>
      <c r="I1442" s="73"/>
    </row>
    <row r="1443" spans="5:9">
      <c r="E1443" s="73"/>
      <c r="F1443" s="73"/>
      <c r="G1443" s="73"/>
      <c r="H1443" s="73"/>
      <c r="I1443" s="73"/>
    </row>
    <row r="1444" spans="5:9">
      <c r="E1444" s="73"/>
      <c r="F1444" s="73"/>
      <c r="G1444" s="73"/>
      <c r="H1444" s="73"/>
      <c r="I1444" s="73"/>
    </row>
    <row r="1445" spans="5:9">
      <c r="E1445" s="73"/>
      <c r="F1445" s="73"/>
      <c r="G1445" s="73"/>
      <c r="H1445" s="73"/>
      <c r="I1445" s="73"/>
    </row>
    <row r="1446" spans="5:9">
      <c r="E1446" s="73"/>
      <c r="F1446" s="73"/>
      <c r="G1446" s="73"/>
      <c r="H1446" s="73"/>
      <c r="I1446" s="73"/>
    </row>
    <row r="1447" spans="5:9">
      <c r="E1447" s="73"/>
      <c r="F1447" s="73"/>
      <c r="G1447" s="73"/>
      <c r="H1447" s="73"/>
      <c r="I1447" s="73"/>
    </row>
    <row r="1448" spans="5:9">
      <c r="E1448" s="73"/>
      <c r="F1448" s="73"/>
      <c r="G1448" s="73"/>
      <c r="H1448" s="73"/>
      <c r="I1448" s="73"/>
    </row>
    <row r="1449" spans="5:9">
      <c r="E1449" s="73"/>
      <c r="F1449" s="73"/>
      <c r="G1449" s="73"/>
      <c r="H1449" s="73"/>
      <c r="I1449" s="73"/>
    </row>
    <row r="1450" spans="5:9">
      <c r="E1450" s="73"/>
      <c r="F1450" s="73"/>
      <c r="G1450" s="73"/>
      <c r="H1450" s="73"/>
      <c r="I1450" s="73"/>
    </row>
    <row r="1451" spans="5:9">
      <c r="E1451" s="73"/>
      <c r="F1451" s="73"/>
      <c r="G1451" s="73"/>
      <c r="H1451" s="73"/>
      <c r="I1451" s="73"/>
    </row>
    <row r="1452" spans="5:9">
      <c r="E1452" s="73"/>
      <c r="F1452" s="73"/>
      <c r="G1452" s="73"/>
      <c r="H1452" s="73"/>
      <c r="I1452" s="73"/>
    </row>
    <row r="1453" spans="5:9">
      <c r="E1453" s="73"/>
      <c r="F1453" s="73"/>
      <c r="G1453" s="73"/>
      <c r="H1453" s="73"/>
      <c r="I1453" s="73"/>
    </row>
    <row r="1454" spans="5:9">
      <c r="E1454" s="73"/>
      <c r="F1454" s="73"/>
      <c r="G1454" s="73"/>
      <c r="H1454" s="73"/>
      <c r="I1454" s="73"/>
    </row>
    <row r="1455" spans="5:9">
      <c r="E1455" s="73"/>
      <c r="F1455" s="73"/>
      <c r="G1455" s="73"/>
      <c r="H1455" s="73"/>
      <c r="I1455" s="73"/>
    </row>
    <row r="1456" spans="5:9">
      <c r="E1456" s="73"/>
      <c r="F1456" s="73"/>
      <c r="G1456" s="73"/>
      <c r="H1456" s="73"/>
      <c r="I1456" s="73"/>
    </row>
    <row r="1457" spans="5:9">
      <c r="E1457" s="73"/>
      <c r="F1457" s="73"/>
      <c r="G1457" s="73"/>
      <c r="H1457" s="73"/>
      <c r="I1457" s="73"/>
    </row>
    <row r="1458" spans="5:9">
      <c r="E1458" s="73"/>
      <c r="F1458" s="73"/>
      <c r="G1458" s="73"/>
      <c r="H1458" s="73"/>
      <c r="I1458" s="73"/>
    </row>
    <row r="1459" spans="5:9">
      <c r="E1459" s="73"/>
      <c r="F1459" s="73"/>
      <c r="G1459" s="73"/>
      <c r="H1459" s="73"/>
      <c r="I1459" s="73"/>
    </row>
    <row r="1460" spans="5:9">
      <c r="E1460" s="73"/>
      <c r="F1460" s="73"/>
      <c r="G1460" s="73"/>
      <c r="H1460" s="73"/>
      <c r="I1460" s="73"/>
    </row>
    <row r="1461" spans="5:9">
      <c r="E1461" s="73"/>
      <c r="F1461" s="73"/>
      <c r="G1461" s="73"/>
      <c r="H1461" s="73"/>
      <c r="I1461" s="73"/>
    </row>
    <row r="1462" spans="5:9">
      <c r="E1462" s="73"/>
      <c r="F1462" s="73"/>
      <c r="G1462" s="73"/>
      <c r="H1462" s="73"/>
      <c r="I1462" s="73"/>
    </row>
    <row r="1463" spans="5:9">
      <c r="E1463" s="73"/>
      <c r="F1463" s="73"/>
      <c r="G1463" s="73"/>
      <c r="H1463" s="73"/>
      <c r="I1463" s="73"/>
    </row>
    <row r="1464" spans="5:9">
      <c r="E1464" s="73"/>
      <c r="F1464" s="73"/>
      <c r="G1464" s="73"/>
      <c r="H1464" s="73"/>
      <c r="I1464" s="73"/>
    </row>
    <row r="1465" spans="5:9">
      <c r="E1465" s="73"/>
      <c r="F1465" s="73"/>
      <c r="G1465" s="73"/>
      <c r="H1465" s="73"/>
      <c r="I1465" s="73"/>
    </row>
    <row r="1466" spans="5:9">
      <c r="E1466" s="73"/>
      <c r="F1466" s="73"/>
      <c r="G1466" s="73"/>
      <c r="H1466" s="73"/>
      <c r="I1466" s="73"/>
    </row>
    <row r="1467" spans="5:9">
      <c r="E1467" s="73"/>
      <c r="F1467" s="73"/>
      <c r="G1467" s="73"/>
      <c r="H1467" s="73"/>
      <c r="I1467" s="73"/>
    </row>
    <row r="1468" spans="5:9">
      <c r="E1468" s="73"/>
      <c r="F1468" s="73"/>
      <c r="G1468" s="73"/>
      <c r="H1468" s="73"/>
      <c r="I1468" s="73"/>
    </row>
    <row r="1469" spans="5:9">
      <c r="E1469" s="73"/>
      <c r="F1469" s="73"/>
      <c r="G1469" s="73"/>
      <c r="H1469" s="73"/>
      <c r="I1469" s="73"/>
    </row>
    <row r="1470" spans="5:9">
      <c r="E1470" s="73"/>
      <c r="F1470" s="73"/>
      <c r="G1470" s="73"/>
      <c r="H1470" s="73"/>
      <c r="I1470" s="73"/>
    </row>
    <row r="1471" spans="5:9">
      <c r="E1471" s="73"/>
      <c r="F1471" s="73"/>
      <c r="G1471" s="73"/>
      <c r="H1471" s="73"/>
      <c r="I1471" s="73"/>
    </row>
    <row r="1472" spans="5:9">
      <c r="E1472" s="73"/>
      <c r="F1472" s="73"/>
      <c r="G1472" s="73"/>
      <c r="H1472" s="73"/>
      <c r="I1472" s="73"/>
    </row>
    <row r="1473" spans="5:9">
      <c r="E1473" s="73"/>
      <c r="F1473" s="73"/>
      <c r="G1473" s="73"/>
      <c r="H1473" s="73"/>
      <c r="I1473" s="73"/>
    </row>
    <row r="1474" spans="5:9">
      <c r="E1474" s="73"/>
      <c r="F1474" s="73"/>
      <c r="G1474" s="73"/>
      <c r="H1474" s="73"/>
      <c r="I1474" s="73"/>
    </row>
    <row r="1475" spans="5:9">
      <c r="E1475" s="73"/>
      <c r="F1475" s="73"/>
      <c r="G1475" s="73"/>
      <c r="H1475" s="73"/>
      <c r="I1475" s="73"/>
    </row>
    <row r="1476" spans="5:9">
      <c r="E1476" s="73"/>
      <c r="F1476" s="73"/>
      <c r="G1476" s="73"/>
      <c r="H1476" s="73"/>
      <c r="I1476" s="73"/>
    </row>
    <row r="1477" spans="5:9">
      <c r="E1477" s="73"/>
      <c r="F1477" s="73"/>
      <c r="G1477" s="73"/>
      <c r="H1477" s="73"/>
      <c r="I1477" s="73"/>
    </row>
    <row r="1478" spans="5:9">
      <c r="E1478" s="73"/>
      <c r="F1478" s="73"/>
      <c r="G1478" s="73"/>
      <c r="H1478" s="73"/>
      <c r="I1478" s="73"/>
    </row>
    <row r="1479" spans="5:9">
      <c r="E1479" s="73"/>
      <c r="F1479" s="73"/>
      <c r="G1479" s="73"/>
      <c r="H1479" s="73"/>
      <c r="I1479" s="73"/>
    </row>
    <row r="1480" spans="5:9">
      <c r="E1480" s="73"/>
      <c r="F1480" s="73"/>
      <c r="G1480" s="73"/>
      <c r="H1480" s="73"/>
      <c r="I1480" s="73"/>
    </row>
    <row r="1481" spans="5:9">
      <c r="E1481" s="73"/>
      <c r="F1481" s="73"/>
      <c r="G1481" s="73"/>
      <c r="H1481" s="73"/>
      <c r="I1481" s="73"/>
    </row>
    <row r="1482" spans="5:9">
      <c r="E1482" s="73"/>
      <c r="F1482" s="73"/>
      <c r="G1482" s="73"/>
      <c r="H1482" s="73"/>
      <c r="I1482" s="73"/>
    </row>
    <row r="1483" spans="5:9">
      <c r="E1483" s="73"/>
      <c r="F1483" s="73"/>
      <c r="G1483" s="73"/>
      <c r="H1483" s="73"/>
      <c r="I1483" s="73"/>
    </row>
    <row r="1484" spans="5:9">
      <c r="E1484" s="73"/>
      <c r="F1484" s="73"/>
      <c r="G1484" s="73"/>
      <c r="H1484" s="73"/>
      <c r="I1484" s="73"/>
    </row>
    <row r="1485" spans="5:9">
      <c r="E1485" s="73"/>
      <c r="F1485" s="73"/>
      <c r="G1485" s="73"/>
      <c r="H1485" s="73"/>
      <c r="I1485" s="73"/>
    </row>
    <row r="1486" spans="5:9">
      <c r="E1486" s="73"/>
      <c r="F1486" s="73"/>
      <c r="G1486" s="73"/>
      <c r="H1486" s="73"/>
      <c r="I1486" s="73"/>
    </row>
    <row r="1487" spans="5:9">
      <c r="E1487" s="73"/>
      <c r="F1487" s="73"/>
      <c r="G1487" s="73"/>
      <c r="H1487" s="73"/>
      <c r="I1487" s="73"/>
    </row>
    <row r="1488" spans="5:9">
      <c r="E1488" s="73"/>
      <c r="F1488" s="73"/>
      <c r="G1488" s="73"/>
      <c r="H1488" s="73"/>
      <c r="I1488" s="73"/>
    </row>
    <row r="1489" spans="5:9">
      <c r="E1489" s="73"/>
      <c r="F1489" s="73"/>
      <c r="G1489" s="73"/>
      <c r="H1489" s="73"/>
      <c r="I1489" s="73"/>
    </row>
    <row r="1490" spans="5:9">
      <c r="E1490" s="73"/>
      <c r="F1490" s="73"/>
      <c r="G1490" s="73"/>
      <c r="H1490" s="73"/>
      <c r="I1490" s="73"/>
    </row>
    <row r="1491" spans="5:9">
      <c r="E1491" s="73"/>
      <c r="F1491" s="73"/>
      <c r="G1491" s="73"/>
      <c r="H1491" s="73"/>
      <c r="I1491" s="73"/>
    </row>
    <row r="1492" spans="5:9">
      <c r="E1492" s="73"/>
      <c r="F1492" s="73"/>
      <c r="G1492" s="73"/>
      <c r="H1492" s="73"/>
      <c r="I1492" s="73"/>
    </row>
    <row r="1493" spans="5:9">
      <c r="E1493" s="73"/>
      <c r="F1493" s="73"/>
      <c r="G1493" s="73"/>
      <c r="H1493" s="73"/>
      <c r="I1493" s="73"/>
    </row>
    <row r="1494" spans="5:9">
      <c r="E1494" s="73"/>
      <c r="F1494" s="73"/>
      <c r="G1494" s="73"/>
      <c r="H1494" s="73"/>
      <c r="I1494" s="73"/>
    </row>
    <row r="1495" spans="5:9">
      <c r="E1495" s="73"/>
      <c r="F1495" s="73"/>
      <c r="G1495" s="73"/>
      <c r="H1495" s="73"/>
      <c r="I1495" s="73"/>
    </row>
    <row r="1496" spans="5:9">
      <c r="E1496" s="73"/>
      <c r="F1496" s="73"/>
      <c r="G1496" s="73"/>
      <c r="H1496" s="73"/>
      <c r="I1496" s="73"/>
    </row>
    <row r="1497" spans="5:9">
      <c r="E1497" s="73"/>
      <c r="F1497" s="73"/>
      <c r="G1497" s="73"/>
      <c r="H1497" s="73"/>
      <c r="I1497" s="73"/>
    </row>
    <row r="1498" spans="5:9">
      <c r="E1498" s="73"/>
      <c r="F1498" s="73"/>
      <c r="G1498" s="73"/>
      <c r="H1498" s="73"/>
      <c r="I1498" s="73"/>
    </row>
    <row r="1499" spans="5:9">
      <c r="E1499" s="73"/>
      <c r="F1499" s="73"/>
      <c r="G1499" s="73"/>
      <c r="H1499" s="73"/>
      <c r="I1499" s="73"/>
    </row>
    <row r="1500" spans="5:9">
      <c r="E1500" s="73"/>
      <c r="F1500" s="73"/>
      <c r="G1500" s="73"/>
      <c r="H1500" s="73"/>
      <c r="I1500" s="73"/>
    </row>
    <row r="1501" spans="5:9">
      <c r="E1501" s="73"/>
      <c r="F1501" s="73"/>
      <c r="G1501" s="73"/>
      <c r="H1501" s="73"/>
      <c r="I1501" s="73"/>
    </row>
    <row r="1502" spans="5:9">
      <c r="E1502" s="73"/>
      <c r="F1502" s="73"/>
      <c r="G1502" s="73"/>
      <c r="H1502" s="73"/>
      <c r="I1502" s="73"/>
    </row>
    <row r="1503" spans="5:9">
      <c r="E1503" s="73"/>
      <c r="F1503" s="73"/>
      <c r="G1503" s="73"/>
      <c r="H1503" s="73"/>
      <c r="I1503" s="73"/>
    </row>
    <row r="1504" spans="5:9">
      <c r="E1504" s="73"/>
      <c r="F1504" s="73"/>
      <c r="G1504" s="73"/>
      <c r="H1504" s="73"/>
      <c r="I1504" s="73"/>
    </row>
    <row r="1505" spans="5:9">
      <c r="E1505" s="73"/>
      <c r="F1505" s="73"/>
      <c r="G1505" s="73"/>
      <c r="H1505" s="73"/>
      <c r="I1505" s="73"/>
    </row>
    <row r="1506" spans="5:9">
      <c r="E1506" s="73"/>
      <c r="F1506" s="73"/>
      <c r="G1506" s="73"/>
      <c r="H1506" s="73"/>
      <c r="I1506" s="73"/>
    </row>
    <row r="1507" spans="5:9">
      <c r="E1507" s="73"/>
      <c r="F1507" s="73"/>
      <c r="G1507" s="73"/>
      <c r="H1507" s="73"/>
      <c r="I1507" s="73"/>
    </row>
    <row r="1508" spans="5:9">
      <c r="E1508" s="73"/>
      <c r="F1508" s="73"/>
      <c r="G1508" s="73"/>
      <c r="H1508" s="73"/>
      <c r="I1508" s="73"/>
    </row>
    <row r="1509" spans="5:9">
      <c r="E1509" s="73"/>
      <c r="F1509" s="73"/>
      <c r="G1509" s="73"/>
      <c r="H1509" s="73"/>
      <c r="I1509" s="73"/>
    </row>
    <row r="1510" spans="5:9">
      <c r="E1510" s="73"/>
      <c r="F1510" s="73"/>
      <c r="G1510" s="73"/>
      <c r="H1510" s="73"/>
      <c r="I1510" s="73"/>
    </row>
    <row r="1511" spans="5:9">
      <c r="E1511" s="73"/>
      <c r="F1511" s="73"/>
      <c r="G1511" s="73"/>
      <c r="H1511" s="73"/>
      <c r="I1511" s="73"/>
    </row>
    <row r="1512" spans="5:9">
      <c r="E1512" s="73"/>
      <c r="F1512" s="73"/>
      <c r="G1512" s="73"/>
      <c r="H1512" s="73"/>
      <c r="I1512" s="73"/>
    </row>
    <row r="1513" spans="5:9">
      <c r="E1513" s="73"/>
      <c r="F1513" s="73"/>
      <c r="G1513" s="73"/>
      <c r="H1513" s="73"/>
      <c r="I1513" s="73"/>
    </row>
    <row r="1514" spans="5:9">
      <c r="E1514" s="73"/>
      <c r="F1514" s="73"/>
      <c r="G1514" s="73"/>
      <c r="H1514" s="73"/>
      <c r="I1514" s="73"/>
    </row>
    <row r="1515" spans="5:9">
      <c r="E1515" s="73"/>
      <c r="F1515" s="73"/>
      <c r="G1515" s="73"/>
      <c r="H1515" s="73"/>
      <c r="I1515" s="73"/>
    </row>
    <row r="1516" spans="5:9">
      <c r="E1516" s="73"/>
      <c r="F1516" s="73"/>
      <c r="G1516" s="73"/>
      <c r="H1516" s="73"/>
      <c r="I1516" s="73"/>
    </row>
    <row r="1517" spans="5:9">
      <c r="E1517" s="73"/>
      <c r="F1517" s="73"/>
      <c r="G1517" s="73"/>
      <c r="H1517" s="73"/>
      <c r="I1517" s="73"/>
    </row>
    <row r="1518" spans="5:9">
      <c r="E1518" s="73"/>
      <c r="F1518" s="73"/>
      <c r="G1518" s="73"/>
      <c r="H1518" s="73"/>
      <c r="I1518" s="73"/>
    </row>
    <row r="1519" spans="5:9">
      <c r="E1519" s="73"/>
      <c r="F1519" s="73"/>
      <c r="G1519" s="73"/>
      <c r="H1519" s="73"/>
      <c r="I1519" s="73"/>
    </row>
    <row r="1520" spans="5:9">
      <c r="E1520" s="73"/>
      <c r="F1520" s="73"/>
      <c r="G1520" s="73"/>
      <c r="H1520" s="73"/>
      <c r="I1520" s="73"/>
    </row>
    <row r="1521" spans="5:9">
      <c r="E1521" s="73"/>
      <c r="F1521" s="73"/>
      <c r="G1521" s="73"/>
      <c r="H1521" s="73"/>
      <c r="I1521" s="73"/>
    </row>
    <row r="1522" spans="5:9">
      <c r="E1522" s="73"/>
      <c r="F1522" s="73"/>
      <c r="G1522" s="73"/>
      <c r="H1522" s="73"/>
      <c r="I1522" s="73"/>
    </row>
    <row r="1523" spans="5:9">
      <c r="E1523" s="73"/>
      <c r="F1523" s="73"/>
      <c r="G1523" s="73"/>
      <c r="H1523" s="73"/>
      <c r="I1523" s="73"/>
    </row>
    <row r="1524" spans="5:9">
      <c r="E1524" s="73"/>
      <c r="F1524" s="73"/>
      <c r="G1524" s="73"/>
      <c r="H1524" s="73"/>
      <c r="I1524" s="73"/>
    </row>
    <row r="1525" spans="5:9">
      <c r="E1525" s="73"/>
      <c r="F1525" s="73"/>
      <c r="G1525" s="73"/>
      <c r="H1525" s="73"/>
      <c r="I1525" s="73"/>
    </row>
    <row r="1526" spans="5:9">
      <c r="E1526" s="73"/>
      <c r="F1526" s="73"/>
      <c r="G1526" s="73"/>
      <c r="H1526" s="73"/>
      <c r="I1526" s="73"/>
    </row>
    <row r="1527" spans="5:9">
      <c r="E1527" s="73"/>
      <c r="F1527" s="73"/>
      <c r="G1527" s="73"/>
      <c r="H1527" s="73"/>
      <c r="I1527" s="73"/>
    </row>
    <row r="1528" spans="5:9">
      <c r="E1528" s="73"/>
      <c r="F1528" s="73"/>
      <c r="G1528" s="73"/>
      <c r="H1528" s="73"/>
      <c r="I1528" s="73"/>
    </row>
    <row r="1529" spans="5:9">
      <c r="E1529" s="73"/>
      <c r="F1529" s="73"/>
      <c r="G1529" s="73"/>
      <c r="H1529" s="73"/>
      <c r="I1529" s="73"/>
    </row>
    <row r="1530" spans="5:9">
      <c r="E1530" s="73"/>
      <c r="F1530" s="73"/>
      <c r="G1530" s="73"/>
      <c r="H1530" s="73"/>
      <c r="I1530" s="73"/>
    </row>
    <row r="1531" spans="5:9">
      <c r="E1531" s="73"/>
      <c r="F1531" s="73"/>
      <c r="G1531" s="73"/>
      <c r="H1531" s="73"/>
      <c r="I1531" s="73"/>
    </row>
    <row r="1532" spans="5:9">
      <c r="E1532" s="73"/>
      <c r="F1532" s="73"/>
      <c r="G1532" s="73"/>
      <c r="H1532" s="73"/>
      <c r="I1532" s="73"/>
    </row>
    <row r="1533" spans="5:9">
      <c r="E1533" s="73"/>
      <c r="F1533" s="73"/>
      <c r="G1533" s="73"/>
      <c r="H1533" s="73"/>
      <c r="I1533" s="73"/>
    </row>
    <row r="1534" spans="5:9">
      <c r="E1534" s="73"/>
      <c r="F1534" s="73"/>
      <c r="G1534" s="73"/>
      <c r="H1534" s="73"/>
      <c r="I1534" s="73"/>
    </row>
    <row r="1535" spans="5:9">
      <c r="E1535" s="73"/>
      <c r="F1535" s="73"/>
      <c r="G1535" s="73"/>
      <c r="H1535" s="73"/>
      <c r="I1535" s="73"/>
    </row>
    <row r="1536" spans="5:9">
      <c r="E1536" s="73"/>
      <c r="F1536" s="73"/>
      <c r="G1536" s="73"/>
      <c r="H1536" s="73"/>
      <c r="I1536" s="73"/>
    </row>
    <row r="1537" spans="5:9">
      <c r="E1537" s="73"/>
      <c r="F1537" s="73"/>
      <c r="G1537" s="73"/>
      <c r="H1537" s="73"/>
      <c r="I1537" s="73"/>
    </row>
    <row r="1538" spans="5:9">
      <c r="E1538" s="73"/>
      <c r="F1538" s="73"/>
      <c r="G1538" s="73"/>
      <c r="H1538" s="73"/>
      <c r="I1538" s="73"/>
    </row>
    <row r="1539" spans="5:9">
      <c r="E1539" s="73"/>
      <c r="F1539" s="73"/>
      <c r="G1539" s="73"/>
      <c r="H1539" s="73"/>
      <c r="I1539" s="73"/>
    </row>
    <row r="1540" spans="5:9">
      <c r="E1540" s="73"/>
      <c r="F1540" s="73"/>
      <c r="G1540" s="73"/>
      <c r="H1540" s="73"/>
      <c r="I1540" s="73"/>
    </row>
    <row r="1541" spans="5:9">
      <c r="E1541" s="73"/>
      <c r="F1541" s="73"/>
      <c r="G1541" s="73"/>
      <c r="H1541" s="73"/>
      <c r="I1541" s="73"/>
    </row>
    <row r="1542" spans="5:9">
      <c r="E1542" s="73"/>
      <c r="F1542" s="73"/>
      <c r="G1542" s="73"/>
      <c r="H1542" s="73"/>
      <c r="I1542" s="73"/>
    </row>
    <row r="1543" spans="5:9">
      <c r="E1543" s="73"/>
      <c r="F1543" s="73"/>
      <c r="G1543" s="73"/>
      <c r="H1543" s="73"/>
      <c r="I1543" s="73"/>
    </row>
    <row r="1544" spans="5:9">
      <c r="E1544" s="73"/>
      <c r="F1544" s="73"/>
      <c r="G1544" s="73"/>
      <c r="H1544" s="73"/>
      <c r="I1544" s="73"/>
    </row>
    <row r="1545" spans="5:9">
      <c r="E1545" s="73"/>
      <c r="F1545" s="73"/>
      <c r="G1545" s="73"/>
      <c r="H1545" s="73"/>
      <c r="I1545" s="73"/>
    </row>
    <row r="1546" spans="5:9">
      <c r="E1546" s="73"/>
      <c r="F1546" s="73"/>
      <c r="G1546" s="73"/>
      <c r="H1546" s="73"/>
      <c r="I1546" s="73"/>
    </row>
    <row r="1547" spans="5:9">
      <c r="E1547" s="73"/>
      <c r="F1547" s="73"/>
      <c r="G1547" s="73"/>
      <c r="H1547" s="73"/>
      <c r="I1547" s="73"/>
    </row>
    <row r="1548" spans="5:9">
      <c r="E1548" s="73"/>
      <c r="F1548" s="73"/>
      <c r="G1548" s="73"/>
      <c r="H1548" s="73"/>
      <c r="I1548" s="73"/>
    </row>
    <row r="1549" spans="5:9">
      <c r="E1549" s="73"/>
      <c r="F1549" s="73"/>
      <c r="G1549" s="73"/>
      <c r="H1549" s="73"/>
      <c r="I1549" s="73"/>
    </row>
    <row r="1550" spans="5:9">
      <c r="E1550" s="73"/>
      <c r="F1550" s="73"/>
      <c r="G1550" s="73"/>
      <c r="H1550" s="73"/>
      <c r="I1550" s="73"/>
    </row>
    <row r="1551" spans="5:9">
      <c r="E1551" s="73"/>
      <c r="F1551" s="73"/>
      <c r="G1551" s="73"/>
      <c r="H1551" s="73"/>
      <c r="I1551" s="73"/>
    </row>
    <row r="1552" spans="5:9">
      <c r="E1552" s="73"/>
      <c r="F1552" s="73"/>
      <c r="G1552" s="73"/>
      <c r="H1552" s="73"/>
      <c r="I1552" s="73"/>
    </row>
    <row r="1553" spans="5:9">
      <c r="E1553" s="73"/>
      <c r="F1553" s="73"/>
      <c r="G1553" s="73"/>
      <c r="H1553" s="73"/>
      <c r="I1553" s="73"/>
    </row>
    <row r="1554" spans="5:9">
      <c r="E1554" s="73"/>
      <c r="F1554" s="73"/>
      <c r="G1554" s="73"/>
      <c r="H1554" s="73"/>
      <c r="I1554" s="73"/>
    </row>
    <row r="1555" spans="5:9">
      <c r="E1555" s="73"/>
      <c r="F1555" s="73"/>
      <c r="G1555" s="73"/>
      <c r="H1555" s="73"/>
      <c r="I1555" s="73"/>
    </row>
    <row r="1556" spans="5:9">
      <c r="E1556" s="73"/>
      <c r="F1556" s="73"/>
      <c r="G1556" s="73"/>
      <c r="H1556" s="73"/>
      <c r="I1556" s="73"/>
    </row>
    <row r="1557" spans="5:9">
      <c r="E1557" s="73"/>
      <c r="F1557" s="73"/>
      <c r="G1557" s="73"/>
      <c r="H1557" s="73"/>
      <c r="I1557" s="73"/>
    </row>
    <row r="1558" spans="5:9">
      <c r="E1558" s="73"/>
      <c r="F1558" s="73"/>
      <c r="G1558" s="73"/>
      <c r="H1558" s="73"/>
      <c r="I1558" s="73"/>
    </row>
    <row r="1559" spans="5:9">
      <c r="E1559" s="73"/>
      <c r="F1559" s="73"/>
      <c r="G1559" s="73"/>
      <c r="H1559" s="73"/>
      <c r="I1559" s="73"/>
    </row>
    <row r="1560" spans="5:9">
      <c r="E1560" s="73"/>
      <c r="F1560" s="73"/>
      <c r="G1560" s="73"/>
      <c r="H1560" s="73"/>
      <c r="I1560" s="73"/>
    </row>
    <row r="1561" spans="5:9">
      <c r="E1561" s="73"/>
      <c r="F1561" s="73"/>
      <c r="G1561" s="73"/>
      <c r="H1561" s="73"/>
      <c r="I1561" s="73"/>
    </row>
    <row r="1562" spans="5:9">
      <c r="E1562" s="73"/>
      <c r="F1562" s="73"/>
      <c r="G1562" s="73"/>
      <c r="H1562" s="73"/>
      <c r="I1562" s="73"/>
    </row>
    <row r="1563" spans="5:9">
      <c r="E1563" s="73"/>
      <c r="F1563" s="73"/>
      <c r="G1563" s="73"/>
      <c r="H1563" s="73"/>
      <c r="I1563" s="73"/>
    </row>
    <row r="1564" spans="5:9">
      <c r="E1564" s="73"/>
      <c r="F1564" s="73"/>
      <c r="G1564" s="73"/>
      <c r="H1564" s="73"/>
      <c r="I1564" s="73"/>
    </row>
    <row r="1565" spans="5:9">
      <c r="E1565" s="73"/>
      <c r="F1565" s="73"/>
      <c r="G1565" s="73"/>
      <c r="H1565" s="73"/>
      <c r="I1565" s="73"/>
    </row>
    <row r="1566" spans="5:9">
      <c r="E1566" s="73"/>
      <c r="F1566" s="73"/>
      <c r="G1566" s="73"/>
      <c r="H1566" s="73"/>
      <c r="I1566" s="73"/>
    </row>
    <row r="1567" spans="5:9">
      <c r="E1567" s="73"/>
      <c r="F1567" s="73"/>
      <c r="G1567" s="73"/>
      <c r="H1567" s="73"/>
      <c r="I1567" s="73"/>
    </row>
    <row r="1568" spans="5:9">
      <c r="E1568" s="73"/>
      <c r="F1568" s="73"/>
      <c r="G1568" s="73"/>
      <c r="H1568" s="73"/>
      <c r="I1568" s="73"/>
    </row>
    <row r="1569" spans="5:9">
      <c r="E1569" s="73"/>
      <c r="F1569" s="73"/>
      <c r="G1569" s="73"/>
      <c r="H1569" s="73"/>
      <c r="I1569" s="73"/>
    </row>
    <row r="1570" spans="5:9">
      <c r="E1570" s="73"/>
      <c r="F1570" s="73"/>
      <c r="G1570" s="73"/>
      <c r="H1570" s="73"/>
      <c r="I1570" s="73"/>
    </row>
    <row r="1571" spans="5:9">
      <c r="E1571" s="73"/>
      <c r="F1571" s="73"/>
      <c r="G1571" s="73"/>
      <c r="H1571" s="73"/>
      <c r="I1571" s="73"/>
    </row>
    <row r="1572" spans="5:9">
      <c r="E1572" s="73"/>
      <c r="F1572" s="73"/>
      <c r="G1572" s="73"/>
      <c r="H1572" s="73"/>
      <c r="I1572" s="73"/>
    </row>
    <row r="1573" spans="5:9">
      <c r="E1573" s="73"/>
      <c r="F1573" s="73"/>
      <c r="G1573" s="73"/>
      <c r="H1573" s="73"/>
      <c r="I1573" s="73"/>
    </row>
    <row r="1574" spans="5:9">
      <c r="E1574" s="73"/>
      <c r="F1574" s="73"/>
      <c r="G1574" s="73"/>
      <c r="H1574" s="73"/>
      <c r="I1574" s="73"/>
    </row>
    <row r="1575" spans="5:9">
      <c r="E1575" s="73"/>
      <c r="F1575" s="73"/>
      <c r="G1575" s="73"/>
      <c r="H1575" s="73"/>
      <c r="I1575" s="73"/>
    </row>
    <row r="1576" spans="5:9">
      <c r="E1576" s="73"/>
      <c r="F1576" s="73"/>
      <c r="G1576" s="73"/>
      <c r="H1576" s="73"/>
      <c r="I1576" s="73"/>
    </row>
    <row r="1577" spans="5:9">
      <c r="E1577" s="73"/>
      <c r="F1577" s="73"/>
      <c r="G1577" s="73"/>
      <c r="H1577" s="73"/>
      <c r="I1577" s="73"/>
    </row>
    <row r="1578" spans="5:9">
      <c r="E1578" s="73"/>
      <c r="F1578" s="73"/>
      <c r="G1578" s="73"/>
      <c r="H1578" s="73"/>
      <c r="I1578" s="73"/>
    </row>
    <row r="1579" spans="5:9">
      <c r="E1579" s="73"/>
      <c r="F1579" s="73"/>
      <c r="G1579" s="73"/>
      <c r="H1579" s="73"/>
      <c r="I1579" s="73"/>
    </row>
    <row r="1580" spans="5:9">
      <c r="E1580" s="73"/>
      <c r="F1580" s="73"/>
      <c r="G1580" s="73"/>
      <c r="H1580" s="73"/>
      <c r="I1580" s="73"/>
    </row>
    <row r="1581" spans="5:9">
      <c r="E1581" s="73"/>
      <c r="F1581" s="73"/>
      <c r="G1581" s="73"/>
      <c r="H1581" s="73"/>
      <c r="I1581" s="73"/>
    </row>
    <row r="1582" spans="5:9">
      <c r="E1582" s="73"/>
      <c r="F1582" s="73"/>
      <c r="G1582" s="73"/>
      <c r="H1582" s="73"/>
      <c r="I1582" s="73"/>
    </row>
    <row r="1583" spans="5:9">
      <c r="E1583" s="73"/>
      <c r="F1583" s="73"/>
      <c r="G1583" s="73"/>
      <c r="H1583" s="73"/>
      <c r="I1583" s="73"/>
    </row>
    <row r="1584" spans="5:9">
      <c r="E1584" s="73"/>
      <c r="F1584" s="73"/>
      <c r="G1584" s="73"/>
      <c r="H1584" s="73"/>
      <c r="I1584" s="73"/>
    </row>
    <row r="1585" spans="5:9">
      <c r="E1585" s="73"/>
      <c r="F1585" s="73"/>
      <c r="G1585" s="73"/>
      <c r="H1585" s="73"/>
      <c r="I1585" s="73"/>
    </row>
    <row r="1586" spans="5:9">
      <c r="E1586" s="73"/>
      <c r="F1586" s="73"/>
      <c r="G1586" s="73"/>
      <c r="H1586" s="73"/>
      <c r="I1586" s="73"/>
    </row>
    <row r="1587" spans="5:9">
      <c r="E1587" s="73"/>
      <c r="F1587" s="73"/>
      <c r="G1587" s="73"/>
      <c r="H1587" s="73"/>
      <c r="I1587" s="73"/>
    </row>
    <row r="1588" spans="5:9">
      <c r="E1588" s="73"/>
      <c r="F1588" s="73"/>
      <c r="G1588" s="73"/>
      <c r="H1588" s="73"/>
      <c r="I1588" s="73"/>
    </row>
    <row r="1589" spans="5:9">
      <c r="E1589" s="73"/>
      <c r="F1589" s="73"/>
      <c r="G1589" s="73"/>
      <c r="H1589" s="73"/>
      <c r="I1589" s="73"/>
    </row>
    <row r="1590" spans="5:9">
      <c r="E1590" s="73"/>
      <c r="F1590" s="73"/>
      <c r="G1590" s="73"/>
      <c r="H1590" s="73"/>
      <c r="I1590" s="73"/>
    </row>
    <row r="1591" spans="5:9">
      <c r="E1591" s="73"/>
      <c r="F1591" s="73"/>
      <c r="G1591" s="73"/>
      <c r="H1591" s="73"/>
      <c r="I1591" s="73"/>
    </row>
    <row r="1592" spans="5:9">
      <c r="E1592" s="73"/>
      <c r="F1592" s="73"/>
      <c r="G1592" s="73"/>
      <c r="H1592" s="73"/>
      <c r="I1592" s="73"/>
    </row>
    <row r="1593" spans="5:9">
      <c r="E1593" s="73"/>
      <c r="F1593" s="73"/>
      <c r="G1593" s="73"/>
      <c r="H1593" s="73"/>
      <c r="I1593" s="73"/>
    </row>
    <row r="1594" spans="5:9">
      <c r="E1594" s="73"/>
      <c r="F1594" s="73"/>
      <c r="G1594" s="73"/>
      <c r="H1594" s="73"/>
      <c r="I1594" s="73"/>
    </row>
    <row r="1595" spans="5:9">
      <c r="E1595" s="73"/>
      <c r="F1595" s="73"/>
      <c r="G1595" s="73"/>
      <c r="H1595" s="73"/>
      <c r="I1595" s="73"/>
    </row>
    <row r="1596" spans="5:9">
      <c r="E1596" s="73"/>
      <c r="F1596" s="73"/>
      <c r="G1596" s="73"/>
      <c r="H1596" s="73"/>
      <c r="I1596" s="73"/>
    </row>
    <row r="1597" spans="5:9">
      <c r="E1597" s="73"/>
      <c r="F1597" s="73"/>
      <c r="G1597" s="73"/>
      <c r="H1597" s="73"/>
      <c r="I1597" s="73"/>
    </row>
    <row r="1598" spans="5:9">
      <c r="E1598" s="73"/>
      <c r="F1598" s="73"/>
      <c r="G1598" s="73"/>
      <c r="H1598" s="73"/>
      <c r="I1598" s="73"/>
    </row>
    <row r="1599" spans="5:9">
      <c r="E1599" s="73"/>
      <c r="F1599" s="73"/>
      <c r="G1599" s="73"/>
      <c r="H1599" s="73"/>
      <c r="I1599" s="73"/>
    </row>
    <row r="1600" spans="5:9">
      <c r="E1600" s="73"/>
      <c r="F1600" s="73"/>
      <c r="G1600" s="73"/>
      <c r="H1600" s="73"/>
      <c r="I1600" s="73"/>
    </row>
    <row r="1601" spans="5:9">
      <c r="E1601" s="73"/>
      <c r="F1601" s="73"/>
      <c r="G1601" s="73"/>
      <c r="H1601" s="73"/>
      <c r="I1601" s="73"/>
    </row>
    <row r="1602" spans="5:9">
      <c r="E1602" s="73"/>
      <c r="F1602" s="73"/>
      <c r="G1602" s="73"/>
      <c r="H1602" s="73"/>
      <c r="I1602" s="73"/>
    </row>
    <row r="1603" spans="5:9">
      <c r="E1603" s="73"/>
      <c r="F1603" s="73"/>
      <c r="G1603" s="73"/>
      <c r="H1603" s="73"/>
      <c r="I1603" s="73"/>
    </row>
    <row r="1604" spans="5:9">
      <c r="E1604" s="73"/>
      <c r="F1604" s="73"/>
      <c r="G1604" s="73"/>
      <c r="H1604" s="73"/>
      <c r="I1604" s="73"/>
    </row>
    <row r="1605" spans="5:9">
      <c r="E1605" s="73"/>
      <c r="F1605" s="73"/>
      <c r="G1605" s="73"/>
      <c r="H1605" s="73"/>
      <c r="I1605" s="73"/>
    </row>
    <row r="1606" spans="5:9">
      <c r="E1606" s="73"/>
      <c r="F1606" s="73"/>
      <c r="G1606" s="73"/>
      <c r="H1606" s="73"/>
      <c r="I1606" s="73"/>
    </row>
    <row r="1607" spans="5:9">
      <c r="E1607" s="73"/>
      <c r="F1607" s="73"/>
      <c r="G1607" s="73"/>
      <c r="H1607" s="73"/>
      <c r="I1607" s="73"/>
    </row>
    <row r="1608" spans="5:9">
      <c r="E1608" s="73"/>
      <c r="F1608" s="73"/>
      <c r="G1608" s="73"/>
      <c r="H1608" s="73"/>
      <c r="I1608" s="73"/>
    </row>
    <row r="1609" spans="5:9">
      <c r="E1609" s="73"/>
      <c r="F1609" s="73"/>
      <c r="G1609" s="73"/>
      <c r="H1609" s="73"/>
      <c r="I1609" s="73"/>
    </row>
    <row r="1610" spans="5:9">
      <c r="E1610" s="73"/>
      <c r="F1610" s="73"/>
      <c r="G1610" s="73"/>
      <c r="H1610" s="73"/>
      <c r="I1610" s="73"/>
    </row>
    <row r="1611" spans="5:9">
      <c r="E1611" s="73"/>
      <c r="F1611" s="73"/>
      <c r="G1611" s="73"/>
      <c r="H1611" s="73"/>
      <c r="I1611" s="73"/>
    </row>
    <row r="1612" spans="5:9">
      <c r="E1612" s="73"/>
      <c r="F1612" s="73"/>
      <c r="G1612" s="73"/>
      <c r="H1612" s="73"/>
      <c r="I1612" s="73"/>
    </row>
    <row r="1613" spans="5:9">
      <c r="E1613" s="73"/>
      <c r="F1613" s="73"/>
      <c r="G1613" s="73"/>
      <c r="H1613" s="73"/>
      <c r="I1613" s="73"/>
    </row>
    <row r="1614" spans="5:9">
      <c r="E1614" s="73"/>
      <c r="F1614" s="73"/>
      <c r="G1614" s="73"/>
      <c r="H1614" s="73"/>
      <c r="I1614" s="73"/>
    </row>
    <row r="1615" spans="5:9">
      <c r="E1615" s="73"/>
      <c r="F1615" s="73"/>
      <c r="G1615" s="73"/>
      <c r="H1615" s="73"/>
      <c r="I1615" s="73"/>
    </row>
    <row r="1616" spans="5:9">
      <c r="E1616" s="73"/>
      <c r="F1616" s="73"/>
      <c r="G1616" s="73"/>
      <c r="H1616" s="73"/>
      <c r="I1616" s="73"/>
    </row>
    <row r="1617" spans="5:9">
      <c r="E1617" s="73"/>
      <c r="F1617" s="73"/>
      <c r="G1617" s="73"/>
      <c r="H1617" s="73"/>
      <c r="I1617" s="73"/>
    </row>
    <row r="1618" spans="5:9">
      <c r="E1618" s="73"/>
      <c r="F1618" s="73"/>
      <c r="G1618" s="73"/>
      <c r="H1618" s="73"/>
      <c r="I1618" s="73"/>
    </row>
    <row r="1619" spans="5:9">
      <c r="E1619" s="73"/>
      <c r="F1619" s="73"/>
      <c r="G1619" s="73"/>
      <c r="H1619" s="73"/>
      <c r="I1619" s="73"/>
    </row>
    <row r="1620" spans="5:9">
      <c r="E1620" s="73"/>
      <c r="F1620" s="73"/>
      <c r="G1620" s="73"/>
      <c r="H1620" s="73"/>
      <c r="I1620" s="73"/>
    </row>
    <row r="1621" spans="5:9">
      <c r="E1621" s="73"/>
      <c r="F1621" s="73"/>
      <c r="G1621" s="73"/>
      <c r="H1621" s="73"/>
      <c r="I1621" s="73"/>
    </row>
    <row r="1622" spans="5:9">
      <c r="E1622" s="73"/>
      <c r="F1622" s="73"/>
      <c r="G1622" s="73"/>
      <c r="H1622" s="73"/>
      <c r="I1622" s="73"/>
    </row>
    <row r="1623" spans="5:9">
      <c r="E1623" s="73"/>
      <c r="F1623" s="73"/>
      <c r="G1623" s="73"/>
      <c r="H1623" s="73"/>
      <c r="I1623" s="73"/>
    </row>
    <row r="1624" spans="5:9">
      <c r="E1624" s="73"/>
      <c r="F1624" s="73"/>
      <c r="G1624" s="73"/>
      <c r="H1624" s="73"/>
      <c r="I1624" s="73"/>
    </row>
    <row r="1625" spans="5:9">
      <c r="E1625" s="73"/>
      <c r="F1625" s="73"/>
      <c r="G1625" s="73"/>
      <c r="H1625" s="73"/>
      <c r="I1625" s="73"/>
    </row>
    <row r="1626" spans="5:9">
      <c r="E1626" s="73"/>
      <c r="F1626" s="73"/>
      <c r="G1626" s="73"/>
      <c r="H1626" s="73"/>
      <c r="I1626" s="73"/>
    </row>
    <row r="1627" spans="5:9">
      <c r="E1627" s="73"/>
      <c r="F1627" s="73"/>
      <c r="G1627" s="73"/>
      <c r="H1627" s="73"/>
      <c r="I1627" s="73"/>
    </row>
    <row r="1628" spans="5:9">
      <c r="E1628" s="73"/>
      <c r="F1628" s="73"/>
      <c r="G1628" s="73"/>
      <c r="H1628" s="73"/>
      <c r="I1628" s="73"/>
    </row>
    <row r="1629" spans="5:9">
      <c r="E1629" s="73"/>
      <c r="F1629" s="73"/>
      <c r="G1629" s="73"/>
      <c r="H1629" s="73"/>
      <c r="I1629" s="73"/>
    </row>
    <row r="1630" spans="5:9">
      <c r="E1630" s="73"/>
      <c r="F1630" s="73"/>
      <c r="G1630" s="73"/>
      <c r="H1630" s="73"/>
      <c r="I1630" s="73"/>
    </row>
    <row r="1631" spans="5:9">
      <c r="E1631" s="73"/>
      <c r="F1631" s="73"/>
      <c r="G1631" s="73"/>
      <c r="H1631" s="73"/>
      <c r="I1631" s="73"/>
    </row>
    <row r="1632" spans="5:9">
      <c r="E1632" s="73"/>
      <c r="F1632" s="73"/>
      <c r="G1632" s="73"/>
      <c r="H1632" s="73"/>
      <c r="I1632" s="73"/>
    </row>
    <row r="1633" spans="5:9">
      <c r="E1633" s="73"/>
      <c r="F1633" s="73"/>
      <c r="G1633" s="73"/>
      <c r="H1633" s="73"/>
      <c r="I1633" s="73"/>
    </row>
    <row r="1634" spans="5:9">
      <c r="E1634" s="73"/>
      <c r="F1634" s="73"/>
      <c r="G1634" s="73"/>
      <c r="H1634" s="73"/>
      <c r="I1634" s="73"/>
    </row>
    <row r="1635" spans="5:9">
      <c r="E1635" s="73"/>
      <c r="F1635" s="73"/>
      <c r="G1635" s="73"/>
      <c r="H1635" s="73"/>
      <c r="I1635" s="73"/>
    </row>
    <row r="1636" spans="5:9">
      <c r="E1636" s="73"/>
      <c r="F1636" s="73"/>
      <c r="G1636" s="73"/>
      <c r="H1636" s="73"/>
      <c r="I1636" s="73"/>
    </row>
    <row r="1637" spans="5:9">
      <c r="E1637" s="73"/>
      <c r="F1637" s="73"/>
      <c r="G1637" s="73"/>
      <c r="H1637" s="73"/>
      <c r="I1637" s="73"/>
    </row>
    <row r="1638" spans="5:9">
      <c r="E1638" s="73"/>
      <c r="F1638" s="73"/>
      <c r="G1638" s="73"/>
      <c r="H1638" s="73"/>
      <c r="I1638" s="73"/>
    </row>
    <row r="1639" spans="5:9">
      <c r="E1639" s="73"/>
      <c r="F1639" s="73"/>
      <c r="G1639" s="73"/>
      <c r="H1639" s="73"/>
      <c r="I1639" s="73"/>
    </row>
    <row r="1640" spans="5:9">
      <c r="E1640" s="73"/>
      <c r="F1640" s="73"/>
      <c r="G1640" s="73"/>
      <c r="H1640" s="73"/>
      <c r="I1640" s="73"/>
    </row>
    <row r="1641" spans="5:9">
      <c r="E1641" s="73"/>
      <c r="F1641" s="73"/>
      <c r="G1641" s="73"/>
      <c r="H1641" s="73"/>
      <c r="I1641" s="73"/>
    </row>
    <row r="1642" spans="5:9">
      <c r="E1642" s="73"/>
      <c r="F1642" s="73"/>
      <c r="G1642" s="73"/>
      <c r="H1642" s="73"/>
      <c r="I1642" s="73"/>
    </row>
    <row r="1643" spans="5:9">
      <c r="E1643" s="73"/>
      <c r="F1643" s="73"/>
      <c r="G1643" s="73"/>
      <c r="H1643" s="73"/>
      <c r="I1643" s="73"/>
    </row>
    <row r="1644" spans="5:9">
      <c r="E1644" s="73"/>
      <c r="F1644" s="73"/>
      <c r="G1644" s="73"/>
      <c r="H1644" s="73"/>
      <c r="I1644" s="73"/>
    </row>
    <row r="1645" spans="5:9">
      <c r="E1645" s="73"/>
      <c r="F1645" s="73"/>
      <c r="G1645" s="73"/>
      <c r="H1645" s="73"/>
      <c r="I1645" s="73"/>
    </row>
    <row r="1646" spans="5:9">
      <c r="E1646" s="73"/>
      <c r="F1646" s="73"/>
      <c r="G1646" s="73"/>
      <c r="H1646" s="73"/>
      <c r="I1646" s="73"/>
    </row>
    <row r="1647" spans="5:9">
      <c r="E1647" s="73"/>
      <c r="F1647" s="73"/>
      <c r="G1647" s="73"/>
      <c r="H1647" s="73"/>
      <c r="I1647" s="73"/>
    </row>
    <row r="1648" spans="5:9">
      <c r="E1648" s="73"/>
      <c r="F1648" s="73"/>
      <c r="G1648" s="73"/>
      <c r="H1648" s="73"/>
      <c r="I1648" s="73"/>
    </row>
    <row r="1649" spans="5:9">
      <c r="E1649" s="73"/>
      <c r="F1649" s="73"/>
      <c r="G1649" s="73"/>
      <c r="H1649" s="73"/>
      <c r="I1649" s="73"/>
    </row>
    <row r="1650" spans="5:9">
      <c r="E1650" s="73"/>
      <c r="F1650" s="73"/>
      <c r="G1650" s="73"/>
      <c r="H1650" s="73"/>
      <c r="I1650" s="73"/>
    </row>
    <row r="1651" spans="5:9">
      <c r="E1651" s="73"/>
      <c r="F1651" s="73"/>
      <c r="G1651" s="73"/>
      <c r="H1651" s="73"/>
      <c r="I1651" s="73"/>
    </row>
    <row r="1652" spans="5:9">
      <c r="E1652" s="73"/>
      <c r="F1652" s="73"/>
      <c r="G1652" s="73"/>
      <c r="H1652" s="73"/>
      <c r="I1652" s="73"/>
    </row>
    <row r="1653" spans="5:9">
      <c r="E1653" s="73"/>
      <c r="F1653" s="73"/>
      <c r="G1653" s="73"/>
      <c r="H1653" s="73"/>
      <c r="I1653" s="73"/>
    </row>
    <row r="1654" spans="5:9">
      <c r="E1654" s="73"/>
      <c r="F1654" s="73"/>
      <c r="G1654" s="73"/>
      <c r="H1654" s="73"/>
      <c r="I1654" s="73"/>
    </row>
    <row r="1655" spans="5:9">
      <c r="E1655" s="73"/>
      <c r="F1655" s="73"/>
      <c r="G1655" s="73"/>
      <c r="H1655" s="73"/>
      <c r="I1655" s="73"/>
    </row>
    <row r="1656" spans="5:9">
      <c r="E1656" s="73"/>
      <c r="F1656" s="73"/>
      <c r="G1656" s="73"/>
      <c r="H1656" s="73"/>
      <c r="I1656" s="73"/>
    </row>
    <row r="1657" spans="5:9">
      <c r="E1657" s="73"/>
      <c r="F1657" s="73"/>
      <c r="G1657" s="73"/>
      <c r="H1657" s="73"/>
      <c r="I1657" s="73"/>
    </row>
    <row r="1658" spans="5:9">
      <c r="E1658" s="73"/>
      <c r="F1658" s="73"/>
      <c r="G1658" s="73"/>
      <c r="H1658" s="73"/>
      <c r="I1658" s="73"/>
    </row>
    <row r="1659" spans="5:9">
      <c r="E1659" s="73"/>
      <c r="F1659" s="73"/>
      <c r="G1659" s="73"/>
      <c r="H1659" s="73"/>
      <c r="I1659" s="73"/>
    </row>
    <row r="1660" spans="5:9">
      <c r="E1660" s="73"/>
      <c r="F1660" s="73"/>
      <c r="G1660" s="73"/>
      <c r="H1660" s="73"/>
      <c r="I1660" s="73"/>
    </row>
    <row r="1661" spans="5:9">
      <c r="E1661" s="73"/>
      <c r="F1661" s="73"/>
      <c r="G1661" s="73"/>
      <c r="H1661" s="73"/>
      <c r="I1661" s="73"/>
    </row>
    <row r="1662" spans="5:9">
      <c r="E1662" s="73"/>
      <c r="F1662" s="73"/>
      <c r="G1662" s="73"/>
      <c r="H1662" s="73"/>
      <c r="I1662" s="73"/>
    </row>
    <row r="1663" spans="5:9">
      <c r="E1663" s="73"/>
      <c r="F1663" s="73"/>
      <c r="G1663" s="73"/>
      <c r="H1663" s="73"/>
      <c r="I1663" s="73"/>
    </row>
    <row r="1664" spans="5:9">
      <c r="E1664" s="73"/>
      <c r="F1664" s="73"/>
      <c r="G1664" s="73"/>
      <c r="H1664" s="73"/>
      <c r="I1664" s="73"/>
    </row>
    <row r="1665" spans="5:9">
      <c r="E1665" s="73"/>
      <c r="F1665" s="73"/>
      <c r="G1665" s="73"/>
      <c r="H1665" s="73"/>
      <c r="I1665" s="73"/>
    </row>
    <row r="1666" spans="5:9">
      <c r="E1666" s="73"/>
      <c r="F1666" s="73"/>
      <c r="G1666" s="73"/>
      <c r="H1666" s="73"/>
      <c r="I1666" s="73"/>
    </row>
    <row r="1667" spans="5:9">
      <c r="E1667" s="73"/>
      <c r="F1667" s="73"/>
      <c r="G1667" s="73"/>
      <c r="H1667" s="73"/>
      <c r="I1667" s="73"/>
    </row>
    <row r="1668" spans="5:9">
      <c r="E1668" s="73"/>
      <c r="F1668" s="73"/>
      <c r="G1668" s="73"/>
      <c r="H1668" s="73"/>
      <c r="I1668" s="73"/>
    </row>
    <row r="1669" spans="5:9">
      <c r="E1669" s="73"/>
      <c r="F1669" s="73"/>
      <c r="G1669" s="73"/>
      <c r="H1669" s="73"/>
      <c r="I1669" s="73"/>
    </row>
    <row r="1670" spans="5:9">
      <c r="E1670" s="73"/>
      <c r="F1670" s="73"/>
      <c r="G1670" s="73"/>
      <c r="H1670" s="73"/>
      <c r="I1670" s="73"/>
    </row>
    <row r="1671" spans="5:9">
      <c r="E1671" s="73"/>
      <c r="F1671" s="73"/>
      <c r="G1671" s="73"/>
      <c r="H1671" s="73"/>
      <c r="I1671" s="73"/>
    </row>
    <row r="1672" spans="5:9">
      <c r="E1672" s="73"/>
      <c r="F1672" s="73"/>
      <c r="G1672" s="73"/>
      <c r="H1672" s="73"/>
      <c r="I1672" s="73"/>
    </row>
    <row r="1673" spans="5:9">
      <c r="E1673" s="73"/>
      <c r="F1673" s="73"/>
      <c r="G1673" s="73"/>
      <c r="H1673" s="73"/>
      <c r="I1673" s="73"/>
    </row>
    <row r="1674" spans="5:9">
      <c r="E1674" s="73"/>
      <c r="F1674" s="73"/>
      <c r="G1674" s="73"/>
      <c r="H1674" s="73"/>
      <c r="I1674" s="73"/>
    </row>
    <row r="1675" spans="5:9">
      <c r="E1675" s="73"/>
      <c r="F1675" s="73"/>
      <c r="G1675" s="73"/>
      <c r="H1675" s="73"/>
      <c r="I1675" s="73"/>
    </row>
    <row r="1676" spans="5:9">
      <c r="E1676" s="73"/>
      <c r="F1676" s="73"/>
      <c r="G1676" s="73"/>
      <c r="H1676" s="73"/>
      <c r="I1676" s="73"/>
    </row>
    <row r="1677" spans="5:9">
      <c r="E1677" s="73"/>
      <c r="F1677" s="73"/>
      <c r="G1677" s="73"/>
      <c r="H1677" s="73"/>
      <c r="I1677" s="73"/>
    </row>
    <row r="1678" spans="5:9">
      <c r="E1678" s="73"/>
      <c r="F1678" s="73"/>
      <c r="G1678" s="73"/>
      <c r="H1678" s="73"/>
      <c r="I1678" s="73"/>
    </row>
    <row r="1679" spans="5:9">
      <c r="E1679" s="73"/>
      <c r="F1679" s="73"/>
      <c r="G1679" s="73"/>
      <c r="H1679" s="73"/>
      <c r="I1679" s="73"/>
    </row>
    <row r="1680" spans="5:9">
      <c r="E1680" s="73"/>
      <c r="F1680" s="73"/>
      <c r="G1680" s="73"/>
      <c r="H1680" s="73"/>
      <c r="I1680" s="73"/>
    </row>
    <row r="1681" spans="5:9">
      <c r="E1681" s="73"/>
      <c r="F1681" s="73"/>
      <c r="G1681" s="73"/>
      <c r="H1681" s="73"/>
      <c r="I1681" s="73"/>
    </row>
    <row r="1682" spans="5:9">
      <c r="E1682" s="73"/>
      <c r="F1682" s="73"/>
      <c r="G1682" s="73"/>
      <c r="H1682" s="73"/>
      <c r="I1682" s="73"/>
    </row>
    <row r="1683" spans="5:9">
      <c r="E1683" s="73"/>
      <c r="F1683" s="73"/>
      <c r="G1683" s="73"/>
      <c r="H1683" s="73"/>
      <c r="I1683" s="73"/>
    </row>
    <row r="1684" spans="5:9">
      <c r="E1684" s="73"/>
      <c r="F1684" s="73"/>
      <c r="G1684" s="73"/>
      <c r="H1684" s="73"/>
      <c r="I1684" s="73"/>
    </row>
    <row r="1685" spans="5:9">
      <c r="E1685" s="73"/>
      <c r="F1685" s="73"/>
      <c r="G1685" s="73"/>
      <c r="H1685" s="73"/>
      <c r="I1685" s="73"/>
    </row>
    <row r="1686" spans="5:9">
      <c r="E1686" s="73"/>
      <c r="F1686" s="73"/>
      <c r="G1686" s="73"/>
      <c r="H1686" s="73"/>
      <c r="I1686" s="73"/>
    </row>
    <row r="1687" spans="5:9">
      <c r="E1687" s="73"/>
      <c r="F1687" s="73"/>
      <c r="G1687" s="73"/>
      <c r="H1687" s="73"/>
      <c r="I1687" s="73"/>
    </row>
    <row r="1688" spans="5:9">
      <c r="E1688" s="73"/>
      <c r="F1688" s="73"/>
      <c r="G1688" s="73"/>
      <c r="H1688" s="73"/>
      <c r="I1688" s="73"/>
    </row>
    <row r="1689" spans="5:9">
      <c r="E1689" s="73"/>
      <c r="F1689" s="73"/>
      <c r="G1689" s="73"/>
      <c r="H1689" s="73"/>
      <c r="I1689" s="73"/>
    </row>
    <row r="1690" spans="5:9">
      <c r="E1690" s="73"/>
      <c r="F1690" s="73"/>
      <c r="G1690" s="73"/>
      <c r="H1690" s="73"/>
      <c r="I1690" s="73"/>
    </row>
    <row r="1691" spans="5:9">
      <c r="E1691" s="73"/>
      <c r="F1691" s="73"/>
      <c r="G1691" s="73"/>
      <c r="H1691" s="73"/>
      <c r="I1691" s="73"/>
    </row>
    <row r="1692" spans="5:9">
      <c r="E1692" s="73"/>
      <c r="F1692" s="73"/>
      <c r="G1692" s="73"/>
      <c r="H1692" s="73"/>
      <c r="I1692" s="73"/>
    </row>
    <row r="1693" spans="5:9">
      <c r="E1693" s="73"/>
      <c r="F1693" s="73"/>
      <c r="G1693" s="73"/>
      <c r="H1693" s="73"/>
      <c r="I1693" s="73"/>
    </row>
    <row r="1694" spans="5:9">
      <c r="E1694" s="73"/>
      <c r="F1694" s="73"/>
      <c r="G1694" s="73"/>
      <c r="H1694" s="73"/>
      <c r="I1694" s="73"/>
    </row>
    <row r="1695" spans="5:9">
      <c r="E1695" s="73"/>
      <c r="F1695" s="73"/>
      <c r="G1695" s="73"/>
      <c r="H1695" s="73"/>
      <c r="I1695" s="73"/>
    </row>
    <row r="1696" spans="5:9">
      <c r="E1696" s="73"/>
      <c r="F1696" s="73"/>
      <c r="G1696" s="73"/>
      <c r="H1696" s="73"/>
      <c r="I1696" s="73"/>
    </row>
    <row r="1697" spans="5:9">
      <c r="E1697" s="73"/>
      <c r="F1697" s="73"/>
      <c r="G1697" s="73"/>
      <c r="H1697" s="73"/>
      <c r="I1697" s="73"/>
    </row>
    <row r="1698" spans="5:9">
      <c r="E1698" s="73"/>
      <c r="F1698" s="73"/>
      <c r="G1698" s="73"/>
      <c r="H1698" s="73"/>
      <c r="I1698" s="73"/>
    </row>
    <row r="1699" spans="5:9">
      <c r="E1699" s="73"/>
      <c r="F1699" s="73"/>
      <c r="G1699" s="73"/>
      <c r="H1699" s="73"/>
      <c r="I1699" s="73"/>
    </row>
    <row r="1700" spans="5:9">
      <c r="E1700" s="73"/>
      <c r="F1700" s="73"/>
      <c r="G1700" s="73"/>
      <c r="H1700" s="73"/>
      <c r="I1700" s="73"/>
    </row>
    <row r="1701" spans="5:9">
      <c r="E1701" s="73"/>
      <c r="F1701" s="73"/>
      <c r="G1701" s="73"/>
      <c r="H1701" s="73"/>
      <c r="I1701" s="73"/>
    </row>
    <row r="1702" spans="5:9">
      <c r="E1702" s="73"/>
      <c r="F1702" s="73"/>
      <c r="G1702" s="73"/>
      <c r="H1702" s="73"/>
      <c r="I1702" s="73"/>
    </row>
    <row r="1703" spans="5:9">
      <c r="E1703" s="73"/>
      <c r="F1703" s="73"/>
      <c r="G1703" s="73"/>
      <c r="H1703" s="73"/>
      <c r="I1703" s="73"/>
    </row>
    <row r="1704" spans="5:9">
      <c r="E1704" s="73"/>
      <c r="F1704" s="73"/>
      <c r="G1704" s="73"/>
      <c r="H1704" s="73"/>
      <c r="I1704" s="73"/>
    </row>
    <row r="1705" spans="5:9">
      <c r="E1705" s="73"/>
      <c r="F1705" s="73"/>
      <c r="G1705" s="73"/>
      <c r="H1705" s="73"/>
      <c r="I1705" s="73"/>
    </row>
    <row r="1706" spans="5:9">
      <c r="E1706" s="73"/>
      <c r="F1706" s="73"/>
      <c r="G1706" s="73"/>
      <c r="H1706" s="73"/>
      <c r="I1706" s="73"/>
    </row>
    <row r="1707" spans="5:9">
      <c r="E1707" s="73"/>
      <c r="F1707" s="73"/>
      <c r="G1707" s="73"/>
      <c r="H1707" s="73"/>
      <c r="I1707" s="73"/>
    </row>
    <row r="1708" spans="5:9">
      <c r="E1708" s="73"/>
      <c r="F1708" s="73"/>
      <c r="G1708" s="73"/>
      <c r="H1708" s="73"/>
      <c r="I1708" s="73"/>
    </row>
    <row r="1709" spans="5:9">
      <c r="E1709" s="73"/>
      <c r="F1709" s="73"/>
      <c r="G1709" s="73"/>
      <c r="H1709" s="73"/>
      <c r="I1709" s="73"/>
    </row>
    <row r="1710" spans="5:9">
      <c r="E1710" s="73"/>
      <c r="F1710" s="73"/>
      <c r="G1710" s="73"/>
      <c r="H1710" s="73"/>
      <c r="I1710" s="73"/>
    </row>
    <row r="1711" spans="5:9">
      <c r="E1711" s="73"/>
      <c r="F1711" s="73"/>
      <c r="G1711" s="73"/>
      <c r="H1711" s="73"/>
      <c r="I1711" s="73"/>
    </row>
    <row r="1712" spans="5:9">
      <c r="E1712" s="73"/>
      <c r="F1712" s="73"/>
      <c r="G1712" s="73"/>
      <c r="H1712" s="73"/>
      <c r="I1712" s="73"/>
    </row>
    <row r="1713" spans="5:9">
      <c r="E1713" s="73"/>
      <c r="F1713" s="73"/>
      <c r="G1713" s="73"/>
      <c r="H1713" s="73"/>
      <c r="I1713" s="73"/>
    </row>
    <row r="1714" spans="5:9">
      <c r="E1714" s="73"/>
      <c r="F1714" s="73"/>
      <c r="G1714" s="73"/>
      <c r="H1714" s="73"/>
      <c r="I1714" s="73"/>
    </row>
    <row r="1715" spans="5:9">
      <c r="E1715" s="73"/>
      <c r="F1715" s="73"/>
      <c r="G1715" s="73"/>
      <c r="H1715" s="73"/>
      <c r="I1715" s="73"/>
    </row>
    <row r="1716" spans="5:9">
      <c r="E1716" s="73"/>
      <c r="F1716" s="73"/>
      <c r="G1716" s="73"/>
      <c r="H1716" s="73"/>
      <c r="I1716" s="73"/>
    </row>
    <row r="1717" spans="5:9">
      <c r="E1717" s="73"/>
      <c r="F1717" s="73"/>
      <c r="G1717" s="73"/>
      <c r="H1717" s="73"/>
      <c r="I1717" s="73"/>
    </row>
    <row r="1718" spans="5:9">
      <c r="E1718" s="73"/>
      <c r="F1718" s="73"/>
      <c r="G1718" s="73"/>
      <c r="H1718" s="73"/>
      <c r="I1718" s="73"/>
    </row>
    <row r="1719" spans="5:9">
      <c r="E1719" s="73"/>
      <c r="F1719" s="73"/>
      <c r="G1719" s="73"/>
      <c r="H1719" s="73"/>
      <c r="I1719" s="73"/>
    </row>
    <row r="1720" spans="5:9">
      <c r="E1720" s="73"/>
      <c r="F1720" s="73"/>
      <c r="G1720" s="73"/>
      <c r="H1720" s="73"/>
      <c r="I1720" s="73"/>
    </row>
    <row r="1721" spans="5:9">
      <c r="E1721" s="73"/>
      <c r="F1721" s="73"/>
      <c r="G1721" s="73"/>
      <c r="H1721" s="73"/>
      <c r="I1721" s="73"/>
    </row>
    <row r="1722" spans="5:9">
      <c r="E1722" s="73"/>
      <c r="F1722" s="73"/>
      <c r="G1722" s="73"/>
      <c r="H1722" s="73"/>
      <c r="I1722" s="73"/>
    </row>
    <row r="1723" spans="5:9">
      <c r="E1723" s="73"/>
      <c r="F1723" s="73"/>
      <c r="G1723" s="73"/>
      <c r="H1723" s="73"/>
      <c r="I1723" s="73"/>
    </row>
    <row r="1724" spans="5:9">
      <c r="E1724" s="73"/>
      <c r="F1724" s="73"/>
      <c r="G1724" s="73"/>
      <c r="H1724" s="73"/>
      <c r="I1724" s="73"/>
    </row>
    <row r="1725" spans="5:9">
      <c r="E1725" s="73"/>
      <c r="F1725" s="73"/>
      <c r="G1725" s="73"/>
      <c r="H1725" s="73"/>
      <c r="I1725" s="73"/>
    </row>
    <row r="1726" spans="5:9">
      <c r="E1726" s="73"/>
      <c r="F1726" s="73"/>
      <c r="G1726" s="73"/>
      <c r="H1726" s="73"/>
      <c r="I1726" s="73"/>
    </row>
    <row r="1727" spans="5:9">
      <c r="E1727" s="73"/>
      <c r="F1727" s="73"/>
      <c r="G1727" s="73"/>
      <c r="H1727" s="73"/>
      <c r="I1727" s="73"/>
    </row>
    <row r="1728" spans="5:9">
      <c r="E1728" s="73"/>
      <c r="F1728" s="73"/>
      <c r="G1728" s="73"/>
      <c r="H1728" s="73"/>
      <c r="I1728" s="73"/>
    </row>
    <row r="1729" spans="5:9">
      <c r="E1729" s="73"/>
      <c r="F1729" s="73"/>
      <c r="G1729" s="73"/>
      <c r="H1729" s="73"/>
      <c r="I1729" s="73"/>
    </row>
    <row r="1730" spans="5:9">
      <c r="E1730" s="73"/>
      <c r="F1730" s="73"/>
      <c r="G1730" s="73"/>
      <c r="H1730" s="73"/>
      <c r="I1730" s="73"/>
    </row>
    <row r="1731" spans="5:9">
      <c r="E1731" s="73"/>
      <c r="F1731" s="73"/>
      <c r="G1731" s="73"/>
      <c r="H1731" s="73"/>
      <c r="I1731" s="73"/>
    </row>
    <row r="1732" spans="5:9">
      <c r="E1732" s="73"/>
      <c r="F1732" s="73"/>
      <c r="G1732" s="73"/>
      <c r="H1732" s="73"/>
      <c r="I1732" s="73"/>
    </row>
    <row r="1733" spans="5:9">
      <c r="E1733" s="73"/>
      <c r="F1733" s="73"/>
      <c r="G1733" s="73"/>
      <c r="H1733" s="73"/>
      <c r="I1733" s="73"/>
    </row>
    <row r="1734" spans="5:9">
      <c r="E1734" s="73"/>
      <c r="F1734" s="73"/>
      <c r="G1734" s="73"/>
      <c r="H1734" s="73"/>
      <c r="I1734" s="73"/>
    </row>
    <row r="1735" spans="5:9">
      <c r="E1735" s="73"/>
      <c r="F1735" s="73"/>
      <c r="G1735" s="73"/>
      <c r="H1735" s="73"/>
      <c r="I1735" s="73"/>
    </row>
    <row r="1736" spans="5:9">
      <c r="E1736" s="73"/>
      <c r="F1736" s="73"/>
      <c r="G1736" s="73"/>
      <c r="H1736" s="73"/>
      <c r="I1736" s="73"/>
    </row>
    <row r="1737" spans="5:9">
      <c r="E1737" s="73"/>
      <c r="F1737" s="73"/>
      <c r="G1737" s="73"/>
      <c r="H1737" s="73"/>
      <c r="I1737" s="73"/>
    </row>
    <row r="1738" spans="5:9">
      <c r="E1738" s="73"/>
      <c r="F1738" s="73"/>
      <c r="G1738" s="73"/>
      <c r="H1738" s="73"/>
      <c r="I1738" s="73"/>
    </row>
    <row r="1739" spans="5:9">
      <c r="E1739" s="73"/>
      <c r="F1739" s="73"/>
      <c r="G1739" s="73"/>
      <c r="H1739" s="73"/>
      <c r="I1739" s="73"/>
    </row>
    <row r="1740" spans="5:9">
      <c r="E1740" s="73"/>
      <c r="F1740" s="73"/>
      <c r="G1740" s="73"/>
      <c r="H1740" s="73"/>
      <c r="I1740" s="73"/>
    </row>
    <row r="1741" spans="5:9">
      <c r="E1741" s="73"/>
      <c r="F1741" s="73"/>
      <c r="G1741" s="73"/>
      <c r="H1741" s="73"/>
      <c r="I1741" s="73"/>
    </row>
    <row r="1742" spans="5:9">
      <c r="E1742" s="73"/>
      <c r="F1742" s="73"/>
      <c r="G1742" s="73"/>
      <c r="H1742" s="73"/>
      <c r="I1742" s="73"/>
    </row>
    <row r="1743" spans="5:9">
      <c r="E1743" s="73"/>
      <c r="F1743" s="73"/>
      <c r="G1743" s="73"/>
      <c r="H1743" s="73"/>
      <c r="I1743" s="73"/>
    </row>
    <row r="1744" spans="5:9">
      <c r="E1744" s="73"/>
      <c r="F1744" s="73"/>
      <c r="G1744" s="73"/>
      <c r="H1744" s="73"/>
      <c r="I1744" s="73"/>
    </row>
    <row r="1745" spans="5:9">
      <c r="E1745" s="73"/>
      <c r="F1745" s="73"/>
      <c r="G1745" s="73"/>
      <c r="H1745" s="73"/>
      <c r="I1745" s="73"/>
    </row>
    <row r="1746" spans="5:9">
      <c r="E1746" s="73"/>
      <c r="F1746" s="73"/>
      <c r="G1746" s="73"/>
      <c r="H1746" s="73"/>
      <c r="I1746" s="73"/>
    </row>
    <row r="1747" spans="5:9">
      <c r="E1747" s="73"/>
      <c r="F1747" s="73"/>
      <c r="G1747" s="73"/>
      <c r="H1747" s="73"/>
      <c r="I1747" s="73"/>
    </row>
    <row r="1748" spans="5:9">
      <c r="E1748" s="73"/>
      <c r="F1748" s="73"/>
      <c r="G1748" s="73"/>
      <c r="H1748" s="73"/>
      <c r="I1748" s="73"/>
    </row>
    <row r="1749" spans="5:9">
      <c r="E1749" s="73"/>
      <c r="F1749" s="73"/>
      <c r="G1749" s="73"/>
      <c r="H1749" s="73"/>
      <c r="I1749" s="73"/>
    </row>
    <row r="1750" spans="5:9">
      <c r="E1750" s="73"/>
      <c r="F1750" s="73"/>
      <c r="G1750" s="73"/>
      <c r="H1750" s="73"/>
      <c r="I1750" s="73"/>
    </row>
    <row r="1751" spans="5:9">
      <c r="E1751" s="73"/>
      <c r="F1751" s="73"/>
      <c r="G1751" s="73"/>
      <c r="H1751" s="73"/>
      <c r="I1751" s="73"/>
    </row>
    <row r="1752" spans="5:9">
      <c r="E1752" s="73"/>
      <c r="F1752" s="73"/>
      <c r="G1752" s="73"/>
      <c r="H1752" s="73"/>
      <c r="I1752" s="73"/>
    </row>
    <row r="1753" spans="5:9">
      <c r="E1753" s="73"/>
      <c r="F1753" s="73"/>
      <c r="G1753" s="73"/>
      <c r="H1753" s="73"/>
      <c r="I1753" s="73"/>
    </row>
    <row r="1754" spans="5:9">
      <c r="E1754" s="73"/>
      <c r="F1754" s="73"/>
      <c r="G1754" s="73"/>
      <c r="H1754" s="73"/>
      <c r="I1754" s="73"/>
    </row>
    <row r="1755" spans="5:9">
      <c r="E1755" s="73"/>
      <c r="F1755" s="73"/>
      <c r="G1755" s="73"/>
      <c r="H1755" s="73"/>
      <c r="I1755" s="73"/>
    </row>
    <row r="1756" spans="5:9">
      <c r="E1756" s="73"/>
      <c r="F1756" s="73"/>
      <c r="G1756" s="73"/>
      <c r="H1756" s="73"/>
      <c r="I1756" s="73"/>
    </row>
    <row r="1757" spans="5:9">
      <c r="E1757" s="73"/>
      <c r="F1757" s="73"/>
      <c r="G1757" s="73"/>
      <c r="H1757" s="73"/>
      <c r="I1757" s="73"/>
    </row>
    <row r="1758" spans="5:9">
      <c r="E1758" s="73"/>
      <c r="F1758" s="73"/>
      <c r="G1758" s="73"/>
      <c r="H1758" s="73"/>
      <c r="I1758" s="73"/>
    </row>
    <row r="1759" spans="5:9">
      <c r="E1759" s="73"/>
      <c r="F1759" s="73"/>
      <c r="G1759" s="73"/>
      <c r="H1759" s="73"/>
      <c r="I1759" s="73"/>
    </row>
    <row r="1760" spans="5:9">
      <c r="E1760" s="73"/>
      <c r="F1760" s="73"/>
      <c r="G1760" s="73"/>
      <c r="H1760" s="73"/>
      <c r="I1760" s="73"/>
    </row>
    <row r="1761" spans="5:9">
      <c r="E1761" s="73"/>
      <c r="F1761" s="73"/>
      <c r="G1761" s="73"/>
      <c r="H1761" s="73"/>
      <c r="I1761" s="73"/>
    </row>
    <row r="1762" spans="5:9">
      <c r="E1762" s="73"/>
      <c r="F1762" s="73"/>
      <c r="G1762" s="73"/>
      <c r="H1762" s="73"/>
      <c r="I1762" s="73"/>
    </row>
    <row r="1763" spans="5:9">
      <c r="E1763" s="73"/>
      <c r="F1763" s="73"/>
      <c r="G1763" s="73"/>
      <c r="H1763" s="73"/>
      <c r="I1763" s="73"/>
    </row>
    <row r="1764" spans="5:9">
      <c r="E1764" s="73"/>
      <c r="F1764" s="73"/>
      <c r="G1764" s="73"/>
      <c r="H1764" s="73"/>
      <c r="I1764" s="73"/>
    </row>
    <row r="1765" spans="5:9">
      <c r="E1765" s="73"/>
      <c r="F1765" s="73"/>
      <c r="G1765" s="73"/>
      <c r="H1765" s="73"/>
      <c r="I1765" s="73"/>
    </row>
    <row r="1766" spans="5:9">
      <c r="E1766" s="73"/>
      <c r="F1766" s="73"/>
      <c r="G1766" s="73"/>
      <c r="H1766" s="73"/>
      <c r="I1766" s="73"/>
    </row>
    <row r="1767" spans="5:9">
      <c r="E1767" s="73"/>
      <c r="F1767" s="73"/>
      <c r="G1767" s="73"/>
      <c r="H1767" s="73"/>
      <c r="I1767" s="73"/>
    </row>
    <row r="1768" spans="5:9">
      <c r="E1768" s="73"/>
      <c r="F1768" s="73"/>
      <c r="G1768" s="73"/>
      <c r="H1768" s="73"/>
      <c r="I1768" s="73"/>
    </row>
    <row r="1769" spans="5:9">
      <c r="E1769" s="73"/>
      <c r="F1769" s="73"/>
      <c r="G1769" s="73"/>
      <c r="H1769" s="73"/>
      <c r="I1769" s="73"/>
    </row>
    <row r="1770" spans="5:9">
      <c r="E1770" s="73"/>
      <c r="F1770" s="73"/>
      <c r="G1770" s="73"/>
      <c r="H1770" s="73"/>
      <c r="I1770" s="73"/>
    </row>
    <row r="1771" spans="5:9">
      <c r="E1771" s="73"/>
      <c r="F1771" s="73"/>
      <c r="G1771" s="73"/>
      <c r="H1771" s="73"/>
      <c r="I1771" s="73"/>
    </row>
    <row r="1772" spans="5:9">
      <c r="E1772" s="73"/>
      <c r="F1772" s="73"/>
      <c r="G1772" s="73"/>
      <c r="H1772" s="73"/>
      <c r="I1772" s="73"/>
    </row>
    <row r="1773" spans="5:9">
      <c r="E1773" s="73"/>
      <c r="F1773" s="73"/>
      <c r="G1773" s="73"/>
      <c r="H1773" s="73"/>
      <c r="I1773" s="73"/>
    </row>
    <row r="1774" spans="5:9">
      <c r="E1774" s="73"/>
      <c r="F1774" s="73"/>
      <c r="G1774" s="73"/>
      <c r="H1774" s="73"/>
      <c r="I1774" s="73"/>
    </row>
    <row r="1775" spans="5:9">
      <c r="E1775" s="73"/>
      <c r="F1775" s="73"/>
      <c r="G1775" s="73"/>
      <c r="H1775" s="73"/>
      <c r="I1775" s="73"/>
    </row>
    <row r="1776" spans="5:9">
      <c r="E1776" s="73"/>
      <c r="F1776" s="73"/>
      <c r="G1776" s="73"/>
      <c r="H1776" s="73"/>
      <c r="I1776" s="73"/>
    </row>
    <row r="1777" spans="5:9">
      <c r="E1777" s="73"/>
      <c r="F1777" s="73"/>
      <c r="G1777" s="73"/>
      <c r="H1777" s="73"/>
      <c r="I1777" s="73"/>
    </row>
    <row r="1778" spans="5:9">
      <c r="E1778" s="73"/>
      <c r="F1778" s="73"/>
      <c r="G1778" s="73"/>
      <c r="H1778" s="73"/>
      <c r="I1778" s="73"/>
    </row>
    <row r="1779" spans="5:9">
      <c r="E1779" s="73"/>
      <c r="F1779" s="73"/>
      <c r="G1779" s="73"/>
      <c r="H1779" s="73"/>
      <c r="I1779" s="73"/>
    </row>
    <row r="1780" spans="5:9">
      <c r="E1780" s="73"/>
      <c r="F1780" s="73"/>
      <c r="G1780" s="73"/>
      <c r="H1780" s="73"/>
      <c r="I1780" s="73"/>
    </row>
    <row r="1781" spans="5:9">
      <c r="E1781" s="73"/>
      <c r="F1781" s="73"/>
      <c r="G1781" s="73"/>
      <c r="H1781" s="73"/>
      <c r="I1781" s="73"/>
    </row>
    <row r="1782" spans="5:9">
      <c r="E1782" s="73"/>
      <c r="F1782" s="73"/>
      <c r="G1782" s="73"/>
      <c r="H1782" s="73"/>
      <c r="I1782" s="73"/>
    </row>
    <row r="1783" spans="5:9">
      <c r="E1783" s="73"/>
      <c r="F1783" s="73"/>
      <c r="G1783" s="73"/>
      <c r="H1783" s="73"/>
      <c r="I1783" s="73"/>
    </row>
    <row r="1784" spans="5:9">
      <c r="E1784" s="73"/>
      <c r="F1784" s="73"/>
      <c r="G1784" s="73"/>
      <c r="H1784" s="73"/>
      <c r="I1784" s="73"/>
    </row>
    <row r="1785" spans="5:9">
      <c r="E1785" s="73"/>
      <c r="F1785" s="73"/>
      <c r="G1785" s="73"/>
      <c r="H1785" s="73"/>
      <c r="I1785" s="73"/>
    </row>
    <row r="1786" spans="5:9">
      <c r="E1786" s="73"/>
      <c r="F1786" s="73"/>
      <c r="G1786" s="73"/>
      <c r="H1786" s="73"/>
      <c r="I1786" s="73"/>
    </row>
    <row r="1787" spans="5:9">
      <c r="E1787" s="73"/>
      <c r="F1787" s="73"/>
      <c r="G1787" s="73"/>
      <c r="H1787" s="73"/>
      <c r="I1787" s="73"/>
    </row>
    <row r="1788" spans="5:9">
      <c r="E1788" s="73"/>
      <c r="F1788" s="73"/>
      <c r="G1788" s="73"/>
      <c r="H1788" s="73"/>
      <c r="I1788" s="73"/>
    </row>
    <row r="1789" spans="5:9">
      <c r="E1789" s="73"/>
      <c r="F1789" s="73"/>
      <c r="G1789" s="73"/>
      <c r="H1789" s="73"/>
      <c r="I1789" s="73"/>
    </row>
    <row r="1790" spans="5:9">
      <c r="E1790" s="73"/>
      <c r="F1790" s="73"/>
      <c r="G1790" s="73"/>
      <c r="H1790" s="73"/>
      <c r="I1790" s="73"/>
    </row>
    <row r="1791" spans="5:9">
      <c r="E1791" s="73"/>
      <c r="F1791" s="73"/>
      <c r="G1791" s="73"/>
      <c r="H1791" s="73"/>
      <c r="I1791" s="73"/>
    </row>
    <row r="1792" spans="5:9">
      <c r="E1792" s="73"/>
      <c r="F1792" s="73"/>
      <c r="G1792" s="73"/>
      <c r="H1792" s="73"/>
      <c r="I1792" s="73"/>
    </row>
    <row r="1793" spans="5:9">
      <c r="E1793" s="73"/>
      <c r="F1793" s="73"/>
      <c r="G1793" s="73"/>
      <c r="H1793" s="73"/>
      <c r="I1793" s="73"/>
    </row>
    <row r="1794" spans="5:9">
      <c r="E1794" s="73"/>
      <c r="F1794" s="73"/>
      <c r="G1794" s="73"/>
      <c r="H1794" s="73"/>
      <c r="I1794" s="73"/>
    </row>
    <row r="1795" spans="5:9">
      <c r="E1795" s="73"/>
      <c r="F1795" s="73"/>
      <c r="G1795" s="73"/>
      <c r="H1795" s="73"/>
      <c r="I1795" s="73"/>
    </row>
    <row r="1796" spans="5:9">
      <c r="E1796" s="73"/>
      <c r="F1796" s="73"/>
      <c r="G1796" s="73"/>
      <c r="H1796" s="73"/>
      <c r="I1796" s="73"/>
    </row>
    <row r="1797" spans="5:9">
      <c r="E1797" s="73"/>
      <c r="F1797" s="73"/>
      <c r="G1797" s="73"/>
      <c r="H1797" s="73"/>
      <c r="I1797" s="73"/>
    </row>
    <row r="1798" spans="5:9">
      <c r="E1798" s="73"/>
      <c r="F1798" s="73"/>
      <c r="G1798" s="73"/>
      <c r="H1798" s="73"/>
      <c r="I1798" s="73"/>
    </row>
    <row r="1799" spans="5:9">
      <c r="E1799" s="73"/>
      <c r="F1799" s="73"/>
      <c r="G1799" s="73"/>
      <c r="H1799" s="73"/>
      <c r="I1799" s="73"/>
    </row>
    <row r="1800" spans="5:9">
      <c r="E1800" s="73"/>
      <c r="F1800" s="73"/>
      <c r="G1800" s="73"/>
      <c r="H1800" s="73"/>
      <c r="I1800" s="73"/>
    </row>
    <row r="1801" spans="5:9">
      <c r="E1801" s="73"/>
      <c r="F1801" s="73"/>
      <c r="G1801" s="73"/>
      <c r="H1801" s="73"/>
      <c r="I1801" s="73"/>
    </row>
    <row r="1802" spans="5:9">
      <c r="E1802" s="73"/>
      <c r="F1802" s="73"/>
      <c r="G1802" s="73"/>
      <c r="H1802" s="73"/>
      <c r="I1802" s="73"/>
    </row>
    <row r="1803" spans="5:9">
      <c r="E1803" s="73"/>
      <c r="F1803" s="73"/>
      <c r="G1803" s="73"/>
      <c r="H1803" s="73"/>
      <c r="I1803" s="73"/>
    </row>
    <row r="1804" spans="5:9">
      <c r="E1804" s="73"/>
      <c r="F1804" s="73"/>
      <c r="G1804" s="73"/>
      <c r="H1804" s="73"/>
      <c r="I1804" s="73"/>
    </row>
    <row r="1805" spans="5:9">
      <c r="E1805" s="73"/>
      <c r="F1805" s="73"/>
      <c r="G1805" s="73"/>
      <c r="H1805" s="73"/>
      <c r="I1805" s="73"/>
    </row>
    <row r="1806" spans="5:9">
      <c r="E1806" s="73"/>
      <c r="F1806" s="73"/>
      <c r="G1806" s="73"/>
      <c r="H1806" s="73"/>
      <c r="I1806" s="73"/>
    </row>
    <row r="1807" spans="5:9">
      <c r="E1807" s="73"/>
      <c r="F1807" s="73"/>
      <c r="G1807" s="73"/>
      <c r="H1807" s="73"/>
      <c r="I1807" s="73"/>
    </row>
    <row r="1808" spans="5:9">
      <c r="E1808" s="73"/>
      <c r="F1808" s="73"/>
      <c r="G1808" s="73"/>
      <c r="H1808" s="73"/>
      <c r="I1808" s="73"/>
    </row>
    <row r="1809" spans="5:9">
      <c r="E1809" s="73"/>
      <c r="F1809" s="73"/>
      <c r="G1809" s="73"/>
      <c r="H1809" s="73"/>
      <c r="I1809" s="73"/>
    </row>
    <row r="1810" spans="5:9">
      <c r="E1810" s="73"/>
      <c r="F1810" s="73"/>
      <c r="G1810" s="73"/>
      <c r="H1810" s="73"/>
      <c r="I1810" s="73"/>
    </row>
    <row r="1811" spans="5:9">
      <c r="E1811" s="73"/>
      <c r="F1811" s="73"/>
      <c r="G1811" s="73"/>
      <c r="H1811" s="73"/>
      <c r="I1811" s="73"/>
    </row>
    <row r="1812" spans="5:9">
      <c r="E1812" s="73"/>
      <c r="F1812" s="73"/>
      <c r="G1812" s="73"/>
      <c r="H1812" s="73"/>
      <c r="I1812" s="73"/>
    </row>
    <row r="1813" spans="5:9">
      <c r="E1813" s="73"/>
      <c r="F1813" s="73"/>
      <c r="G1813" s="73"/>
      <c r="H1813" s="73"/>
      <c r="I1813" s="73"/>
    </row>
    <row r="1814" spans="5:9">
      <c r="E1814" s="73"/>
      <c r="F1814" s="73"/>
      <c r="G1814" s="73"/>
      <c r="H1814" s="73"/>
      <c r="I1814" s="73"/>
    </row>
    <row r="1815" spans="5:9">
      <c r="E1815" s="73"/>
      <c r="F1815" s="73"/>
      <c r="G1815" s="73"/>
      <c r="H1815" s="73"/>
      <c r="I1815" s="73"/>
    </row>
    <row r="1816" spans="5:9">
      <c r="E1816" s="73"/>
      <c r="F1816" s="73"/>
      <c r="G1816" s="73"/>
      <c r="H1816" s="73"/>
      <c r="I1816" s="73"/>
    </row>
    <row r="1817" spans="5:9">
      <c r="E1817" s="73"/>
      <c r="F1817" s="73"/>
      <c r="G1817" s="73"/>
      <c r="H1817" s="73"/>
      <c r="I1817" s="73"/>
    </row>
    <row r="1818" spans="5:9">
      <c r="E1818" s="73"/>
      <c r="F1818" s="73"/>
      <c r="G1818" s="73"/>
      <c r="H1818" s="73"/>
      <c r="I1818" s="73"/>
    </row>
    <row r="1819" spans="5:9">
      <c r="E1819" s="73"/>
      <c r="F1819" s="73"/>
      <c r="G1819" s="73"/>
      <c r="H1819" s="73"/>
      <c r="I1819" s="73"/>
    </row>
    <row r="1820" spans="5:9">
      <c r="E1820" s="73"/>
      <c r="F1820" s="73"/>
      <c r="G1820" s="73"/>
      <c r="H1820" s="73"/>
      <c r="I1820" s="73"/>
    </row>
    <row r="1821" spans="5:9">
      <c r="E1821" s="73"/>
      <c r="F1821" s="73"/>
      <c r="G1821" s="73"/>
      <c r="H1821" s="73"/>
      <c r="I1821" s="73"/>
    </row>
    <row r="1822" spans="5:9">
      <c r="E1822" s="73"/>
      <c r="F1822" s="73"/>
      <c r="G1822" s="73"/>
      <c r="H1822" s="73"/>
      <c r="I1822" s="73"/>
    </row>
    <row r="1823" spans="5:9">
      <c r="E1823" s="73"/>
      <c r="F1823" s="73"/>
      <c r="G1823" s="73"/>
      <c r="H1823" s="73"/>
      <c r="I1823" s="73"/>
    </row>
    <row r="1824" spans="5:9">
      <c r="E1824" s="73"/>
      <c r="F1824" s="73"/>
      <c r="G1824" s="73"/>
      <c r="H1824" s="73"/>
      <c r="I1824" s="73"/>
    </row>
    <row r="1825" spans="5:9">
      <c r="E1825" s="73"/>
      <c r="F1825" s="73"/>
      <c r="G1825" s="73"/>
      <c r="H1825" s="73"/>
      <c r="I1825" s="73"/>
    </row>
    <row r="1826" spans="5:9">
      <c r="E1826" s="73"/>
      <c r="F1826" s="73"/>
      <c r="G1826" s="73"/>
      <c r="H1826" s="73"/>
      <c r="I1826" s="73"/>
    </row>
    <row r="1827" spans="5:9">
      <c r="E1827" s="73"/>
      <c r="F1827" s="73"/>
      <c r="G1827" s="73"/>
      <c r="H1827" s="73"/>
      <c r="I1827" s="73"/>
    </row>
    <row r="1828" spans="5:9">
      <c r="E1828" s="73"/>
      <c r="F1828" s="73"/>
      <c r="G1828" s="73"/>
      <c r="H1828" s="73"/>
      <c r="I1828" s="73"/>
    </row>
    <row r="1829" spans="5:9">
      <c r="E1829" s="73"/>
      <c r="F1829" s="73"/>
      <c r="G1829" s="73"/>
      <c r="H1829" s="73"/>
      <c r="I1829" s="73"/>
    </row>
    <row r="1830" spans="5:9">
      <c r="E1830" s="73"/>
      <c r="F1830" s="73"/>
      <c r="G1830" s="73"/>
      <c r="H1830" s="73"/>
      <c r="I1830" s="73"/>
    </row>
    <row r="1831" spans="5:9">
      <c r="E1831" s="73"/>
      <c r="F1831" s="73"/>
      <c r="G1831" s="73"/>
      <c r="H1831" s="73"/>
      <c r="I1831" s="73"/>
    </row>
    <row r="1832" spans="5:9">
      <c r="E1832" s="73"/>
      <c r="F1832" s="73"/>
      <c r="G1832" s="73"/>
      <c r="H1832" s="73"/>
      <c r="I1832" s="73"/>
    </row>
    <row r="1833" spans="5:9">
      <c r="E1833" s="73"/>
      <c r="F1833" s="73"/>
      <c r="G1833" s="73"/>
      <c r="H1833" s="73"/>
      <c r="I1833" s="73"/>
    </row>
    <row r="1834" spans="5:9">
      <c r="E1834" s="73"/>
      <c r="F1834" s="73"/>
      <c r="G1834" s="73"/>
      <c r="H1834" s="73"/>
      <c r="I1834" s="73"/>
    </row>
    <row r="1835" spans="5:9">
      <c r="E1835" s="73"/>
      <c r="F1835" s="73"/>
      <c r="G1835" s="73"/>
      <c r="H1835" s="73"/>
      <c r="I1835" s="73"/>
    </row>
    <row r="1836" spans="5:9">
      <c r="E1836" s="73"/>
      <c r="F1836" s="73"/>
      <c r="G1836" s="73"/>
      <c r="H1836" s="73"/>
      <c r="I1836" s="73"/>
    </row>
    <row r="1837" spans="5:9">
      <c r="E1837" s="73"/>
      <c r="F1837" s="73"/>
      <c r="G1837" s="73"/>
      <c r="H1837" s="73"/>
      <c r="I1837" s="73"/>
    </row>
    <row r="1838" spans="5:9">
      <c r="E1838" s="73"/>
      <c r="F1838" s="73"/>
      <c r="G1838" s="73"/>
      <c r="H1838" s="73"/>
      <c r="I1838" s="73"/>
    </row>
  </sheetData>
  <mergeCells count="5">
    <mergeCell ref="E15:E34"/>
    <mergeCell ref="E5:E6"/>
    <mergeCell ref="F5:F6"/>
    <mergeCell ref="G5:H5"/>
    <mergeCell ref="I5:I6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E15 F35 G15:G35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8DED-C258-4E0D-871B-34BAC854A13E}">
  <sheetPr>
    <tabColor rgb="FF002060"/>
  </sheetPr>
  <dimension ref="A1"/>
  <sheetViews>
    <sheetView workbookViewId="0">
      <selection activeCell="P25" sqref="A1:XFD1048576"/>
    </sheetView>
    <sheetView workbookViewId="1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0A9C-75DF-493D-AE28-72A32B3F9200}">
  <sheetPr>
    <tabColor rgb="FF0070C0"/>
  </sheetPr>
  <dimension ref="A1:R57"/>
  <sheetViews>
    <sheetView tabSelected="1" workbookViewId="0">
      <selection activeCell="I24" sqref="I24"/>
    </sheetView>
    <sheetView workbookViewId="1"/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5" width="17.3984375" style="34" bestFit="1" customWidth="1"/>
    <col min="6" max="12" width="15.296875" style="34" customWidth="1"/>
    <col min="13" max="13" width="4.19921875" style="34" bestFit="1" customWidth="1"/>
    <col min="14" max="17" width="12.8984375" style="34" customWidth="1"/>
    <col min="18" max="18" width="13.19921875" style="34" customWidth="1"/>
    <col min="19" max="16384" width="8.796875" style="34"/>
  </cols>
  <sheetData>
    <row r="1" spans="1:17" s="37" customFormat="1">
      <c r="A1" s="34"/>
      <c r="B1" s="35" t="s">
        <v>6363</v>
      </c>
      <c r="C1" s="36"/>
      <c r="D1" s="36"/>
    </row>
    <row r="3" spans="1:17" s="41" customFormat="1">
      <c r="A3" s="34"/>
      <c r="B3" s="38"/>
      <c r="C3" s="40" t="s">
        <v>88</v>
      </c>
      <c r="D3" s="40"/>
    </row>
    <row r="4" spans="1:17">
      <c r="L4" s="39" t="s">
        <v>9109</v>
      </c>
    </row>
    <row r="5" spans="1:17">
      <c r="E5" s="544" t="str">
        <f>Raw_BS!B5</f>
        <v>계정과목</v>
      </c>
      <c r="F5" s="540" t="s">
        <v>56</v>
      </c>
      <c r="G5" s="542" t="s">
        <v>57</v>
      </c>
      <c r="H5" s="543"/>
      <c r="I5" s="540" t="s">
        <v>60</v>
      </c>
      <c r="L5" s="544" t="str">
        <f t="shared" ref="L5:L11" si="0">E5</f>
        <v>계정과목</v>
      </c>
      <c r="M5" s="540" t="s">
        <v>9108</v>
      </c>
      <c r="N5" s="540" t="str">
        <f>F5</f>
        <v>회사제시</v>
      </c>
      <c r="O5" s="542" t="str">
        <f>G5</f>
        <v>조정금액</v>
      </c>
      <c r="P5" s="543">
        <f>H5</f>
        <v>0</v>
      </c>
      <c r="Q5" s="540" t="str">
        <f>I5</f>
        <v>조정 후 금액</v>
      </c>
    </row>
    <row r="6" spans="1:17">
      <c r="E6" s="545"/>
      <c r="F6" s="541"/>
      <c r="G6" s="400" t="s">
        <v>58</v>
      </c>
      <c r="H6" s="400" t="s">
        <v>59</v>
      </c>
      <c r="I6" s="541"/>
      <c r="J6" s="470" t="s">
        <v>8732</v>
      </c>
      <c r="L6" s="545">
        <f t="shared" si="0"/>
        <v>0</v>
      </c>
      <c r="M6" s="541"/>
      <c r="N6" s="541"/>
      <c r="O6" s="400" t="str">
        <f t="shared" ref="O6:Q10" si="1">G6</f>
        <v>계정재분류</v>
      </c>
      <c r="P6" s="400" t="str">
        <f t="shared" si="1"/>
        <v>실사조정</v>
      </c>
      <c r="Q6" s="541">
        <f t="shared" si="1"/>
        <v>0</v>
      </c>
    </row>
    <row r="7" spans="1:17" s="39" customFormat="1">
      <c r="B7" s="38"/>
      <c r="E7" s="401" t="str">
        <f>Raw_BS!B6</f>
        <v>자산총계</v>
      </c>
      <c r="F7" s="402">
        <f>Raw_BS!D6</f>
        <v>4654877717.2706957</v>
      </c>
      <c r="G7" s="402">
        <f>SUM(G8, G21)</f>
        <v>0</v>
      </c>
      <c r="H7" s="402">
        <f>SUM(H8, H21)</f>
        <v>-328657625</v>
      </c>
      <c r="I7" s="402">
        <f>SUM(F7:H7)</f>
        <v>4326220092.2706957</v>
      </c>
      <c r="J7" s="469" t="b">
        <f>I57=I7</f>
        <v>1</v>
      </c>
      <c r="K7" s="39">
        <f>I57-I7</f>
        <v>0</v>
      </c>
      <c r="L7" s="401" t="str">
        <f t="shared" si="0"/>
        <v>자산총계</v>
      </c>
      <c r="M7" s="402"/>
      <c r="N7" s="402">
        <f>F7</f>
        <v>4654877717.2706957</v>
      </c>
      <c r="O7" s="402">
        <f t="shared" si="1"/>
        <v>0</v>
      </c>
      <c r="P7" s="402">
        <f t="shared" si="1"/>
        <v>-328657625</v>
      </c>
      <c r="Q7" s="402">
        <f t="shared" si="1"/>
        <v>4326220092.2706957</v>
      </c>
    </row>
    <row r="8" spans="1:17" s="39" customFormat="1">
      <c r="B8" s="38"/>
      <c r="E8" s="8" t="str">
        <f>Raw_BS!B7</f>
        <v>I. 유동자산</v>
      </c>
      <c r="F8" s="13">
        <f>Raw_BS!D7</f>
        <v>3285796087.2706957</v>
      </c>
      <c r="G8" s="13">
        <f>SUM(G9, G19)</f>
        <v>-59000000</v>
      </c>
      <c r="H8" s="13">
        <f>SUM(H9, H19)</f>
        <v>-10560560</v>
      </c>
      <c r="I8" s="13">
        <f t="shared" ref="I8:I57" si="2">SUM(F8:H8)</f>
        <v>3216235527.2706957</v>
      </c>
      <c r="L8" s="8" t="str">
        <f t="shared" si="0"/>
        <v>I. 유동자산</v>
      </c>
      <c r="M8" s="13"/>
      <c r="N8" s="13">
        <f>F8</f>
        <v>3285796087.2706957</v>
      </c>
      <c r="O8" s="13">
        <f t="shared" si="1"/>
        <v>-59000000</v>
      </c>
      <c r="P8" s="13">
        <f t="shared" si="1"/>
        <v>-10560560</v>
      </c>
      <c r="Q8" s="13">
        <f t="shared" si="1"/>
        <v>3216235527.2706957</v>
      </c>
    </row>
    <row r="9" spans="1:17" s="39" customFormat="1">
      <c r="B9" s="38"/>
      <c r="E9" s="18" t="str">
        <f>Raw_BS!B8</f>
        <v>(1) 당좌자산</v>
      </c>
      <c r="F9" s="13">
        <f>Raw_BS!D8</f>
        <v>3257990372.2706957</v>
      </c>
      <c r="G9" s="13">
        <f>SUM(G10:G18)</f>
        <v>-59000000</v>
      </c>
      <c r="H9" s="13">
        <f>SUM(H10:H18)</f>
        <v>-10560560</v>
      </c>
      <c r="I9" s="13">
        <f t="shared" si="2"/>
        <v>3188429812.2706957</v>
      </c>
      <c r="L9" s="18" t="str">
        <f t="shared" si="0"/>
        <v>(1) 당좌자산</v>
      </c>
      <c r="M9" s="13"/>
      <c r="N9" s="13">
        <f>F9</f>
        <v>3257990372.2706957</v>
      </c>
      <c r="O9" s="13">
        <f t="shared" si="1"/>
        <v>-59000000</v>
      </c>
      <c r="P9" s="13">
        <f t="shared" si="1"/>
        <v>-10560560</v>
      </c>
      <c r="Q9" s="13">
        <f t="shared" si="1"/>
        <v>3188429812.2706957</v>
      </c>
    </row>
    <row r="10" spans="1:17">
      <c r="E10" s="20" t="str">
        <f>Raw_BS!B9</f>
        <v>현금및현금성자산</v>
      </c>
      <c r="F10" s="9">
        <f>Raw_BS!D9</f>
        <v>2830396041</v>
      </c>
      <c r="G10" s="9"/>
      <c r="H10" s="9"/>
      <c r="I10" s="9">
        <f t="shared" si="2"/>
        <v>2830396041</v>
      </c>
      <c r="L10" s="20" t="str">
        <f t="shared" si="0"/>
        <v>현금및현금성자산</v>
      </c>
      <c r="M10" s="9"/>
      <c r="N10" s="9">
        <f>F10</f>
        <v>2830396041</v>
      </c>
      <c r="O10" s="9">
        <f t="shared" si="1"/>
        <v>0</v>
      </c>
      <c r="P10" s="9">
        <f t="shared" si="1"/>
        <v>0</v>
      </c>
      <c r="Q10" s="9">
        <f t="shared" si="1"/>
        <v>2830396041</v>
      </c>
    </row>
    <row r="11" spans="1:17">
      <c r="E11" s="20" t="str">
        <f>Raw_BS!B10</f>
        <v>매출채권</v>
      </c>
      <c r="F11" s="9">
        <f>Raw_BS!D10</f>
        <v>76249562</v>
      </c>
      <c r="G11" s="9"/>
      <c r="H11" s="9">
        <f>'2. 매출채권'!H7</f>
        <v>-10560560</v>
      </c>
      <c r="I11" s="9">
        <f t="shared" si="2"/>
        <v>65689002</v>
      </c>
      <c r="L11" s="20" t="str">
        <f t="shared" si="0"/>
        <v>매출채권</v>
      </c>
      <c r="M11" s="9"/>
      <c r="N11" s="9">
        <f>F11+F12</f>
        <v>75487067</v>
      </c>
      <c r="O11" s="9">
        <f>G11</f>
        <v>0</v>
      </c>
      <c r="P11" s="9">
        <f>H11</f>
        <v>-10560560</v>
      </c>
      <c r="Q11" s="9">
        <f>I11+I12</f>
        <v>64926507</v>
      </c>
    </row>
    <row r="12" spans="1:17">
      <c r="E12" s="20" t="str">
        <f>Raw_BS!B11</f>
        <v>대손충당금</v>
      </c>
      <c r="F12" s="9">
        <f>Raw_BS!D11</f>
        <v>-762495</v>
      </c>
      <c r="G12" s="9"/>
      <c r="H12" s="9"/>
      <c r="I12" s="9">
        <f t="shared" si="2"/>
        <v>-762495</v>
      </c>
      <c r="L12" s="20" t="str">
        <f>E13</f>
        <v>단기대여금</v>
      </c>
      <c r="M12" s="9"/>
      <c r="N12" s="9">
        <f>F13</f>
        <v>59000000</v>
      </c>
      <c r="O12" s="9">
        <f>G13</f>
        <v>-59000000</v>
      </c>
      <c r="P12" s="9">
        <f>H13</f>
        <v>0</v>
      </c>
      <c r="Q12" s="9">
        <f>I13</f>
        <v>0</v>
      </c>
    </row>
    <row r="13" spans="1:17">
      <c r="E13" s="20" t="str">
        <f>Raw_BS!B12</f>
        <v>단기대여금</v>
      </c>
      <c r="F13" s="9">
        <f>Raw_BS!D12</f>
        <v>59000000</v>
      </c>
      <c r="G13" s="9">
        <f>'3. 대여금'!G7</f>
        <v>-59000000</v>
      </c>
      <c r="H13" s="9"/>
      <c r="I13" s="9">
        <f t="shared" si="2"/>
        <v>0</v>
      </c>
      <c r="L13" s="21" t="str">
        <f>E16</f>
        <v>선급금</v>
      </c>
      <c r="M13" s="9"/>
      <c r="N13" s="9">
        <f>F16</f>
        <v>282958251</v>
      </c>
      <c r="O13" s="9">
        <f>G16</f>
        <v>0</v>
      </c>
      <c r="P13" s="9">
        <f>H16</f>
        <v>0</v>
      </c>
      <c r="Q13" s="9">
        <f>I16</f>
        <v>282958251</v>
      </c>
    </row>
    <row r="14" spans="1:17">
      <c r="E14" s="20" t="str">
        <f>Raw_BS!B13</f>
        <v>미수수익</v>
      </c>
      <c r="F14" s="9">
        <f>Raw_BS!D13</f>
        <v>97400.270695890416</v>
      </c>
      <c r="G14" s="9"/>
      <c r="H14" s="9"/>
      <c r="I14" s="9">
        <f t="shared" si="2"/>
        <v>97400.270695890416</v>
      </c>
      <c r="L14" s="21" t="s">
        <v>9106</v>
      </c>
      <c r="M14" s="9"/>
      <c r="N14" s="9">
        <f>SUM(F14, F15, F17, F18)</f>
        <v>10149013.270695891</v>
      </c>
      <c r="O14" s="9">
        <f>SUM(G14, G15, G17, G18)</f>
        <v>0</v>
      </c>
      <c r="P14" s="9">
        <f>SUM(H14, H15, H17, H18)</f>
        <v>0</v>
      </c>
      <c r="Q14" s="9">
        <f>SUM(I14, I15, I17, I18)</f>
        <v>10149013.270695891</v>
      </c>
    </row>
    <row r="15" spans="1:17">
      <c r="E15" s="20" t="str">
        <f>Raw_BS!B14</f>
        <v>미수금</v>
      </c>
      <c r="F15" s="9">
        <f>Raw_BS!D14</f>
        <v>1577539</v>
      </c>
      <c r="G15" s="9"/>
      <c r="H15" s="9"/>
      <c r="I15" s="9">
        <f t="shared" si="2"/>
        <v>1577539</v>
      </c>
      <c r="L15" s="18" t="str">
        <f>E19</f>
        <v>(2) 재고자산</v>
      </c>
      <c r="M15" s="17"/>
      <c r="N15" s="17">
        <f>F19</f>
        <v>27805715</v>
      </c>
      <c r="O15" s="17">
        <f>G19</f>
        <v>0</v>
      </c>
      <c r="P15" s="17">
        <f>H19</f>
        <v>0</v>
      </c>
      <c r="Q15" s="17">
        <f>I19</f>
        <v>27805715</v>
      </c>
    </row>
    <row r="16" spans="1:17">
      <c r="E16" s="21" t="str">
        <f>Raw_BS!B15</f>
        <v>선급금</v>
      </c>
      <c r="F16" s="9">
        <f>Raw_BS!D15</f>
        <v>282958251</v>
      </c>
      <c r="G16" s="9"/>
      <c r="H16" s="9"/>
      <c r="I16" s="9">
        <f t="shared" si="2"/>
        <v>282958251</v>
      </c>
      <c r="L16" s="16" t="str">
        <f>E21</f>
        <v>II. 비유동자산</v>
      </c>
      <c r="M16" s="17"/>
      <c r="N16" s="17">
        <f t="shared" ref="N16:Q17" si="3">F21</f>
        <v>1369081630</v>
      </c>
      <c r="O16" s="17">
        <f t="shared" si="3"/>
        <v>59000000</v>
      </c>
      <c r="P16" s="17">
        <f t="shared" si="3"/>
        <v>-318097065</v>
      </c>
      <c r="Q16" s="17">
        <f t="shared" si="3"/>
        <v>1109984565</v>
      </c>
    </row>
    <row r="17" spans="2:17">
      <c r="E17" s="20" t="str">
        <f>Raw_BS!B16</f>
        <v>선급비용</v>
      </c>
      <c r="F17" s="9">
        <f>Raw_BS!D16</f>
        <v>5120704</v>
      </c>
      <c r="G17" s="9"/>
      <c r="H17" s="9"/>
      <c r="I17" s="9">
        <f t="shared" si="2"/>
        <v>5120704</v>
      </c>
      <c r="L17" s="18" t="str">
        <f>E22</f>
        <v>(1)유형자산</v>
      </c>
      <c r="M17" s="17"/>
      <c r="N17" s="17">
        <f t="shared" si="3"/>
        <v>190359231</v>
      </c>
      <c r="O17" s="17">
        <f t="shared" si="3"/>
        <v>0</v>
      </c>
      <c r="P17" s="17">
        <f t="shared" si="3"/>
        <v>0</v>
      </c>
      <c r="Q17" s="17">
        <f t="shared" si="3"/>
        <v>190359231</v>
      </c>
    </row>
    <row r="18" spans="2:17">
      <c r="E18" s="20" t="str">
        <f>Raw_BS!B17</f>
        <v>당기법인세자산</v>
      </c>
      <c r="F18" s="9">
        <f>Raw_BS!D17</f>
        <v>3353370</v>
      </c>
      <c r="G18" s="9"/>
      <c r="H18" s="9"/>
      <c r="I18" s="9">
        <f t="shared" si="2"/>
        <v>3353370</v>
      </c>
      <c r="L18" s="18" t="str">
        <f t="shared" ref="L18:L30" si="4">E30</f>
        <v>(2)무형자산</v>
      </c>
      <c r="M18" s="13"/>
      <c r="N18" s="13">
        <f t="shared" ref="N18:N30" si="5">F30</f>
        <v>382612399</v>
      </c>
      <c r="O18" s="13">
        <f t="shared" ref="O18:O30" si="6">G30</f>
        <v>0</v>
      </c>
      <c r="P18" s="13">
        <f t="shared" ref="P18:P30" si="7">H30</f>
        <v>-318097065</v>
      </c>
      <c r="Q18" s="13">
        <f t="shared" ref="Q18:Q30" si="8">I30</f>
        <v>64515334</v>
      </c>
    </row>
    <row r="19" spans="2:17" s="39" customFormat="1">
      <c r="B19" s="38"/>
      <c r="E19" s="18" t="str">
        <f>Raw_BS!B18</f>
        <v>(2) 재고자산</v>
      </c>
      <c r="F19" s="17">
        <f>Raw_BS!D18</f>
        <v>27805715</v>
      </c>
      <c r="G19" s="17">
        <f>G20</f>
        <v>0</v>
      </c>
      <c r="H19" s="17">
        <f>H20</f>
        <v>0</v>
      </c>
      <c r="I19" s="17">
        <f t="shared" si="2"/>
        <v>27805715</v>
      </c>
      <c r="L19" s="20" t="str">
        <f t="shared" si="4"/>
        <v>영업권</v>
      </c>
      <c r="M19" s="9"/>
      <c r="N19" s="9">
        <f t="shared" si="5"/>
        <v>250872379.5</v>
      </c>
      <c r="O19" s="9">
        <f t="shared" si="6"/>
        <v>0</v>
      </c>
      <c r="P19" s="9">
        <f t="shared" si="7"/>
        <v>-250872379.5</v>
      </c>
      <c r="Q19" s="9">
        <f t="shared" si="8"/>
        <v>0</v>
      </c>
    </row>
    <row r="20" spans="2:17">
      <c r="E20" s="20" t="str">
        <f>Raw_BS!B19</f>
        <v>상품</v>
      </c>
      <c r="F20" s="9">
        <f>Raw_BS!D19</f>
        <v>27805715</v>
      </c>
      <c r="G20" s="9"/>
      <c r="H20" s="9"/>
      <c r="I20" s="9">
        <f t="shared" si="2"/>
        <v>27805715</v>
      </c>
      <c r="L20" s="20" t="str">
        <f t="shared" si="4"/>
        <v>개발비</v>
      </c>
      <c r="M20" s="9"/>
      <c r="N20" s="9">
        <f t="shared" si="5"/>
        <v>88593051.5</v>
      </c>
      <c r="O20" s="9">
        <f t="shared" si="6"/>
        <v>-20000000</v>
      </c>
      <c r="P20" s="9">
        <f t="shared" si="7"/>
        <v>-65413051.5</v>
      </c>
      <c r="Q20" s="9">
        <f t="shared" si="8"/>
        <v>3180000</v>
      </c>
    </row>
    <row r="21" spans="2:17">
      <c r="E21" s="16" t="str">
        <f>Raw_BS!B20</f>
        <v>II. 비유동자산</v>
      </c>
      <c r="F21" s="17">
        <f>Raw_BS!D20</f>
        <v>1369081630</v>
      </c>
      <c r="G21" s="17">
        <f>SUM(G22, G30, G34)</f>
        <v>59000000</v>
      </c>
      <c r="H21" s="17">
        <f>SUM(H22, H30, H34)</f>
        <v>-318097065</v>
      </c>
      <c r="I21" s="17">
        <f t="shared" si="2"/>
        <v>1109984565</v>
      </c>
      <c r="L21" s="20" t="str">
        <f t="shared" si="4"/>
        <v>소프트웨어</v>
      </c>
      <c r="M21" s="9"/>
      <c r="N21" s="9">
        <f t="shared" si="5"/>
        <v>43146968</v>
      </c>
      <c r="O21" s="9">
        <f t="shared" si="6"/>
        <v>20000000</v>
      </c>
      <c r="P21" s="9">
        <f t="shared" si="7"/>
        <v>-1811634</v>
      </c>
      <c r="Q21" s="9">
        <f t="shared" si="8"/>
        <v>61335334</v>
      </c>
    </row>
    <row r="22" spans="2:17" s="39" customFormat="1">
      <c r="B22" s="38"/>
      <c r="E22" s="18" t="str">
        <f>Raw_BS!B21</f>
        <v>(1)유형자산</v>
      </c>
      <c r="F22" s="17">
        <f>Raw_BS!D21</f>
        <v>190359231</v>
      </c>
      <c r="G22" s="17">
        <f>SUM(G23:G29)</f>
        <v>0</v>
      </c>
      <c r="H22" s="17">
        <f>SUM(H23:H29)</f>
        <v>0</v>
      </c>
      <c r="I22" s="17">
        <f t="shared" si="2"/>
        <v>190359231</v>
      </c>
      <c r="L22" s="18" t="str">
        <f t="shared" si="4"/>
        <v>(3)기타비유동자산</v>
      </c>
      <c r="M22" s="13"/>
      <c r="N22" s="13">
        <f t="shared" si="5"/>
        <v>796110000</v>
      </c>
      <c r="O22" s="13">
        <f t="shared" si="6"/>
        <v>59000000</v>
      </c>
      <c r="P22" s="13">
        <f t="shared" si="7"/>
        <v>0</v>
      </c>
      <c r="Q22" s="13">
        <f t="shared" si="8"/>
        <v>855110000</v>
      </c>
    </row>
    <row r="23" spans="2:17">
      <c r="E23" s="20" t="str">
        <f>Raw_BS!B22</f>
        <v>구축물</v>
      </c>
      <c r="F23" s="9">
        <f>Raw_BS!D22</f>
        <v>20272727</v>
      </c>
      <c r="G23" s="9"/>
      <c r="H23" s="9"/>
      <c r="I23" s="9">
        <f t="shared" si="2"/>
        <v>20272727</v>
      </c>
      <c r="L23" s="20" t="str">
        <f t="shared" si="4"/>
        <v>임차보증금</v>
      </c>
      <c r="M23" s="9"/>
      <c r="N23" s="9">
        <f t="shared" si="5"/>
        <v>230000000</v>
      </c>
      <c r="O23" s="9">
        <f t="shared" si="6"/>
        <v>0</v>
      </c>
      <c r="P23" s="9">
        <f t="shared" si="7"/>
        <v>0</v>
      </c>
      <c r="Q23" s="9">
        <f t="shared" si="8"/>
        <v>230000000</v>
      </c>
    </row>
    <row r="24" spans="2:17">
      <c r="E24" s="20" t="str">
        <f>Raw_BS!B23</f>
        <v>(감가상각누계액)</v>
      </c>
      <c r="F24" s="9">
        <f>Raw_BS!D23</f>
        <v>-8784797</v>
      </c>
      <c r="G24" s="9"/>
      <c r="H24" s="9"/>
      <c r="I24" s="9">
        <f t="shared" si="2"/>
        <v>-8784797</v>
      </c>
      <c r="L24" s="20" t="str">
        <f t="shared" si="4"/>
        <v>기타보증금</v>
      </c>
      <c r="M24" s="9"/>
      <c r="N24" s="9">
        <f t="shared" si="5"/>
        <v>566110000</v>
      </c>
      <c r="O24" s="9">
        <f t="shared" si="6"/>
        <v>0</v>
      </c>
      <c r="P24" s="9">
        <f t="shared" si="7"/>
        <v>0</v>
      </c>
      <c r="Q24" s="9">
        <f t="shared" si="8"/>
        <v>566110000</v>
      </c>
    </row>
    <row r="25" spans="2:17">
      <c r="E25" s="20" t="str">
        <f>Raw_BS!B24</f>
        <v>차량운반구</v>
      </c>
      <c r="F25" s="9">
        <f>Raw_BS!D24</f>
        <v>48918300</v>
      </c>
      <c r="G25" s="9"/>
      <c r="H25" s="9"/>
      <c r="I25" s="9">
        <f t="shared" si="2"/>
        <v>48918300</v>
      </c>
      <c r="L25" s="20" t="str">
        <f t="shared" si="4"/>
        <v>장기대여금</v>
      </c>
      <c r="M25" s="9"/>
      <c r="N25" s="9">
        <f t="shared" si="5"/>
        <v>0</v>
      </c>
      <c r="O25" s="9">
        <f t="shared" si="6"/>
        <v>59000000</v>
      </c>
      <c r="P25" s="9">
        <f t="shared" si="7"/>
        <v>0</v>
      </c>
      <c r="Q25" s="9">
        <f t="shared" si="8"/>
        <v>59000000</v>
      </c>
    </row>
    <row r="26" spans="2:17">
      <c r="E26" s="20" t="str">
        <f>Raw_BS!B25</f>
        <v>(감가상각누계액)</v>
      </c>
      <c r="F26" s="9">
        <f>Raw_BS!D25</f>
        <v>-27832714</v>
      </c>
      <c r="G26" s="9"/>
      <c r="H26" s="9"/>
      <c r="I26" s="9">
        <f t="shared" si="2"/>
        <v>-27832714</v>
      </c>
      <c r="L26" s="401" t="str">
        <f t="shared" si="4"/>
        <v>부채총계</v>
      </c>
      <c r="M26" s="402"/>
      <c r="N26" s="402">
        <f t="shared" si="5"/>
        <v>1398405860.1533172</v>
      </c>
      <c r="O26" s="402">
        <f t="shared" si="6"/>
        <v>0</v>
      </c>
      <c r="P26" s="402">
        <f t="shared" si="7"/>
        <v>0</v>
      </c>
      <c r="Q26" s="402">
        <f t="shared" si="8"/>
        <v>1398405860.1533172</v>
      </c>
    </row>
    <row r="27" spans="2:17">
      <c r="E27" s="20" t="str">
        <f>Raw_BS!B26</f>
        <v>비품</v>
      </c>
      <c r="F27" s="9">
        <f>Raw_BS!D26</f>
        <v>294300457</v>
      </c>
      <c r="G27" s="9"/>
      <c r="H27" s="9"/>
      <c r="I27" s="9">
        <f t="shared" si="2"/>
        <v>294300457</v>
      </c>
      <c r="L27" s="8" t="str">
        <f t="shared" si="4"/>
        <v>I. 유동부채</v>
      </c>
      <c r="M27" s="13"/>
      <c r="N27" s="13">
        <f t="shared" si="5"/>
        <v>1241333244.1533172</v>
      </c>
      <c r="O27" s="13">
        <f t="shared" si="6"/>
        <v>0</v>
      </c>
      <c r="P27" s="13">
        <f t="shared" si="7"/>
        <v>0</v>
      </c>
      <c r="Q27" s="13">
        <f t="shared" si="8"/>
        <v>1241333244.1533172</v>
      </c>
    </row>
    <row r="28" spans="2:17">
      <c r="E28" s="20" t="str">
        <f>Raw_BS!B27</f>
        <v>(감가상각누계액)</v>
      </c>
      <c r="F28" s="9">
        <f>Raw_BS!D27</f>
        <v>-101679456</v>
      </c>
      <c r="G28" s="9"/>
      <c r="H28" s="9"/>
      <c r="I28" s="9">
        <f t="shared" si="2"/>
        <v>-101679456</v>
      </c>
      <c r="L28" s="20" t="str">
        <f t="shared" si="4"/>
        <v>매입채무</v>
      </c>
      <c r="M28" s="9"/>
      <c r="N28" s="9">
        <f t="shared" si="5"/>
        <v>74906301</v>
      </c>
      <c r="O28" s="9">
        <f t="shared" si="6"/>
        <v>0</v>
      </c>
      <c r="P28" s="9">
        <f t="shared" si="7"/>
        <v>0</v>
      </c>
      <c r="Q28" s="9">
        <f t="shared" si="8"/>
        <v>74906301</v>
      </c>
    </row>
    <row r="29" spans="2:17">
      <c r="E29" s="20" t="str">
        <f>Raw_BS!B28</f>
        <v>국고보조금</v>
      </c>
      <c r="F29" s="9">
        <f>Raw_BS!D28</f>
        <v>-34835286</v>
      </c>
      <c r="G29" s="9"/>
      <c r="H29" s="9"/>
      <c r="I29" s="9">
        <f t="shared" si="2"/>
        <v>-34835286</v>
      </c>
      <c r="L29" s="398" t="str">
        <f t="shared" si="4"/>
        <v>단기차입금</v>
      </c>
      <c r="M29" s="399"/>
      <c r="N29" s="399">
        <f t="shared" si="5"/>
        <v>790606817</v>
      </c>
      <c r="O29" s="399">
        <f t="shared" si="6"/>
        <v>0</v>
      </c>
      <c r="P29" s="399">
        <f t="shared" si="7"/>
        <v>0</v>
      </c>
      <c r="Q29" s="399">
        <f t="shared" si="8"/>
        <v>790606817</v>
      </c>
    </row>
    <row r="30" spans="2:17" s="39" customFormat="1">
      <c r="B30" s="38"/>
      <c r="E30" s="18" t="str">
        <f>Raw_BS!B29</f>
        <v>(2)무형자산</v>
      </c>
      <c r="F30" s="13">
        <f>Raw_BS!D29</f>
        <v>382612399</v>
      </c>
      <c r="G30" s="13">
        <f>SUM(G31:G33)</f>
        <v>0</v>
      </c>
      <c r="H30" s="13">
        <f>SUM(H31:H33)</f>
        <v>-318097065</v>
      </c>
      <c r="I30" s="13">
        <f t="shared" si="2"/>
        <v>64515334</v>
      </c>
      <c r="L30" s="20" t="str">
        <f t="shared" si="4"/>
        <v>미지급금</v>
      </c>
      <c r="M30" s="9"/>
      <c r="N30" s="9">
        <f t="shared" si="5"/>
        <v>217796016</v>
      </c>
      <c r="O30" s="9">
        <f t="shared" si="6"/>
        <v>0</v>
      </c>
      <c r="P30" s="9">
        <f t="shared" si="7"/>
        <v>0</v>
      </c>
      <c r="Q30" s="9">
        <f t="shared" si="8"/>
        <v>217796016</v>
      </c>
    </row>
    <row r="31" spans="2:17">
      <c r="E31" s="20" t="str">
        <f>Raw_BS!B30</f>
        <v>영업권</v>
      </c>
      <c r="F31" s="9">
        <f>Raw_BS!D30</f>
        <v>250872379.5</v>
      </c>
      <c r="G31" s="9">
        <f>'8. 무형자산'!G7</f>
        <v>0</v>
      </c>
      <c r="H31" s="9">
        <f>'8. 무형자산'!H7</f>
        <v>-250872379.5</v>
      </c>
      <c r="I31" s="9">
        <f t="shared" si="2"/>
        <v>0</v>
      </c>
      <c r="L31" s="20" t="s">
        <v>9107</v>
      </c>
      <c r="M31" s="9"/>
      <c r="N31" s="9">
        <f>+F43+F44</f>
        <v>158024110.1533173</v>
      </c>
      <c r="O31" s="9">
        <f>+G43+G44</f>
        <v>0</v>
      </c>
      <c r="P31" s="9">
        <f>+H43+H44</f>
        <v>0</v>
      </c>
      <c r="Q31" s="9">
        <f>+I43+I44</f>
        <v>158024110.1533173</v>
      </c>
    </row>
    <row r="32" spans="2:17">
      <c r="E32" s="20" t="str">
        <f>Raw_BS!B31</f>
        <v>개발비</v>
      </c>
      <c r="F32" s="9">
        <f>Raw_BS!D31</f>
        <v>88593051.5</v>
      </c>
      <c r="G32" s="9">
        <f>'8. 무형자산'!G8</f>
        <v>-20000000</v>
      </c>
      <c r="H32" s="9">
        <f>'8. 무형자산'!H8</f>
        <v>-65413051.5</v>
      </c>
      <c r="I32" s="9">
        <f t="shared" si="2"/>
        <v>3180000</v>
      </c>
      <c r="L32" s="8" t="str">
        <f>E46</f>
        <v>II. 비유동부채</v>
      </c>
      <c r="M32" s="13"/>
      <c r="N32" s="13">
        <f>F46</f>
        <v>157072616</v>
      </c>
      <c r="O32" s="13">
        <f>G46</f>
        <v>0</v>
      </c>
      <c r="P32" s="13">
        <f>H46</f>
        <v>0</v>
      </c>
      <c r="Q32" s="13">
        <f>I46</f>
        <v>157072616</v>
      </c>
    </row>
    <row r="33" spans="2:18">
      <c r="E33" s="20" t="str">
        <f>Raw_BS!B32</f>
        <v>소프트웨어</v>
      </c>
      <c r="F33" s="9">
        <f>Raw_BS!D32</f>
        <v>43146968</v>
      </c>
      <c r="G33" s="9">
        <f>'8. 무형자산'!G9</f>
        <v>20000000</v>
      </c>
      <c r="H33" s="9">
        <f>'8. 무형자산'!H9</f>
        <v>-1811634</v>
      </c>
      <c r="I33" s="9">
        <f t="shared" si="2"/>
        <v>61335334</v>
      </c>
      <c r="L33" s="403" t="str">
        <f>E48</f>
        <v>자본총계</v>
      </c>
      <c r="M33" s="402"/>
      <c r="N33" s="402">
        <f t="shared" ref="N33:Q37" si="9">F48</f>
        <v>3256471857.1173787</v>
      </c>
      <c r="O33" s="402">
        <f t="shared" si="9"/>
        <v>0</v>
      </c>
      <c r="P33" s="402">
        <f t="shared" si="9"/>
        <v>-328657625</v>
      </c>
      <c r="Q33" s="402">
        <f t="shared" si="9"/>
        <v>2927814232.1173787</v>
      </c>
    </row>
    <row r="34" spans="2:18" s="39" customFormat="1">
      <c r="B34" s="38"/>
      <c r="E34" s="18" t="str">
        <f>Raw_BS!B33</f>
        <v>(3)기타비유동자산</v>
      </c>
      <c r="F34" s="13">
        <f>Raw_BS!D33</f>
        <v>796110000</v>
      </c>
      <c r="G34" s="13">
        <f>SUM(G35:G37)</f>
        <v>59000000</v>
      </c>
      <c r="H34" s="13">
        <f>SUM(H35:H37)</f>
        <v>0</v>
      </c>
      <c r="I34" s="13">
        <f t="shared" si="2"/>
        <v>855110000</v>
      </c>
      <c r="L34" s="404" t="str">
        <f>E49</f>
        <v>(1) 납입자본금</v>
      </c>
      <c r="M34" s="13"/>
      <c r="N34" s="13">
        <f t="shared" si="9"/>
        <v>434755000</v>
      </c>
      <c r="O34" s="13">
        <f t="shared" si="9"/>
        <v>0</v>
      </c>
      <c r="P34" s="13">
        <f t="shared" si="9"/>
        <v>0</v>
      </c>
      <c r="Q34" s="13">
        <f t="shared" si="9"/>
        <v>434755000</v>
      </c>
    </row>
    <row r="35" spans="2:18">
      <c r="E35" s="20" t="str">
        <f>Raw_BS!B34</f>
        <v>임차보증금</v>
      </c>
      <c r="F35" s="9">
        <f>Raw_BS!D34</f>
        <v>230000000</v>
      </c>
      <c r="G35" s="9"/>
      <c r="H35" s="9"/>
      <c r="I35" s="9">
        <f t="shared" si="2"/>
        <v>230000000</v>
      </c>
      <c r="L35" s="20" t="str">
        <f>E50</f>
        <v>보통주자본금</v>
      </c>
      <c r="M35" s="9"/>
      <c r="N35" s="9">
        <f t="shared" si="9"/>
        <v>275680000</v>
      </c>
      <c r="O35" s="9">
        <f t="shared" si="9"/>
        <v>0</v>
      </c>
      <c r="P35" s="9">
        <f t="shared" si="9"/>
        <v>0</v>
      </c>
      <c r="Q35" s="9">
        <f t="shared" si="9"/>
        <v>275680000</v>
      </c>
    </row>
    <row r="36" spans="2:18">
      <c r="E36" s="20" t="str">
        <f>Raw_BS!B35</f>
        <v>기타보증금</v>
      </c>
      <c r="F36" s="9">
        <f>Raw_BS!D35</f>
        <v>566110000</v>
      </c>
      <c r="G36" s="9"/>
      <c r="H36" s="9"/>
      <c r="I36" s="9">
        <f t="shared" si="2"/>
        <v>566110000</v>
      </c>
      <c r="L36" s="20" t="str">
        <f>E51</f>
        <v>우선주자본금</v>
      </c>
      <c r="M36" s="9"/>
      <c r="N36" s="9">
        <f t="shared" si="9"/>
        <v>159075000</v>
      </c>
      <c r="O36" s="9">
        <f t="shared" si="9"/>
        <v>0</v>
      </c>
      <c r="P36" s="9">
        <f t="shared" si="9"/>
        <v>0</v>
      </c>
      <c r="Q36" s="9">
        <f t="shared" si="9"/>
        <v>159075000</v>
      </c>
    </row>
    <row r="37" spans="2:18">
      <c r="E37" s="20" t="s">
        <v>3122</v>
      </c>
      <c r="F37" s="9">
        <v>0</v>
      </c>
      <c r="G37" s="9">
        <f>-G13</f>
        <v>59000000</v>
      </c>
      <c r="H37" s="9"/>
      <c r="I37" s="9">
        <f t="shared" si="2"/>
        <v>59000000</v>
      </c>
      <c r="L37" s="404" t="str">
        <f>E52</f>
        <v>(2) 자본잉여금</v>
      </c>
      <c r="M37" s="13"/>
      <c r="N37" s="13">
        <f t="shared" si="9"/>
        <v>3920888883</v>
      </c>
      <c r="O37" s="13">
        <f t="shared" si="9"/>
        <v>0</v>
      </c>
      <c r="P37" s="13">
        <f t="shared" si="9"/>
        <v>0</v>
      </c>
      <c r="Q37" s="13">
        <f t="shared" si="9"/>
        <v>3920888883</v>
      </c>
    </row>
    <row r="38" spans="2:18" s="39" customFormat="1">
      <c r="B38" s="38"/>
      <c r="E38" s="401" t="str">
        <f>Raw_BS!B36</f>
        <v>부채총계</v>
      </c>
      <c r="F38" s="402">
        <f>Raw_BS!D36</f>
        <v>1398405860.1533172</v>
      </c>
      <c r="G38" s="402">
        <f>SUM(G39, G46)</f>
        <v>0</v>
      </c>
      <c r="H38" s="402">
        <f>SUM(H39, H46)</f>
        <v>0</v>
      </c>
      <c r="I38" s="402">
        <f t="shared" si="2"/>
        <v>1398405860.1533172</v>
      </c>
      <c r="L38" s="404" t="str">
        <f>E54</f>
        <v>(3) 이익잉여금</v>
      </c>
      <c r="M38" s="13"/>
      <c r="N38" s="13">
        <f>F54</f>
        <v>-1099172025.8826213</v>
      </c>
      <c r="O38" s="13">
        <f>G54</f>
        <v>0</v>
      </c>
      <c r="P38" s="13">
        <f>H54</f>
        <v>0</v>
      </c>
      <c r="Q38" s="13">
        <f>I54</f>
        <v>-1099172025.8826213</v>
      </c>
    </row>
    <row r="39" spans="2:18" s="39" customFormat="1">
      <c r="B39" s="38"/>
      <c r="E39" s="8" t="str">
        <f>Raw_BS!B37</f>
        <v>I. 유동부채</v>
      </c>
      <c r="F39" s="13">
        <f>Raw_BS!D37</f>
        <v>1241333244.1533172</v>
      </c>
      <c r="G39" s="13">
        <f>SUM(G40:G45)</f>
        <v>0</v>
      </c>
      <c r="H39" s="13">
        <f>SUM(H40:H45)</f>
        <v>0</v>
      </c>
      <c r="I39" s="13">
        <f t="shared" si="2"/>
        <v>1241333244.1533172</v>
      </c>
      <c r="L39" s="18" t="str">
        <f>E56</f>
        <v>(4) 당기순이익</v>
      </c>
      <c r="M39" s="13"/>
      <c r="N39" s="13">
        <f t="shared" ref="N39:Q40" si="10">F56</f>
        <v>-1099172025.8826213</v>
      </c>
      <c r="O39" s="13">
        <f t="shared" si="10"/>
        <v>0</v>
      </c>
      <c r="P39" s="13">
        <f t="shared" si="10"/>
        <v>-328657625</v>
      </c>
      <c r="Q39" s="13">
        <f t="shared" si="10"/>
        <v>-1427829650.8826213</v>
      </c>
    </row>
    <row r="40" spans="2:18">
      <c r="E40" s="20" t="str">
        <f>Raw_BS!B38</f>
        <v>매입채무</v>
      </c>
      <c r="F40" s="9">
        <f>Raw_BS!D38</f>
        <v>74906301</v>
      </c>
      <c r="G40" s="9"/>
      <c r="H40" s="9"/>
      <c r="I40" s="9">
        <f t="shared" si="2"/>
        <v>74906301</v>
      </c>
      <c r="L40" s="401" t="str">
        <f>E57</f>
        <v>부채와자본총계</v>
      </c>
      <c r="M40" s="402"/>
      <c r="N40" s="402">
        <f t="shared" si="10"/>
        <v>4654877717.2706957</v>
      </c>
      <c r="O40" s="402">
        <f t="shared" si="10"/>
        <v>0</v>
      </c>
      <c r="P40" s="402">
        <f t="shared" si="10"/>
        <v>-328657625</v>
      </c>
      <c r="Q40" s="402">
        <f t="shared" si="10"/>
        <v>4326220092.2706957</v>
      </c>
    </row>
    <row r="41" spans="2:18">
      <c r="E41" s="398" t="str">
        <f>Raw_BS!B39</f>
        <v>단기차입금</v>
      </c>
      <c r="F41" s="399">
        <f>Raw_BS!D39</f>
        <v>790606817</v>
      </c>
      <c r="G41" s="399"/>
      <c r="H41" s="399"/>
      <c r="I41" s="399">
        <f t="shared" si="2"/>
        <v>790606817</v>
      </c>
    </row>
    <row r="42" spans="2:18">
      <c r="E42" s="20" t="str">
        <f>Raw_BS!B40</f>
        <v>미지급금</v>
      </c>
      <c r="F42" s="9">
        <f>Raw_BS!D40</f>
        <v>217796016</v>
      </c>
      <c r="G42" s="9"/>
      <c r="H42" s="9"/>
      <c r="I42" s="9">
        <f t="shared" si="2"/>
        <v>217796016</v>
      </c>
    </row>
    <row r="43" spans="2:18">
      <c r="E43" s="20" t="str">
        <f>Raw_BS!B41</f>
        <v>예수금</v>
      </c>
      <c r="F43" s="9">
        <f>Raw_BS!D41</f>
        <v>157124274</v>
      </c>
      <c r="G43" s="9"/>
      <c r="H43" s="9"/>
      <c r="I43" s="9">
        <f t="shared" si="2"/>
        <v>157124274</v>
      </c>
    </row>
    <row r="44" spans="2:18">
      <c r="E44" s="20" t="str">
        <f>Raw_BS!B42</f>
        <v>미지급비용</v>
      </c>
      <c r="F44" s="9">
        <f>Raw_BS!D42</f>
        <v>899836.15331731504</v>
      </c>
      <c r="G44" s="9"/>
      <c r="H44" s="9"/>
      <c r="I44" s="9">
        <f t="shared" si="2"/>
        <v>899836.15331731504</v>
      </c>
    </row>
    <row r="45" spans="2:18">
      <c r="E45" s="20" t="str">
        <f>Raw_BS!B43</f>
        <v>부가세예수금</v>
      </c>
      <c r="F45" s="9">
        <f>Raw_BS!D43</f>
        <v>0</v>
      </c>
      <c r="G45" s="9"/>
      <c r="H45" s="9"/>
      <c r="I45" s="9">
        <f t="shared" si="2"/>
        <v>0</v>
      </c>
      <c r="R45" s="39"/>
    </row>
    <row r="46" spans="2:18" s="39" customFormat="1">
      <c r="B46" s="38"/>
      <c r="E46" s="8" t="str">
        <f>Raw_BS!B44</f>
        <v>II. 비유동부채</v>
      </c>
      <c r="F46" s="13">
        <f>Raw_BS!D44</f>
        <v>157072616</v>
      </c>
      <c r="G46" s="13">
        <f>G47</f>
        <v>0</v>
      </c>
      <c r="H46" s="13">
        <f>H47</f>
        <v>0</v>
      </c>
      <c r="I46" s="13">
        <f t="shared" si="2"/>
        <v>157072616</v>
      </c>
    </row>
    <row r="47" spans="2:18">
      <c r="E47" s="20" t="str">
        <f>Raw_BS!B45</f>
        <v>퇴직급여충당부채</v>
      </c>
      <c r="F47" s="9">
        <f>Raw_BS!D45</f>
        <v>157072616</v>
      </c>
      <c r="G47" s="9"/>
      <c r="H47" s="9"/>
      <c r="I47" s="9">
        <f t="shared" si="2"/>
        <v>157072616</v>
      </c>
    </row>
    <row r="48" spans="2:18">
      <c r="E48" s="403" t="str">
        <f>Raw_BS!B46</f>
        <v>자본총계</v>
      </c>
      <c r="F48" s="402">
        <f>Raw_BS!D46</f>
        <v>3256471857.1173787</v>
      </c>
      <c r="G48" s="402">
        <f>SUM(G49, G52, G54, G56)</f>
        <v>0</v>
      </c>
      <c r="H48" s="402">
        <f>SUM(H49, H52, H54, H56)</f>
        <v>-328657625</v>
      </c>
      <c r="I48" s="402">
        <f t="shared" si="2"/>
        <v>2927814232.1173787</v>
      </c>
    </row>
    <row r="49" spans="2:9" s="39" customFormat="1">
      <c r="B49" s="38"/>
      <c r="E49" s="404" t="str">
        <f>Raw_BS!B47</f>
        <v>(1) 납입자본금</v>
      </c>
      <c r="F49" s="13">
        <f>Raw_BS!D47</f>
        <v>434755000</v>
      </c>
      <c r="G49" s="13">
        <f>SUM(G50:G51)</f>
        <v>0</v>
      </c>
      <c r="H49" s="13">
        <f>SUM(H50:H51)</f>
        <v>0</v>
      </c>
      <c r="I49" s="13">
        <f t="shared" si="2"/>
        <v>434755000</v>
      </c>
    </row>
    <row r="50" spans="2:9">
      <c r="E50" s="20" t="str">
        <f>Raw_BS!B48</f>
        <v>보통주자본금</v>
      </c>
      <c r="F50" s="9">
        <f>Raw_BS!D48</f>
        <v>275680000</v>
      </c>
      <c r="G50" s="9"/>
      <c r="H50" s="9"/>
      <c r="I50" s="9">
        <f t="shared" si="2"/>
        <v>275680000</v>
      </c>
    </row>
    <row r="51" spans="2:9">
      <c r="E51" s="20" t="str">
        <f>Raw_BS!B49</f>
        <v>우선주자본금</v>
      </c>
      <c r="F51" s="9">
        <f>Raw_BS!D49</f>
        <v>159075000</v>
      </c>
      <c r="G51" s="9"/>
      <c r="H51" s="9"/>
      <c r="I51" s="9">
        <f t="shared" si="2"/>
        <v>159075000</v>
      </c>
    </row>
    <row r="52" spans="2:9" s="39" customFormat="1">
      <c r="B52" s="38"/>
      <c r="E52" s="404" t="str">
        <f>Raw_BS!B50</f>
        <v>(2) 자본잉여금</v>
      </c>
      <c r="F52" s="13">
        <f>Raw_BS!D50</f>
        <v>3920888883</v>
      </c>
      <c r="G52" s="13">
        <f>G53</f>
        <v>0</v>
      </c>
      <c r="H52" s="13">
        <f>H53</f>
        <v>0</v>
      </c>
      <c r="I52" s="13">
        <f t="shared" si="2"/>
        <v>3920888883</v>
      </c>
    </row>
    <row r="53" spans="2:9">
      <c r="E53" s="20" t="str">
        <f>Raw_BS!B51</f>
        <v>주식발행초과금</v>
      </c>
      <c r="F53" s="9">
        <f>Raw_BS!D51</f>
        <v>3920888883</v>
      </c>
      <c r="G53" s="9"/>
      <c r="H53" s="9"/>
      <c r="I53" s="9">
        <f t="shared" si="2"/>
        <v>3920888883</v>
      </c>
    </row>
    <row r="54" spans="2:9" s="39" customFormat="1">
      <c r="B54" s="38"/>
      <c r="E54" s="404" t="str">
        <f>Raw_BS!B52</f>
        <v>(3) 이익잉여금</v>
      </c>
      <c r="F54" s="13">
        <f>Raw_BS!D52</f>
        <v>-1099172025.8826213</v>
      </c>
      <c r="G54" s="13">
        <f>G55</f>
        <v>0</v>
      </c>
      <c r="H54" s="13">
        <f>H55</f>
        <v>0</v>
      </c>
      <c r="I54" s="13">
        <f t="shared" si="2"/>
        <v>-1099172025.8826213</v>
      </c>
    </row>
    <row r="55" spans="2:9">
      <c r="E55" s="20" t="str">
        <f>Raw_BS!B53</f>
        <v>미처분이익잉여금</v>
      </c>
      <c r="F55" s="9">
        <f>Raw_BS!D53</f>
        <v>-1099172025.8826213</v>
      </c>
      <c r="G55" s="9"/>
      <c r="H55" s="9"/>
      <c r="I55" s="9">
        <f t="shared" si="2"/>
        <v>-1099172025.8826213</v>
      </c>
    </row>
    <row r="56" spans="2:9" s="39" customFormat="1">
      <c r="B56" s="38"/>
      <c r="E56" s="18" t="str">
        <f>Raw_BS!B54</f>
        <v>(4) 당기순이익</v>
      </c>
      <c r="F56" s="13">
        <f>Raw_BS!D54</f>
        <v>-1099172025.8826213</v>
      </c>
      <c r="G56" s="13">
        <f>PL!G52</f>
        <v>0</v>
      </c>
      <c r="H56" s="13">
        <f>PL!H52</f>
        <v>-328657625</v>
      </c>
      <c r="I56" s="13">
        <f t="shared" si="2"/>
        <v>-1427829650.8826213</v>
      </c>
    </row>
    <row r="57" spans="2:9" s="39" customFormat="1">
      <c r="B57" s="38"/>
      <c r="E57" s="401" t="str">
        <f>Raw_BS!B55</f>
        <v>부채와자본총계</v>
      </c>
      <c r="F57" s="402">
        <f>Raw_BS!D55</f>
        <v>4654877717.2706957</v>
      </c>
      <c r="G57" s="402">
        <f>SUM(G38, G48)</f>
        <v>0</v>
      </c>
      <c r="H57" s="402">
        <f>SUM(H38, H48)</f>
        <v>-328657625</v>
      </c>
      <c r="I57" s="402">
        <f t="shared" si="2"/>
        <v>4326220092.2706957</v>
      </c>
    </row>
  </sheetData>
  <mergeCells count="9">
    <mergeCell ref="N5:N6"/>
    <mergeCell ref="O5:P5"/>
    <mergeCell ref="Q5:Q6"/>
    <mergeCell ref="M5:M6"/>
    <mergeCell ref="E5:E6"/>
    <mergeCell ref="F5:F6"/>
    <mergeCell ref="G5:H5"/>
    <mergeCell ref="I5:I6"/>
    <mergeCell ref="L5:L6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CCD-7E2F-40A3-9A79-F2B5C1A795E0}">
  <sheetPr>
    <tabColor rgb="FF0070C0"/>
  </sheetPr>
  <dimension ref="A1:N105"/>
  <sheetViews>
    <sheetView workbookViewId="0">
      <selection activeCell="I25" sqref="I25:I42"/>
    </sheetView>
    <sheetView workbookViewId="1"/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5" width="16.296875" style="34" customWidth="1"/>
    <col min="6" max="14" width="13.69921875" style="34" customWidth="1"/>
    <col min="15" max="19" width="9.59765625" style="34" customWidth="1"/>
    <col min="20" max="24" width="12.3984375" style="34" customWidth="1"/>
    <col min="25" max="28" width="8.796875" style="34"/>
    <col min="29" max="29" width="12.5" style="34" customWidth="1"/>
    <col min="30" max="31" width="8.796875" style="34"/>
    <col min="32" max="32" width="10.19921875" style="34" customWidth="1"/>
    <col min="33" max="34" width="10.09765625" style="34" customWidth="1"/>
    <col min="35" max="35" width="8.796875" style="34"/>
    <col min="36" max="53" width="11.09765625" style="34" customWidth="1"/>
    <col min="54" max="16384" width="8.796875" style="34"/>
  </cols>
  <sheetData>
    <row r="1" spans="1:11" s="37" customFormat="1">
      <c r="A1" s="34"/>
      <c r="B1" s="35" t="s">
        <v>3173</v>
      </c>
      <c r="C1" s="36"/>
      <c r="D1" s="36"/>
    </row>
    <row r="3" spans="1:11" s="41" customFormat="1">
      <c r="A3" s="34"/>
      <c r="B3" s="38"/>
      <c r="C3" s="40" t="s">
        <v>88</v>
      </c>
      <c r="D3" s="40"/>
    </row>
    <row r="5" spans="1:11">
      <c r="E5" s="546" t="s">
        <v>55</v>
      </c>
      <c r="F5" s="134" t="s">
        <v>56</v>
      </c>
      <c r="G5" s="134" t="s">
        <v>56</v>
      </c>
      <c r="H5" s="546" t="s">
        <v>57</v>
      </c>
      <c r="I5" s="546"/>
      <c r="J5" s="546" t="s">
        <v>60</v>
      </c>
    </row>
    <row r="6" spans="1:11">
      <c r="E6" s="546"/>
      <c r="F6" s="392">
        <v>44196</v>
      </c>
      <c r="G6" s="392">
        <v>44286</v>
      </c>
      <c r="H6" s="134" t="s">
        <v>58</v>
      </c>
      <c r="I6" s="134" t="s">
        <v>59</v>
      </c>
      <c r="J6" s="546"/>
    </row>
    <row r="7" spans="1:11" s="39" customFormat="1">
      <c r="B7" s="38"/>
      <c r="D7" s="110"/>
      <c r="E7" s="44" t="str">
        <f>Raw_BS!B47</f>
        <v>(1) 납입자본금</v>
      </c>
      <c r="F7" s="44">
        <f>Raw_BS!C47</f>
        <v>434755000</v>
      </c>
      <c r="G7" s="44">
        <f>Raw_BS!D47</f>
        <v>434755000</v>
      </c>
      <c r="H7" s="44"/>
      <c r="I7" s="44"/>
      <c r="J7" s="44"/>
      <c r="K7" s="383"/>
    </row>
    <row r="8" spans="1:11">
      <c r="D8" s="110"/>
      <c r="E8" s="132" t="str">
        <f>Raw_BS!B48</f>
        <v>보통주자본금</v>
      </c>
      <c r="F8" s="43">
        <f>Raw_BS!C48</f>
        <v>275680000</v>
      </c>
      <c r="G8" s="43">
        <f>Raw_BS!D48</f>
        <v>275680000</v>
      </c>
      <c r="H8" s="43"/>
      <c r="I8" s="43"/>
      <c r="J8" s="43"/>
      <c r="K8" s="46"/>
    </row>
    <row r="9" spans="1:11">
      <c r="D9" s="110"/>
      <c r="E9" s="132" t="str">
        <f>Raw_BS!B49</f>
        <v>우선주자본금</v>
      </c>
      <c r="F9" s="43">
        <f>Raw_BS!C49</f>
        <v>159075000</v>
      </c>
      <c r="G9" s="43">
        <f>Raw_BS!D49</f>
        <v>159075000</v>
      </c>
      <c r="H9" s="43"/>
      <c r="I9" s="43"/>
      <c r="J9" s="43"/>
      <c r="K9" s="46"/>
    </row>
    <row r="10" spans="1:11" s="39" customFormat="1">
      <c r="B10" s="38"/>
      <c r="D10" s="110"/>
      <c r="E10" s="44" t="str">
        <f>Raw_BS!B50</f>
        <v>(2) 자본잉여금</v>
      </c>
      <c r="F10" s="44">
        <f>Raw_BS!C50</f>
        <v>7490172341</v>
      </c>
      <c r="G10" s="44">
        <f>Raw_BS!D50</f>
        <v>3920888883</v>
      </c>
      <c r="H10" s="44"/>
      <c r="I10" s="44"/>
      <c r="J10" s="44"/>
      <c r="K10" s="383"/>
    </row>
    <row r="11" spans="1:11">
      <c r="D11" s="110"/>
      <c r="E11" s="132" t="str">
        <f>Raw_BS!B51</f>
        <v>주식발행초과금</v>
      </c>
      <c r="F11" s="43">
        <f>Raw_BS!C51</f>
        <v>7490172341</v>
      </c>
      <c r="G11" s="43">
        <f>Raw_BS!D51</f>
        <v>3920888883</v>
      </c>
      <c r="H11" s="43"/>
      <c r="I11" s="43"/>
      <c r="J11" s="43"/>
      <c r="K11" s="46"/>
    </row>
    <row r="12" spans="1:11" s="39" customFormat="1">
      <c r="B12" s="38"/>
      <c r="D12" s="110"/>
      <c r="E12" s="44" t="str">
        <f>Raw_BS!B52</f>
        <v>(3) 이익잉여금</v>
      </c>
      <c r="F12" s="44">
        <f>Raw_BS!C52</f>
        <v>-3569283458</v>
      </c>
      <c r="G12" s="44">
        <f>Raw_BS!D52</f>
        <v>-1099172025.8826213</v>
      </c>
      <c r="H12" s="44"/>
      <c r="I12" s="44"/>
      <c r="J12" s="44"/>
      <c r="K12" s="383"/>
    </row>
    <row r="13" spans="1:11">
      <c r="D13" s="110"/>
      <c r="E13" s="132" t="str">
        <f>Raw_BS!B53</f>
        <v>미처분이익잉여금</v>
      </c>
      <c r="F13" s="43">
        <f>Raw_BS!C53</f>
        <v>-3569283458</v>
      </c>
      <c r="G13" s="43">
        <f>Raw_BS!D53</f>
        <v>-1099172025.8826213</v>
      </c>
      <c r="H13" s="43"/>
      <c r="I13" s="43"/>
      <c r="J13" s="43"/>
      <c r="K13" s="46"/>
    </row>
    <row r="14" spans="1:11" s="39" customFormat="1">
      <c r="B14" s="38"/>
      <c r="D14" s="110"/>
      <c r="E14" s="44" t="str">
        <f>Raw_BS!B54</f>
        <v>(4) 당기순이익</v>
      </c>
      <c r="F14" s="44">
        <f>Raw_BS!C54</f>
        <v>0</v>
      </c>
      <c r="G14" s="44">
        <f>Raw_BS!D54</f>
        <v>-1099172025.8826213</v>
      </c>
      <c r="H14" s="44"/>
      <c r="I14" s="44"/>
      <c r="J14" s="44"/>
      <c r="K14" s="383"/>
    </row>
    <row r="15" spans="1:11">
      <c r="B15" s="47"/>
      <c r="E15" s="44" t="s">
        <v>66</v>
      </c>
      <c r="F15" s="44">
        <f>Raw_BS!C46</f>
        <v>4355643883</v>
      </c>
      <c r="G15" s="44">
        <f>Raw_BS!D46</f>
        <v>3256471857.1173787</v>
      </c>
      <c r="H15" s="44">
        <f>SUM(H7:H7)</f>
        <v>0</v>
      </c>
      <c r="I15" s="44">
        <f>SUM(I7:I7)</f>
        <v>0</v>
      </c>
      <c r="J15" s="44">
        <f>SUM(J7:J7)</f>
        <v>0</v>
      </c>
    </row>
    <row r="16" spans="1:11">
      <c r="B16" s="47"/>
      <c r="E16" s="221" t="s">
        <v>87</v>
      </c>
      <c r="F16" s="221" t="b">
        <f>F7=J64</f>
        <v>1</v>
      </c>
      <c r="G16" s="221" t="b">
        <f>G7=J50</f>
        <v>1</v>
      </c>
    </row>
    <row r="19" spans="1:4" s="49" customFormat="1">
      <c r="A19" s="34"/>
      <c r="B19" s="47"/>
      <c r="C19" s="39"/>
      <c r="D19" s="48" t="s">
        <v>6306</v>
      </c>
    </row>
    <row r="47" spans="12:12">
      <c r="L47" s="34">
        <v>275680</v>
      </c>
    </row>
    <row r="48" spans="12:12">
      <c r="L48" s="34">
        <v>2731</v>
      </c>
    </row>
    <row r="49" spans="1:14">
      <c r="L49" s="34">
        <f>L47-L48</f>
        <v>272949</v>
      </c>
    </row>
    <row r="50" spans="1:14">
      <c r="J50" s="34">
        <v>434755000</v>
      </c>
      <c r="K50" s="34" t="b">
        <f>J50=J64</f>
        <v>1</v>
      </c>
    </row>
    <row r="53" spans="1:14" s="49" customFormat="1">
      <c r="A53" s="34"/>
      <c r="B53" s="47"/>
      <c r="C53" s="39"/>
      <c r="D53" s="48" t="s">
        <v>6307</v>
      </c>
    </row>
    <row r="55" spans="1:14" s="39" customFormat="1" ht="13.8" thickBot="1">
      <c r="B55" s="38"/>
      <c r="E55" s="391" t="s">
        <v>6310</v>
      </c>
      <c r="F55" s="391" t="s">
        <v>6308</v>
      </c>
      <c r="G55" s="388" t="s">
        <v>6311</v>
      </c>
      <c r="H55" s="388" t="s">
        <v>6312</v>
      </c>
      <c r="I55" s="388" t="s">
        <v>6316</v>
      </c>
      <c r="J55" s="388" t="s">
        <v>6313</v>
      </c>
      <c r="K55" s="388" t="s">
        <v>6314</v>
      </c>
      <c r="L55" s="388" t="s">
        <v>6315</v>
      </c>
      <c r="M55" s="388" t="s">
        <v>6317</v>
      </c>
      <c r="N55" s="388" t="s">
        <v>70</v>
      </c>
    </row>
    <row r="56" spans="1:14">
      <c r="E56" s="385">
        <v>41464</v>
      </c>
      <c r="F56" s="389" t="s">
        <v>6309</v>
      </c>
      <c r="G56" s="34">
        <v>1000</v>
      </c>
      <c r="H56" s="34">
        <v>1000</v>
      </c>
      <c r="I56" s="34">
        <v>272949</v>
      </c>
      <c r="J56" s="34">
        <f>G56*I56</f>
        <v>272949000</v>
      </c>
      <c r="K56" s="34">
        <f>(H56-G56)*I56</f>
        <v>0</v>
      </c>
      <c r="L56" s="34">
        <f>SUM(J56:K56)</f>
        <v>272949000</v>
      </c>
    </row>
    <row r="57" spans="1:14">
      <c r="E57" s="385">
        <v>43236</v>
      </c>
      <c r="F57" s="389" t="s">
        <v>6309</v>
      </c>
      <c r="G57" s="34">
        <v>1000</v>
      </c>
      <c r="H57" s="34">
        <v>14649</v>
      </c>
      <c r="I57" s="34">
        <v>2731</v>
      </c>
      <c r="J57" s="34">
        <f t="shared" ref="J57:J62" si="0">G57*I57</f>
        <v>2731000</v>
      </c>
      <c r="K57" s="34">
        <f t="shared" ref="K57:K62" si="1">(H57-G57)*I57</f>
        <v>37275419</v>
      </c>
      <c r="L57" s="34">
        <f t="shared" ref="L57:L62" si="2">SUM(J57:K57)</f>
        <v>40006419</v>
      </c>
    </row>
    <row r="58" spans="1:14">
      <c r="E58" s="385">
        <v>43461</v>
      </c>
      <c r="F58" s="389" t="s">
        <v>6318</v>
      </c>
      <c r="G58" s="34">
        <v>1000</v>
      </c>
      <c r="H58" s="34">
        <v>25391</v>
      </c>
      <c r="I58" s="34">
        <v>19692</v>
      </c>
      <c r="J58" s="34">
        <f>G58*I58</f>
        <v>19692000</v>
      </c>
      <c r="K58" s="34">
        <f>(H58-G58)*I58</f>
        <v>480307572</v>
      </c>
      <c r="L58" s="34">
        <f>SUM(J58:K58)</f>
        <v>499999572</v>
      </c>
    </row>
    <row r="59" spans="1:14">
      <c r="E59" s="385">
        <v>43455</v>
      </c>
      <c r="F59" s="389" t="s">
        <v>6319</v>
      </c>
      <c r="G59" s="34">
        <v>1000</v>
      </c>
      <c r="H59" s="34">
        <v>25391</v>
      </c>
      <c r="I59" s="34">
        <v>39384</v>
      </c>
      <c r="J59" s="34">
        <f t="shared" ref="J59" si="3">G59*I59</f>
        <v>39384000</v>
      </c>
      <c r="K59" s="34">
        <f t="shared" ref="K59" si="4">(H59-G59)*I59</f>
        <v>960615144</v>
      </c>
      <c r="L59" s="34">
        <f t="shared" ref="L59" si="5">SUM(J59:K59)</f>
        <v>999999144</v>
      </c>
    </row>
    <row r="60" spans="1:14">
      <c r="E60" s="385">
        <v>43871</v>
      </c>
      <c r="F60" s="389" t="s">
        <v>6320</v>
      </c>
      <c r="G60" s="34">
        <v>1000</v>
      </c>
      <c r="H60" s="34">
        <v>60000</v>
      </c>
      <c r="I60" s="34">
        <v>33333</v>
      </c>
      <c r="J60" s="34">
        <f t="shared" si="0"/>
        <v>33333000</v>
      </c>
      <c r="K60" s="34">
        <f t="shared" si="1"/>
        <v>1966647000</v>
      </c>
      <c r="L60" s="34">
        <f t="shared" si="2"/>
        <v>1999980000</v>
      </c>
    </row>
    <row r="61" spans="1:14">
      <c r="E61" s="385">
        <v>43873</v>
      </c>
      <c r="F61" s="389" t="s">
        <v>6320</v>
      </c>
      <c r="G61" s="34">
        <v>1000</v>
      </c>
      <c r="H61" s="34">
        <v>60000</v>
      </c>
      <c r="I61" s="34">
        <v>33333</v>
      </c>
      <c r="J61" s="34">
        <f t="shared" si="0"/>
        <v>33333000</v>
      </c>
      <c r="K61" s="34">
        <f t="shared" si="1"/>
        <v>1966647000</v>
      </c>
      <c r="L61" s="34">
        <f t="shared" si="2"/>
        <v>1999980000</v>
      </c>
    </row>
    <row r="62" spans="1:14">
      <c r="E62" s="385">
        <v>43910</v>
      </c>
      <c r="F62" s="389" t="s">
        <v>6320</v>
      </c>
      <c r="G62" s="34">
        <v>1000</v>
      </c>
      <c r="H62" s="34">
        <v>60000</v>
      </c>
      <c r="I62" s="34">
        <v>33333</v>
      </c>
      <c r="J62" s="34">
        <f t="shared" si="0"/>
        <v>33333000</v>
      </c>
      <c r="K62" s="34">
        <f t="shared" si="1"/>
        <v>1966647000</v>
      </c>
      <c r="L62" s="34">
        <f t="shared" si="2"/>
        <v>1999980000</v>
      </c>
    </row>
    <row r="63" spans="1:14">
      <c r="E63" s="385"/>
      <c r="F63" s="389"/>
    </row>
    <row r="64" spans="1:14" s="39" customFormat="1" ht="13.8" thickBot="1">
      <c r="B64" s="38"/>
      <c r="E64" s="386"/>
      <c r="F64" s="390"/>
      <c r="G64" s="387"/>
      <c r="H64" s="387"/>
      <c r="I64" s="387">
        <f>SUM(I56:I63)</f>
        <v>434755</v>
      </c>
      <c r="J64" s="387">
        <f>SUM(J56:J63)</f>
        <v>434755000</v>
      </c>
      <c r="K64" s="387">
        <f>SUM(K56:K63)</f>
        <v>7378139135</v>
      </c>
      <c r="L64" s="387">
        <f>SUM(L56:L63)</f>
        <v>7812894135</v>
      </c>
      <c r="M64" s="387"/>
      <c r="N64" s="387"/>
    </row>
    <row r="65" spans="1:5">
      <c r="E65" s="385"/>
    </row>
    <row r="66" spans="1:5">
      <c r="E66" s="385"/>
    </row>
    <row r="67" spans="1:5" s="49" customFormat="1">
      <c r="A67" s="34"/>
      <c r="B67" s="47"/>
      <c r="C67" s="39"/>
      <c r="D67" s="48" t="s">
        <v>6321</v>
      </c>
    </row>
    <row r="68" spans="1:5">
      <c r="E68" s="385"/>
    </row>
    <row r="69" spans="1:5">
      <c r="E69" s="385"/>
    </row>
    <row r="70" spans="1:5">
      <c r="E70" s="385"/>
    </row>
    <row r="71" spans="1:5">
      <c r="E71" s="385"/>
    </row>
    <row r="72" spans="1:5">
      <c r="E72" s="385"/>
    </row>
    <row r="73" spans="1:5">
      <c r="E73" s="385"/>
    </row>
    <row r="74" spans="1:5">
      <c r="E74" s="385"/>
    </row>
    <row r="75" spans="1:5">
      <c r="E75" s="385"/>
    </row>
    <row r="76" spans="1:5">
      <c r="E76" s="385"/>
    </row>
    <row r="77" spans="1:5">
      <c r="E77" s="385"/>
    </row>
    <row r="78" spans="1:5">
      <c r="E78" s="385"/>
    </row>
    <row r="79" spans="1:5">
      <c r="E79" s="385"/>
    </row>
    <row r="80" spans="1:5">
      <c r="E80" s="385"/>
    </row>
    <row r="81" spans="5:5">
      <c r="E81" s="385"/>
    </row>
    <row r="82" spans="5:5">
      <c r="E82" s="385"/>
    </row>
    <row r="83" spans="5:5">
      <c r="E83" s="385"/>
    </row>
    <row r="84" spans="5:5">
      <c r="E84" s="385"/>
    </row>
    <row r="85" spans="5:5">
      <c r="E85" s="385"/>
    </row>
    <row r="86" spans="5:5">
      <c r="E86" s="385"/>
    </row>
    <row r="87" spans="5:5">
      <c r="E87" s="385"/>
    </row>
    <row r="88" spans="5:5">
      <c r="E88" s="385"/>
    </row>
    <row r="89" spans="5:5">
      <c r="E89" s="385"/>
    </row>
    <row r="90" spans="5:5">
      <c r="E90" s="385"/>
    </row>
    <row r="91" spans="5:5">
      <c r="E91" s="385"/>
    </row>
    <row r="92" spans="5:5">
      <c r="E92" s="385"/>
    </row>
    <row r="93" spans="5:5">
      <c r="E93" s="385"/>
    </row>
    <row r="94" spans="5:5">
      <c r="E94" s="385"/>
    </row>
    <row r="95" spans="5:5">
      <c r="E95" s="385"/>
    </row>
    <row r="96" spans="5:5">
      <c r="E96" s="385"/>
    </row>
    <row r="97" spans="5:5">
      <c r="E97" s="385"/>
    </row>
    <row r="98" spans="5:5">
      <c r="E98" s="385"/>
    </row>
    <row r="99" spans="5:5">
      <c r="E99" s="385"/>
    </row>
    <row r="100" spans="5:5">
      <c r="E100" s="385"/>
    </row>
    <row r="101" spans="5:5">
      <c r="E101" s="385"/>
    </row>
    <row r="102" spans="5:5">
      <c r="E102" s="385"/>
    </row>
    <row r="103" spans="5:5">
      <c r="E103" s="385"/>
    </row>
    <row r="104" spans="5:5">
      <c r="E104" s="385"/>
    </row>
    <row r="105" spans="5:5">
      <c r="E105" s="385"/>
    </row>
  </sheetData>
  <mergeCells count="3">
    <mergeCell ref="E5:E6"/>
    <mergeCell ref="H5:I5"/>
    <mergeCell ref="J5:J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9B32-21B2-4122-8DA8-656D725D53AE}">
  <sheetPr>
    <tabColor rgb="FF002060"/>
  </sheetPr>
  <dimension ref="A1"/>
  <sheetViews>
    <sheetView workbookViewId="0">
      <selection activeCell="P25" sqref="A1:XFD1048576"/>
    </sheetView>
    <sheetView workbookViewId="1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010A-6B9F-426E-9F88-0775BC1834C0}">
  <sheetPr>
    <tabColor rgb="FF0070C0"/>
  </sheetPr>
  <dimension ref="A1:E8"/>
  <sheetViews>
    <sheetView workbookViewId="0">
      <selection activeCell="J13" sqref="J13"/>
    </sheetView>
    <sheetView workbookViewId="1">
      <selection sqref="A1:E1"/>
    </sheetView>
  </sheetViews>
  <sheetFormatPr defaultRowHeight="17.399999999999999"/>
  <cols>
    <col min="1" max="1" width="20.59765625" bestFit="1" customWidth="1"/>
    <col min="2" max="2" width="17.5" customWidth="1"/>
    <col min="3" max="3" width="16.59765625" customWidth="1"/>
    <col min="4" max="4" width="13.69921875" bestFit="1" customWidth="1"/>
    <col min="5" max="5" width="9.5" customWidth="1"/>
  </cols>
  <sheetData>
    <row r="1" spans="1:5" ht="24">
      <c r="A1" s="612" t="s">
        <v>5804</v>
      </c>
      <c r="B1" s="613"/>
      <c r="C1" s="613"/>
      <c r="D1" s="613"/>
      <c r="E1" s="613"/>
    </row>
    <row r="2" spans="1:5">
      <c r="E2" s="130" t="s">
        <v>5803</v>
      </c>
    </row>
    <row r="3" spans="1:5" ht="22.5" customHeight="1">
      <c r="A3" s="127" t="s">
        <v>5802</v>
      </c>
      <c r="B3" s="127" t="s">
        <v>5801</v>
      </c>
      <c r="C3" s="127" t="s">
        <v>5800</v>
      </c>
      <c r="D3" s="127" t="s">
        <v>5799</v>
      </c>
      <c r="E3" s="127" t="s">
        <v>70</v>
      </c>
    </row>
    <row r="4" spans="1:5" ht="24.75" customHeight="1">
      <c r="A4" s="127"/>
      <c r="B4" s="127"/>
      <c r="C4" s="129">
        <v>59672273</v>
      </c>
      <c r="D4" s="127"/>
      <c r="E4" s="127"/>
    </row>
    <row r="5" spans="1:5" ht="24.75" customHeight="1">
      <c r="A5" s="127"/>
      <c r="B5" s="127"/>
      <c r="C5" s="127"/>
      <c r="D5" s="127"/>
      <c r="E5" s="127"/>
    </row>
    <row r="6" spans="1:5" ht="24.75" customHeight="1">
      <c r="A6" s="127"/>
      <c r="B6" s="127"/>
      <c r="C6" s="127"/>
      <c r="D6" s="127"/>
      <c r="E6" s="127"/>
    </row>
    <row r="7" spans="1:5" ht="24.75" customHeight="1">
      <c r="A7" s="127" t="s">
        <v>66</v>
      </c>
      <c r="B7" s="127"/>
      <c r="C7" s="128">
        <f>SUM(C4:C6)</f>
        <v>59672273</v>
      </c>
      <c r="D7" s="127"/>
      <c r="E7" s="127"/>
    </row>
    <row r="8" spans="1:5">
      <c r="A8" s="116"/>
      <c r="B8" s="116"/>
      <c r="C8" s="116"/>
      <c r="D8" s="116"/>
      <c r="E8" s="116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66D1-19B8-48D5-92CB-BABED0DA8860}">
  <sheetPr>
    <tabColor rgb="FF00B050"/>
  </sheetPr>
  <dimension ref="A1"/>
  <sheetViews>
    <sheetView workbookViewId="0">
      <selection activeCell="P25" sqref="A1:XFD1048576"/>
    </sheetView>
    <sheetView workbookViewId="1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3C092-ADCC-4947-91AF-2C4670814B6C}">
  <sheetPr>
    <tabColor rgb="FF92D050"/>
  </sheetPr>
  <dimension ref="B1:M73"/>
  <sheetViews>
    <sheetView workbookViewId="0">
      <selection activeCell="D9" sqref="D9"/>
    </sheetView>
    <sheetView topLeftCell="A13" workbookViewId="1">
      <selection activeCell="D35" sqref="B8:D35"/>
    </sheetView>
  </sheetViews>
  <sheetFormatPr defaultColWidth="8.796875" defaultRowHeight="17.399999999999999"/>
  <cols>
    <col min="1" max="1" width="1.69921875" style="2" customWidth="1"/>
    <col min="2" max="2" width="20.69921875" style="2" customWidth="1"/>
    <col min="3" max="4" width="12.69921875" style="2" customWidth="1"/>
    <col min="5" max="5" width="0.8984375" style="2" customWidth="1"/>
    <col min="6" max="6" width="0.8984375" style="3" customWidth="1"/>
    <col min="7" max="7" width="0.8984375" style="2" customWidth="1"/>
    <col min="8" max="8" width="20.69921875" style="2" customWidth="1"/>
    <col min="9" max="12" width="12.69921875" style="2" customWidth="1"/>
    <col min="13" max="16384" width="8.796875" style="2"/>
  </cols>
  <sheetData>
    <row r="1" spans="2:12" ht="24">
      <c r="B1" s="617" t="s">
        <v>0</v>
      </c>
      <c r="C1" s="617"/>
      <c r="D1" s="617"/>
      <c r="H1" s="617" t="s">
        <v>0</v>
      </c>
      <c r="I1" s="617"/>
      <c r="J1" s="617"/>
      <c r="K1" s="617"/>
      <c r="L1" s="617"/>
    </row>
    <row r="2" spans="2:12">
      <c r="B2" s="616" t="s">
        <v>51</v>
      </c>
      <c r="C2" s="616"/>
      <c r="D2" s="616"/>
      <c r="H2" s="616" t="s">
        <v>1</v>
      </c>
      <c r="I2" s="616"/>
      <c r="J2" s="616"/>
      <c r="K2" s="616"/>
      <c r="L2" s="616"/>
    </row>
    <row r="3" spans="2:12">
      <c r="B3" s="616" t="s">
        <v>2</v>
      </c>
      <c r="C3" s="616"/>
      <c r="D3" s="616"/>
      <c r="H3" s="616" t="s">
        <v>2</v>
      </c>
      <c r="I3" s="616"/>
      <c r="J3" s="616"/>
      <c r="K3" s="616"/>
      <c r="L3" s="616"/>
    </row>
    <row r="4" spans="2:12" s="6" customFormat="1" ht="13.2">
      <c r="B4" s="4" t="s">
        <v>9343</v>
      </c>
      <c r="D4" s="5" t="s">
        <v>3</v>
      </c>
      <c r="F4" s="7"/>
      <c r="H4" s="4" t="s">
        <v>9343</v>
      </c>
      <c r="I4" s="240"/>
      <c r="J4" s="384"/>
      <c r="K4" s="225"/>
      <c r="L4" s="5" t="s">
        <v>3</v>
      </c>
    </row>
    <row r="5" spans="2:12" s="6" customFormat="1" ht="13.2">
      <c r="B5" s="135" t="s">
        <v>4</v>
      </c>
      <c r="C5" s="24">
        <v>44196</v>
      </c>
      <c r="D5" s="24">
        <v>44286</v>
      </c>
      <c r="F5" s="7"/>
      <c r="H5" s="395" t="s">
        <v>6322</v>
      </c>
      <c r="I5" s="614">
        <v>44286</v>
      </c>
      <c r="J5" s="615"/>
      <c r="K5" s="614">
        <v>44196</v>
      </c>
      <c r="L5" s="614"/>
    </row>
    <row r="6" spans="2:12" s="14" customFormat="1" ht="13.2">
      <c r="B6" s="8" t="s">
        <v>25</v>
      </c>
      <c r="C6" s="13">
        <f>L6</f>
        <v>5736246497</v>
      </c>
      <c r="D6" s="13">
        <f>J6</f>
        <v>4654877717.2706957</v>
      </c>
      <c r="F6" s="15"/>
      <c r="H6" s="8" t="s">
        <v>25</v>
      </c>
      <c r="I6" s="13"/>
      <c r="J6" s="13">
        <v>4654877717.2706957</v>
      </c>
      <c r="K6" s="13"/>
      <c r="L6" s="13">
        <v>5736246497</v>
      </c>
    </row>
    <row r="7" spans="2:12" s="14" customFormat="1" ht="13.2">
      <c r="B7" s="8" t="s">
        <v>38</v>
      </c>
      <c r="C7" s="13">
        <f>L7</f>
        <v>4297875911</v>
      </c>
      <c r="D7" s="13">
        <f>J7</f>
        <v>3285796087.2706957</v>
      </c>
      <c r="F7" s="15"/>
      <c r="H7" s="8" t="s">
        <v>38</v>
      </c>
      <c r="I7" s="13"/>
      <c r="J7" s="394">
        <v>3285796087.2706957</v>
      </c>
      <c r="K7" s="13"/>
      <c r="L7" s="394">
        <v>4297875911</v>
      </c>
    </row>
    <row r="8" spans="2:12" s="14" customFormat="1" ht="13.2">
      <c r="B8" s="18" t="s">
        <v>39</v>
      </c>
      <c r="C8" s="13">
        <f>L8</f>
        <v>4274265951</v>
      </c>
      <c r="D8" s="13">
        <f>J8</f>
        <v>3257990372.2706957</v>
      </c>
      <c r="F8" s="15"/>
      <c r="H8" s="18" t="s">
        <v>39</v>
      </c>
      <c r="I8" s="13"/>
      <c r="J8" s="13">
        <v>3257990372.2706957</v>
      </c>
      <c r="K8" s="13"/>
      <c r="L8" s="13">
        <v>4274265951</v>
      </c>
    </row>
    <row r="9" spans="2:12" s="6" customFormat="1" ht="13.2">
      <c r="B9" s="20" t="s">
        <v>5</v>
      </c>
      <c r="C9" s="9">
        <f t="shared" ref="C9:C17" si="0">K9</f>
        <v>3915553782</v>
      </c>
      <c r="D9" s="9">
        <f t="shared" ref="D9:D17" si="1">I9</f>
        <v>2830396041</v>
      </c>
      <c r="F9" s="7"/>
      <c r="H9" s="20" t="s">
        <v>5</v>
      </c>
      <c r="I9" s="9">
        <v>2830396041</v>
      </c>
      <c r="J9" s="9"/>
      <c r="K9" s="9">
        <v>3915553782</v>
      </c>
      <c r="L9" s="9"/>
    </row>
    <row r="10" spans="2:12" s="6" customFormat="1" ht="13.2">
      <c r="B10" s="20" t="s">
        <v>6</v>
      </c>
      <c r="C10" s="9">
        <f t="shared" si="0"/>
        <v>64084079</v>
      </c>
      <c r="D10" s="9">
        <f t="shared" si="1"/>
        <v>76249562</v>
      </c>
      <c r="F10" s="7"/>
      <c r="H10" s="20" t="s">
        <v>6</v>
      </c>
      <c r="I10" s="9">
        <v>76249562</v>
      </c>
      <c r="J10" s="9"/>
      <c r="K10" s="9">
        <v>64084079</v>
      </c>
      <c r="L10" s="393"/>
    </row>
    <row r="11" spans="2:12" s="6" customFormat="1" ht="13.2">
      <c r="B11" s="20" t="s">
        <v>7</v>
      </c>
      <c r="C11" s="9">
        <f t="shared" si="0"/>
        <v>-640840</v>
      </c>
      <c r="D11" s="9">
        <f t="shared" si="1"/>
        <v>-762495</v>
      </c>
      <c r="F11" s="7"/>
      <c r="H11" s="20" t="s">
        <v>7</v>
      </c>
      <c r="I11" s="9">
        <v>-762495</v>
      </c>
      <c r="J11" s="9"/>
      <c r="K11" s="9">
        <v>-640840</v>
      </c>
      <c r="L11" s="9"/>
    </row>
    <row r="12" spans="2:12" s="6" customFormat="1" ht="13.2">
      <c r="B12" s="20" t="s">
        <v>8</v>
      </c>
      <c r="C12" s="9">
        <f t="shared" si="0"/>
        <v>44000000</v>
      </c>
      <c r="D12" s="9">
        <f t="shared" si="1"/>
        <v>59000000</v>
      </c>
      <c r="F12" s="7"/>
      <c r="H12" s="20" t="s">
        <v>8</v>
      </c>
      <c r="I12" s="9">
        <v>59000000</v>
      </c>
      <c r="J12" s="9"/>
      <c r="K12" s="9">
        <v>44000000</v>
      </c>
      <c r="L12" s="9"/>
    </row>
    <row r="13" spans="2:12" s="6" customFormat="1" ht="13.2">
      <c r="B13" s="20" t="s">
        <v>9</v>
      </c>
      <c r="C13" s="9">
        <f t="shared" si="0"/>
        <v>129234</v>
      </c>
      <c r="D13" s="9">
        <f t="shared" si="1"/>
        <v>97400.270695890416</v>
      </c>
      <c r="F13" s="7"/>
      <c r="H13" s="20" t="s">
        <v>9</v>
      </c>
      <c r="I13" s="9">
        <v>97400.270695890416</v>
      </c>
      <c r="J13" s="9"/>
      <c r="K13" s="9">
        <v>129234</v>
      </c>
      <c r="L13" s="9"/>
    </row>
    <row r="14" spans="2:12" s="6" customFormat="1" ht="13.2">
      <c r="B14" s="20" t="s">
        <v>10</v>
      </c>
      <c r="C14" s="9">
        <f t="shared" si="0"/>
        <v>2278546</v>
      </c>
      <c r="D14" s="9">
        <f t="shared" si="1"/>
        <v>1577539</v>
      </c>
      <c r="F14" s="7"/>
      <c r="H14" s="20" t="s">
        <v>10</v>
      </c>
      <c r="I14" s="9">
        <v>1577539</v>
      </c>
      <c r="J14" s="9"/>
      <c r="K14" s="9">
        <v>2278546</v>
      </c>
      <c r="L14" s="9"/>
    </row>
    <row r="15" spans="2:12" s="6" customFormat="1" ht="13.2">
      <c r="B15" s="21" t="s">
        <v>11</v>
      </c>
      <c r="C15" s="9">
        <f t="shared" si="0"/>
        <v>243325604</v>
      </c>
      <c r="D15" s="9">
        <f t="shared" si="1"/>
        <v>282958251</v>
      </c>
      <c r="F15" s="7"/>
      <c r="H15" s="21" t="s">
        <v>11</v>
      </c>
      <c r="I15" s="9">
        <v>282958251</v>
      </c>
      <c r="J15" s="10"/>
      <c r="K15" s="9">
        <v>243325604</v>
      </c>
      <c r="L15" s="9"/>
    </row>
    <row r="16" spans="2:12" s="6" customFormat="1" ht="13.2">
      <c r="B16" s="20" t="s">
        <v>12</v>
      </c>
      <c r="C16" s="9">
        <f t="shared" si="0"/>
        <v>2311466</v>
      </c>
      <c r="D16" s="9">
        <f t="shared" si="1"/>
        <v>5120704</v>
      </c>
      <c r="F16" s="7"/>
      <c r="H16" s="20" t="s">
        <v>12</v>
      </c>
      <c r="I16" s="9">
        <v>5120704</v>
      </c>
      <c r="J16" s="10"/>
      <c r="K16" s="9">
        <v>2311466</v>
      </c>
      <c r="L16" s="9"/>
    </row>
    <row r="17" spans="2:12" s="6" customFormat="1" ht="13.2">
      <c r="B17" s="20" t="s">
        <v>13</v>
      </c>
      <c r="C17" s="9">
        <f t="shared" si="0"/>
        <v>3224080</v>
      </c>
      <c r="D17" s="9">
        <f t="shared" si="1"/>
        <v>3353370</v>
      </c>
      <c r="F17" s="7"/>
      <c r="H17" s="20" t="s">
        <v>13</v>
      </c>
      <c r="I17" s="9">
        <v>3353370</v>
      </c>
      <c r="J17" s="10"/>
      <c r="K17" s="9">
        <v>3224080</v>
      </c>
      <c r="L17" s="9"/>
    </row>
    <row r="18" spans="2:12" s="6" customFormat="1" ht="13.2">
      <c r="B18" s="18" t="s">
        <v>52</v>
      </c>
      <c r="C18" s="9">
        <f>L18</f>
        <v>23609960</v>
      </c>
      <c r="D18" s="10">
        <f>J18</f>
        <v>27805715</v>
      </c>
      <c r="F18" s="7"/>
      <c r="H18" s="18" t="s">
        <v>52</v>
      </c>
      <c r="I18" s="9"/>
      <c r="J18" s="10">
        <v>27805715</v>
      </c>
      <c r="K18" s="9"/>
      <c r="L18" s="9">
        <v>23609960</v>
      </c>
    </row>
    <row r="19" spans="2:12" s="6" customFormat="1" ht="13.2">
      <c r="B19" s="20" t="s">
        <v>14</v>
      </c>
      <c r="C19" s="9">
        <f>K19</f>
        <v>23609960</v>
      </c>
      <c r="D19" s="9">
        <f>I19</f>
        <v>27805715</v>
      </c>
      <c r="F19" s="7"/>
      <c r="H19" s="20" t="s">
        <v>14</v>
      </c>
      <c r="I19" s="9">
        <v>27805715</v>
      </c>
      <c r="J19" s="10"/>
      <c r="K19" s="9">
        <v>23609960</v>
      </c>
      <c r="L19" s="9"/>
    </row>
    <row r="20" spans="2:12" s="14" customFormat="1" ht="13.2">
      <c r="B20" s="16" t="s">
        <v>40</v>
      </c>
      <c r="C20" s="13">
        <f>L20</f>
        <v>1438370586</v>
      </c>
      <c r="D20" s="17">
        <f>J20</f>
        <v>1369081630</v>
      </c>
      <c r="F20" s="15"/>
      <c r="H20" s="16" t="s">
        <v>40</v>
      </c>
      <c r="I20" s="13"/>
      <c r="J20" s="17">
        <v>1369081630</v>
      </c>
      <c r="K20" s="13"/>
      <c r="L20" s="13">
        <v>1438370586</v>
      </c>
    </row>
    <row r="21" spans="2:12" s="6" customFormat="1" ht="13.2">
      <c r="B21" s="18" t="s">
        <v>41</v>
      </c>
      <c r="C21" s="9">
        <f>L21</f>
        <v>213289046</v>
      </c>
      <c r="D21" s="10">
        <f>J21</f>
        <v>190359231</v>
      </c>
      <c r="F21" s="7"/>
      <c r="H21" s="18" t="s">
        <v>6323</v>
      </c>
      <c r="I21" s="9"/>
      <c r="J21" s="10">
        <v>190359231</v>
      </c>
      <c r="K21" s="9"/>
      <c r="L21" s="9">
        <v>213289046</v>
      </c>
    </row>
    <row r="22" spans="2:12" s="6" customFormat="1" ht="13.2">
      <c r="B22" s="20" t="s">
        <v>15</v>
      </c>
      <c r="C22" s="9">
        <f t="shared" ref="C22:C28" si="2">K22</f>
        <v>20272727</v>
      </c>
      <c r="D22" s="9">
        <f t="shared" ref="D22:D28" si="3">I22</f>
        <v>20272727</v>
      </c>
      <c r="F22" s="7"/>
      <c r="H22" s="20" t="s">
        <v>15</v>
      </c>
      <c r="I22" s="9">
        <v>20272727</v>
      </c>
      <c r="J22" s="10"/>
      <c r="K22" s="9">
        <v>20272727</v>
      </c>
      <c r="L22" s="9"/>
    </row>
    <row r="23" spans="2:12" s="6" customFormat="1" ht="13.2">
      <c r="B23" s="20" t="s">
        <v>9064</v>
      </c>
      <c r="C23" s="11">
        <f t="shared" si="2"/>
        <v>-7771211</v>
      </c>
      <c r="D23" s="9">
        <f t="shared" si="3"/>
        <v>-8784797</v>
      </c>
      <c r="F23" s="7"/>
      <c r="H23" s="20" t="s">
        <v>16</v>
      </c>
      <c r="I23" s="9">
        <v>-8784797</v>
      </c>
      <c r="J23" s="10"/>
      <c r="K23" s="11">
        <v>-7771211</v>
      </c>
      <c r="L23" s="9"/>
    </row>
    <row r="24" spans="2:12" s="6" customFormat="1" ht="13.2">
      <c r="B24" s="20" t="s">
        <v>17</v>
      </c>
      <c r="C24" s="11">
        <f t="shared" si="2"/>
        <v>48918300</v>
      </c>
      <c r="D24" s="9">
        <f t="shared" si="3"/>
        <v>48918300</v>
      </c>
      <c r="F24" s="7"/>
      <c r="H24" s="20" t="s">
        <v>17</v>
      </c>
      <c r="I24" s="9">
        <v>48918300</v>
      </c>
      <c r="J24" s="10"/>
      <c r="K24" s="11">
        <v>48918300</v>
      </c>
      <c r="L24" s="9"/>
    </row>
    <row r="25" spans="2:12" s="6" customFormat="1" ht="13.2">
      <c r="B25" s="20" t="s">
        <v>9064</v>
      </c>
      <c r="C25" s="9">
        <f t="shared" si="2"/>
        <v>-25964664</v>
      </c>
      <c r="D25" s="9">
        <f t="shared" si="3"/>
        <v>-27832714</v>
      </c>
      <c r="F25" s="7"/>
      <c r="H25" s="20" t="s">
        <v>16</v>
      </c>
      <c r="I25" s="9">
        <v>-27832714</v>
      </c>
      <c r="J25" s="9"/>
      <c r="K25" s="9">
        <v>-25964664</v>
      </c>
      <c r="L25" s="9"/>
    </row>
    <row r="26" spans="2:12" s="6" customFormat="1" ht="13.2">
      <c r="B26" s="20" t="s">
        <v>18</v>
      </c>
      <c r="C26" s="9">
        <f t="shared" si="2"/>
        <v>294300457</v>
      </c>
      <c r="D26" s="9">
        <f t="shared" si="3"/>
        <v>294300457</v>
      </c>
      <c r="F26" s="7"/>
      <c r="H26" s="20" t="s">
        <v>18</v>
      </c>
      <c r="I26" s="9">
        <v>294300457</v>
      </c>
      <c r="J26" s="9"/>
      <c r="K26" s="9">
        <v>294300457</v>
      </c>
      <c r="L26" s="9"/>
    </row>
    <row r="27" spans="2:12" s="6" customFormat="1" ht="13.2">
      <c r="B27" s="20" t="s">
        <v>9064</v>
      </c>
      <c r="C27" s="9">
        <f t="shared" si="2"/>
        <v>-77204477</v>
      </c>
      <c r="D27" s="9">
        <f t="shared" si="3"/>
        <v>-101679456</v>
      </c>
      <c r="F27" s="7"/>
      <c r="H27" s="20" t="s">
        <v>16</v>
      </c>
      <c r="I27" s="9">
        <v>-101679456</v>
      </c>
      <c r="J27" s="9"/>
      <c r="K27" s="9">
        <v>-77204477</v>
      </c>
      <c r="L27" s="9"/>
    </row>
    <row r="28" spans="2:12" s="6" customFormat="1" ht="13.2">
      <c r="B28" s="20" t="s">
        <v>19</v>
      </c>
      <c r="C28" s="9">
        <f t="shared" si="2"/>
        <v>-39262086</v>
      </c>
      <c r="D28" s="9">
        <f t="shared" si="3"/>
        <v>-34835286</v>
      </c>
      <c r="F28" s="7"/>
      <c r="H28" s="20" t="s">
        <v>19</v>
      </c>
      <c r="I28" s="9">
        <v>-34835286</v>
      </c>
      <c r="J28" s="9"/>
      <c r="K28" s="9">
        <v>-39262086</v>
      </c>
      <c r="L28" s="9"/>
    </row>
    <row r="29" spans="2:12" s="6" customFormat="1" ht="13.2">
      <c r="B29" s="18" t="s">
        <v>42</v>
      </c>
      <c r="C29" s="9">
        <f>L29</f>
        <v>428971540</v>
      </c>
      <c r="D29" s="9">
        <f>J29</f>
        <v>382612399</v>
      </c>
      <c r="F29" s="7"/>
      <c r="H29" s="18" t="s">
        <v>6324</v>
      </c>
      <c r="I29" s="9"/>
      <c r="J29" s="9">
        <v>382612399</v>
      </c>
      <c r="K29" s="9"/>
      <c r="L29" s="9">
        <v>428971540</v>
      </c>
    </row>
    <row r="30" spans="2:12" s="6" customFormat="1" ht="13.2">
      <c r="B30" s="20" t="s">
        <v>20</v>
      </c>
      <c r="C30" s="9">
        <f>K30</f>
        <v>286473195</v>
      </c>
      <c r="D30" s="9">
        <f>I30</f>
        <v>250872379.5</v>
      </c>
      <c r="F30" s="7"/>
      <c r="H30" s="20" t="s">
        <v>20</v>
      </c>
      <c r="I30" s="9">
        <v>250872379.5</v>
      </c>
      <c r="J30" s="9"/>
      <c r="K30" s="9">
        <v>286473195</v>
      </c>
      <c r="L30" s="9"/>
    </row>
    <row r="31" spans="2:12" s="6" customFormat="1" ht="13.2">
      <c r="B31" s="20" t="s">
        <v>21</v>
      </c>
      <c r="C31" s="9">
        <f>K31</f>
        <v>95351377</v>
      </c>
      <c r="D31" s="9">
        <f>I31</f>
        <v>88593051.5</v>
      </c>
      <c r="F31" s="7"/>
      <c r="H31" s="20" t="s">
        <v>21</v>
      </c>
      <c r="I31" s="9">
        <v>88593051.5</v>
      </c>
      <c r="J31" s="9"/>
      <c r="K31" s="9">
        <v>95351377</v>
      </c>
      <c r="L31" s="9"/>
    </row>
    <row r="32" spans="2:12" s="6" customFormat="1" ht="13.2">
      <c r="B32" s="20" t="s">
        <v>22</v>
      </c>
      <c r="C32" s="9">
        <f>K32</f>
        <v>47146968</v>
      </c>
      <c r="D32" s="9">
        <f>I32</f>
        <v>43146968</v>
      </c>
      <c r="F32" s="7"/>
      <c r="H32" s="20" t="s">
        <v>22</v>
      </c>
      <c r="I32" s="9">
        <v>43146968</v>
      </c>
      <c r="J32" s="9"/>
      <c r="K32" s="9">
        <v>47146968</v>
      </c>
      <c r="L32" s="9"/>
    </row>
    <row r="33" spans="2:13" s="6" customFormat="1" ht="13.2">
      <c r="B33" s="18" t="s">
        <v>8733</v>
      </c>
      <c r="C33" s="9">
        <f>L33</f>
        <v>796110000</v>
      </c>
      <c r="D33" s="9">
        <f>J33</f>
        <v>796110000</v>
      </c>
      <c r="F33" s="7"/>
      <c r="H33" s="18" t="s">
        <v>6325</v>
      </c>
      <c r="I33" s="9"/>
      <c r="J33" s="9">
        <v>796110000</v>
      </c>
      <c r="K33" s="9"/>
      <c r="L33" s="9">
        <v>796110000</v>
      </c>
    </row>
    <row r="34" spans="2:13" s="6" customFormat="1" ht="13.2">
      <c r="B34" s="20" t="s">
        <v>23</v>
      </c>
      <c r="C34" s="9">
        <f>K34</f>
        <v>230000000</v>
      </c>
      <c r="D34" s="9">
        <f>I34</f>
        <v>230000000</v>
      </c>
      <c r="F34" s="7"/>
      <c r="H34" s="20" t="s">
        <v>23</v>
      </c>
      <c r="I34" s="9">
        <v>230000000</v>
      </c>
      <c r="J34" s="9"/>
      <c r="K34" s="9">
        <v>230000000</v>
      </c>
      <c r="L34" s="9"/>
    </row>
    <row r="35" spans="2:13" s="6" customFormat="1" ht="13.2">
      <c r="B35" s="20" t="s">
        <v>24</v>
      </c>
      <c r="C35" s="9">
        <f>K35</f>
        <v>566110000</v>
      </c>
      <c r="D35" s="9">
        <f>I35</f>
        <v>566110000</v>
      </c>
      <c r="F35" s="7"/>
      <c r="H35" s="20" t="s">
        <v>24</v>
      </c>
      <c r="I35" s="9">
        <v>566110000</v>
      </c>
      <c r="J35" s="9"/>
      <c r="K35" s="9">
        <v>566110000</v>
      </c>
      <c r="L35" s="9"/>
    </row>
    <row r="36" spans="2:13" s="14" customFormat="1" ht="13.2">
      <c r="B36" s="8" t="s">
        <v>43</v>
      </c>
      <c r="C36" s="13">
        <f>L36</f>
        <v>1380602614</v>
      </c>
      <c r="D36" s="13">
        <f>J36</f>
        <v>1398405860.1533172</v>
      </c>
      <c r="F36" s="15"/>
      <c r="H36" s="8" t="s">
        <v>43</v>
      </c>
      <c r="I36" s="13"/>
      <c r="J36" s="13">
        <v>1398405860.1533172</v>
      </c>
      <c r="K36" s="13"/>
      <c r="L36" s="13">
        <v>1380602614</v>
      </c>
    </row>
    <row r="37" spans="2:13" s="6" customFormat="1" ht="13.2">
      <c r="B37" s="8" t="s">
        <v>44</v>
      </c>
      <c r="C37" s="9">
        <f>L37</f>
        <v>1252239326</v>
      </c>
      <c r="D37" s="9">
        <f>J37</f>
        <v>1241333244.1533172</v>
      </c>
      <c r="F37" s="7"/>
      <c r="H37" s="8" t="s">
        <v>44</v>
      </c>
      <c r="I37" s="9"/>
      <c r="J37" s="9">
        <v>1241333244.1533172</v>
      </c>
      <c r="K37" s="9"/>
      <c r="L37" s="9">
        <v>1252239326</v>
      </c>
    </row>
    <row r="38" spans="2:13" s="6" customFormat="1" ht="13.2">
      <c r="B38" s="20" t="s">
        <v>26</v>
      </c>
      <c r="C38" s="9">
        <f>K38</f>
        <v>72059039</v>
      </c>
      <c r="D38" s="9">
        <f t="shared" ref="D38:D43" si="4">I38</f>
        <v>74906301</v>
      </c>
      <c r="F38" s="7"/>
      <c r="H38" s="20" t="s">
        <v>26</v>
      </c>
      <c r="I38" s="9">
        <v>74906301</v>
      </c>
      <c r="J38" s="9"/>
      <c r="K38" s="9">
        <v>72059039</v>
      </c>
      <c r="L38" s="9"/>
    </row>
    <row r="39" spans="2:13" s="6" customFormat="1" ht="13.2">
      <c r="B39" s="22" t="s">
        <v>27</v>
      </c>
      <c r="C39" s="12">
        <f>K39</f>
        <v>874691606</v>
      </c>
      <c r="D39" s="12">
        <f t="shared" si="4"/>
        <v>790606817</v>
      </c>
      <c r="F39" s="7"/>
      <c r="H39" s="22" t="s">
        <v>27</v>
      </c>
      <c r="I39" s="12">
        <v>790606817</v>
      </c>
      <c r="J39" s="12"/>
      <c r="K39" s="12">
        <v>874691606</v>
      </c>
      <c r="L39" s="12"/>
    </row>
    <row r="40" spans="2:13" s="6" customFormat="1" ht="13.2">
      <c r="B40" s="20" t="s">
        <v>28</v>
      </c>
      <c r="C40" s="9">
        <f>K40</f>
        <v>158868016</v>
      </c>
      <c r="D40" s="9">
        <f t="shared" si="4"/>
        <v>217796016</v>
      </c>
      <c r="F40" s="7"/>
      <c r="H40" s="20" t="s">
        <v>28</v>
      </c>
      <c r="I40" s="9">
        <v>217796016</v>
      </c>
      <c r="J40" s="9"/>
      <c r="K40" s="9">
        <v>158868016</v>
      </c>
      <c r="L40" s="9"/>
    </row>
    <row r="41" spans="2:13" s="6" customFormat="1" ht="13.2">
      <c r="B41" s="20" t="s">
        <v>29</v>
      </c>
      <c r="C41" s="9">
        <f>K41</f>
        <v>145687810</v>
      </c>
      <c r="D41" s="9">
        <f t="shared" si="4"/>
        <v>157124274</v>
      </c>
      <c r="F41" s="7"/>
      <c r="H41" s="20" t="s">
        <v>29</v>
      </c>
      <c r="I41" s="9">
        <v>157124274</v>
      </c>
      <c r="J41" s="9"/>
      <c r="K41" s="9">
        <v>145687810</v>
      </c>
      <c r="L41" s="9"/>
    </row>
    <row r="42" spans="2:13" s="6" customFormat="1" ht="13.2">
      <c r="B42" s="20" t="s">
        <v>30</v>
      </c>
      <c r="C42" s="9">
        <f>K42</f>
        <v>932855</v>
      </c>
      <c r="D42" s="9">
        <f t="shared" si="4"/>
        <v>899836.15331731504</v>
      </c>
      <c r="F42" s="7"/>
      <c r="H42" s="20" t="s">
        <v>30</v>
      </c>
      <c r="I42" s="9">
        <v>899836.15331731504</v>
      </c>
      <c r="J42" s="9"/>
      <c r="K42" s="9">
        <v>932855</v>
      </c>
      <c r="L42" s="9"/>
    </row>
    <row r="43" spans="2:13" s="6" customFormat="1" ht="13.2">
      <c r="B43" s="20" t="s">
        <v>31</v>
      </c>
      <c r="C43" s="9">
        <f>L43</f>
        <v>0</v>
      </c>
      <c r="D43" s="9">
        <f t="shared" si="4"/>
        <v>0</v>
      </c>
      <c r="F43" s="7"/>
      <c r="H43" s="20" t="s">
        <v>31</v>
      </c>
      <c r="I43" s="9">
        <v>0</v>
      </c>
      <c r="J43" s="9"/>
      <c r="K43" s="9"/>
      <c r="L43" s="9"/>
    </row>
    <row r="44" spans="2:13" s="6" customFormat="1" ht="13.2">
      <c r="B44" s="8" t="s">
        <v>45</v>
      </c>
      <c r="C44" s="9">
        <f>L44</f>
        <v>128363288</v>
      </c>
      <c r="D44" s="9">
        <f>J44</f>
        <v>157072616</v>
      </c>
      <c r="F44" s="7"/>
      <c r="H44" s="8" t="s">
        <v>45</v>
      </c>
      <c r="I44" s="9"/>
      <c r="J44" s="9">
        <v>157072616</v>
      </c>
      <c r="K44" s="9"/>
      <c r="L44" s="9">
        <v>128363288</v>
      </c>
    </row>
    <row r="45" spans="2:13" s="6" customFormat="1" ht="13.2">
      <c r="B45" s="20" t="s">
        <v>32</v>
      </c>
      <c r="C45" s="9">
        <f>K45</f>
        <v>128363288</v>
      </c>
      <c r="D45" s="9">
        <f>I45</f>
        <v>157072616</v>
      </c>
      <c r="F45" s="7"/>
      <c r="H45" s="20" t="s">
        <v>32</v>
      </c>
      <c r="I45" s="9">
        <v>157072616</v>
      </c>
      <c r="J45" s="9"/>
      <c r="K45" s="9">
        <v>128363288</v>
      </c>
      <c r="L45" s="9"/>
      <c r="M45" s="34"/>
    </row>
    <row r="46" spans="2:13" s="14" customFormat="1" ht="13.2">
      <c r="B46" s="16" t="s">
        <v>46</v>
      </c>
      <c r="C46" s="13">
        <f>L46</f>
        <v>4355643883</v>
      </c>
      <c r="D46" s="13">
        <f>J46</f>
        <v>3256471857.1173787</v>
      </c>
      <c r="F46" s="15"/>
      <c r="H46" s="16" t="s">
        <v>46</v>
      </c>
      <c r="I46" s="13"/>
      <c r="J46" s="13">
        <v>3256471857.1173787</v>
      </c>
      <c r="K46" s="13"/>
      <c r="L46" s="13">
        <v>4355643883</v>
      </c>
    </row>
    <row r="47" spans="2:13" s="6" customFormat="1" ht="13.2">
      <c r="B47" s="19" t="s">
        <v>47</v>
      </c>
      <c r="C47" s="9">
        <f>L47</f>
        <v>434755000</v>
      </c>
      <c r="D47" s="9">
        <f>J47</f>
        <v>434755000</v>
      </c>
      <c r="F47" s="7"/>
      <c r="H47" s="19" t="s">
        <v>47</v>
      </c>
      <c r="I47" s="9"/>
      <c r="J47" s="9">
        <v>434755000</v>
      </c>
      <c r="K47" s="9"/>
      <c r="L47" s="9">
        <v>434755000</v>
      </c>
    </row>
    <row r="48" spans="2:13" s="6" customFormat="1" ht="13.2">
      <c r="B48" s="20" t="s">
        <v>33</v>
      </c>
      <c r="C48" s="9">
        <f>K48</f>
        <v>275680000</v>
      </c>
      <c r="D48" s="9">
        <f>I48</f>
        <v>275680000</v>
      </c>
      <c r="F48" s="7"/>
      <c r="H48" s="20" t="s">
        <v>33</v>
      </c>
      <c r="I48" s="9">
        <v>275680000</v>
      </c>
      <c r="J48" s="9"/>
      <c r="K48" s="9">
        <v>275680000</v>
      </c>
      <c r="L48" s="9"/>
    </row>
    <row r="49" spans="2:12" s="6" customFormat="1" ht="13.2">
      <c r="B49" s="20" t="s">
        <v>34</v>
      </c>
      <c r="C49" s="9">
        <f>K49</f>
        <v>159075000</v>
      </c>
      <c r="D49" s="9">
        <f>I49</f>
        <v>159075000</v>
      </c>
      <c r="F49" s="7"/>
      <c r="H49" s="20" t="s">
        <v>34</v>
      </c>
      <c r="I49" s="9">
        <v>159075000</v>
      </c>
      <c r="J49" s="9"/>
      <c r="K49" s="9">
        <v>159075000</v>
      </c>
      <c r="L49" s="9"/>
    </row>
    <row r="50" spans="2:12" s="6" customFormat="1" ht="13.2">
      <c r="B50" s="19" t="s">
        <v>49</v>
      </c>
      <c r="C50" s="9">
        <f>L50</f>
        <v>7490172341</v>
      </c>
      <c r="D50" s="9">
        <f>J50</f>
        <v>3920888883</v>
      </c>
      <c r="F50" s="7"/>
      <c r="H50" s="19" t="s">
        <v>49</v>
      </c>
      <c r="I50" s="9"/>
      <c r="J50" s="9">
        <v>3920888883</v>
      </c>
      <c r="K50" s="9"/>
      <c r="L50" s="9">
        <v>7490172341</v>
      </c>
    </row>
    <row r="51" spans="2:12" s="6" customFormat="1" ht="13.2">
      <c r="B51" s="20" t="s">
        <v>35</v>
      </c>
      <c r="C51" s="9">
        <f>K51</f>
        <v>7490172341</v>
      </c>
      <c r="D51" s="9">
        <f>I51</f>
        <v>3920888883</v>
      </c>
      <c r="F51" s="7"/>
      <c r="H51" s="20" t="s">
        <v>35</v>
      </c>
      <c r="I51" s="9">
        <v>3920888883</v>
      </c>
      <c r="J51" s="9"/>
      <c r="K51" s="9">
        <v>7490172341</v>
      </c>
      <c r="L51" s="9"/>
    </row>
    <row r="52" spans="2:12" s="6" customFormat="1" ht="13.2">
      <c r="B52" s="19" t="s">
        <v>50</v>
      </c>
      <c r="C52" s="9">
        <f>L52</f>
        <v>-3569283458</v>
      </c>
      <c r="D52" s="9">
        <f>J52</f>
        <v>-1099172025.8826213</v>
      </c>
      <c r="F52" s="7"/>
      <c r="H52" s="19" t="s">
        <v>50</v>
      </c>
      <c r="I52" s="9"/>
      <c r="J52" s="9">
        <v>-1099172025.8826213</v>
      </c>
      <c r="K52" s="9"/>
      <c r="L52" s="9">
        <v>-3569283458</v>
      </c>
    </row>
    <row r="53" spans="2:12" s="6" customFormat="1" ht="13.2">
      <c r="B53" s="20" t="s">
        <v>36</v>
      </c>
      <c r="C53" s="9">
        <f>K53</f>
        <v>-3569283458</v>
      </c>
      <c r="D53" s="9">
        <f>I53</f>
        <v>-1099172025.8826213</v>
      </c>
      <c r="F53" s="7"/>
      <c r="H53" s="20" t="s">
        <v>36</v>
      </c>
      <c r="I53" s="9">
        <v>-1099172025.8826213</v>
      </c>
      <c r="J53" s="9"/>
      <c r="K53" s="9">
        <v>-3569283458</v>
      </c>
      <c r="L53" s="9"/>
    </row>
    <row r="54" spans="2:12" s="6" customFormat="1" ht="13.2">
      <c r="B54" s="23" t="s">
        <v>48</v>
      </c>
      <c r="C54" s="9">
        <f>L54</f>
        <v>0</v>
      </c>
      <c r="D54" s="9">
        <f>I54</f>
        <v>-1099172025.8826213</v>
      </c>
      <c r="F54" s="7"/>
      <c r="H54" s="23" t="s">
        <v>48</v>
      </c>
      <c r="I54" s="9">
        <v>-1099172025.8826213</v>
      </c>
      <c r="J54" s="9"/>
      <c r="K54" s="9"/>
      <c r="L54" s="9"/>
    </row>
    <row r="55" spans="2:12" s="6" customFormat="1" ht="13.2">
      <c r="B55" s="8" t="s">
        <v>37</v>
      </c>
      <c r="C55" s="9">
        <f>L55</f>
        <v>5736246497</v>
      </c>
      <c r="D55" s="9">
        <f>J55</f>
        <v>4654877717.2706957</v>
      </c>
      <c r="F55" s="7"/>
      <c r="H55" s="8" t="s">
        <v>37</v>
      </c>
      <c r="I55" s="13"/>
      <c r="J55" s="13">
        <v>4654877717.2706957</v>
      </c>
      <c r="K55" s="13"/>
      <c r="L55" s="13">
        <v>5736246497</v>
      </c>
    </row>
    <row r="56" spans="2:12" s="6" customFormat="1" ht="13.2">
      <c r="F56" s="7"/>
    </row>
    <row r="57" spans="2:12" s="6" customFormat="1" ht="13.2">
      <c r="F57" s="7"/>
      <c r="L57" s="283">
        <f>L50+L52</f>
        <v>3920888883</v>
      </c>
    </row>
    <row r="58" spans="2:12" s="6" customFormat="1" ht="13.2">
      <c r="F58" s="7"/>
    </row>
    <row r="59" spans="2:12" s="6" customFormat="1" ht="13.2">
      <c r="F59" s="7"/>
    </row>
    <row r="60" spans="2:12" s="6" customFormat="1" ht="13.2">
      <c r="F60" s="7"/>
    </row>
    <row r="61" spans="2:12" s="6" customFormat="1" ht="13.2">
      <c r="F61" s="7"/>
    </row>
    <row r="62" spans="2:12" s="6" customFormat="1" ht="13.2">
      <c r="F62" s="7"/>
    </row>
    <row r="63" spans="2:12" s="6" customFormat="1" ht="13.2">
      <c r="F63" s="7"/>
    </row>
    <row r="64" spans="2:12" s="6" customFormat="1" ht="13.2">
      <c r="F64" s="7"/>
    </row>
    <row r="65" spans="6:6" s="6" customFormat="1" ht="13.2">
      <c r="F65" s="7"/>
    </row>
    <row r="66" spans="6:6" s="6" customFormat="1" ht="13.2">
      <c r="F66" s="7"/>
    </row>
    <row r="67" spans="6:6" s="6" customFormat="1" ht="13.2">
      <c r="F67" s="7"/>
    </row>
    <row r="68" spans="6:6" s="6" customFormat="1" ht="13.2">
      <c r="F68" s="7"/>
    </row>
    <row r="69" spans="6:6" s="6" customFormat="1" ht="13.2">
      <c r="F69" s="7"/>
    </row>
    <row r="70" spans="6:6" s="6" customFormat="1" ht="13.2">
      <c r="F70" s="7"/>
    </row>
    <row r="71" spans="6:6" s="6" customFormat="1" ht="13.2">
      <c r="F71" s="7"/>
    </row>
    <row r="72" spans="6:6" s="6" customFormat="1" ht="13.2">
      <c r="F72" s="7"/>
    </row>
    <row r="73" spans="6:6" s="6" customFormat="1" ht="13.2">
      <c r="F73" s="7"/>
    </row>
  </sheetData>
  <mergeCells count="8">
    <mergeCell ref="I5:J5"/>
    <mergeCell ref="K5:L5"/>
    <mergeCell ref="B3:D3"/>
    <mergeCell ref="B1:D1"/>
    <mergeCell ref="B2:D2"/>
    <mergeCell ref="H1:L1"/>
    <mergeCell ref="H2:L2"/>
    <mergeCell ref="H3:L3"/>
  </mergeCells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F289-4A85-469C-ABCB-0A978E3CA31D}">
  <sheetPr>
    <tabColor rgb="FF92D050"/>
    <pageSetUpPr fitToPage="1"/>
  </sheetPr>
  <dimension ref="B1:L120"/>
  <sheetViews>
    <sheetView workbookViewId="0">
      <selection activeCell="C4" sqref="C4:D41"/>
    </sheetView>
    <sheetView workbookViewId="1"/>
  </sheetViews>
  <sheetFormatPr defaultRowHeight="17.399999999999999"/>
  <cols>
    <col min="1" max="1" width="1.69921875" style="360" customWidth="1"/>
    <col min="2" max="2" width="25.19921875" style="360" customWidth="1"/>
    <col min="3" max="4" width="12.19921875" style="379" customWidth="1"/>
    <col min="5" max="5" width="0.8984375" style="360" customWidth="1"/>
    <col min="6" max="6" width="0.8984375" style="366" customWidth="1"/>
    <col min="7" max="7" width="0.8984375" style="360" customWidth="1"/>
    <col min="8" max="8" width="25.19921875" style="360" customWidth="1"/>
    <col min="9" max="12" width="12.19921875" style="379" customWidth="1"/>
    <col min="13" max="16384" width="8.796875" style="360"/>
  </cols>
  <sheetData>
    <row r="1" spans="2:12" ht="24">
      <c r="B1" s="368" t="s">
        <v>6302</v>
      </c>
      <c r="C1" s="374"/>
      <c r="D1" s="374"/>
      <c r="H1" s="618" t="s">
        <v>6327</v>
      </c>
      <c r="I1" s="618"/>
      <c r="J1" s="618"/>
      <c r="K1" s="618"/>
      <c r="L1" s="618"/>
    </row>
    <row r="2" spans="2:12">
      <c r="B2" s="369" t="s">
        <v>6303</v>
      </c>
      <c r="C2" s="375"/>
      <c r="D2" s="375"/>
      <c r="H2" s="369" t="s">
        <v>6303</v>
      </c>
      <c r="I2" s="369"/>
      <c r="J2" s="369"/>
      <c r="K2" s="369"/>
      <c r="L2" s="369"/>
    </row>
    <row r="3" spans="2:12">
      <c r="B3" s="369" t="s">
        <v>6304</v>
      </c>
      <c r="C3" s="375"/>
      <c r="D3" s="375"/>
      <c r="H3" s="369" t="s">
        <v>6304</v>
      </c>
      <c r="I3" s="369"/>
      <c r="J3" s="369"/>
      <c r="K3" s="369"/>
      <c r="L3" s="369"/>
    </row>
    <row r="4" spans="2:12" s="95" customFormat="1" ht="13.2">
      <c r="B4" s="362" t="s">
        <v>9343</v>
      </c>
      <c r="C4" s="376"/>
      <c r="D4" s="376"/>
      <c r="F4" s="367"/>
      <c r="H4" s="362" t="s">
        <v>9343</v>
      </c>
      <c r="I4" s="376"/>
      <c r="J4" s="376"/>
      <c r="K4" s="376"/>
      <c r="L4" s="373" t="s">
        <v>6305</v>
      </c>
    </row>
    <row r="5" spans="2:12" s="209" customFormat="1" ht="13.2">
      <c r="B5" s="396" t="s">
        <v>6322</v>
      </c>
      <c r="C5" s="382">
        <v>2020.12</v>
      </c>
      <c r="D5" s="382">
        <v>2021.03</v>
      </c>
      <c r="F5" s="381"/>
      <c r="H5" s="396" t="s">
        <v>6322</v>
      </c>
      <c r="I5" s="619">
        <v>44286</v>
      </c>
      <c r="J5" s="620"/>
      <c r="K5" s="619">
        <v>44196</v>
      </c>
      <c r="L5" s="620"/>
    </row>
    <row r="6" spans="2:12" s="26" customFormat="1" ht="13.2">
      <c r="B6" s="363" t="str">
        <f>H6</f>
        <v>매출액</v>
      </c>
      <c r="C6" s="377">
        <f>L6</f>
        <v>1802798017</v>
      </c>
      <c r="D6" s="377">
        <f>J6</f>
        <v>391492155</v>
      </c>
      <c r="F6" s="370"/>
      <c r="H6" s="363" t="s">
        <v>6328</v>
      </c>
      <c r="I6" s="377"/>
      <c r="J6" s="377">
        <v>391492155</v>
      </c>
      <c r="K6" s="377"/>
      <c r="L6" s="377">
        <v>1802798017</v>
      </c>
    </row>
    <row r="7" spans="2:12" s="95" customFormat="1" ht="13.2">
      <c r="B7" s="397" t="str">
        <f t="shared" ref="B7:B48" si="0">H7</f>
        <v>상품매출</v>
      </c>
      <c r="C7" s="371">
        <v>1338681388</v>
      </c>
      <c r="D7" s="371">
        <v>316819242</v>
      </c>
      <c r="F7" s="367"/>
      <c r="H7" s="397" t="s">
        <v>6329</v>
      </c>
      <c r="I7" s="371">
        <v>316819242</v>
      </c>
      <c r="J7" s="371"/>
      <c r="K7" s="371">
        <v>1338681388</v>
      </c>
      <c r="L7" s="380"/>
    </row>
    <row r="8" spans="2:12" s="95" customFormat="1" ht="13.2">
      <c r="B8" s="397" t="str">
        <f t="shared" si="0"/>
        <v>용역매출</v>
      </c>
      <c r="C8" s="371">
        <v>464116629</v>
      </c>
      <c r="D8" s="371">
        <v>74672913</v>
      </c>
      <c r="F8" s="367"/>
      <c r="H8" s="397" t="s">
        <v>6330</v>
      </c>
      <c r="I8" s="371">
        <v>74672913</v>
      </c>
      <c r="J8" s="371"/>
      <c r="K8" s="371">
        <v>464116629</v>
      </c>
      <c r="L8" s="371"/>
    </row>
    <row r="9" spans="2:12" s="26" customFormat="1" ht="13.2">
      <c r="B9" s="363" t="str">
        <f t="shared" si="0"/>
        <v>상품매출원가</v>
      </c>
      <c r="C9" s="372">
        <f>L9</f>
        <v>1114691328</v>
      </c>
      <c r="D9" s="372">
        <f>J9</f>
        <v>221780256</v>
      </c>
      <c r="F9" s="370"/>
      <c r="H9" s="363" t="s">
        <v>6331</v>
      </c>
      <c r="I9" s="372"/>
      <c r="J9" s="372">
        <v>221780256</v>
      </c>
      <c r="K9" s="372"/>
      <c r="L9" s="372">
        <v>1114691328</v>
      </c>
    </row>
    <row r="10" spans="2:12" s="95" customFormat="1" ht="13.2">
      <c r="B10" s="397" t="str">
        <f t="shared" si="0"/>
        <v>상품매출원가</v>
      </c>
      <c r="C10" s="371">
        <v>1114691328</v>
      </c>
      <c r="D10" s="371">
        <v>221780256</v>
      </c>
      <c r="F10" s="367"/>
      <c r="H10" s="397" t="s">
        <v>6331</v>
      </c>
      <c r="I10" s="371">
        <v>221780256</v>
      </c>
      <c r="J10" s="371"/>
      <c r="K10" s="371">
        <v>1114691328</v>
      </c>
      <c r="L10" s="371"/>
    </row>
    <row r="11" spans="2:12" s="26" customFormat="1" ht="13.2">
      <c r="B11" s="363" t="str">
        <f t="shared" si="0"/>
        <v>매출총이익</v>
      </c>
      <c r="C11" s="372">
        <f>L11</f>
        <v>688106689</v>
      </c>
      <c r="D11" s="372">
        <f>J11</f>
        <v>169711899</v>
      </c>
      <c r="F11" s="370"/>
      <c r="H11" s="363" t="s">
        <v>8731</v>
      </c>
      <c r="I11" s="372"/>
      <c r="J11" s="372">
        <v>169711899</v>
      </c>
      <c r="K11" s="372"/>
      <c r="L11" s="372">
        <v>688106689</v>
      </c>
    </row>
    <row r="12" spans="2:12" s="26" customFormat="1" ht="13.2">
      <c r="B12" s="363" t="str">
        <f t="shared" si="0"/>
        <v>판매비및일반관리비</v>
      </c>
      <c r="C12" s="372">
        <f>L12</f>
        <v>2826495823</v>
      </c>
      <c r="D12" s="372">
        <f>J12</f>
        <v>1283046604</v>
      </c>
      <c r="F12" s="370"/>
      <c r="H12" s="363" t="s">
        <v>6326</v>
      </c>
      <c r="I12" s="372"/>
      <c r="J12" s="372">
        <v>1283046604</v>
      </c>
      <c r="K12" s="372"/>
      <c r="L12" s="372">
        <v>2826495823</v>
      </c>
    </row>
    <row r="13" spans="2:12" s="95" customFormat="1" ht="13.2">
      <c r="B13" s="397" t="str">
        <f t="shared" si="0"/>
        <v>급여</v>
      </c>
      <c r="C13" s="371">
        <v>818739862</v>
      </c>
      <c r="D13" s="371">
        <v>338642496</v>
      </c>
      <c r="F13" s="367"/>
      <c r="H13" s="397" t="s">
        <v>6080</v>
      </c>
      <c r="I13" s="371">
        <v>338642496</v>
      </c>
      <c r="J13" s="371"/>
      <c r="K13" s="371">
        <v>818739862</v>
      </c>
      <c r="L13" s="371"/>
    </row>
    <row r="14" spans="2:12" s="95" customFormat="1" ht="13.2">
      <c r="B14" s="397" t="str">
        <f t="shared" si="0"/>
        <v>퇴직급여</v>
      </c>
      <c r="C14" s="371">
        <v>109256727</v>
      </c>
      <c r="D14" s="371">
        <v>34514903</v>
      </c>
      <c r="F14" s="367"/>
      <c r="H14" s="397" t="s">
        <v>6158</v>
      </c>
      <c r="I14" s="371">
        <v>34514903</v>
      </c>
      <c r="J14" s="371"/>
      <c r="K14" s="371">
        <v>109256727</v>
      </c>
      <c r="L14" s="371"/>
    </row>
    <row r="15" spans="2:12" s="95" customFormat="1" ht="13.2">
      <c r="B15" s="397" t="str">
        <f t="shared" si="0"/>
        <v>복리후생비</v>
      </c>
      <c r="C15" s="371">
        <v>85149646</v>
      </c>
      <c r="D15" s="371">
        <v>53725440</v>
      </c>
      <c r="F15" s="367"/>
      <c r="H15" s="397" t="s">
        <v>6332</v>
      </c>
      <c r="I15" s="371">
        <v>53725440</v>
      </c>
      <c r="J15" s="371"/>
      <c r="K15" s="371">
        <v>85149646</v>
      </c>
      <c r="L15" s="371"/>
    </row>
    <row r="16" spans="2:12" s="95" customFormat="1" ht="13.2">
      <c r="B16" s="397" t="str">
        <f t="shared" si="0"/>
        <v>여비교통비</v>
      </c>
      <c r="C16" s="371">
        <v>9623948</v>
      </c>
      <c r="D16" s="371">
        <v>25489730</v>
      </c>
      <c r="F16" s="367"/>
      <c r="H16" s="397" t="s">
        <v>6333</v>
      </c>
      <c r="I16" s="371">
        <v>25489730</v>
      </c>
      <c r="J16" s="371"/>
      <c r="K16" s="371">
        <v>9623948</v>
      </c>
      <c r="L16" s="371"/>
    </row>
    <row r="17" spans="2:12" s="95" customFormat="1" ht="13.2">
      <c r="B17" s="397" t="str">
        <f t="shared" si="0"/>
        <v>접대비</v>
      </c>
      <c r="C17" s="371">
        <v>29028057</v>
      </c>
      <c r="D17" s="371">
        <v>24974090</v>
      </c>
      <c r="F17" s="367"/>
      <c r="H17" s="397" t="s">
        <v>6334</v>
      </c>
      <c r="I17" s="371">
        <v>24974090</v>
      </c>
      <c r="J17" s="371"/>
      <c r="K17" s="371">
        <v>29028057</v>
      </c>
      <c r="L17" s="371"/>
    </row>
    <row r="18" spans="2:12" s="95" customFormat="1" ht="13.2">
      <c r="B18" s="397" t="str">
        <f t="shared" si="0"/>
        <v>통신비</v>
      </c>
      <c r="C18" s="371">
        <v>13381610</v>
      </c>
      <c r="D18" s="371">
        <v>4049596</v>
      </c>
      <c r="F18" s="367"/>
      <c r="H18" s="397" t="s">
        <v>6335</v>
      </c>
      <c r="I18" s="371">
        <v>4049596</v>
      </c>
      <c r="J18" s="371"/>
      <c r="K18" s="371">
        <v>13381610</v>
      </c>
      <c r="L18" s="371"/>
    </row>
    <row r="19" spans="2:12" s="95" customFormat="1" ht="13.2">
      <c r="B19" s="397" t="str">
        <f t="shared" si="0"/>
        <v>수도광열비</v>
      </c>
      <c r="C19" s="371">
        <v>7415322</v>
      </c>
      <c r="D19" s="371">
        <v>1740726</v>
      </c>
      <c r="F19" s="367"/>
      <c r="H19" s="397" t="s">
        <v>6336</v>
      </c>
      <c r="I19" s="371">
        <v>1740726</v>
      </c>
      <c r="J19" s="371"/>
      <c r="K19" s="371">
        <v>7415322</v>
      </c>
      <c r="L19" s="371"/>
    </row>
    <row r="20" spans="2:12" s="95" customFormat="1" ht="13.2">
      <c r="B20" s="397" t="str">
        <f t="shared" si="0"/>
        <v>세금과공과</v>
      </c>
      <c r="C20" s="371">
        <v>39446680</v>
      </c>
      <c r="D20" s="371">
        <v>17117270</v>
      </c>
      <c r="F20" s="367"/>
      <c r="H20" s="397" t="s">
        <v>6337</v>
      </c>
      <c r="I20" s="371">
        <v>17117270</v>
      </c>
      <c r="J20" s="371"/>
      <c r="K20" s="371">
        <v>39446680</v>
      </c>
      <c r="L20" s="371"/>
    </row>
    <row r="21" spans="2:12" s="95" customFormat="1" ht="13.2">
      <c r="B21" s="397" t="str">
        <f t="shared" si="0"/>
        <v>감가상각비</v>
      </c>
      <c r="C21" s="371">
        <v>45069807</v>
      </c>
      <c r="D21" s="371">
        <v>22929815</v>
      </c>
      <c r="F21" s="367"/>
      <c r="H21" s="397" t="s">
        <v>5939</v>
      </c>
      <c r="I21" s="371">
        <v>22929815</v>
      </c>
      <c r="J21" s="371"/>
      <c r="K21" s="371">
        <v>45069807</v>
      </c>
      <c r="L21" s="371"/>
    </row>
    <row r="22" spans="2:12" s="95" customFormat="1" ht="13.2">
      <c r="B22" s="397" t="str">
        <f t="shared" si="0"/>
        <v>지급임차료</v>
      </c>
      <c r="C22" s="371">
        <v>184852157</v>
      </c>
      <c r="D22" s="371">
        <v>59127138</v>
      </c>
      <c r="F22" s="367"/>
      <c r="H22" s="397" t="s">
        <v>6338</v>
      </c>
      <c r="I22" s="371">
        <v>59127138</v>
      </c>
      <c r="J22" s="371"/>
      <c r="K22" s="371">
        <v>184852157</v>
      </c>
      <c r="L22" s="371"/>
    </row>
    <row r="23" spans="2:12" s="95" customFormat="1" ht="13.2">
      <c r="B23" s="397" t="str">
        <f t="shared" si="0"/>
        <v>보험료</v>
      </c>
      <c r="C23" s="371">
        <v>25104161</v>
      </c>
      <c r="D23" s="371">
        <v>10206236</v>
      </c>
      <c r="F23" s="367"/>
      <c r="H23" s="397" t="s">
        <v>3181</v>
      </c>
      <c r="I23" s="371">
        <v>10206236</v>
      </c>
      <c r="J23" s="371"/>
      <c r="K23" s="371">
        <v>25104161</v>
      </c>
      <c r="L23" s="371"/>
    </row>
    <row r="24" spans="2:12" s="95" customFormat="1" ht="13.2">
      <c r="B24" s="397" t="str">
        <f t="shared" si="0"/>
        <v>차량유지비</v>
      </c>
      <c r="C24" s="371">
        <v>24148089</v>
      </c>
      <c r="D24" s="371">
        <v>8006131</v>
      </c>
      <c r="F24" s="367"/>
      <c r="H24" s="397" t="s">
        <v>6339</v>
      </c>
      <c r="I24" s="371">
        <v>8006131</v>
      </c>
      <c r="J24" s="371"/>
      <c r="K24" s="371">
        <v>24148089</v>
      </c>
      <c r="L24" s="371"/>
    </row>
    <row r="25" spans="2:12" s="95" customFormat="1" ht="13.2">
      <c r="B25" s="397" t="str">
        <f t="shared" si="0"/>
        <v>경상연구개발비</v>
      </c>
      <c r="C25" s="371">
        <v>259505846</v>
      </c>
      <c r="D25" s="371">
        <v>71995260</v>
      </c>
      <c r="F25" s="367"/>
      <c r="H25" s="397" t="s">
        <v>6340</v>
      </c>
      <c r="I25" s="371">
        <v>71995260</v>
      </c>
      <c r="J25" s="371"/>
      <c r="K25" s="371">
        <v>259505846</v>
      </c>
      <c r="L25" s="371"/>
    </row>
    <row r="26" spans="2:12" s="95" customFormat="1" ht="13.2">
      <c r="B26" s="397" t="str">
        <f t="shared" si="0"/>
        <v>운반비</v>
      </c>
      <c r="C26" s="371">
        <v>19680959</v>
      </c>
      <c r="D26" s="371">
        <v>1648108</v>
      </c>
      <c r="F26" s="367"/>
      <c r="H26" s="397" t="s">
        <v>6341</v>
      </c>
      <c r="I26" s="371">
        <v>1648108</v>
      </c>
      <c r="J26" s="371"/>
      <c r="K26" s="371">
        <v>19680959</v>
      </c>
      <c r="L26" s="371"/>
    </row>
    <row r="27" spans="2:12" s="95" customFormat="1" ht="13.2">
      <c r="B27" s="397" t="str">
        <f t="shared" si="0"/>
        <v>교육훈련비</v>
      </c>
      <c r="C27" s="371">
        <v>2035095</v>
      </c>
      <c r="D27" s="371">
        <v>0</v>
      </c>
      <c r="F27" s="367"/>
      <c r="H27" s="397" t="s">
        <v>6342</v>
      </c>
      <c r="I27" s="371">
        <v>0</v>
      </c>
      <c r="J27" s="371"/>
      <c r="K27" s="371">
        <v>2035095</v>
      </c>
      <c r="L27" s="371"/>
    </row>
    <row r="28" spans="2:12" s="95" customFormat="1" ht="13.2">
      <c r="B28" s="397" t="str">
        <f t="shared" si="0"/>
        <v>도서인쇄비</v>
      </c>
      <c r="C28" s="371">
        <v>6819480</v>
      </c>
      <c r="D28" s="371">
        <v>1259528</v>
      </c>
      <c r="F28" s="367"/>
      <c r="H28" s="397" t="s">
        <v>6343</v>
      </c>
      <c r="I28" s="371">
        <v>1259528</v>
      </c>
      <c r="J28" s="371"/>
      <c r="K28" s="371">
        <v>6819480</v>
      </c>
      <c r="L28" s="371"/>
    </row>
    <row r="29" spans="2:12" s="95" customFormat="1" ht="13.2">
      <c r="B29" s="397" t="str">
        <f t="shared" si="0"/>
        <v>소모품비</v>
      </c>
      <c r="C29" s="371">
        <v>80458989</v>
      </c>
      <c r="D29" s="371">
        <v>21545608</v>
      </c>
      <c r="F29" s="367"/>
      <c r="H29" s="397" t="s">
        <v>6344</v>
      </c>
      <c r="I29" s="371">
        <v>21545608</v>
      </c>
      <c r="J29" s="371"/>
      <c r="K29" s="371">
        <v>80458989</v>
      </c>
      <c r="L29" s="371"/>
    </row>
    <row r="30" spans="2:12" s="95" customFormat="1" ht="13.2">
      <c r="B30" s="397" t="str">
        <f t="shared" si="0"/>
        <v>수선비</v>
      </c>
      <c r="C30" s="371"/>
      <c r="D30" s="371">
        <v>304493</v>
      </c>
      <c r="F30" s="367"/>
      <c r="H30" s="397" t="s">
        <v>6345</v>
      </c>
      <c r="I30" s="371">
        <v>304493</v>
      </c>
      <c r="J30" s="371"/>
      <c r="K30" s="371"/>
      <c r="L30" s="371"/>
    </row>
    <row r="31" spans="2:12" s="95" customFormat="1" ht="13.2">
      <c r="B31" s="397" t="str">
        <f t="shared" si="0"/>
        <v>지급수수료</v>
      </c>
      <c r="C31" s="371">
        <v>132813127</v>
      </c>
      <c r="D31" s="371">
        <v>57325447</v>
      </c>
      <c r="F31" s="367"/>
      <c r="H31" s="397" t="s">
        <v>3184</v>
      </c>
      <c r="I31" s="371">
        <v>57325447</v>
      </c>
      <c r="J31" s="371"/>
      <c r="K31" s="371">
        <v>132813127</v>
      </c>
      <c r="L31" s="371"/>
    </row>
    <row r="32" spans="2:12" s="95" customFormat="1" ht="13.2">
      <c r="B32" s="397" t="str">
        <f t="shared" si="0"/>
        <v>광고선전비</v>
      </c>
      <c r="C32" s="371">
        <v>504258288</v>
      </c>
      <c r="D32" s="371">
        <v>446605127</v>
      </c>
      <c r="F32" s="367"/>
      <c r="H32" s="397" t="s">
        <v>6346</v>
      </c>
      <c r="I32" s="371">
        <v>446605127</v>
      </c>
      <c r="J32" s="371"/>
      <c r="K32" s="371">
        <v>504258288</v>
      </c>
      <c r="L32" s="371"/>
    </row>
    <row r="33" spans="2:12" s="95" customFormat="1" ht="13.2">
      <c r="B33" s="397" t="str">
        <f t="shared" si="0"/>
        <v>판매촉진비</v>
      </c>
      <c r="C33" s="371">
        <v>2038653</v>
      </c>
      <c r="D33" s="371">
        <v>8530026</v>
      </c>
      <c r="F33" s="367"/>
      <c r="H33" s="397" t="s">
        <v>6347</v>
      </c>
      <c r="I33" s="371">
        <v>8530026</v>
      </c>
      <c r="J33" s="371"/>
      <c r="K33" s="371">
        <v>2038653</v>
      </c>
      <c r="L33" s="371"/>
    </row>
    <row r="34" spans="2:12" s="95" customFormat="1" ht="13.2">
      <c r="B34" s="397" t="str">
        <f t="shared" si="0"/>
        <v>대손상각비</v>
      </c>
      <c r="C34" s="371">
        <v>640840</v>
      </c>
      <c r="D34" s="371">
        <v>121655</v>
      </c>
      <c r="F34" s="367"/>
      <c r="H34" s="397" t="s">
        <v>6348</v>
      </c>
      <c r="I34" s="371">
        <v>121655</v>
      </c>
      <c r="J34" s="371"/>
      <c r="K34" s="371">
        <v>640840</v>
      </c>
      <c r="L34" s="371"/>
    </row>
    <row r="35" spans="2:12" s="95" customFormat="1" ht="13.2">
      <c r="B35" s="397" t="str">
        <f t="shared" si="0"/>
        <v>건물관리비</v>
      </c>
      <c r="C35" s="371">
        <v>10085535</v>
      </c>
      <c r="D35" s="371">
        <v>16199113</v>
      </c>
      <c r="F35" s="367"/>
      <c r="H35" s="397" t="s">
        <v>6349</v>
      </c>
      <c r="I35" s="371">
        <v>16199113</v>
      </c>
      <c r="J35" s="371"/>
      <c r="K35" s="371">
        <v>10085535</v>
      </c>
      <c r="L35" s="371"/>
    </row>
    <row r="36" spans="2:12" s="95" customFormat="1" ht="13.2">
      <c r="B36" s="397" t="str">
        <f t="shared" si="0"/>
        <v>무형자산상각비</v>
      </c>
      <c r="C36" s="371">
        <v>186295839</v>
      </c>
      <c r="D36" s="371">
        <v>46359141</v>
      </c>
      <c r="F36" s="367"/>
      <c r="H36" s="397" t="s">
        <v>6350</v>
      </c>
      <c r="I36" s="371">
        <v>46359141</v>
      </c>
      <c r="J36" s="371"/>
      <c r="K36" s="371">
        <v>186295839</v>
      </c>
      <c r="L36" s="371"/>
    </row>
    <row r="37" spans="2:12" s="95" customFormat="1" ht="13.2">
      <c r="B37" s="397" t="str">
        <f t="shared" si="0"/>
        <v>용역비</v>
      </c>
      <c r="C37" s="371">
        <v>204282969</v>
      </c>
      <c r="D37" s="371"/>
      <c r="F37" s="367"/>
      <c r="H37" s="397" t="s">
        <v>6351</v>
      </c>
      <c r="I37" s="371"/>
      <c r="J37" s="371"/>
      <c r="K37" s="371">
        <v>204282969</v>
      </c>
      <c r="L37" s="371"/>
    </row>
    <row r="38" spans="2:12" s="95" customFormat="1" ht="13.2">
      <c r="B38" s="397" t="str">
        <f t="shared" si="0"/>
        <v>리스료</v>
      </c>
      <c r="C38" s="371">
        <v>26364137</v>
      </c>
      <c r="D38" s="371">
        <v>10629527</v>
      </c>
      <c r="F38" s="367"/>
      <c r="H38" s="397" t="s">
        <v>6352</v>
      </c>
      <c r="I38" s="371">
        <v>10629527</v>
      </c>
      <c r="J38" s="371"/>
      <c r="K38" s="371">
        <v>26364137</v>
      </c>
      <c r="L38" s="371"/>
    </row>
    <row r="39" spans="2:12" s="26" customFormat="1" ht="13.2">
      <c r="B39" s="363" t="str">
        <f t="shared" si="0"/>
        <v>영업이익</v>
      </c>
      <c r="C39" s="372">
        <f>L39</f>
        <v>-2138389134</v>
      </c>
      <c r="D39" s="372">
        <f>J39</f>
        <v>-1113334705</v>
      </c>
      <c r="F39" s="370"/>
      <c r="H39" s="363" t="s">
        <v>6353</v>
      </c>
      <c r="I39" s="372"/>
      <c r="J39" s="372">
        <v>-1113334705</v>
      </c>
      <c r="K39" s="372"/>
      <c r="L39" s="372">
        <v>-2138389134</v>
      </c>
    </row>
    <row r="40" spans="2:12" s="26" customFormat="1" ht="13.2">
      <c r="B40" s="363" t="str">
        <f t="shared" si="0"/>
        <v>영업외수익</v>
      </c>
      <c r="C40" s="372">
        <f>L40</f>
        <v>131525294</v>
      </c>
      <c r="D40" s="372">
        <f>J40</f>
        <v>20083529.270695891</v>
      </c>
      <c r="F40" s="370"/>
      <c r="H40" s="363" t="s">
        <v>6354</v>
      </c>
      <c r="I40" s="372"/>
      <c r="J40" s="372">
        <v>20083529.270695891</v>
      </c>
      <c r="K40" s="372"/>
      <c r="L40" s="372">
        <v>131525294</v>
      </c>
    </row>
    <row r="41" spans="2:12" s="95" customFormat="1" ht="13.2">
      <c r="B41" s="397" t="str">
        <f t="shared" si="0"/>
        <v>이자수익</v>
      </c>
      <c r="C41" s="371">
        <v>4399330</v>
      </c>
      <c r="D41" s="371">
        <v>823876.27069589042</v>
      </c>
      <c r="F41" s="367"/>
      <c r="H41" s="397" t="s">
        <v>6355</v>
      </c>
      <c r="I41" s="371">
        <v>823876.27069589042</v>
      </c>
      <c r="J41" s="371"/>
      <c r="K41" s="371">
        <v>4399330</v>
      </c>
      <c r="L41" s="371"/>
    </row>
    <row r="42" spans="2:12" s="95" customFormat="1" ht="13.2">
      <c r="B42" s="397" t="str">
        <f t="shared" si="0"/>
        <v>잡이익</v>
      </c>
      <c r="C42" s="371">
        <v>127125964</v>
      </c>
      <c r="D42" s="371">
        <v>19259653</v>
      </c>
      <c r="F42" s="367"/>
      <c r="H42" s="397" t="s">
        <v>6356</v>
      </c>
      <c r="I42" s="371">
        <v>19259653</v>
      </c>
      <c r="J42" s="371"/>
      <c r="K42" s="371">
        <v>127125964</v>
      </c>
      <c r="L42" s="371"/>
    </row>
    <row r="43" spans="2:12" s="26" customFormat="1" ht="13.2">
      <c r="B43" s="363" t="str">
        <f t="shared" si="0"/>
        <v>영업외비용</v>
      </c>
      <c r="C43" s="372">
        <f>L43</f>
        <v>41562111</v>
      </c>
      <c r="D43" s="372">
        <f>J43</f>
        <v>5920850.1533173155</v>
      </c>
      <c r="F43" s="370"/>
      <c r="H43" s="363" t="s">
        <v>6357</v>
      </c>
      <c r="I43" s="372"/>
      <c r="J43" s="372">
        <v>5920850.1533173155</v>
      </c>
      <c r="K43" s="372"/>
      <c r="L43" s="372">
        <v>41562111</v>
      </c>
    </row>
    <row r="44" spans="2:12" s="95" customFormat="1" ht="13.2">
      <c r="B44" s="397" t="str">
        <f t="shared" si="0"/>
        <v>지급이자</v>
      </c>
      <c r="C44" s="371">
        <v>31832522</v>
      </c>
      <c r="D44" s="371">
        <v>5699788.1533173155</v>
      </c>
      <c r="F44" s="367"/>
      <c r="H44" s="397" t="s">
        <v>6358</v>
      </c>
      <c r="I44" s="371">
        <v>5699788.1533173155</v>
      </c>
      <c r="J44" s="371"/>
      <c r="K44" s="371">
        <v>31832522</v>
      </c>
      <c r="L44" s="371"/>
    </row>
    <row r="45" spans="2:12" s="95" customFormat="1" ht="13.2">
      <c r="B45" s="397" t="str">
        <f t="shared" si="0"/>
        <v>잡손실</v>
      </c>
      <c r="C45" s="371">
        <v>9729589</v>
      </c>
      <c r="D45" s="371">
        <v>221062</v>
      </c>
      <c r="F45" s="367"/>
      <c r="H45" s="397" t="s">
        <v>6359</v>
      </c>
      <c r="I45" s="371">
        <v>221062</v>
      </c>
      <c r="J45" s="371"/>
      <c r="K45" s="371">
        <v>9729589</v>
      </c>
      <c r="L45" s="371"/>
    </row>
    <row r="46" spans="2:12" s="26" customFormat="1" ht="13.2">
      <c r="B46" s="364" t="str">
        <f t="shared" si="0"/>
        <v>경상이익</v>
      </c>
      <c r="C46" s="372">
        <f>L46</f>
        <v>-2048425951</v>
      </c>
      <c r="D46" s="372">
        <f>J46</f>
        <v>-1099172025.8826213</v>
      </c>
      <c r="F46" s="370"/>
      <c r="H46" s="364" t="s">
        <v>6360</v>
      </c>
      <c r="I46" s="372"/>
      <c r="J46" s="372">
        <v>-1099172025.8826213</v>
      </c>
      <c r="K46" s="372"/>
      <c r="L46" s="372">
        <v>-2048425951</v>
      </c>
    </row>
    <row r="47" spans="2:12" s="26" customFormat="1" ht="13.2">
      <c r="B47" s="364" t="str">
        <f t="shared" si="0"/>
        <v>법인세비용</v>
      </c>
      <c r="C47" s="372"/>
      <c r="D47" s="372">
        <f>J47</f>
        <v>0</v>
      </c>
      <c r="F47" s="370"/>
      <c r="H47" s="364" t="s">
        <v>6361</v>
      </c>
      <c r="I47" s="372"/>
      <c r="J47" s="372"/>
      <c r="K47" s="372"/>
      <c r="L47" s="372"/>
    </row>
    <row r="48" spans="2:12" s="26" customFormat="1" ht="13.2">
      <c r="B48" s="364" t="str">
        <f t="shared" si="0"/>
        <v>당기순이익</v>
      </c>
      <c r="C48" s="372">
        <f>L48</f>
        <v>-2048425951</v>
      </c>
      <c r="D48" s="372">
        <f>J48</f>
        <v>-1099172025.8826213</v>
      </c>
      <c r="F48" s="370"/>
      <c r="H48" s="364" t="s">
        <v>6362</v>
      </c>
      <c r="I48" s="372"/>
      <c r="J48" s="372">
        <v>-1099172025.8826213</v>
      </c>
      <c r="K48" s="372"/>
      <c r="L48" s="372">
        <v>-2048425951</v>
      </c>
    </row>
    <row r="49" spans="2:12" s="95" customFormat="1" ht="13.2">
      <c r="B49" s="365"/>
      <c r="C49" s="378"/>
      <c r="D49" s="378"/>
      <c r="F49" s="367"/>
      <c r="H49" s="365"/>
      <c r="I49" s="378"/>
      <c r="J49" s="378"/>
      <c r="K49" s="378"/>
      <c r="L49" s="378"/>
    </row>
    <row r="50" spans="2:12" s="95" customFormat="1" ht="13.2">
      <c r="B50" s="365"/>
      <c r="C50" s="378"/>
      <c r="D50" s="378"/>
      <c r="F50" s="367"/>
      <c r="H50" s="365"/>
      <c r="I50" s="378"/>
      <c r="J50" s="378"/>
      <c r="K50" s="378"/>
      <c r="L50" s="378"/>
    </row>
    <row r="51" spans="2:12" s="95" customFormat="1" ht="13.2">
      <c r="C51" s="378"/>
      <c r="D51" s="378"/>
      <c r="F51" s="367"/>
      <c r="I51" s="378"/>
      <c r="J51" s="378"/>
      <c r="K51" s="378"/>
      <c r="L51" s="378"/>
    </row>
    <row r="52" spans="2:12" s="95" customFormat="1" ht="13.2">
      <c r="C52" s="378"/>
      <c r="D52" s="378"/>
      <c r="F52" s="367"/>
      <c r="I52" s="378"/>
      <c r="J52" s="378"/>
      <c r="K52" s="378"/>
      <c r="L52" s="378"/>
    </row>
    <row r="53" spans="2:12" s="95" customFormat="1" ht="13.2">
      <c r="C53" s="378"/>
      <c r="D53" s="378"/>
      <c r="F53" s="367"/>
      <c r="I53" s="378"/>
      <c r="J53" s="378"/>
      <c r="K53" s="378"/>
      <c r="L53" s="378"/>
    </row>
    <row r="54" spans="2:12" s="95" customFormat="1" ht="13.2">
      <c r="C54" s="378"/>
      <c r="D54" s="378"/>
      <c r="F54" s="367"/>
      <c r="I54" s="378"/>
      <c r="J54" s="378"/>
      <c r="K54" s="378"/>
      <c r="L54" s="378"/>
    </row>
    <row r="55" spans="2:12" s="95" customFormat="1" ht="13.2">
      <c r="C55" s="378"/>
      <c r="D55" s="378"/>
      <c r="F55" s="367"/>
      <c r="I55" s="378"/>
      <c r="J55" s="378"/>
      <c r="K55" s="378"/>
      <c r="L55" s="378"/>
    </row>
    <row r="56" spans="2:12" s="95" customFormat="1" ht="13.2">
      <c r="C56" s="378"/>
      <c r="D56" s="378"/>
      <c r="F56" s="367"/>
      <c r="I56" s="378"/>
      <c r="J56" s="378"/>
      <c r="K56" s="378"/>
      <c r="L56" s="378"/>
    </row>
    <row r="57" spans="2:12" s="95" customFormat="1" ht="13.2">
      <c r="C57" s="378"/>
      <c r="D57" s="378"/>
      <c r="F57" s="367"/>
      <c r="I57" s="378"/>
      <c r="J57" s="378"/>
      <c r="K57" s="378"/>
      <c r="L57" s="378"/>
    </row>
    <row r="58" spans="2:12" s="95" customFormat="1" ht="13.2">
      <c r="C58" s="378"/>
      <c r="D58" s="378"/>
      <c r="F58" s="367"/>
      <c r="I58" s="378"/>
      <c r="J58" s="378"/>
      <c r="K58" s="378"/>
      <c r="L58" s="378"/>
    </row>
    <row r="59" spans="2:12" s="95" customFormat="1" ht="13.2">
      <c r="C59" s="378"/>
      <c r="D59" s="378"/>
      <c r="F59" s="367"/>
      <c r="I59" s="378"/>
      <c r="J59" s="378"/>
      <c r="K59" s="378"/>
      <c r="L59" s="378"/>
    </row>
    <row r="60" spans="2:12" s="95" customFormat="1" ht="13.2">
      <c r="C60" s="378"/>
      <c r="D60" s="378"/>
      <c r="F60" s="367"/>
      <c r="I60" s="378"/>
      <c r="J60" s="378"/>
      <c r="K60" s="378"/>
      <c r="L60" s="378"/>
    </row>
    <row r="61" spans="2:12" s="95" customFormat="1" ht="13.2">
      <c r="C61" s="378"/>
      <c r="D61" s="378"/>
      <c r="F61" s="367"/>
      <c r="I61" s="378"/>
      <c r="J61" s="378"/>
      <c r="K61" s="378"/>
      <c r="L61" s="378"/>
    </row>
    <row r="62" spans="2:12" s="95" customFormat="1" ht="13.2">
      <c r="C62" s="378"/>
      <c r="D62" s="378"/>
      <c r="F62" s="367"/>
      <c r="I62" s="378"/>
      <c r="J62" s="378"/>
      <c r="K62" s="378"/>
      <c r="L62" s="378"/>
    </row>
    <row r="63" spans="2:12" s="95" customFormat="1" ht="13.2">
      <c r="C63" s="378"/>
      <c r="D63" s="378"/>
      <c r="F63" s="367"/>
      <c r="I63" s="378"/>
      <c r="J63" s="378"/>
      <c r="K63" s="378"/>
      <c r="L63" s="378"/>
    </row>
    <row r="64" spans="2:12" s="95" customFormat="1" ht="13.2">
      <c r="C64" s="378"/>
      <c r="D64" s="378"/>
      <c r="F64" s="367"/>
      <c r="I64" s="378"/>
      <c r="J64" s="378"/>
      <c r="K64" s="378"/>
      <c r="L64" s="378"/>
    </row>
    <row r="65" spans="3:12" s="95" customFormat="1" ht="13.2">
      <c r="C65" s="378"/>
      <c r="D65" s="378"/>
      <c r="F65" s="367"/>
      <c r="I65" s="378"/>
      <c r="J65" s="378"/>
      <c r="K65" s="378"/>
      <c r="L65" s="378"/>
    </row>
    <row r="66" spans="3:12" s="95" customFormat="1" ht="13.2">
      <c r="C66" s="378"/>
      <c r="D66" s="378"/>
      <c r="F66" s="367"/>
      <c r="I66" s="378"/>
      <c r="J66" s="378"/>
      <c r="K66" s="378"/>
      <c r="L66" s="378"/>
    </row>
    <row r="67" spans="3:12" s="95" customFormat="1" ht="13.2">
      <c r="C67" s="378"/>
      <c r="D67" s="378"/>
      <c r="F67" s="367"/>
      <c r="I67" s="378"/>
      <c r="J67" s="378"/>
      <c r="K67" s="378"/>
      <c r="L67" s="378"/>
    </row>
    <row r="68" spans="3:12" s="95" customFormat="1" ht="13.2">
      <c r="C68" s="378"/>
      <c r="D68" s="378"/>
      <c r="F68" s="367"/>
      <c r="I68" s="378"/>
      <c r="J68" s="378"/>
      <c r="K68" s="378"/>
      <c r="L68" s="378"/>
    </row>
    <row r="69" spans="3:12" s="95" customFormat="1" ht="13.2">
      <c r="C69" s="378"/>
      <c r="D69" s="378"/>
      <c r="F69" s="367"/>
      <c r="I69" s="378"/>
      <c r="J69" s="378"/>
      <c r="K69" s="378"/>
      <c r="L69" s="378"/>
    </row>
    <row r="70" spans="3:12" s="95" customFormat="1" ht="13.2">
      <c r="C70" s="378"/>
      <c r="D70" s="378"/>
      <c r="F70" s="367"/>
      <c r="I70" s="378"/>
      <c r="J70" s="378"/>
      <c r="K70" s="378"/>
      <c r="L70" s="378"/>
    </row>
    <row r="71" spans="3:12" s="95" customFormat="1" ht="13.2">
      <c r="C71" s="378"/>
      <c r="D71" s="378"/>
      <c r="F71" s="367"/>
      <c r="I71" s="378"/>
      <c r="J71" s="378"/>
      <c r="K71" s="378"/>
      <c r="L71" s="378"/>
    </row>
    <row r="72" spans="3:12" s="95" customFormat="1" ht="13.2">
      <c r="C72" s="378"/>
      <c r="D72" s="378"/>
      <c r="F72" s="367"/>
      <c r="I72" s="378"/>
      <c r="J72" s="378"/>
      <c r="K72" s="378"/>
      <c r="L72" s="378"/>
    </row>
    <row r="73" spans="3:12" s="95" customFormat="1" ht="13.2">
      <c r="C73" s="378"/>
      <c r="D73" s="378"/>
      <c r="F73" s="367"/>
      <c r="I73" s="378"/>
      <c r="J73" s="378"/>
      <c r="K73" s="378"/>
      <c r="L73" s="378"/>
    </row>
    <row r="74" spans="3:12" s="95" customFormat="1" ht="13.2">
      <c r="C74" s="378"/>
      <c r="D74" s="378"/>
      <c r="F74" s="367"/>
      <c r="I74" s="378"/>
      <c r="J74" s="378"/>
      <c r="K74" s="378"/>
      <c r="L74" s="378"/>
    </row>
    <row r="75" spans="3:12" s="95" customFormat="1" ht="13.2">
      <c r="C75" s="378"/>
      <c r="D75" s="378"/>
      <c r="F75" s="367"/>
      <c r="I75" s="378"/>
      <c r="J75" s="378"/>
      <c r="K75" s="378"/>
      <c r="L75" s="378"/>
    </row>
    <row r="76" spans="3:12" s="95" customFormat="1" ht="13.2">
      <c r="C76" s="378"/>
      <c r="D76" s="378"/>
      <c r="F76" s="367"/>
      <c r="I76" s="378"/>
      <c r="J76" s="378"/>
      <c r="K76" s="378"/>
      <c r="L76" s="378"/>
    </row>
    <row r="77" spans="3:12" s="95" customFormat="1" ht="13.2">
      <c r="C77" s="378"/>
      <c r="D77" s="378"/>
      <c r="F77" s="367"/>
      <c r="I77" s="378"/>
      <c r="J77" s="378"/>
      <c r="K77" s="378"/>
      <c r="L77" s="378"/>
    </row>
    <row r="78" spans="3:12" s="95" customFormat="1" ht="13.2">
      <c r="C78" s="378"/>
      <c r="D78" s="378"/>
      <c r="F78" s="367"/>
      <c r="I78" s="378"/>
      <c r="J78" s="378"/>
      <c r="K78" s="378"/>
      <c r="L78" s="378"/>
    </row>
    <row r="79" spans="3:12" s="95" customFormat="1" ht="13.2">
      <c r="C79" s="378"/>
      <c r="D79" s="378"/>
      <c r="F79" s="367"/>
      <c r="I79" s="378"/>
      <c r="J79" s="378"/>
      <c r="K79" s="378"/>
      <c r="L79" s="378"/>
    </row>
    <row r="80" spans="3:12" s="95" customFormat="1" ht="13.2">
      <c r="C80" s="378"/>
      <c r="D80" s="378"/>
      <c r="F80" s="367"/>
      <c r="I80" s="378"/>
      <c r="J80" s="378"/>
      <c r="K80" s="378"/>
      <c r="L80" s="378"/>
    </row>
    <row r="81" spans="3:12" s="95" customFormat="1" ht="13.2">
      <c r="C81" s="378"/>
      <c r="D81" s="378"/>
      <c r="F81" s="367"/>
      <c r="I81" s="378"/>
      <c r="J81" s="378"/>
      <c r="K81" s="378"/>
      <c r="L81" s="378"/>
    </row>
    <row r="82" spans="3:12" s="95" customFormat="1" ht="13.2">
      <c r="C82" s="378"/>
      <c r="D82" s="378"/>
      <c r="F82" s="367"/>
      <c r="I82" s="378"/>
      <c r="J82" s="378"/>
      <c r="K82" s="378"/>
      <c r="L82" s="378"/>
    </row>
    <row r="83" spans="3:12" s="95" customFormat="1" ht="13.2">
      <c r="C83" s="378"/>
      <c r="D83" s="378"/>
      <c r="F83" s="367"/>
      <c r="I83" s="378"/>
      <c r="J83" s="378"/>
      <c r="K83" s="378"/>
      <c r="L83" s="378"/>
    </row>
    <row r="84" spans="3:12" s="95" customFormat="1" ht="13.2">
      <c r="C84" s="378"/>
      <c r="D84" s="378"/>
      <c r="F84" s="367"/>
      <c r="I84" s="378"/>
      <c r="J84" s="378"/>
      <c r="K84" s="378"/>
      <c r="L84" s="378"/>
    </row>
    <row r="85" spans="3:12" s="95" customFormat="1" ht="13.2">
      <c r="C85" s="378"/>
      <c r="D85" s="378"/>
      <c r="F85" s="367"/>
      <c r="I85" s="378"/>
      <c r="J85" s="378"/>
      <c r="K85" s="378"/>
      <c r="L85" s="378"/>
    </row>
    <row r="86" spans="3:12" s="95" customFormat="1" ht="13.2">
      <c r="C86" s="378"/>
      <c r="D86" s="378"/>
      <c r="F86" s="367"/>
      <c r="I86" s="378"/>
      <c r="J86" s="378"/>
      <c r="K86" s="378"/>
      <c r="L86" s="378"/>
    </row>
    <row r="87" spans="3:12" s="95" customFormat="1" ht="13.2">
      <c r="C87" s="378"/>
      <c r="D87" s="378"/>
      <c r="F87" s="367"/>
      <c r="I87" s="378"/>
      <c r="J87" s="378"/>
      <c r="K87" s="378"/>
      <c r="L87" s="378"/>
    </row>
    <row r="88" spans="3:12" s="95" customFormat="1" ht="13.2">
      <c r="C88" s="378"/>
      <c r="D88" s="378"/>
      <c r="F88" s="367"/>
      <c r="I88" s="378"/>
      <c r="J88" s="378"/>
      <c r="K88" s="378"/>
      <c r="L88" s="378"/>
    </row>
    <row r="89" spans="3:12" s="95" customFormat="1" ht="13.2">
      <c r="C89" s="378"/>
      <c r="D89" s="378"/>
      <c r="F89" s="367"/>
      <c r="I89" s="378"/>
      <c r="J89" s="378"/>
      <c r="K89" s="378"/>
      <c r="L89" s="378"/>
    </row>
    <row r="90" spans="3:12" s="95" customFormat="1" ht="13.2">
      <c r="C90" s="378"/>
      <c r="D90" s="378"/>
      <c r="F90" s="367"/>
      <c r="I90" s="378"/>
      <c r="J90" s="378"/>
      <c r="K90" s="378"/>
      <c r="L90" s="378"/>
    </row>
    <row r="91" spans="3:12" s="95" customFormat="1" ht="13.2">
      <c r="C91" s="378"/>
      <c r="D91" s="378"/>
      <c r="F91" s="367"/>
      <c r="I91" s="378"/>
      <c r="J91" s="378"/>
      <c r="K91" s="378"/>
      <c r="L91" s="378"/>
    </row>
    <row r="92" spans="3:12" s="95" customFormat="1" ht="13.2">
      <c r="C92" s="378"/>
      <c r="D92" s="378"/>
      <c r="F92" s="367"/>
      <c r="I92" s="378"/>
      <c r="J92" s="378"/>
      <c r="K92" s="378"/>
      <c r="L92" s="378"/>
    </row>
    <row r="93" spans="3:12" s="95" customFormat="1" ht="13.2">
      <c r="C93" s="378"/>
      <c r="D93" s="378"/>
      <c r="F93" s="367"/>
      <c r="I93" s="378"/>
      <c r="J93" s="378"/>
      <c r="K93" s="378"/>
      <c r="L93" s="378"/>
    </row>
    <row r="94" spans="3:12" s="95" customFormat="1" ht="13.2">
      <c r="C94" s="378"/>
      <c r="D94" s="378"/>
      <c r="F94" s="367"/>
      <c r="I94" s="378"/>
      <c r="J94" s="378"/>
      <c r="K94" s="378"/>
      <c r="L94" s="378"/>
    </row>
    <row r="95" spans="3:12" s="95" customFormat="1" ht="13.2">
      <c r="C95" s="378"/>
      <c r="D95" s="378"/>
      <c r="F95" s="367"/>
      <c r="I95" s="378"/>
      <c r="J95" s="378"/>
      <c r="K95" s="378"/>
      <c r="L95" s="378"/>
    </row>
    <row r="96" spans="3:12" s="95" customFormat="1" ht="13.2">
      <c r="C96" s="378"/>
      <c r="D96" s="378"/>
      <c r="F96" s="367"/>
      <c r="I96" s="378"/>
      <c r="J96" s="378"/>
      <c r="K96" s="378"/>
      <c r="L96" s="378"/>
    </row>
    <row r="97" spans="3:12" s="95" customFormat="1" ht="13.2">
      <c r="C97" s="378"/>
      <c r="D97" s="378"/>
      <c r="F97" s="367"/>
      <c r="I97" s="378"/>
      <c r="J97" s="378"/>
      <c r="K97" s="378"/>
      <c r="L97" s="378"/>
    </row>
    <row r="98" spans="3:12" s="95" customFormat="1" ht="13.2">
      <c r="C98" s="378"/>
      <c r="D98" s="378"/>
      <c r="F98" s="367"/>
      <c r="I98" s="378"/>
      <c r="J98" s="378"/>
      <c r="K98" s="378"/>
      <c r="L98" s="378"/>
    </row>
    <row r="99" spans="3:12" s="95" customFormat="1" ht="13.2">
      <c r="C99" s="378"/>
      <c r="D99" s="378"/>
      <c r="F99" s="367"/>
      <c r="I99" s="378"/>
      <c r="J99" s="378"/>
      <c r="K99" s="378"/>
      <c r="L99" s="378"/>
    </row>
    <row r="100" spans="3:12" s="95" customFormat="1" ht="13.2">
      <c r="C100" s="378"/>
      <c r="D100" s="378"/>
      <c r="F100" s="367"/>
      <c r="I100" s="378"/>
      <c r="J100" s="378"/>
      <c r="K100" s="378"/>
      <c r="L100" s="378"/>
    </row>
    <row r="101" spans="3:12" s="95" customFormat="1" ht="13.2">
      <c r="C101" s="378"/>
      <c r="D101" s="378"/>
      <c r="F101" s="367"/>
      <c r="I101" s="378"/>
      <c r="J101" s="378"/>
      <c r="K101" s="378"/>
      <c r="L101" s="378"/>
    </row>
    <row r="102" spans="3:12" s="95" customFormat="1" ht="13.2">
      <c r="C102" s="378"/>
      <c r="D102" s="378"/>
      <c r="F102" s="367"/>
      <c r="I102" s="378"/>
      <c r="J102" s="378"/>
      <c r="K102" s="378"/>
      <c r="L102" s="378"/>
    </row>
    <row r="103" spans="3:12" s="95" customFormat="1" ht="13.2">
      <c r="C103" s="378"/>
      <c r="D103" s="378"/>
      <c r="F103" s="367"/>
      <c r="I103" s="378"/>
      <c r="J103" s="378"/>
      <c r="K103" s="378"/>
      <c r="L103" s="378"/>
    </row>
    <row r="104" spans="3:12" s="95" customFormat="1" ht="13.2">
      <c r="C104" s="378"/>
      <c r="D104" s="378"/>
      <c r="F104" s="367"/>
      <c r="I104" s="378"/>
      <c r="J104" s="378"/>
      <c r="K104" s="378"/>
      <c r="L104" s="378"/>
    </row>
    <row r="105" spans="3:12" s="95" customFormat="1" ht="13.2">
      <c r="C105" s="378"/>
      <c r="D105" s="378"/>
      <c r="F105" s="367"/>
      <c r="I105" s="378"/>
      <c r="J105" s="378"/>
      <c r="K105" s="378"/>
      <c r="L105" s="378"/>
    </row>
    <row r="106" spans="3:12" s="95" customFormat="1" ht="13.2">
      <c r="C106" s="378"/>
      <c r="D106" s="378"/>
      <c r="F106" s="367"/>
      <c r="I106" s="378"/>
      <c r="J106" s="378"/>
      <c r="K106" s="378"/>
      <c r="L106" s="378"/>
    </row>
    <row r="107" spans="3:12" s="95" customFormat="1" ht="13.2">
      <c r="C107" s="378"/>
      <c r="D107" s="378"/>
      <c r="F107" s="367"/>
      <c r="I107" s="378"/>
      <c r="J107" s="378"/>
      <c r="K107" s="378"/>
      <c r="L107" s="378"/>
    </row>
    <row r="108" spans="3:12" s="95" customFormat="1" ht="13.2">
      <c r="C108" s="378"/>
      <c r="D108" s="378"/>
      <c r="F108" s="367"/>
      <c r="I108" s="378"/>
      <c r="J108" s="378"/>
      <c r="K108" s="378"/>
      <c r="L108" s="378"/>
    </row>
    <row r="109" spans="3:12" s="95" customFormat="1" ht="13.2">
      <c r="C109" s="378"/>
      <c r="D109" s="378"/>
      <c r="F109" s="367"/>
      <c r="I109" s="378"/>
      <c r="J109" s="378"/>
      <c r="K109" s="378"/>
      <c r="L109" s="378"/>
    </row>
    <row r="110" spans="3:12" s="95" customFormat="1" ht="13.2">
      <c r="C110" s="378"/>
      <c r="D110" s="378"/>
      <c r="F110" s="367"/>
      <c r="I110" s="378"/>
      <c r="J110" s="378"/>
      <c r="K110" s="378"/>
      <c r="L110" s="378"/>
    </row>
    <row r="111" spans="3:12" s="95" customFormat="1" ht="13.2">
      <c r="C111" s="378"/>
      <c r="D111" s="378"/>
      <c r="F111" s="367"/>
      <c r="I111" s="378"/>
      <c r="J111" s="378"/>
      <c r="K111" s="378"/>
      <c r="L111" s="378"/>
    </row>
    <row r="112" spans="3:12" s="95" customFormat="1" ht="13.2">
      <c r="C112" s="378"/>
      <c r="D112" s="378"/>
      <c r="F112" s="367"/>
      <c r="I112" s="378"/>
      <c r="J112" s="378"/>
      <c r="K112" s="378"/>
      <c r="L112" s="378"/>
    </row>
    <row r="113" spans="3:12" s="95" customFormat="1" ht="13.2">
      <c r="C113" s="378"/>
      <c r="D113" s="378"/>
      <c r="F113" s="367"/>
      <c r="I113" s="378"/>
      <c r="J113" s="378"/>
      <c r="K113" s="378"/>
      <c r="L113" s="378"/>
    </row>
    <row r="114" spans="3:12" s="95" customFormat="1" ht="13.2">
      <c r="C114" s="378"/>
      <c r="D114" s="378"/>
      <c r="F114" s="367"/>
      <c r="I114" s="378"/>
      <c r="J114" s="378"/>
      <c r="K114" s="378"/>
      <c r="L114" s="378"/>
    </row>
    <row r="115" spans="3:12" s="95" customFormat="1" ht="13.2">
      <c r="C115" s="378"/>
      <c r="D115" s="378"/>
      <c r="F115" s="367"/>
      <c r="I115" s="378"/>
      <c r="J115" s="378"/>
      <c r="K115" s="378"/>
      <c r="L115" s="378"/>
    </row>
    <row r="116" spans="3:12" s="95" customFormat="1" ht="13.2">
      <c r="C116" s="378"/>
      <c r="D116" s="378"/>
      <c r="F116" s="367"/>
      <c r="I116" s="378"/>
      <c r="J116" s="378"/>
      <c r="K116" s="378"/>
      <c r="L116" s="378"/>
    </row>
    <row r="117" spans="3:12" s="95" customFormat="1" ht="13.2">
      <c r="C117" s="378"/>
      <c r="D117" s="378"/>
      <c r="F117" s="367"/>
      <c r="I117" s="378"/>
      <c r="J117" s="378"/>
      <c r="K117" s="378"/>
      <c r="L117" s="378"/>
    </row>
    <row r="118" spans="3:12" s="95" customFormat="1" ht="13.2">
      <c r="C118" s="378"/>
      <c r="D118" s="378"/>
      <c r="F118" s="367"/>
      <c r="I118" s="378"/>
      <c r="J118" s="378"/>
      <c r="K118" s="378"/>
      <c r="L118" s="378"/>
    </row>
    <row r="119" spans="3:12" s="95" customFormat="1" ht="13.2">
      <c r="C119" s="378"/>
      <c r="D119" s="378"/>
      <c r="F119" s="367"/>
      <c r="I119" s="378"/>
      <c r="J119" s="378"/>
      <c r="K119" s="378"/>
      <c r="L119" s="378"/>
    </row>
    <row r="120" spans="3:12" s="95" customFormat="1" ht="13.2">
      <c r="C120" s="378"/>
      <c r="D120" s="378"/>
      <c r="F120" s="367"/>
      <c r="I120" s="378"/>
      <c r="J120" s="378"/>
      <c r="K120" s="378"/>
      <c r="L120" s="378"/>
    </row>
  </sheetData>
  <mergeCells count="3">
    <mergeCell ref="H1:L1"/>
    <mergeCell ref="I5:J5"/>
    <mergeCell ref="K5:L5"/>
  </mergeCells>
  <phoneticPr fontId="1" type="noConversion"/>
  <pageMargins left="0.7" right="0.7" top="0.75" bottom="0.75" header="0.3" footer="0.3"/>
  <pageSetup paperSize="9" scale="8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1DAB-FD66-4FE5-BACE-81179818F56C}">
  <sheetPr>
    <tabColor rgb="FF92D050"/>
  </sheetPr>
  <dimension ref="A1:D218"/>
  <sheetViews>
    <sheetView workbookViewId="0">
      <selection activeCell="C4" sqref="C4"/>
    </sheetView>
    <sheetView workbookViewId="1">
      <selection activeCell="E19" sqref="E19"/>
    </sheetView>
  </sheetViews>
  <sheetFormatPr defaultRowHeight="17.399999999999999"/>
  <cols>
    <col min="1" max="1" width="18.5" style="1" customWidth="1"/>
    <col min="2" max="2" width="22.5" style="1" customWidth="1"/>
    <col min="3" max="3" width="14.5" style="1" customWidth="1"/>
    <col min="4" max="256" width="8.796875" style="1"/>
    <col min="257" max="257" width="18.5" style="1" customWidth="1"/>
    <col min="258" max="258" width="22.5" style="1" customWidth="1"/>
    <col min="259" max="259" width="14.5" style="1" customWidth="1"/>
    <col min="260" max="512" width="8.796875" style="1"/>
    <col min="513" max="513" width="18.5" style="1" customWidth="1"/>
    <col min="514" max="514" width="22.5" style="1" customWidth="1"/>
    <col min="515" max="515" width="14.5" style="1" customWidth="1"/>
    <col min="516" max="768" width="8.796875" style="1"/>
    <col min="769" max="769" width="18.5" style="1" customWidth="1"/>
    <col min="770" max="770" width="22.5" style="1" customWidth="1"/>
    <col min="771" max="771" width="14.5" style="1" customWidth="1"/>
    <col min="772" max="1024" width="8.796875" style="1"/>
    <col min="1025" max="1025" width="18.5" style="1" customWidth="1"/>
    <col min="1026" max="1026" width="22.5" style="1" customWidth="1"/>
    <col min="1027" max="1027" width="14.5" style="1" customWidth="1"/>
    <col min="1028" max="1280" width="8.796875" style="1"/>
    <col min="1281" max="1281" width="18.5" style="1" customWidth="1"/>
    <col min="1282" max="1282" width="22.5" style="1" customWidth="1"/>
    <col min="1283" max="1283" width="14.5" style="1" customWidth="1"/>
    <col min="1284" max="1536" width="8.796875" style="1"/>
    <col min="1537" max="1537" width="18.5" style="1" customWidth="1"/>
    <col min="1538" max="1538" width="22.5" style="1" customWidth="1"/>
    <col min="1539" max="1539" width="14.5" style="1" customWidth="1"/>
    <col min="1540" max="1792" width="8.796875" style="1"/>
    <col min="1793" max="1793" width="18.5" style="1" customWidth="1"/>
    <col min="1794" max="1794" width="22.5" style="1" customWidth="1"/>
    <col min="1795" max="1795" width="14.5" style="1" customWidth="1"/>
    <col min="1796" max="2048" width="8.796875" style="1"/>
    <col min="2049" max="2049" width="18.5" style="1" customWidth="1"/>
    <col min="2050" max="2050" width="22.5" style="1" customWidth="1"/>
    <col min="2051" max="2051" width="14.5" style="1" customWidth="1"/>
    <col min="2052" max="2304" width="8.796875" style="1"/>
    <col min="2305" max="2305" width="18.5" style="1" customWidth="1"/>
    <col min="2306" max="2306" width="22.5" style="1" customWidth="1"/>
    <col min="2307" max="2307" width="14.5" style="1" customWidth="1"/>
    <col min="2308" max="2560" width="8.796875" style="1"/>
    <col min="2561" max="2561" width="18.5" style="1" customWidth="1"/>
    <col min="2562" max="2562" width="22.5" style="1" customWidth="1"/>
    <col min="2563" max="2563" width="14.5" style="1" customWidth="1"/>
    <col min="2564" max="2816" width="8.796875" style="1"/>
    <col min="2817" max="2817" width="18.5" style="1" customWidth="1"/>
    <col min="2818" max="2818" width="22.5" style="1" customWidth="1"/>
    <col min="2819" max="2819" width="14.5" style="1" customWidth="1"/>
    <col min="2820" max="3072" width="8.796875" style="1"/>
    <col min="3073" max="3073" width="18.5" style="1" customWidth="1"/>
    <col min="3074" max="3074" width="22.5" style="1" customWidth="1"/>
    <col min="3075" max="3075" width="14.5" style="1" customWidth="1"/>
    <col min="3076" max="3328" width="8.796875" style="1"/>
    <col min="3329" max="3329" width="18.5" style="1" customWidth="1"/>
    <col min="3330" max="3330" width="22.5" style="1" customWidth="1"/>
    <col min="3331" max="3331" width="14.5" style="1" customWidth="1"/>
    <col min="3332" max="3584" width="8.796875" style="1"/>
    <col min="3585" max="3585" width="18.5" style="1" customWidth="1"/>
    <col min="3586" max="3586" width="22.5" style="1" customWidth="1"/>
    <col min="3587" max="3587" width="14.5" style="1" customWidth="1"/>
    <col min="3588" max="3840" width="8.796875" style="1"/>
    <col min="3841" max="3841" width="18.5" style="1" customWidth="1"/>
    <col min="3842" max="3842" width="22.5" style="1" customWidth="1"/>
    <col min="3843" max="3843" width="14.5" style="1" customWidth="1"/>
    <col min="3844" max="4096" width="8.796875" style="1"/>
    <col min="4097" max="4097" width="18.5" style="1" customWidth="1"/>
    <col min="4098" max="4098" width="22.5" style="1" customWidth="1"/>
    <col min="4099" max="4099" width="14.5" style="1" customWidth="1"/>
    <col min="4100" max="4352" width="8.796875" style="1"/>
    <col min="4353" max="4353" width="18.5" style="1" customWidth="1"/>
    <col min="4354" max="4354" width="22.5" style="1" customWidth="1"/>
    <col min="4355" max="4355" width="14.5" style="1" customWidth="1"/>
    <col min="4356" max="4608" width="8.796875" style="1"/>
    <col min="4609" max="4609" width="18.5" style="1" customWidth="1"/>
    <col min="4610" max="4610" width="22.5" style="1" customWidth="1"/>
    <col min="4611" max="4611" width="14.5" style="1" customWidth="1"/>
    <col min="4612" max="4864" width="8.796875" style="1"/>
    <col min="4865" max="4865" width="18.5" style="1" customWidth="1"/>
    <col min="4866" max="4866" width="22.5" style="1" customWidth="1"/>
    <col min="4867" max="4867" width="14.5" style="1" customWidth="1"/>
    <col min="4868" max="5120" width="8.796875" style="1"/>
    <col min="5121" max="5121" width="18.5" style="1" customWidth="1"/>
    <col min="5122" max="5122" width="22.5" style="1" customWidth="1"/>
    <col min="5123" max="5123" width="14.5" style="1" customWidth="1"/>
    <col min="5124" max="5376" width="8.796875" style="1"/>
    <col min="5377" max="5377" width="18.5" style="1" customWidth="1"/>
    <col min="5378" max="5378" width="22.5" style="1" customWidth="1"/>
    <col min="5379" max="5379" width="14.5" style="1" customWidth="1"/>
    <col min="5380" max="5632" width="8.796875" style="1"/>
    <col min="5633" max="5633" width="18.5" style="1" customWidth="1"/>
    <col min="5634" max="5634" width="22.5" style="1" customWidth="1"/>
    <col min="5635" max="5635" width="14.5" style="1" customWidth="1"/>
    <col min="5636" max="5888" width="8.796875" style="1"/>
    <col min="5889" max="5889" width="18.5" style="1" customWidth="1"/>
    <col min="5890" max="5890" width="22.5" style="1" customWidth="1"/>
    <col min="5891" max="5891" width="14.5" style="1" customWidth="1"/>
    <col min="5892" max="6144" width="8.796875" style="1"/>
    <col min="6145" max="6145" width="18.5" style="1" customWidth="1"/>
    <col min="6146" max="6146" width="22.5" style="1" customWidth="1"/>
    <col min="6147" max="6147" width="14.5" style="1" customWidth="1"/>
    <col min="6148" max="6400" width="8.796875" style="1"/>
    <col min="6401" max="6401" width="18.5" style="1" customWidth="1"/>
    <col min="6402" max="6402" width="22.5" style="1" customWidth="1"/>
    <col min="6403" max="6403" width="14.5" style="1" customWidth="1"/>
    <col min="6404" max="6656" width="8.796875" style="1"/>
    <col min="6657" max="6657" width="18.5" style="1" customWidth="1"/>
    <col min="6658" max="6658" width="22.5" style="1" customWidth="1"/>
    <col min="6659" max="6659" width="14.5" style="1" customWidth="1"/>
    <col min="6660" max="6912" width="8.796875" style="1"/>
    <col min="6913" max="6913" width="18.5" style="1" customWidth="1"/>
    <col min="6914" max="6914" width="22.5" style="1" customWidth="1"/>
    <col min="6915" max="6915" width="14.5" style="1" customWidth="1"/>
    <col min="6916" max="7168" width="8.796875" style="1"/>
    <col min="7169" max="7169" width="18.5" style="1" customWidth="1"/>
    <col min="7170" max="7170" width="22.5" style="1" customWidth="1"/>
    <col min="7171" max="7171" width="14.5" style="1" customWidth="1"/>
    <col min="7172" max="7424" width="8.796875" style="1"/>
    <col min="7425" max="7425" width="18.5" style="1" customWidth="1"/>
    <col min="7426" max="7426" width="22.5" style="1" customWidth="1"/>
    <col min="7427" max="7427" width="14.5" style="1" customWidth="1"/>
    <col min="7428" max="7680" width="8.796875" style="1"/>
    <col min="7681" max="7681" width="18.5" style="1" customWidth="1"/>
    <col min="7682" max="7682" width="22.5" style="1" customWidth="1"/>
    <col min="7683" max="7683" width="14.5" style="1" customWidth="1"/>
    <col min="7684" max="7936" width="8.796875" style="1"/>
    <col min="7937" max="7937" width="18.5" style="1" customWidth="1"/>
    <col min="7938" max="7938" width="22.5" style="1" customWidth="1"/>
    <col min="7939" max="7939" width="14.5" style="1" customWidth="1"/>
    <col min="7940" max="8192" width="8.796875" style="1"/>
    <col min="8193" max="8193" width="18.5" style="1" customWidth="1"/>
    <col min="8194" max="8194" width="22.5" style="1" customWidth="1"/>
    <col min="8195" max="8195" width="14.5" style="1" customWidth="1"/>
    <col min="8196" max="8448" width="8.796875" style="1"/>
    <col min="8449" max="8449" width="18.5" style="1" customWidth="1"/>
    <col min="8450" max="8450" width="22.5" style="1" customWidth="1"/>
    <col min="8451" max="8451" width="14.5" style="1" customWidth="1"/>
    <col min="8452" max="8704" width="8.796875" style="1"/>
    <col min="8705" max="8705" width="18.5" style="1" customWidth="1"/>
    <col min="8706" max="8706" width="22.5" style="1" customWidth="1"/>
    <col min="8707" max="8707" width="14.5" style="1" customWidth="1"/>
    <col min="8708" max="8960" width="8.796875" style="1"/>
    <col min="8961" max="8961" width="18.5" style="1" customWidth="1"/>
    <col min="8962" max="8962" width="22.5" style="1" customWidth="1"/>
    <col min="8963" max="8963" width="14.5" style="1" customWidth="1"/>
    <col min="8964" max="9216" width="8.796875" style="1"/>
    <col min="9217" max="9217" width="18.5" style="1" customWidth="1"/>
    <col min="9218" max="9218" width="22.5" style="1" customWidth="1"/>
    <col min="9219" max="9219" width="14.5" style="1" customWidth="1"/>
    <col min="9220" max="9472" width="8.796875" style="1"/>
    <col min="9473" max="9473" width="18.5" style="1" customWidth="1"/>
    <col min="9474" max="9474" width="22.5" style="1" customWidth="1"/>
    <col min="9475" max="9475" width="14.5" style="1" customWidth="1"/>
    <col min="9476" max="9728" width="8.796875" style="1"/>
    <col min="9729" max="9729" width="18.5" style="1" customWidth="1"/>
    <col min="9730" max="9730" width="22.5" style="1" customWidth="1"/>
    <col min="9731" max="9731" width="14.5" style="1" customWidth="1"/>
    <col min="9732" max="9984" width="8.796875" style="1"/>
    <col min="9985" max="9985" width="18.5" style="1" customWidth="1"/>
    <col min="9986" max="9986" width="22.5" style="1" customWidth="1"/>
    <col min="9987" max="9987" width="14.5" style="1" customWidth="1"/>
    <col min="9988" max="10240" width="8.796875" style="1"/>
    <col min="10241" max="10241" width="18.5" style="1" customWidth="1"/>
    <col min="10242" max="10242" width="22.5" style="1" customWidth="1"/>
    <col min="10243" max="10243" width="14.5" style="1" customWidth="1"/>
    <col min="10244" max="10496" width="8.796875" style="1"/>
    <col min="10497" max="10497" width="18.5" style="1" customWidth="1"/>
    <col min="10498" max="10498" width="22.5" style="1" customWidth="1"/>
    <col min="10499" max="10499" width="14.5" style="1" customWidth="1"/>
    <col min="10500" max="10752" width="8.796875" style="1"/>
    <col min="10753" max="10753" width="18.5" style="1" customWidth="1"/>
    <col min="10754" max="10754" width="22.5" style="1" customWidth="1"/>
    <col min="10755" max="10755" width="14.5" style="1" customWidth="1"/>
    <col min="10756" max="11008" width="8.796875" style="1"/>
    <col min="11009" max="11009" width="18.5" style="1" customWidth="1"/>
    <col min="11010" max="11010" width="22.5" style="1" customWidth="1"/>
    <col min="11011" max="11011" width="14.5" style="1" customWidth="1"/>
    <col min="11012" max="11264" width="8.796875" style="1"/>
    <col min="11265" max="11265" width="18.5" style="1" customWidth="1"/>
    <col min="11266" max="11266" width="22.5" style="1" customWidth="1"/>
    <col min="11267" max="11267" width="14.5" style="1" customWidth="1"/>
    <col min="11268" max="11520" width="8.796875" style="1"/>
    <col min="11521" max="11521" width="18.5" style="1" customWidth="1"/>
    <col min="11522" max="11522" width="22.5" style="1" customWidth="1"/>
    <col min="11523" max="11523" width="14.5" style="1" customWidth="1"/>
    <col min="11524" max="11776" width="8.796875" style="1"/>
    <col min="11777" max="11777" width="18.5" style="1" customWidth="1"/>
    <col min="11778" max="11778" width="22.5" style="1" customWidth="1"/>
    <col min="11779" max="11779" width="14.5" style="1" customWidth="1"/>
    <col min="11780" max="12032" width="8.796875" style="1"/>
    <col min="12033" max="12033" width="18.5" style="1" customWidth="1"/>
    <col min="12034" max="12034" width="22.5" style="1" customWidth="1"/>
    <col min="12035" max="12035" width="14.5" style="1" customWidth="1"/>
    <col min="12036" max="12288" width="8.796875" style="1"/>
    <col min="12289" max="12289" width="18.5" style="1" customWidth="1"/>
    <col min="12290" max="12290" width="22.5" style="1" customWidth="1"/>
    <col min="12291" max="12291" width="14.5" style="1" customWidth="1"/>
    <col min="12292" max="12544" width="8.796875" style="1"/>
    <col min="12545" max="12545" width="18.5" style="1" customWidth="1"/>
    <col min="12546" max="12546" width="22.5" style="1" customWidth="1"/>
    <col min="12547" max="12547" width="14.5" style="1" customWidth="1"/>
    <col min="12548" max="12800" width="8.796875" style="1"/>
    <col min="12801" max="12801" width="18.5" style="1" customWidth="1"/>
    <col min="12802" max="12802" width="22.5" style="1" customWidth="1"/>
    <col min="12803" max="12803" width="14.5" style="1" customWidth="1"/>
    <col min="12804" max="13056" width="8.796875" style="1"/>
    <col min="13057" max="13057" width="18.5" style="1" customWidth="1"/>
    <col min="13058" max="13058" width="22.5" style="1" customWidth="1"/>
    <col min="13059" max="13059" width="14.5" style="1" customWidth="1"/>
    <col min="13060" max="13312" width="8.796875" style="1"/>
    <col min="13313" max="13313" width="18.5" style="1" customWidth="1"/>
    <col min="13314" max="13314" width="22.5" style="1" customWidth="1"/>
    <col min="13315" max="13315" width="14.5" style="1" customWidth="1"/>
    <col min="13316" max="13568" width="8.796875" style="1"/>
    <col min="13569" max="13569" width="18.5" style="1" customWidth="1"/>
    <col min="13570" max="13570" width="22.5" style="1" customWidth="1"/>
    <col min="13571" max="13571" width="14.5" style="1" customWidth="1"/>
    <col min="13572" max="13824" width="8.796875" style="1"/>
    <col min="13825" max="13825" width="18.5" style="1" customWidth="1"/>
    <col min="13826" max="13826" width="22.5" style="1" customWidth="1"/>
    <col min="13827" max="13827" width="14.5" style="1" customWidth="1"/>
    <col min="13828" max="14080" width="8.796875" style="1"/>
    <col min="14081" max="14081" width="18.5" style="1" customWidth="1"/>
    <col min="14082" max="14082" width="22.5" style="1" customWidth="1"/>
    <col min="14083" max="14083" width="14.5" style="1" customWidth="1"/>
    <col min="14084" max="14336" width="8.796875" style="1"/>
    <col min="14337" max="14337" width="18.5" style="1" customWidth="1"/>
    <col min="14338" max="14338" width="22.5" style="1" customWidth="1"/>
    <col min="14339" max="14339" width="14.5" style="1" customWidth="1"/>
    <col min="14340" max="14592" width="8.796875" style="1"/>
    <col min="14593" max="14593" width="18.5" style="1" customWidth="1"/>
    <col min="14594" max="14594" width="22.5" style="1" customWidth="1"/>
    <col min="14595" max="14595" width="14.5" style="1" customWidth="1"/>
    <col min="14596" max="14848" width="8.796875" style="1"/>
    <col min="14849" max="14849" width="18.5" style="1" customWidth="1"/>
    <col min="14850" max="14850" width="22.5" style="1" customWidth="1"/>
    <col min="14851" max="14851" width="14.5" style="1" customWidth="1"/>
    <col min="14852" max="15104" width="8.796875" style="1"/>
    <col min="15105" max="15105" width="18.5" style="1" customWidth="1"/>
    <col min="15106" max="15106" width="22.5" style="1" customWidth="1"/>
    <col min="15107" max="15107" width="14.5" style="1" customWidth="1"/>
    <col min="15108" max="15360" width="8.796875" style="1"/>
    <col min="15361" max="15361" width="18.5" style="1" customWidth="1"/>
    <col min="15362" max="15362" width="22.5" style="1" customWidth="1"/>
    <col min="15363" max="15363" width="14.5" style="1" customWidth="1"/>
    <col min="15364" max="15616" width="8.796875" style="1"/>
    <col min="15617" max="15617" width="18.5" style="1" customWidth="1"/>
    <col min="15618" max="15618" width="22.5" style="1" customWidth="1"/>
    <col min="15619" max="15619" width="14.5" style="1" customWidth="1"/>
    <col min="15620" max="15872" width="8.796875" style="1"/>
    <col min="15873" max="15873" width="18.5" style="1" customWidth="1"/>
    <col min="15874" max="15874" width="22.5" style="1" customWidth="1"/>
    <col min="15875" max="15875" width="14.5" style="1" customWidth="1"/>
    <col min="15876" max="16128" width="8.796875" style="1"/>
    <col min="16129" max="16129" width="18.5" style="1" customWidth="1"/>
    <col min="16130" max="16130" width="22.5" style="1" customWidth="1"/>
    <col min="16131" max="16131" width="14.5" style="1" customWidth="1"/>
    <col min="16132" max="16384" width="8.796875" style="1"/>
  </cols>
  <sheetData>
    <row r="1" spans="1:3">
      <c r="A1" s="81" t="s">
        <v>9183</v>
      </c>
    </row>
    <row r="2" spans="1:3">
      <c r="A2" s="82" t="s">
        <v>308</v>
      </c>
      <c r="B2" s="82" t="s">
        <v>309</v>
      </c>
      <c r="C2" s="83" t="s">
        <v>310</v>
      </c>
    </row>
    <row r="3" spans="1:3">
      <c r="A3" s="30" t="s">
        <v>61</v>
      </c>
      <c r="B3" s="30"/>
      <c r="C3" s="31">
        <v>1616940</v>
      </c>
    </row>
    <row r="4" spans="1:3">
      <c r="A4" s="532" t="s">
        <v>80</v>
      </c>
      <c r="B4" s="533"/>
      <c r="C4" s="537">
        <v>1616940</v>
      </c>
    </row>
    <row r="5" spans="1:3">
      <c r="A5" s="30" t="s">
        <v>63</v>
      </c>
      <c r="B5" s="528" t="s">
        <v>9349</v>
      </c>
      <c r="C5" s="31">
        <v>112506811</v>
      </c>
    </row>
    <row r="6" spans="1:3">
      <c r="A6" s="30"/>
      <c r="B6" s="528" t="s">
        <v>9344</v>
      </c>
      <c r="C6" s="31">
        <v>344382</v>
      </c>
    </row>
    <row r="7" spans="1:3">
      <c r="A7" s="30"/>
      <c r="B7" s="528" t="s">
        <v>9350</v>
      </c>
      <c r="C7" s="31">
        <v>27212</v>
      </c>
    </row>
    <row r="8" spans="1:3">
      <c r="A8" s="30"/>
      <c r="B8" s="528" t="s">
        <v>9350</v>
      </c>
      <c r="C8" s="31">
        <v>14223</v>
      </c>
    </row>
    <row r="9" spans="1:3">
      <c r="A9" s="30"/>
      <c r="B9" s="528" t="s">
        <v>9354</v>
      </c>
      <c r="C9" s="31">
        <v>385250</v>
      </c>
    </row>
    <row r="10" spans="1:3">
      <c r="A10" s="30"/>
      <c r="B10" s="528" t="s">
        <v>9355</v>
      </c>
      <c r="C10" s="31">
        <v>11158697</v>
      </c>
    </row>
    <row r="11" spans="1:3">
      <c r="A11" s="30"/>
      <c r="B11" s="528" t="s">
        <v>9351</v>
      </c>
      <c r="C11" s="31">
        <v>42681</v>
      </c>
    </row>
    <row r="12" spans="1:3">
      <c r="A12" s="30"/>
      <c r="B12" s="528" t="s">
        <v>9352</v>
      </c>
      <c r="C12" s="31">
        <v>23361495</v>
      </c>
    </row>
    <row r="13" spans="1:3">
      <c r="A13" s="30"/>
      <c r="B13" s="528" t="s">
        <v>9353</v>
      </c>
      <c r="C13" s="31">
        <v>3088</v>
      </c>
    </row>
    <row r="14" spans="1:3">
      <c r="A14" s="30"/>
      <c r="B14" s="528" t="s">
        <v>9363</v>
      </c>
      <c r="C14" s="31">
        <v>89103</v>
      </c>
    </row>
    <row r="15" spans="1:3">
      <c r="A15" s="30"/>
      <c r="B15" s="528" t="s">
        <v>9364</v>
      </c>
      <c r="C15" s="31">
        <v>36171</v>
      </c>
    </row>
    <row r="16" spans="1:3">
      <c r="A16" s="30"/>
      <c r="B16" s="528" t="s">
        <v>9361</v>
      </c>
      <c r="C16" s="31">
        <v>60280443</v>
      </c>
    </row>
    <row r="17" spans="1:3">
      <c r="A17" s="30"/>
      <c r="B17" s="528" t="s">
        <v>9362</v>
      </c>
      <c r="C17" s="31">
        <v>42264767</v>
      </c>
    </row>
    <row r="18" spans="1:3">
      <c r="A18" s="30"/>
      <c r="B18" s="528" t="s">
        <v>9356</v>
      </c>
      <c r="C18" s="31">
        <v>8738886</v>
      </c>
    </row>
    <row r="19" spans="1:3">
      <c r="A19" s="30"/>
      <c r="B19" s="528" t="s">
        <v>9357</v>
      </c>
      <c r="C19" s="31">
        <v>5663</v>
      </c>
    </row>
    <row r="20" spans="1:3">
      <c r="A20" s="30"/>
      <c r="B20" s="528" t="s">
        <v>9358</v>
      </c>
      <c r="C20" s="31">
        <v>47583630</v>
      </c>
    </row>
    <row r="21" spans="1:3">
      <c r="A21" s="30"/>
      <c r="B21" s="528" t="s">
        <v>9359</v>
      </c>
      <c r="C21" s="31">
        <v>30890008</v>
      </c>
    </row>
    <row r="22" spans="1:3">
      <c r="A22" s="30"/>
      <c r="B22" s="528" t="s">
        <v>9360</v>
      </c>
      <c r="C22" s="31">
        <v>1731298</v>
      </c>
    </row>
    <row r="23" spans="1:3">
      <c r="A23" s="30"/>
      <c r="B23" s="528" t="s">
        <v>9360</v>
      </c>
      <c r="C23" s="33"/>
    </row>
    <row r="24" spans="1:3">
      <c r="A24" s="30"/>
      <c r="B24" s="531" t="s">
        <v>6367</v>
      </c>
      <c r="C24" s="31">
        <v>2489315293</v>
      </c>
    </row>
    <row r="25" spans="1:3">
      <c r="A25" s="532" t="s">
        <v>81</v>
      </c>
      <c r="B25" s="533"/>
      <c r="C25" s="537">
        <v>2828779101</v>
      </c>
    </row>
    <row r="26" spans="1:3">
      <c r="A26" s="84" t="s">
        <v>311</v>
      </c>
      <c r="B26" s="84" t="s">
        <v>9345</v>
      </c>
      <c r="C26" s="85">
        <v>3546395</v>
      </c>
    </row>
    <row r="27" spans="1:3">
      <c r="A27" s="84"/>
      <c r="B27" s="84"/>
      <c r="C27" s="85">
        <v>3384470</v>
      </c>
    </row>
    <row r="28" spans="1:3">
      <c r="A28" s="84"/>
      <c r="B28" s="84"/>
      <c r="C28" s="85">
        <v>61500</v>
      </c>
    </row>
    <row r="29" spans="1:3">
      <c r="A29" s="84"/>
      <c r="B29" s="84"/>
      <c r="C29" s="85">
        <v>10560560</v>
      </c>
    </row>
    <row r="30" spans="1:3">
      <c r="A30" s="84"/>
      <c r="B30" s="84"/>
      <c r="C30" s="85">
        <v>1678121</v>
      </c>
    </row>
    <row r="31" spans="1:3">
      <c r="A31" s="84"/>
      <c r="B31" s="84"/>
      <c r="C31" s="85">
        <v>605000</v>
      </c>
    </row>
    <row r="32" spans="1:3">
      <c r="A32" s="84"/>
      <c r="B32" s="84"/>
      <c r="C32" s="85">
        <v>-18290</v>
      </c>
    </row>
    <row r="33" spans="1:3">
      <c r="A33" s="84"/>
      <c r="B33" s="84"/>
      <c r="C33" s="85">
        <v>650000</v>
      </c>
    </row>
    <row r="34" spans="1:3">
      <c r="A34" s="84"/>
      <c r="B34" s="84"/>
      <c r="C34" s="85">
        <v>-32010</v>
      </c>
    </row>
    <row r="35" spans="1:3">
      <c r="A35" s="84"/>
      <c r="B35" s="84"/>
      <c r="C35" s="85">
        <v>605200</v>
      </c>
    </row>
    <row r="36" spans="1:3">
      <c r="A36" s="84"/>
      <c r="B36" s="84"/>
      <c r="C36" s="85">
        <v>734552</v>
      </c>
    </row>
    <row r="37" spans="1:3">
      <c r="A37" s="84"/>
      <c r="B37" s="84"/>
      <c r="C37" s="85">
        <v>1418000</v>
      </c>
    </row>
    <row r="38" spans="1:3">
      <c r="A38" s="84"/>
      <c r="B38" s="84"/>
      <c r="C38" s="85">
        <v>5396284</v>
      </c>
    </row>
    <row r="39" spans="1:3">
      <c r="A39" s="84"/>
      <c r="B39" s="84"/>
      <c r="C39" s="85">
        <v>562125</v>
      </c>
    </row>
    <row r="40" spans="1:3">
      <c r="A40" s="84"/>
      <c r="B40" s="84"/>
      <c r="C40" s="85">
        <v>1064000</v>
      </c>
    </row>
    <row r="41" spans="1:3">
      <c r="A41" s="84"/>
      <c r="B41" s="84"/>
      <c r="C41" s="85">
        <v>180000</v>
      </c>
    </row>
    <row r="42" spans="1:3">
      <c r="A42" s="84"/>
      <c r="B42" s="84"/>
      <c r="C42" s="85">
        <v>317126</v>
      </c>
    </row>
    <row r="43" spans="1:3">
      <c r="A43" s="84"/>
      <c r="B43" s="84"/>
      <c r="C43" s="85">
        <v>432640</v>
      </c>
    </row>
    <row r="44" spans="1:3">
      <c r="A44" s="84"/>
      <c r="B44" s="84"/>
      <c r="C44" s="85">
        <v>899000</v>
      </c>
    </row>
    <row r="45" spans="1:3">
      <c r="A45" s="84"/>
      <c r="B45" s="84"/>
      <c r="C45" s="85">
        <v>1262000</v>
      </c>
    </row>
    <row r="46" spans="1:3">
      <c r="A46" s="84"/>
      <c r="B46" s="84"/>
      <c r="C46" s="85">
        <v>1847000</v>
      </c>
    </row>
    <row r="47" spans="1:3">
      <c r="A47" s="84"/>
      <c r="B47" s="84"/>
      <c r="C47" s="85">
        <v>375000</v>
      </c>
    </row>
    <row r="48" spans="1:3">
      <c r="A48" s="84"/>
      <c r="B48" s="84"/>
      <c r="C48" s="85">
        <v>70000</v>
      </c>
    </row>
    <row r="49" spans="1:3">
      <c r="A49" s="84"/>
      <c r="B49" s="84"/>
      <c r="C49" s="85">
        <v>70000</v>
      </c>
    </row>
    <row r="50" spans="1:3">
      <c r="A50" s="84"/>
      <c r="B50" s="84"/>
      <c r="C50" s="85">
        <v>1510000</v>
      </c>
    </row>
    <row r="51" spans="1:3">
      <c r="A51" s="84"/>
      <c r="B51" s="84"/>
      <c r="C51" s="85">
        <v>738714</v>
      </c>
    </row>
    <row r="52" spans="1:3">
      <c r="A52" s="84"/>
      <c r="B52" s="84"/>
      <c r="C52" s="85">
        <v>900900</v>
      </c>
    </row>
    <row r="53" spans="1:3">
      <c r="A53" s="84"/>
      <c r="B53" s="84"/>
      <c r="C53" s="85">
        <v>681803</v>
      </c>
    </row>
    <row r="54" spans="1:3">
      <c r="A54" s="84"/>
      <c r="B54" s="84"/>
      <c r="C54" s="85">
        <v>24923653</v>
      </c>
    </row>
    <row r="55" spans="1:3">
      <c r="A55" s="84"/>
      <c r="B55" s="84"/>
      <c r="C55" s="85">
        <v>1002000</v>
      </c>
    </row>
    <row r="56" spans="1:3">
      <c r="A56" s="84"/>
      <c r="B56" s="84"/>
      <c r="C56" s="85">
        <v>283326</v>
      </c>
    </row>
    <row r="57" spans="1:3">
      <c r="A57" s="84"/>
      <c r="B57" s="84"/>
      <c r="C57" s="85">
        <v>553290</v>
      </c>
    </row>
    <row r="58" spans="1:3">
      <c r="A58" s="84"/>
      <c r="B58" s="84"/>
      <c r="C58" s="85">
        <v>6738813</v>
      </c>
    </row>
    <row r="59" spans="1:3">
      <c r="A59" s="84"/>
      <c r="B59" s="84"/>
      <c r="C59" s="85">
        <v>738390</v>
      </c>
    </row>
    <row r="60" spans="1:3">
      <c r="A60" s="84"/>
      <c r="B60" s="84"/>
      <c r="C60" s="85">
        <v>1460000</v>
      </c>
    </row>
    <row r="61" spans="1:3">
      <c r="A61" s="84"/>
      <c r="B61" s="84"/>
      <c r="C61" s="85">
        <v>1050000</v>
      </c>
    </row>
    <row r="62" spans="1:3">
      <c r="A62" s="538" t="s">
        <v>313</v>
      </c>
      <c r="B62" s="539"/>
      <c r="C62" s="537">
        <v>76249562</v>
      </c>
    </row>
    <row r="63" spans="1:3">
      <c r="A63" s="87" t="s">
        <v>8</v>
      </c>
      <c r="B63" s="87" t="s">
        <v>9321</v>
      </c>
      <c r="C63" s="88">
        <v>24000000</v>
      </c>
    </row>
    <row r="64" spans="1:3">
      <c r="A64" s="87"/>
      <c r="B64" s="87" t="s">
        <v>9322</v>
      </c>
      <c r="C64" s="88">
        <v>15000000</v>
      </c>
    </row>
    <row r="65" spans="1:3">
      <c r="A65" s="87"/>
      <c r="B65" s="87" t="s">
        <v>9313</v>
      </c>
      <c r="C65" s="88">
        <v>20000000</v>
      </c>
    </row>
    <row r="66" spans="1:3">
      <c r="A66" s="32" t="s">
        <v>314</v>
      </c>
      <c r="B66" s="30"/>
      <c r="C66" s="31">
        <v>59000000</v>
      </c>
    </row>
    <row r="67" spans="1:3">
      <c r="A67" s="84" t="s">
        <v>10</v>
      </c>
      <c r="B67" s="84"/>
      <c r="C67" s="89"/>
    </row>
    <row r="68" spans="1:3">
      <c r="A68" s="84"/>
      <c r="B68" s="84" t="s">
        <v>9316</v>
      </c>
      <c r="C68" s="85">
        <v>1577539</v>
      </c>
    </row>
    <row r="69" spans="1:3">
      <c r="A69" s="86" t="s">
        <v>315</v>
      </c>
      <c r="B69" s="84"/>
      <c r="C69" s="85">
        <v>1577539</v>
      </c>
    </row>
    <row r="70" spans="1:3">
      <c r="A70" s="84" t="s">
        <v>11</v>
      </c>
      <c r="B70" s="84" t="s">
        <v>316</v>
      </c>
      <c r="C70" s="85">
        <v>3095545</v>
      </c>
    </row>
    <row r="71" spans="1:3">
      <c r="A71" s="84"/>
      <c r="B71" s="84"/>
      <c r="C71" s="85">
        <v>159500000</v>
      </c>
    </row>
    <row r="72" spans="1:3">
      <c r="A72" s="84"/>
      <c r="B72" s="84"/>
      <c r="C72" s="85">
        <v>326859</v>
      </c>
    </row>
    <row r="73" spans="1:3">
      <c r="A73" s="84"/>
      <c r="B73" s="84"/>
      <c r="C73" s="85">
        <v>6265</v>
      </c>
    </row>
    <row r="74" spans="1:3">
      <c r="A74" s="84"/>
      <c r="B74" s="84"/>
      <c r="C74" s="85">
        <v>3530</v>
      </c>
    </row>
    <row r="75" spans="1:3">
      <c r="A75" s="84"/>
      <c r="B75" s="84"/>
      <c r="C75" s="85">
        <v>80670</v>
      </c>
    </row>
    <row r="76" spans="1:3">
      <c r="A76" s="84"/>
      <c r="B76" s="84"/>
      <c r="C76" s="85">
        <v>3851536</v>
      </c>
    </row>
    <row r="77" spans="1:3">
      <c r="A77" s="84"/>
      <c r="B77" s="84"/>
      <c r="C77" s="85">
        <v>4330000</v>
      </c>
    </row>
    <row r="78" spans="1:3">
      <c r="A78" s="84"/>
      <c r="B78" s="84"/>
      <c r="C78" s="85">
        <v>16014120</v>
      </c>
    </row>
    <row r="79" spans="1:3">
      <c r="A79" s="84"/>
      <c r="B79" s="84"/>
      <c r="C79" s="85">
        <v>2104000</v>
      </c>
    </row>
    <row r="80" spans="1:3">
      <c r="A80" s="84"/>
      <c r="B80" s="84"/>
      <c r="C80" s="85">
        <v>965000</v>
      </c>
    </row>
    <row r="81" spans="1:3">
      <c r="A81" s="84"/>
      <c r="B81" s="84"/>
      <c r="C81" s="85">
        <v>3960000</v>
      </c>
    </row>
    <row r="82" spans="1:3">
      <c r="A82" s="84"/>
      <c r="B82" s="84"/>
      <c r="C82" s="85">
        <v>1212000</v>
      </c>
    </row>
    <row r="83" spans="1:3">
      <c r="A83" s="84"/>
      <c r="B83" s="84"/>
      <c r="C83" s="85">
        <v>57836422</v>
      </c>
    </row>
    <row r="84" spans="1:3">
      <c r="A84" s="84"/>
      <c r="B84" s="84"/>
      <c r="C84" s="85">
        <v>1812500</v>
      </c>
    </row>
    <row r="85" spans="1:3">
      <c r="A85" s="84"/>
      <c r="B85" s="84"/>
      <c r="C85" s="85">
        <v>580</v>
      </c>
    </row>
    <row r="86" spans="1:3">
      <c r="A86" s="84"/>
      <c r="B86" s="84"/>
      <c r="C86" s="85">
        <v>25611224</v>
      </c>
    </row>
    <row r="87" spans="1:3">
      <c r="A87" s="84"/>
      <c r="B87" s="84"/>
      <c r="C87" s="85">
        <v>693000</v>
      </c>
    </row>
    <row r="88" spans="1:3">
      <c r="A88" s="84"/>
      <c r="B88" s="84"/>
      <c r="C88" s="85">
        <v>1555000</v>
      </c>
    </row>
    <row r="89" spans="1:3">
      <c r="A89" s="86" t="s">
        <v>319</v>
      </c>
      <c r="B89" s="84"/>
      <c r="C89" s="85">
        <v>282958251</v>
      </c>
    </row>
    <row r="90" spans="1:3">
      <c r="A90" s="111" t="s">
        <v>320</v>
      </c>
      <c r="B90" s="112" t="s">
        <v>321</v>
      </c>
      <c r="C90" s="113">
        <v>3224080</v>
      </c>
    </row>
    <row r="91" spans="1:3">
      <c r="A91" s="114"/>
      <c r="B91" s="112" t="s">
        <v>322</v>
      </c>
      <c r="C91" s="113">
        <v>129290</v>
      </c>
    </row>
    <row r="92" spans="1:3">
      <c r="A92" s="115" t="s">
        <v>323</v>
      </c>
      <c r="B92" s="112"/>
      <c r="C92" s="113">
        <v>3353370</v>
      </c>
    </row>
    <row r="93" spans="1:3">
      <c r="A93" s="84" t="s">
        <v>27</v>
      </c>
      <c r="B93" s="84" t="s">
        <v>324</v>
      </c>
      <c r="C93" s="85">
        <v>24810000</v>
      </c>
    </row>
    <row r="94" spans="1:3">
      <c r="A94" s="84"/>
      <c r="B94" s="84"/>
      <c r="C94" s="85">
        <v>98000000</v>
      </c>
    </row>
    <row r="95" spans="1:3">
      <c r="A95" s="84"/>
      <c r="B95" s="84"/>
      <c r="C95" s="85">
        <v>138000000</v>
      </c>
    </row>
    <row r="96" spans="1:3">
      <c r="A96" s="84"/>
      <c r="B96" s="84"/>
      <c r="C96" s="90">
        <v>31403343</v>
      </c>
    </row>
    <row r="97" spans="1:3">
      <c r="A97" s="84"/>
      <c r="B97" s="84"/>
      <c r="C97" s="90">
        <v>267488453</v>
      </c>
    </row>
    <row r="98" spans="1:3">
      <c r="A98" s="84"/>
      <c r="B98" s="84"/>
      <c r="C98" s="85">
        <v>171000000</v>
      </c>
    </row>
    <row r="99" spans="1:3">
      <c r="A99" s="84"/>
      <c r="B99" s="84"/>
      <c r="C99" s="89"/>
    </row>
    <row r="100" spans="1:3">
      <c r="A100" s="86" t="s">
        <v>325</v>
      </c>
      <c r="B100" s="84"/>
      <c r="C100" s="85">
        <f>SUM(C93:C99)</f>
        <v>730701796</v>
      </c>
    </row>
    <row r="101" spans="1:3">
      <c r="A101" s="30" t="s">
        <v>326</v>
      </c>
      <c r="B101" s="529" t="s">
        <v>9346</v>
      </c>
      <c r="C101" s="31">
        <v>-80050</v>
      </c>
    </row>
    <row r="102" spans="1:3">
      <c r="A102" s="30"/>
      <c r="B102" s="30"/>
      <c r="C102" s="31">
        <v>-40700</v>
      </c>
    </row>
    <row r="103" spans="1:3">
      <c r="A103" s="30"/>
      <c r="B103" s="30"/>
      <c r="C103" s="31">
        <v>440000</v>
      </c>
    </row>
    <row r="104" spans="1:3">
      <c r="A104" s="30"/>
      <c r="B104" s="30"/>
      <c r="C104" s="31">
        <v>14403789</v>
      </c>
    </row>
    <row r="105" spans="1:3">
      <c r="A105" s="30"/>
      <c r="B105" s="30"/>
      <c r="C105" s="31">
        <v>20775910</v>
      </c>
    </row>
    <row r="106" spans="1:3">
      <c r="A106" s="30"/>
      <c r="B106" s="30"/>
      <c r="C106" s="31">
        <v>227500</v>
      </c>
    </row>
    <row r="107" spans="1:3">
      <c r="A107" s="30"/>
      <c r="B107" s="30"/>
      <c r="C107" s="31">
        <v>542630</v>
      </c>
    </row>
    <row r="108" spans="1:3">
      <c r="A108" s="30"/>
      <c r="B108" s="30"/>
      <c r="C108" s="31">
        <v>1017500</v>
      </c>
    </row>
    <row r="109" spans="1:3">
      <c r="A109" s="30"/>
      <c r="B109" s="30"/>
      <c r="C109" s="31">
        <v>1289366</v>
      </c>
    </row>
    <row r="110" spans="1:3">
      <c r="A110" s="30"/>
      <c r="B110" s="30"/>
      <c r="C110" s="31">
        <v>220000</v>
      </c>
    </row>
    <row r="111" spans="1:3">
      <c r="A111" s="30"/>
      <c r="B111" s="30"/>
      <c r="C111" s="31">
        <v>128510</v>
      </c>
    </row>
    <row r="112" spans="1:3">
      <c r="A112" s="30"/>
      <c r="B112" s="30"/>
      <c r="C112" s="31">
        <v>226560</v>
      </c>
    </row>
    <row r="113" spans="1:3">
      <c r="A113" s="30"/>
      <c r="B113" s="30"/>
      <c r="C113" s="31">
        <v>8228380</v>
      </c>
    </row>
    <row r="114" spans="1:3">
      <c r="A114" s="30"/>
      <c r="B114" s="30"/>
      <c r="C114" s="31">
        <v>-98000</v>
      </c>
    </row>
    <row r="115" spans="1:3">
      <c r="A115" s="30"/>
      <c r="B115" s="30"/>
      <c r="C115" s="31">
        <v>8800</v>
      </c>
    </row>
    <row r="116" spans="1:3">
      <c r="A116" s="30"/>
      <c r="B116" s="30"/>
      <c r="C116" s="31">
        <v>510000</v>
      </c>
    </row>
    <row r="117" spans="1:3">
      <c r="A117" s="30"/>
      <c r="B117" s="30"/>
      <c r="C117" s="31">
        <v>26319334</v>
      </c>
    </row>
    <row r="118" spans="1:3">
      <c r="A118" s="30"/>
      <c r="B118" s="30"/>
      <c r="C118" s="31">
        <v>-274700</v>
      </c>
    </row>
    <row r="119" spans="1:3">
      <c r="A119" s="30"/>
      <c r="B119" s="30"/>
      <c r="C119" s="31">
        <v>395472</v>
      </c>
    </row>
    <row r="120" spans="1:3">
      <c r="A120" s="30"/>
      <c r="B120" s="30"/>
      <c r="C120" s="31">
        <v>666000</v>
      </c>
    </row>
    <row r="121" spans="1:3">
      <c r="A121" s="32" t="s">
        <v>327</v>
      </c>
      <c r="B121" s="30"/>
      <c r="C121" s="31">
        <v>74906301</v>
      </c>
    </row>
    <row r="122" spans="1:3">
      <c r="A122" s="30" t="s">
        <v>28</v>
      </c>
      <c r="B122" s="30" t="s">
        <v>328</v>
      </c>
      <c r="C122" s="33"/>
    </row>
    <row r="123" spans="1:3">
      <c r="A123" s="30"/>
      <c r="B123" s="30"/>
      <c r="C123" s="31">
        <v>5435430</v>
      </c>
    </row>
    <row r="124" spans="1:3">
      <c r="A124" s="30"/>
      <c r="B124" s="30"/>
      <c r="C124" s="31">
        <v>990000</v>
      </c>
    </row>
    <row r="125" spans="1:3">
      <c r="A125" s="30"/>
      <c r="B125" s="30"/>
      <c r="C125" s="31">
        <v>83890</v>
      </c>
    </row>
    <row r="126" spans="1:3">
      <c r="A126" s="30"/>
      <c r="B126" s="30"/>
      <c r="C126" s="31">
        <v>3030500</v>
      </c>
    </row>
    <row r="127" spans="1:3">
      <c r="A127" s="30"/>
      <c r="B127" s="30"/>
      <c r="C127" s="31">
        <v>1375000</v>
      </c>
    </row>
    <row r="128" spans="1:3">
      <c r="A128" s="30"/>
      <c r="B128" s="30"/>
      <c r="C128" s="31">
        <v>343154</v>
      </c>
    </row>
    <row r="129" spans="1:3">
      <c r="A129" s="30"/>
      <c r="B129" s="30"/>
      <c r="C129" s="31">
        <v>3790</v>
      </c>
    </row>
    <row r="130" spans="1:3">
      <c r="A130" s="30"/>
      <c r="B130" s="30"/>
      <c r="C130" s="31">
        <v>143000</v>
      </c>
    </row>
    <row r="131" spans="1:3">
      <c r="A131" s="30"/>
      <c r="B131" s="30"/>
      <c r="C131" s="31">
        <v>2293890</v>
      </c>
    </row>
    <row r="132" spans="1:3">
      <c r="A132" s="30"/>
      <c r="B132" s="30"/>
      <c r="C132" s="31">
        <v>5459620</v>
      </c>
    </row>
    <row r="133" spans="1:3">
      <c r="A133" s="30"/>
      <c r="B133" s="30"/>
      <c r="C133" s="31">
        <v>6358940</v>
      </c>
    </row>
    <row r="134" spans="1:3">
      <c r="A134" s="30"/>
      <c r="B134" s="30"/>
      <c r="C134" s="31">
        <v>883000</v>
      </c>
    </row>
    <row r="135" spans="1:3">
      <c r="A135" s="30"/>
      <c r="B135" s="30"/>
      <c r="C135" s="31">
        <v>73800</v>
      </c>
    </row>
    <row r="136" spans="1:3">
      <c r="A136" s="30"/>
      <c r="B136" s="30"/>
      <c r="C136" s="31">
        <v>180950</v>
      </c>
    </row>
    <row r="137" spans="1:3">
      <c r="A137" s="30"/>
      <c r="B137" s="30"/>
      <c r="C137" s="31">
        <v>248050</v>
      </c>
    </row>
    <row r="138" spans="1:3">
      <c r="A138" s="30"/>
      <c r="B138" s="30"/>
      <c r="C138" s="31">
        <v>100200</v>
      </c>
    </row>
    <row r="139" spans="1:3">
      <c r="A139" s="30"/>
      <c r="B139" s="30"/>
      <c r="C139" s="31">
        <v>777600</v>
      </c>
    </row>
    <row r="140" spans="1:3">
      <c r="A140" s="30"/>
      <c r="B140" s="30"/>
      <c r="C140" s="31">
        <v>59910</v>
      </c>
    </row>
    <row r="141" spans="1:3">
      <c r="A141" s="30"/>
      <c r="B141" s="30"/>
      <c r="C141" s="31">
        <v>1358000</v>
      </c>
    </row>
    <row r="142" spans="1:3">
      <c r="A142" s="30"/>
      <c r="B142" s="30"/>
      <c r="C142" s="31">
        <v>703083</v>
      </c>
    </row>
    <row r="143" spans="1:3">
      <c r="A143" s="30"/>
      <c r="B143" s="30"/>
      <c r="C143" s="31">
        <v>1327915</v>
      </c>
    </row>
    <row r="144" spans="1:3">
      <c r="A144" s="30"/>
      <c r="B144" s="30"/>
      <c r="C144" s="31">
        <v>345250</v>
      </c>
    </row>
    <row r="145" spans="1:3">
      <c r="A145" s="30"/>
      <c r="B145" s="30"/>
      <c r="C145" s="31">
        <v>178300</v>
      </c>
    </row>
    <row r="146" spans="1:3">
      <c r="A146" s="30"/>
      <c r="B146" s="30"/>
      <c r="C146" s="31">
        <v>1355475</v>
      </c>
    </row>
    <row r="147" spans="1:3">
      <c r="A147" s="30"/>
      <c r="B147" s="30"/>
      <c r="C147" s="31">
        <v>793430</v>
      </c>
    </row>
    <row r="148" spans="1:3">
      <c r="A148" s="30"/>
      <c r="B148" s="30"/>
      <c r="C148" s="31">
        <v>103700</v>
      </c>
    </row>
    <row r="149" spans="1:3">
      <c r="A149" s="30"/>
      <c r="B149" s="30"/>
      <c r="C149" s="31">
        <v>128420</v>
      </c>
    </row>
    <row r="150" spans="1:3">
      <c r="A150" s="30"/>
      <c r="B150" s="30"/>
      <c r="C150" s="31">
        <v>57800</v>
      </c>
    </row>
    <row r="151" spans="1:3">
      <c r="A151" s="30"/>
      <c r="B151" s="30"/>
      <c r="C151" s="31">
        <v>797270</v>
      </c>
    </row>
    <row r="152" spans="1:3">
      <c r="A152" s="30"/>
      <c r="B152" s="30"/>
      <c r="C152" s="31">
        <v>750260</v>
      </c>
    </row>
    <row r="153" spans="1:3">
      <c r="A153" s="30"/>
      <c r="B153" s="30"/>
      <c r="C153" s="31">
        <v>399900</v>
      </c>
    </row>
    <row r="154" spans="1:3">
      <c r="A154" s="30"/>
      <c r="B154" s="30"/>
      <c r="C154" s="31">
        <v>323150</v>
      </c>
    </row>
    <row r="155" spans="1:3">
      <c r="A155" s="30"/>
      <c r="B155" s="30"/>
      <c r="C155" s="31">
        <v>1580480</v>
      </c>
    </row>
    <row r="156" spans="1:3">
      <c r="A156" s="30"/>
      <c r="B156" s="30"/>
      <c r="C156" s="31">
        <v>301876</v>
      </c>
    </row>
    <row r="157" spans="1:3">
      <c r="A157" s="30"/>
      <c r="B157" s="30"/>
      <c r="C157" s="31">
        <v>468850</v>
      </c>
    </row>
    <row r="158" spans="1:3">
      <c r="A158" s="30"/>
      <c r="B158" s="30"/>
      <c r="C158" s="31">
        <v>5277650</v>
      </c>
    </row>
    <row r="159" spans="1:3">
      <c r="A159" s="30"/>
      <c r="B159" s="30"/>
      <c r="C159" s="31">
        <v>3820040</v>
      </c>
    </row>
    <row r="160" spans="1:3">
      <c r="A160" s="30"/>
      <c r="B160" s="30"/>
      <c r="C160" s="31">
        <v>3043260</v>
      </c>
    </row>
    <row r="161" spans="1:3">
      <c r="A161" s="30"/>
      <c r="B161" s="30"/>
      <c r="C161" s="31">
        <v>511020</v>
      </c>
    </row>
    <row r="162" spans="1:3">
      <c r="A162" s="30"/>
      <c r="B162" s="30"/>
      <c r="C162" s="31">
        <v>1015100</v>
      </c>
    </row>
    <row r="163" spans="1:3">
      <c r="A163" s="30"/>
      <c r="B163" s="30"/>
      <c r="C163" s="31">
        <v>168100</v>
      </c>
    </row>
    <row r="164" spans="1:3">
      <c r="A164" s="30"/>
      <c r="B164" s="30"/>
      <c r="C164" s="31">
        <v>4100</v>
      </c>
    </row>
    <row r="165" spans="1:3">
      <c r="A165" s="30"/>
      <c r="B165" s="30"/>
      <c r="C165" s="31">
        <v>176600</v>
      </c>
    </row>
    <row r="166" spans="1:3">
      <c r="A166" s="30"/>
      <c r="B166" s="30"/>
      <c r="C166" s="31">
        <v>680770</v>
      </c>
    </row>
    <row r="167" spans="1:3">
      <c r="A167" s="30"/>
      <c r="B167" s="30"/>
      <c r="C167" s="31">
        <v>32200685</v>
      </c>
    </row>
    <row r="168" spans="1:3">
      <c r="A168" s="30"/>
      <c r="B168" s="30"/>
      <c r="C168" s="31">
        <v>39600</v>
      </c>
    </row>
    <row r="169" spans="1:3">
      <c r="A169" s="30"/>
      <c r="B169" s="30"/>
      <c r="C169" s="31">
        <v>17547</v>
      </c>
    </row>
    <row r="170" spans="1:3">
      <c r="A170" s="30"/>
      <c r="B170" s="30"/>
      <c r="C170" s="31">
        <v>440000</v>
      </c>
    </row>
    <row r="171" spans="1:3">
      <c r="A171" s="30"/>
      <c r="B171" s="30"/>
      <c r="C171" s="31">
        <v>3870595</v>
      </c>
    </row>
    <row r="172" spans="1:3">
      <c r="A172" s="30"/>
      <c r="B172" s="30"/>
      <c r="C172" s="31">
        <v>68200</v>
      </c>
    </row>
    <row r="173" spans="1:3">
      <c r="A173" s="30"/>
      <c r="B173" s="30"/>
      <c r="C173" s="31">
        <v>537800</v>
      </c>
    </row>
    <row r="174" spans="1:3">
      <c r="A174" s="30"/>
      <c r="B174" s="30"/>
      <c r="C174" s="31">
        <v>-7680</v>
      </c>
    </row>
    <row r="175" spans="1:3">
      <c r="A175" s="30"/>
      <c r="B175" s="30"/>
      <c r="C175" s="31">
        <v>10</v>
      </c>
    </row>
    <row r="176" spans="1:3">
      <c r="A176" s="30"/>
      <c r="B176" s="30"/>
      <c r="C176" s="31">
        <v>628600</v>
      </c>
    </row>
    <row r="177" spans="1:3">
      <c r="A177" s="30"/>
      <c r="B177" s="30"/>
      <c r="C177" s="31">
        <v>-27984</v>
      </c>
    </row>
    <row r="178" spans="1:3">
      <c r="A178" s="30"/>
      <c r="B178" s="30"/>
      <c r="C178" s="31">
        <v>-51945</v>
      </c>
    </row>
    <row r="179" spans="1:3">
      <c r="A179" s="30"/>
      <c r="B179" s="30"/>
      <c r="C179" s="31">
        <v>43</v>
      </c>
    </row>
    <row r="180" spans="1:3">
      <c r="A180" s="30"/>
      <c r="B180" s="30"/>
      <c r="C180" s="31">
        <v>69960</v>
      </c>
    </row>
    <row r="181" spans="1:3">
      <c r="A181" s="30"/>
      <c r="B181" s="30"/>
      <c r="C181" s="31">
        <v>1100000</v>
      </c>
    </row>
    <row r="182" spans="1:3">
      <c r="A182" s="30"/>
      <c r="B182" s="30"/>
      <c r="C182" s="31">
        <v>18102</v>
      </c>
    </row>
    <row r="183" spans="1:3">
      <c r="A183" s="30"/>
      <c r="B183" s="30"/>
      <c r="C183" s="31">
        <v>14300</v>
      </c>
    </row>
    <row r="184" spans="1:3">
      <c r="A184" s="30"/>
      <c r="B184" s="30"/>
      <c r="C184" s="31">
        <v>1261459</v>
      </c>
    </row>
    <row r="185" spans="1:3">
      <c r="A185" s="30"/>
      <c r="B185" s="30"/>
      <c r="C185" s="31">
        <v>359738</v>
      </c>
    </row>
    <row r="186" spans="1:3">
      <c r="A186" s="30"/>
      <c r="B186" s="30"/>
      <c r="C186" s="31">
        <v>123746463</v>
      </c>
    </row>
    <row r="187" spans="1:3">
      <c r="A187" s="32" t="s">
        <v>330</v>
      </c>
      <c r="B187" s="30"/>
      <c r="C187" s="31">
        <f>SUM(C122:C186)</f>
        <v>217796016</v>
      </c>
    </row>
    <row r="188" spans="1:3">
      <c r="A188" s="30" t="s">
        <v>9325</v>
      </c>
      <c r="B188" s="30" t="s">
        <v>9312</v>
      </c>
      <c r="C188" s="31">
        <v>661540</v>
      </c>
    </row>
    <row r="189" spans="1:3">
      <c r="A189" s="32" t="s">
        <v>9326</v>
      </c>
      <c r="B189" s="30"/>
      <c r="C189" s="31">
        <v>661540</v>
      </c>
    </row>
    <row r="190" spans="1:3">
      <c r="A190" s="30" t="s">
        <v>9325</v>
      </c>
      <c r="B190" s="30" t="s">
        <v>9312</v>
      </c>
      <c r="C190" s="31">
        <v>64127505</v>
      </c>
    </row>
    <row r="191" spans="1:3">
      <c r="A191" s="32" t="s">
        <v>9326</v>
      </c>
      <c r="B191" s="30"/>
      <c r="C191" s="31">
        <v>64127505</v>
      </c>
    </row>
    <row r="192" spans="1:3">
      <c r="A192" s="30" t="s">
        <v>29</v>
      </c>
      <c r="B192" s="528" t="s">
        <v>9347</v>
      </c>
      <c r="C192" s="31">
        <v>31720</v>
      </c>
    </row>
    <row r="193" spans="1:3">
      <c r="A193" s="30"/>
      <c r="B193" s="30" t="s">
        <v>331</v>
      </c>
      <c r="C193" s="31">
        <v>7705960</v>
      </c>
    </row>
    <row r="194" spans="1:3">
      <c r="A194" s="30"/>
      <c r="B194" s="30" t="s">
        <v>329</v>
      </c>
      <c r="C194" s="31">
        <v>897920</v>
      </c>
    </row>
    <row r="195" spans="1:3">
      <c r="A195" s="30"/>
      <c r="B195" s="30" t="s">
        <v>317</v>
      </c>
      <c r="C195" s="31">
        <v>4608189</v>
      </c>
    </row>
    <row r="196" spans="1:3">
      <c r="A196" s="30"/>
      <c r="B196" s="30" t="s">
        <v>318</v>
      </c>
      <c r="C196" s="31">
        <v>6359140</v>
      </c>
    </row>
    <row r="197" spans="1:3">
      <c r="A197" s="30"/>
      <c r="B197" s="30" t="s">
        <v>332</v>
      </c>
      <c r="C197" s="31">
        <v>478583</v>
      </c>
    </row>
    <row r="198" spans="1:3">
      <c r="A198" s="30"/>
      <c r="B198" s="530" t="s">
        <v>9348</v>
      </c>
      <c r="C198" s="31">
        <v>1000000</v>
      </c>
    </row>
    <row r="199" spans="1:3">
      <c r="A199" s="30"/>
      <c r="B199" s="30"/>
      <c r="C199" s="31">
        <v>1450000</v>
      </c>
    </row>
    <row r="200" spans="1:3">
      <c r="A200" s="30"/>
      <c r="B200" s="30"/>
      <c r="C200" s="31">
        <v>213200</v>
      </c>
    </row>
    <row r="201" spans="1:3">
      <c r="A201" s="30"/>
      <c r="B201" s="30"/>
      <c r="C201" s="31">
        <v>65000</v>
      </c>
    </row>
    <row r="202" spans="1:3">
      <c r="A202" s="30"/>
      <c r="B202" s="30"/>
      <c r="C202" s="31">
        <v>1000000</v>
      </c>
    </row>
    <row r="203" spans="1:3">
      <c r="A203" s="30"/>
      <c r="B203" s="30"/>
      <c r="C203" s="31">
        <v>1087450</v>
      </c>
    </row>
    <row r="204" spans="1:3">
      <c r="A204" s="30"/>
      <c r="B204" s="30"/>
      <c r="C204" s="31">
        <v>1752000</v>
      </c>
    </row>
    <row r="205" spans="1:3">
      <c r="A205" s="30"/>
      <c r="B205" s="30"/>
      <c r="C205" s="31">
        <v>48406163</v>
      </c>
    </row>
    <row r="206" spans="1:3">
      <c r="A206" s="30"/>
      <c r="B206" s="30"/>
      <c r="C206" s="31">
        <v>1000000</v>
      </c>
    </row>
    <row r="207" spans="1:3">
      <c r="A207" s="30"/>
      <c r="B207" s="30"/>
      <c r="C207" s="31">
        <v>11462897</v>
      </c>
    </row>
    <row r="208" spans="1:3">
      <c r="A208" s="30"/>
      <c r="B208" s="30"/>
      <c r="C208" s="31">
        <v>514110</v>
      </c>
    </row>
    <row r="209" spans="1:4">
      <c r="A209" s="30"/>
      <c r="B209" s="30"/>
      <c r="C209" s="31">
        <v>500000</v>
      </c>
    </row>
    <row r="210" spans="1:4">
      <c r="A210" s="30"/>
      <c r="B210" s="30"/>
      <c r="C210" s="31">
        <v>1706600</v>
      </c>
    </row>
    <row r="211" spans="1:4">
      <c r="A211" s="30"/>
      <c r="B211" s="30"/>
      <c r="C211" s="31">
        <v>240000</v>
      </c>
    </row>
    <row r="212" spans="1:4">
      <c r="A212" s="30"/>
      <c r="B212" s="30"/>
      <c r="C212" s="31">
        <v>-8703</v>
      </c>
    </row>
    <row r="213" spans="1:4">
      <c r="A213" s="30"/>
      <c r="B213" s="30"/>
      <c r="C213" s="31">
        <v>855000</v>
      </c>
    </row>
    <row r="214" spans="1:4">
      <c r="A214" s="30"/>
      <c r="B214" s="30"/>
      <c r="C214" s="31">
        <v>1010000</v>
      </c>
    </row>
    <row r="215" spans="1:4">
      <c r="A215" s="32" t="s">
        <v>333</v>
      </c>
      <c r="B215" s="30"/>
      <c r="C215" s="31">
        <f>SUM(C192:C214)</f>
        <v>92335229</v>
      </c>
    </row>
    <row r="216" spans="1:4">
      <c r="A216" s="30" t="s">
        <v>334</v>
      </c>
      <c r="B216" s="30" t="s">
        <v>9311</v>
      </c>
      <c r="C216" s="31">
        <v>59905021</v>
      </c>
      <c r="D216" s="1" t="s">
        <v>335</v>
      </c>
    </row>
    <row r="217" spans="1:4">
      <c r="A217" s="32" t="s">
        <v>336</v>
      </c>
      <c r="B217" s="30"/>
      <c r="C217" s="31">
        <v>59905021</v>
      </c>
    </row>
    <row r="218" spans="1:4">
      <c r="A218" s="91" t="s">
        <v>337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DDFE6-3A79-4B9F-A43C-1B452F47361F}">
  <sheetPr>
    <tabColor rgb="FF92D050"/>
  </sheetPr>
  <dimension ref="A1:I12864"/>
  <sheetViews>
    <sheetView workbookViewId="0">
      <selection activeCell="C37" sqref="C37"/>
    </sheetView>
    <sheetView topLeftCell="A3458" workbookViewId="1">
      <selection activeCell="D3496" sqref="D3496"/>
    </sheetView>
  </sheetViews>
  <sheetFormatPr defaultColWidth="9" defaultRowHeight="13.2"/>
  <cols>
    <col min="1" max="1" width="21.09765625" style="95" customWidth="1"/>
    <col min="2" max="2" width="21.69921875" style="95" customWidth="1"/>
    <col min="3" max="3" width="35.59765625" style="95" customWidth="1"/>
    <col min="4" max="4" width="9" style="95"/>
    <col min="5" max="5" width="14" style="95" bestFit="1" customWidth="1"/>
    <col min="6" max="7" width="13.69921875" style="95" bestFit="1" customWidth="1"/>
    <col min="8" max="16384" width="9" style="95"/>
  </cols>
  <sheetData>
    <row r="1" spans="1:7">
      <c r="A1" s="536" t="s">
        <v>9110</v>
      </c>
      <c r="B1" s="357"/>
    </row>
    <row r="2" spans="1:7" ht="13.8" thickBot="1">
      <c r="A2" s="28" t="s">
        <v>338</v>
      </c>
      <c r="B2" s="28" t="s">
        <v>339</v>
      </c>
      <c r="C2" s="28" t="s">
        <v>340</v>
      </c>
      <c r="D2" s="28" t="s">
        <v>341</v>
      </c>
      <c r="E2" s="28" t="s">
        <v>342</v>
      </c>
      <c r="F2" s="28" t="s">
        <v>343</v>
      </c>
      <c r="G2" s="28" t="s">
        <v>344</v>
      </c>
    </row>
    <row r="3" spans="1:7">
      <c r="A3" s="95" t="s">
        <v>345</v>
      </c>
      <c r="B3" s="95" t="s">
        <v>346</v>
      </c>
      <c r="C3" s="95" t="s">
        <v>345</v>
      </c>
      <c r="D3" s="95" t="s">
        <v>345</v>
      </c>
      <c r="E3" s="96">
        <v>1540040</v>
      </c>
      <c r="G3" s="96">
        <v>1540040</v>
      </c>
    </row>
    <row r="4" spans="1:7">
      <c r="A4" s="95" t="s">
        <v>347</v>
      </c>
      <c r="D4" s="95" t="s">
        <v>9315</v>
      </c>
      <c r="F4" s="96">
        <v>3000</v>
      </c>
      <c r="G4" s="96">
        <v>1537040</v>
      </c>
    </row>
    <row r="5" spans="1:7">
      <c r="A5" s="95" t="s">
        <v>348</v>
      </c>
      <c r="D5" s="95" t="s">
        <v>349</v>
      </c>
      <c r="F5" s="96">
        <v>8000</v>
      </c>
      <c r="G5" s="96">
        <v>1529040</v>
      </c>
    </row>
    <row r="6" spans="1:7">
      <c r="A6" s="95" t="s">
        <v>350</v>
      </c>
      <c r="D6" s="95" t="s">
        <v>9315</v>
      </c>
      <c r="E6" s="96">
        <v>20000</v>
      </c>
      <c r="G6" s="95" t="s">
        <v>345</v>
      </c>
    </row>
    <row r="7" spans="1:7">
      <c r="A7" s="95" t="s">
        <v>350</v>
      </c>
      <c r="D7" s="95" t="s">
        <v>9315</v>
      </c>
      <c r="E7" s="96">
        <v>20000</v>
      </c>
      <c r="G7" s="96">
        <v>1569040</v>
      </c>
    </row>
    <row r="8" spans="1:7">
      <c r="A8" s="95" t="s">
        <v>351</v>
      </c>
      <c r="D8" s="95" t="s">
        <v>9315</v>
      </c>
      <c r="F8" s="96">
        <v>19500</v>
      </c>
      <c r="G8" s="96">
        <v>1549540</v>
      </c>
    </row>
    <row r="9" spans="1:7">
      <c r="A9" s="95" t="s">
        <v>352</v>
      </c>
      <c r="D9" s="95" t="s">
        <v>9315</v>
      </c>
      <c r="F9" s="96">
        <v>27000</v>
      </c>
      <c r="G9" s="96">
        <v>1522540</v>
      </c>
    </row>
    <row r="10" spans="1:7">
      <c r="A10" s="95" t="s">
        <v>353</v>
      </c>
      <c r="D10" s="95" t="s">
        <v>349</v>
      </c>
      <c r="F10" s="96">
        <v>1800</v>
      </c>
      <c r="G10" s="96">
        <v>1520740</v>
      </c>
    </row>
    <row r="11" spans="1:7">
      <c r="A11" s="95" t="s">
        <v>354</v>
      </c>
      <c r="D11" s="95" t="s">
        <v>9315</v>
      </c>
      <c r="E11" s="96">
        <v>24500</v>
      </c>
      <c r="G11" s="95" t="s">
        <v>345</v>
      </c>
    </row>
    <row r="12" spans="1:7">
      <c r="A12" s="95" t="s">
        <v>354</v>
      </c>
      <c r="D12" s="95" t="s">
        <v>9315</v>
      </c>
      <c r="E12" s="96">
        <v>15000</v>
      </c>
      <c r="G12" s="95" t="s">
        <v>345</v>
      </c>
    </row>
    <row r="13" spans="1:7">
      <c r="A13" s="95" t="s">
        <v>355</v>
      </c>
      <c r="D13" s="95" t="s">
        <v>9315</v>
      </c>
      <c r="F13" s="96">
        <v>30000</v>
      </c>
      <c r="G13" s="96">
        <v>1530240</v>
      </c>
    </row>
    <row r="14" spans="1:7">
      <c r="A14" s="95" t="s">
        <v>356</v>
      </c>
      <c r="D14" s="95" t="s">
        <v>349</v>
      </c>
      <c r="E14" s="96">
        <v>40000</v>
      </c>
      <c r="G14" s="96">
        <v>1570240</v>
      </c>
    </row>
    <row r="15" spans="1:7">
      <c r="A15" s="95" t="s">
        <v>357</v>
      </c>
      <c r="D15" s="95" t="s">
        <v>349</v>
      </c>
      <c r="F15" s="96">
        <v>54000</v>
      </c>
      <c r="G15" s="96">
        <v>1516240</v>
      </c>
    </row>
    <row r="16" spans="1:7">
      <c r="A16" s="95" t="s">
        <v>358</v>
      </c>
      <c r="D16" s="95" t="s">
        <v>345</v>
      </c>
      <c r="E16" s="96">
        <v>7950</v>
      </c>
      <c r="G16" s="95" t="s">
        <v>345</v>
      </c>
    </row>
    <row r="17" spans="1:8">
      <c r="A17" s="95" t="s">
        <v>359</v>
      </c>
      <c r="D17" s="95" t="s">
        <v>345</v>
      </c>
      <c r="E17" s="96">
        <v>39500</v>
      </c>
      <c r="G17" s="95" t="s">
        <v>345</v>
      </c>
    </row>
    <row r="18" spans="1:8">
      <c r="A18" s="95" t="s">
        <v>359</v>
      </c>
      <c r="D18" s="95" t="s">
        <v>345</v>
      </c>
      <c r="E18" s="96">
        <v>13300</v>
      </c>
      <c r="G18" s="95" t="s">
        <v>345</v>
      </c>
    </row>
    <row r="19" spans="1:8">
      <c r="A19" s="95" t="s">
        <v>360</v>
      </c>
      <c r="D19" s="95" t="s">
        <v>345</v>
      </c>
      <c r="E19" s="96">
        <v>5200</v>
      </c>
      <c r="G19" s="96">
        <v>1582190</v>
      </c>
    </row>
    <row r="20" spans="1:8" ht="13.8" thickBot="1">
      <c r="A20" s="97" t="s">
        <v>361</v>
      </c>
      <c r="B20" s="97"/>
      <c r="C20" s="97"/>
      <c r="D20" s="97" t="s">
        <v>345</v>
      </c>
      <c r="E20" s="98">
        <v>185450</v>
      </c>
      <c r="F20" s="98">
        <v>143300</v>
      </c>
      <c r="G20" s="97" t="s">
        <v>345</v>
      </c>
      <c r="H20" s="26"/>
    </row>
    <row r="21" spans="1:8">
      <c r="A21" s="95" t="s">
        <v>362</v>
      </c>
      <c r="D21" s="95" t="s">
        <v>9315</v>
      </c>
      <c r="E21" s="96">
        <v>33000</v>
      </c>
      <c r="G21" s="95" t="s">
        <v>345</v>
      </c>
    </row>
    <row r="22" spans="1:8">
      <c r="A22" s="95" t="s">
        <v>363</v>
      </c>
      <c r="D22" s="95" t="s">
        <v>9315</v>
      </c>
      <c r="E22" s="96">
        <v>29000</v>
      </c>
      <c r="G22" s="96">
        <v>1644190</v>
      </c>
    </row>
    <row r="23" spans="1:8">
      <c r="A23" s="95" t="s">
        <v>364</v>
      </c>
      <c r="D23" s="95" t="s">
        <v>9315</v>
      </c>
      <c r="F23" s="96">
        <v>4500</v>
      </c>
      <c r="G23" s="96">
        <v>1639690</v>
      </c>
    </row>
    <row r="24" spans="1:8">
      <c r="A24" s="95" t="s">
        <v>365</v>
      </c>
      <c r="D24" s="95" t="s">
        <v>9315</v>
      </c>
      <c r="F24" s="96">
        <v>19500</v>
      </c>
      <c r="G24" s="96">
        <v>1620190</v>
      </c>
    </row>
    <row r="25" spans="1:8">
      <c r="A25" s="95" t="s">
        <v>366</v>
      </c>
      <c r="D25" s="95" t="s">
        <v>9315</v>
      </c>
      <c r="F25" s="96">
        <v>3000</v>
      </c>
      <c r="G25" s="96">
        <v>1617190</v>
      </c>
    </row>
    <row r="26" spans="1:8">
      <c r="A26" s="95" t="s">
        <v>367</v>
      </c>
      <c r="D26" s="95" t="s">
        <v>9315</v>
      </c>
      <c r="E26" s="96">
        <v>75000</v>
      </c>
      <c r="G26" s="96">
        <v>1692190</v>
      </c>
    </row>
    <row r="27" spans="1:8">
      <c r="A27" s="95" t="s">
        <v>368</v>
      </c>
      <c r="D27" s="95" t="s">
        <v>9315</v>
      </c>
      <c r="F27" s="96">
        <v>13000</v>
      </c>
      <c r="G27" s="95" t="s">
        <v>345</v>
      </c>
    </row>
    <row r="28" spans="1:8">
      <c r="A28" s="95" t="s">
        <v>369</v>
      </c>
      <c r="D28" s="95" t="s">
        <v>9315</v>
      </c>
      <c r="F28" s="96">
        <v>18000</v>
      </c>
      <c r="G28" s="96">
        <v>1661190</v>
      </c>
    </row>
    <row r="29" spans="1:8">
      <c r="A29" s="95" t="s">
        <v>370</v>
      </c>
      <c r="D29" s="95" t="s">
        <v>9315</v>
      </c>
      <c r="F29" s="96">
        <v>3000</v>
      </c>
      <c r="G29" s="96">
        <v>1658190</v>
      </c>
    </row>
    <row r="30" spans="1:8">
      <c r="A30" s="95" t="s">
        <v>371</v>
      </c>
      <c r="D30" s="95" t="s">
        <v>9315</v>
      </c>
      <c r="F30" s="96">
        <v>18000</v>
      </c>
      <c r="G30" s="96">
        <v>1640190</v>
      </c>
    </row>
    <row r="31" spans="1:8">
      <c r="A31" s="95" t="s">
        <v>372</v>
      </c>
      <c r="D31" s="95" t="s">
        <v>9315</v>
      </c>
      <c r="F31" s="96">
        <v>3000</v>
      </c>
      <c r="G31" s="96">
        <v>1637190</v>
      </c>
    </row>
    <row r="32" spans="1:8">
      <c r="A32" s="95" t="s">
        <v>373</v>
      </c>
      <c r="D32" s="95" t="s">
        <v>345</v>
      </c>
      <c r="E32" s="96">
        <v>5000</v>
      </c>
      <c r="G32" s="95" t="s">
        <v>345</v>
      </c>
    </row>
    <row r="33" spans="1:9">
      <c r="A33" s="95" t="s">
        <v>374</v>
      </c>
      <c r="D33" s="95" t="s">
        <v>345</v>
      </c>
      <c r="E33" s="96">
        <v>15800</v>
      </c>
      <c r="G33" s="95" t="s">
        <v>345</v>
      </c>
    </row>
    <row r="34" spans="1:9">
      <c r="A34" s="95" t="s">
        <v>375</v>
      </c>
      <c r="D34" s="95" t="s">
        <v>345</v>
      </c>
      <c r="E34" s="96">
        <v>9000</v>
      </c>
      <c r="G34" s="96">
        <v>1666990</v>
      </c>
    </row>
    <row r="35" spans="1:9" ht="13.8" thickBot="1">
      <c r="A35" s="97" t="s">
        <v>376</v>
      </c>
      <c r="B35" s="97"/>
      <c r="C35" s="97"/>
      <c r="D35" s="97" t="s">
        <v>345</v>
      </c>
      <c r="E35" s="98">
        <v>166800</v>
      </c>
      <c r="F35" s="98">
        <v>82000</v>
      </c>
      <c r="G35" s="97" t="s">
        <v>345</v>
      </c>
      <c r="H35" s="97"/>
      <c r="I35" s="97"/>
    </row>
    <row r="36" spans="1:9">
      <c r="A36" s="95" t="s">
        <v>377</v>
      </c>
      <c r="D36" s="95" t="s">
        <v>9315</v>
      </c>
      <c r="F36" s="96">
        <v>19500</v>
      </c>
      <c r="G36" s="95" t="s">
        <v>345</v>
      </c>
    </row>
    <row r="37" spans="1:9">
      <c r="A37" s="95" t="s">
        <v>378</v>
      </c>
      <c r="D37" s="95" t="s">
        <v>9315</v>
      </c>
      <c r="E37" s="96">
        <v>15500</v>
      </c>
      <c r="G37" s="96">
        <v>1662990</v>
      </c>
    </row>
    <row r="38" spans="1:9">
      <c r="A38" s="95" t="s">
        <v>379</v>
      </c>
      <c r="D38" s="95" t="s">
        <v>9315</v>
      </c>
      <c r="E38" s="96">
        <v>3000</v>
      </c>
      <c r="G38" s="96">
        <v>1665990</v>
      </c>
    </row>
    <row r="39" spans="1:9">
      <c r="A39" s="95" t="s">
        <v>380</v>
      </c>
      <c r="D39" s="95" t="s">
        <v>9315</v>
      </c>
      <c r="F39" s="96">
        <v>3000</v>
      </c>
      <c r="G39" s="96">
        <v>1662990</v>
      </c>
    </row>
    <row r="40" spans="1:9">
      <c r="A40" s="95" t="s">
        <v>381</v>
      </c>
      <c r="D40" s="95" t="s">
        <v>9315</v>
      </c>
      <c r="F40" s="96">
        <v>60000</v>
      </c>
      <c r="G40" s="95" t="s">
        <v>345</v>
      </c>
    </row>
    <row r="41" spans="1:9">
      <c r="A41" s="95" t="s">
        <v>382</v>
      </c>
      <c r="D41" s="95" t="s">
        <v>9315</v>
      </c>
      <c r="F41" s="96">
        <v>19900</v>
      </c>
      <c r="G41" s="96">
        <v>1583090</v>
      </c>
    </row>
    <row r="42" spans="1:9">
      <c r="A42" s="95" t="s">
        <v>383</v>
      </c>
      <c r="D42" s="95" t="s">
        <v>9315</v>
      </c>
      <c r="F42" s="95">
        <v>900</v>
      </c>
      <c r="G42" s="95" t="s">
        <v>345</v>
      </c>
    </row>
    <row r="43" spans="1:9">
      <c r="A43" s="95" t="s">
        <v>384</v>
      </c>
      <c r="D43" s="95" t="s">
        <v>9315</v>
      </c>
      <c r="F43" s="96">
        <v>18000</v>
      </c>
      <c r="G43" s="95" t="s">
        <v>345</v>
      </c>
    </row>
    <row r="44" spans="1:9">
      <c r="A44" s="95" t="s">
        <v>385</v>
      </c>
      <c r="D44" s="95" t="s">
        <v>9315</v>
      </c>
      <c r="E44" s="96">
        <v>100000</v>
      </c>
      <c r="G44" s="96">
        <v>1664190</v>
      </c>
    </row>
    <row r="45" spans="1:9">
      <c r="A45" s="95" t="s">
        <v>386</v>
      </c>
      <c r="D45" s="95" t="s">
        <v>9315</v>
      </c>
      <c r="F45" s="96">
        <v>3000</v>
      </c>
      <c r="G45" s="96">
        <v>1661190</v>
      </c>
    </row>
    <row r="46" spans="1:9">
      <c r="A46" s="95" t="s">
        <v>387</v>
      </c>
      <c r="D46" s="95" t="s">
        <v>9315</v>
      </c>
      <c r="F46" s="96">
        <v>19500</v>
      </c>
      <c r="G46" s="96">
        <v>1641690</v>
      </c>
    </row>
    <row r="47" spans="1:9">
      <c r="A47" s="95" t="s">
        <v>388</v>
      </c>
      <c r="D47" s="95" t="s">
        <v>9315</v>
      </c>
      <c r="F47" s="96">
        <v>3000</v>
      </c>
      <c r="G47" s="96">
        <v>1638690</v>
      </c>
    </row>
    <row r="48" spans="1:9">
      <c r="A48" s="95" t="s">
        <v>389</v>
      </c>
      <c r="D48" s="95" t="s">
        <v>349</v>
      </c>
      <c r="F48" s="96">
        <v>20000</v>
      </c>
      <c r="G48" s="96">
        <v>1618690</v>
      </c>
    </row>
    <row r="49" spans="1:8">
      <c r="A49" s="95" t="s">
        <v>390</v>
      </c>
      <c r="D49" s="95" t="s">
        <v>349</v>
      </c>
      <c r="F49" s="96">
        <v>10000</v>
      </c>
      <c r="G49" s="96">
        <v>1608690</v>
      </c>
    </row>
    <row r="50" spans="1:8">
      <c r="A50" s="95" t="s">
        <v>391</v>
      </c>
      <c r="D50" s="95" t="s">
        <v>9315</v>
      </c>
      <c r="F50" s="96">
        <v>4500</v>
      </c>
      <c r="G50" s="96">
        <v>1604190</v>
      </c>
    </row>
    <row r="51" spans="1:8">
      <c r="A51" s="95" t="s">
        <v>392</v>
      </c>
      <c r="D51" s="95" t="s">
        <v>393</v>
      </c>
      <c r="F51" s="96">
        <v>2400</v>
      </c>
      <c r="G51" s="96">
        <v>1601790</v>
      </c>
    </row>
    <row r="52" spans="1:8">
      <c r="A52" s="95" t="s">
        <v>394</v>
      </c>
      <c r="D52" s="95" t="s">
        <v>345</v>
      </c>
      <c r="E52" s="96">
        <v>3450</v>
      </c>
      <c r="G52" s="95" t="s">
        <v>345</v>
      </c>
    </row>
    <row r="53" spans="1:8">
      <c r="A53" s="95" t="s">
        <v>395</v>
      </c>
      <c r="D53" s="95" t="s">
        <v>345</v>
      </c>
      <c r="E53" s="96">
        <v>3500</v>
      </c>
      <c r="G53" s="95" t="s">
        <v>345</v>
      </c>
    </row>
    <row r="54" spans="1:8">
      <c r="A54" s="95" t="s">
        <v>395</v>
      </c>
      <c r="D54" s="95" t="s">
        <v>345</v>
      </c>
      <c r="E54" s="96">
        <v>8200</v>
      </c>
      <c r="G54" s="96">
        <v>1616940</v>
      </c>
    </row>
    <row r="55" spans="1:8" s="26" customFormat="1" ht="13.8" thickBot="1">
      <c r="A55" s="97" t="s">
        <v>396</v>
      </c>
      <c r="B55" s="97"/>
      <c r="C55" s="97"/>
      <c r="D55" s="97" t="s">
        <v>345</v>
      </c>
      <c r="E55" s="98">
        <v>133650</v>
      </c>
      <c r="F55" s="98">
        <v>183700</v>
      </c>
      <c r="G55" s="97" t="s">
        <v>345</v>
      </c>
    </row>
    <row r="56" spans="1:8">
      <c r="A56" s="536" t="s">
        <v>397</v>
      </c>
      <c r="B56" s="26"/>
      <c r="C56" s="26"/>
      <c r="D56" s="26" t="s">
        <v>345</v>
      </c>
      <c r="E56" s="534">
        <v>2025940</v>
      </c>
      <c r="F56" s="534">
        <v>409000</v>
      </c>
      <c r="G56" s="535">
        <v>1616940</v>
      </c>
      <c r="H56" s="26"/>
    </row>
    <row r="57" spans="1:8">
      <c r="A57" s="26" t="s">
        <v>398</v>
      </c>
      <c r="B57" s="26"/>
      <c r="C57" s="26"/>
      <c r="D57" s="26"/>
      <c r="E57" s="26"/>
      <c r="F57" s="26"/>
      <c r="G57" s="26"/>
      <c r="H57" s="26"/>
    </row>
    <row r="59" spans="1:8">
      <c r="A59" s="95" t="s">
        <v>9111</v>
      </c>
    </row>
    <row r="60" spans="1:8">
      <c r="A60" s="95" t="s">
        <v>338</v>
      </c>
      <c r="D60" s="95" t="s">
        <v>341</v>
      </c>
      <c r="E60" s="95" t="s">
        <v>342</v>
      </c>
      <c r="F60" s="95" t="s">
        <v>343</v>
      </c>
      <c r="G60" s="95" t="s">
        <v>344</v>
      </c>
    </row>
    <row r="61" spans="1:8">
      <c r="A61" s="95" t="s">
        <v>345</v>
      </c>
      <c r="D61" s="95" t="s">
        <v>345</v>
      </c>
      <c r="E61" s="96">
        <v>3914013742</v>
      </c>
      <c r="G61" s="96">
        <v>3914013742</v>
      </c>
    </row>
    <row r="62" spans="1:8">
      <c r="A62" s="95" t="s">
        <v>399</v>
      </c>
      <c r="D62" s="95" t="s">
        <v>345</v>
      </c>
      <c r="F62" s="96">
        <v>4943780</v>
      </c>
      <c r="G62" s="95" t="s">
        <v>345</v>
      </c>
    </row>
    <row r="63" spans="1:8">
      <c r="A63" s="95" t="s">
        <v>399</v>
      </c>
      <c r="D63" s="95" t="s">
        <v>345</v>
      </c>
      <c r="F63" s="96">
        <v>1100</v>
      </c>
      <c r="G63" s="95" t="s">
        <v>345</v>
      </c>
    </row>
    <row r="64" spans="1:8">
      <c r="A64" s="95" t="s">
        <v>399</v>
      </c>
      <c r="D64" s="95" t="s">
        <v>400</v>
      </c>
      <c r="F64" s="96">
        <v>30000</v>
      </c>
      <c r="G64" s="95" t="s">
        <v>345</v>
      </c>
    </row>
    <row r="65" spans="1:7">
      <c r="A65" s="95" t="s">
        <v>401</v>
      </c>
      <c r="D65" s="95" t="s">
        <v>345</v>
      </c>
      <c r="E65" s="96">
        <v>-265473524</v>
      </c>
      <c r="G65" s="95" t="s">
        <v>345</v>
      </c>
    </row>
    <row r="66" spans="1:7">
      <c r="A66" s="95" t="s">
        <v>401</v>
      </c>
      <c r="D66" s="95" t="s">
        <v>345</v>
      </c>
      <c r="E66" s="96">
        <v>-31193061</v>
      </c>
      <c r="G66" s="96">
        <v>3612372277</v>
      </c>
    </row>
    <row r="67" spans="1:7">
      <c r="A67" s="95" t="s">
        <v>402</v>
      </c>
      <c r="D67" s="95" t="s">
        <v>345</v>
      </c>
      <c r="F67" s="96">
        <v>1712497</v>
      </c>
      <c r="G67" s="95" t="s">
        <v>345</v>
      </c>
    </row>
    <row r="68" spans="1:7">
      <c r="A68" s="95" t="s">
        <v>402</v>
      </c>
      <c r="D68" s="95" t="s">
        <v>345</v>
      </c>
      <c r="F68" s="96">
        <v>1320</v>
      </c>
      <c r="G68" s="96">
        <v>3610658460</v>
      </c>
    </row>
    <row r="69" spans="1:7">
      <c r="A69" s="95" t="s">
        <v>403</v>
      </c>
      <c r="D69" s="95" t="s">
        <v>345</v>
      </c>
      <c r="F69" s="96">
        <v>3722284</v>
      </c>
      <c r="G69" s="95" t="s">
        <v>345</v>
      </c>
    </row>
    <row r="70" spans="1:7">
      <c r="A70" s="95" t="s">
        <v>403</v>
      </c>
      <c r="D70" s="95" t="s">
        <v>345</v>
      </c>
      <c r="F70" s="96">
        <v>2860</v>
      </c>
      <c r="G70" s="95" t="s">
        <v>345</v>
      </c>
    </row>
    <row r="71" spans="1:7">
      <c r="A71" s="95" t="s">
        <v>403</v>
      </c>
      <c r="D71" s="95" t="s">
        <v>400</v>
      </c>
      <c r="F71" s="96">
        <v>1000</v>
      </c>
      <c r="G71" s="96">
        <v>3606932316</v>
      </c>
    </row>
    <row r="72" spans="1:7">
      <c r="A72" s="95" t="s">
        <v>404</v>
      </c>
      <c r="D72" s="95" t="s">
        <v>345</v>
      </c>
      <c r="F72" s="96">
        <v>220000</v>
      </c>
      <c r="G72" s="95" t="s">
        <v>345</v>
      </c>
    </row>
    <row r="73" spans="1:7">
      <c r="A73" s="95" t="s">
        <v>404</v>
      </c>
      <c r="D73" s="95" t="s">
        <v>400</v>
      </c>
      <c r="F73" s="96">
        <v>12500</v>
      </c>
      <c r="G73" s="95" t="s">
        <v>345</v>
      </c>
    </row>
    <row r="74" spans="1:7">
      <c r="A74" s="95" t="s">
        <v>404</v>
      </c>
      <c r="D74" s="95" t="s">
        <v>349</v>
      </c>
      <c r="F74" s="96">
        <v>3600000</v>
      </c>
      <c r="G74" s="95" t="s">
        <v>345</v>
      </c>
    </row>
    <row r="75" spans="1:7">
      <c r="A75" s="95" t="s">
        <v>404</v>
      </c>
      <c r="D75" s="95" t="s">
        <v>349</v>
      </c>
      <c r="F75" s="96">
        <v>6640000</v>
      </c>
      <c r="G75" s="95" t="s">
        <v>345</v>
      </c>
    </row>
    <row r="76" spans="1:7">
      <c r="A76" s="95" t="s">
        <v>404</v>
      </c>
      <c r="D76" s="95" t="s">
        <v>345</v>
      </c>
      <c r="F76" s="96">
        <v>8270000</v>
      </c>
      <c r="G76" s="95" t="s">
        <v>345</v>
      </c>
    </row>
    <row r="77" spans="1:7">
      <c r="A77" s="95" t="s">
        <v>404</v>
      </c>
      <c r="D77" s="95" t="s">
        <v>345</v>
      </c>
      <c r="F77" s="96">
        <v>123141</v>
      </c>
      <c r="G77" s="95" t="s">
        <v>345</v>
      </c>
    </row>
    <row r="78" spans="1:7">
      <c r="A78" s="95" t="s">
        <v>405</v>
      </c>
      <c r="D78" s="95" t="s">
        <v>345</v>
      </c>
      <c r="F78" s="96">
        <v>45600</v>
      </c>
      <c r="G78" s="95" t="s">
        <v>345</v>
      </c>
    </row>
    <row r="79" spans="1:7">
      <c r="A79" s="95" t="s">
        <v>405</v>
      </c>
      <c r="D79" s="95" t="s">
        <v>345</v>
      </c>
      <c r="F79" s="96">
        <v>77000</v>
      </c>
      <c r="G79" s="95" t="s">
        <v>345</v>
      </c>
    </row>
    <row r="80" spans="1:7">
      <c r="A80" s="95" t="s">
        <v>405</v>
      </c>
      <c r="D80" s="95" t="s">
        <v>345</v>
      </c>
      <c r="F80" s="96">
        <v>12750</v>
      </c>
      <c r="G80" s="95" t="s">
        <v>345</v>
      </c>
    </row>
    <row r="81" spans="1:7">
      <c r="A81" s="95" t="s">
        <v>405</v>
      </c>
      <c r="D81" s="95" t="s">
        <v>345</v>
      </c>
      <c r="F81" s="96">
        <v>13000</v>
      </c>
      <c r="G81" s="95" t="s">
        <v>345</v>
      </c>
    </row>
    <row r="82" spans="1:7">
      <c r="A82" s="95" t="s">
        <v>405</v>
      </c>
      <c r="D82" s="95" t="s">
        <v>345</v>
      </c>
      <c r="F82" s="96">
        <v>165000</v>
      </c>
      <c r="G82" s="95" t="s">
        <v>345</v>
      </c>
    </row>
    <row r="83" spans="1:7">
      <c r="A83" s="95" t="s">
        <v>405</v>
      </c>
      <c r="D83" s="95" t="s">
        <v>349</v>
      </c>
      <c r="F83" s="95">
        <v>400</v>
      </c>
      <c r="G83" s="95" t="s">
        <v>345</v>
      </c>
    </row>
    <row r="84" spans="1:7">
      <c r="A84" s="95" t="s">
        <v>405</v>
      </c>
      <c r="D84" s="95" t="s">
        <v>349</v>
      </c>
      <c r="F84" s="95">
        <v>400</v>
      </c>
      <c r="G84" s="95" t="s">
        <v>345</v>
      </c>
    </row>
    <row r="85" spans="1:7">
      <c r="A85" s="95" t="s">
        <v>405</v>
      </c>
      <c r="D85" s="95" t="s">
        <v>349</v>
      </c>
      <c r="F85" s="96">
        <v>1200</v>
      </c>
      <c r="G85" s="95" t="s">
        <v>345</v>
      </c>
    </row>
    <row r="86" spans="1:7">
      <c r="A86" s="95" t="s">
        <v>405</v>
      </c>
      <c r="D86" s="95" t="s">
        <v>349</v>
      </c>
      <c r="F86" s="95">
        <v>400</v>
      </c>
      <c r="G86" s="95" t="s">
        <v>345</v>
      </c>
    </row>
    <row r="87" spans="1:7">
      <c r="A87" s="95" t="s">
        <v>406</v>
      </c>
      <c r="D87" s="95" t="s">
        <v>345</v>
      </c>
      <c r="E87" s="96">
        <v>44106000</v>
      </c>
      <c r="G87" s="95" t="s">
        <v>345</v>
      </c>
    </row>
    <row r="88" spans="1:7">
      <c r="A88" s="95" t="s">
        <v>406</v>
      </c>
      <c r="D88" s="95" t="s">
        <v>345</v>
      </c>
      <c r="E88" s="96">
        <v>392277</v>
      </c>
      <c r="G88" s="95" t="s">
        <v>345</v>
      </c>
    </row>
    <row r="89" spans="1:7">
      <c r="A89" s="95" t="s">
        <v>406</v>
      </c>
      <c r="D89" s="95" t="s">
        <v>345</v>
      </c>
      <c r="E89" s="96">
        <v>147880</v>
      </c>
      <c r="G89" s="95" t="s">
        <v>345</v>
      </c>
    </row>
    <row r="90" spans="1:7">
      <c r="A90" s="95" t="s">
        <v>406</v>
      </c>
      <c r="D90" s="95" t="s">
        <v>345</v>
      </c>
      <c r="E90" s="96">
        <v>600000</v>
      </c>
      <c r="G90" s="95" t="s">
        <v>345</v>
      </c>
    </row>
    <row r="91" spans="1:7">
      <c r="A91" s="95" t="s">
        <v>407</v>
      </c>
      <c r="D91" s="95" t="s">
        <v>345</v>
      </c>
      <c r="E91" s="96">
        <v>148629</v>
      </c>
      <c r="G91" s="95" t="s">
        <v>345</v>
      </c>
    </row>
    <row r="92" spans="1:7">
      <c r="A92" s="95" t="s">
        <v>408</v>
      </c>
      <c r="D92" s="95" t="s">
        <v>345</v>
      </c>
      <c r="F92" s="96">
        <v>4218166</v>
      </c>
      <c r="G92" s="95" t="s">
        <v>345</v>
      </c>
    </row>
    <row r="93" spans="1:7">
      <c r="A93" s="95" t="s">
        <v>408</v>
      </c>
      <c r="D93" s="95" t="s">
        <v>345</v>
      </c>
      <c r="F93" s="96">
        <v>3740</v>
      </c>
      <c r="G93" s="95" t="s">
        <v>345</v>
      </c>
    </row>
    <row r="94" spans="1:7">
      <c r="A94" s="95" t="s">
        <v>409</v>
      </c>
      <c r="D94" s="95" t="s">
        <v>345</v>
      </c>
      <c r="E94" s="96">
        <v>12037856</v>
      </c>
      <c r="G94" s="95" t="s">
        <v>345</v>
      </c>
    </row>
    <row r="95" spans="1:7">
      <c r="A95" s="95" t="s">
        <v>409</v>
      </c>
      <c r="D95" s="95" t="s">
        <v>345</v>
      </c>
      <c r="F95" s="96">
        <v>7187252</v>
      </c>
      <c r="G95" s="95" t="s">
        <v>345</v>
      </c>
    </row>
    <row r="96" spans="1:7">
      <c r="A96" s="95" t="s">
        <v>410</v>
      </c>
      <c r="D96" s="95" t="s">
        <v>345</v>
      </c>
      <c r="E96" s="96">
        <v>5400</v>
      </c>
      <c r="G96" s="95" t="s">
        <v>345</v>
      </c>
    </row>
    <row r="97" spans="1:7">
      <c r="A97" s="95" t="s">
        <v>410</v>
      </c>
      <c r="D97" s="95" t="s">
        <v>345</v>
      </c>
      <c r="F97" s="96">
        <v>5400</v>
      </c>
      <c r="G97" s="96">
        <v>3633774409</v>
      </c>
    </row>
    <row r="98" spans="1:7">
      <c r="A98" s="95" t="s">
        <v>411</v>
      </c>
      <c r="D98" s="95" t="s">
        <v>345</v>
      </c>
      <c r="F98" s="96">
        <v>313860</v>
      </c>
      <c r="G98" s="95" t="s">
        <v>345</v>
      </c>
    </row>
    <row r="99" spans="1:7">
      <c r="A99" s="95" t="s">
        <v>411</v>
      </c>
      <c r="D99" s="95" t="s">
        <v>345</v>
      </c>
      <c r="F99" s="96">
        <v>296280</v>
      </c>
      <c r="G99" s="95" t="s">
        <v>345</v>
      </c>
    </row>
    <row r="100" spans="1:7">
      <c r="A100" s="95" t="s">
        <v>411</v>
      </c>
      <c r="D100" s="95" t="s">
        <v>400</v>
      </c>
      <c r="F100" s="96">
        <v>200000</v>
      </c>
      <c r="G100" s="95" t="s">
        <v>345</v>
      </c>
    </row>
    <row r="101" spans="1:7">
      <c r="A101" s="95" t="s">
        <v>411</v>
      </c>
      <c r="D101" s="95" t="s">
        <v>400</v>
      </c>
      <c r="F101" s="96">
        <v>1360000</v>
      </c>
      <c r="G101" s="95" t="s">
        <v>345</v>
      </c>
    </row>
    <row r="102" spans="1:7">
      <c r="A102" s="95" t="s">
        <v>411</v>
      </c>
      <c r="D102" s="95" t="s">
        <v>349</v>
      </c>
      <c r="F102" s="96">
        <v>21600</v>
      </c>
      <c r="G102" s="95" t="s">
        <v>345</v>
      </c>
    </row>
    <row r="103" spans="1:7">
      <c r="A103" s="95" t="s">
        <v>411</v>
      </c>
      <c r="D103" s="95" t="s">
        <v>345</v>
      </c>
      <c r="F103" s="96">
        <v>154000</v>
      </c>
      <c r="G103" s="95" t="s">
        <v>345</v>
      </c>
    </row>
    <row r="104" spans="1:7">
      <c r="A104" s="95" t="s">
        <v>411</v>
      </c>
      <c r="D104" s="95" t="s">
        <v>345</v>
      </c>
      <c r="F104" s="96">
        <v>616000</v>
      </c>
      <c r="G104" s="95" t="s">
        <v>345</v>
      </c>
    </row>
    <row r="105" spans="1:7">
      <c r="A105" s="95" t="s">
        <v>411</v>
      </c>
      <c r="D105" s="95" t="s">
        <v>345</v>
      </c>
      <c r="F105" s="96">
        <v>666000</v>
      </c>
      <c r="G105" s="95" t="s">
        <v>345</v>
      </c>
    </row>
    <row r="106" spans="1:7">
      <c r="A106" s="95" t="s">
        <v>411</v>
      </c>
      <c r="D106" s="95" t="s">
        <v>345</v>
      </c>
      <c r="F106" s="96">
        <v>13000</v>
      </c>
      <c r="G106" s="95" t="s">
        <v>345</v>
      </c>
    </row>
    <row r="107" spans="1:7">
      <c r="A107" s="95" t="s">
        <v>411</v>
      </c>
      <c r="D107" s="95" t="s">
        <v>345</v>
      </c>
      <c r="F107" s="96">
        <v>64350</v>
      </c>
      <c r="G107" s="95" t="s">
        <v>345</v>
      </c>
    </row>
    <row r="108" spans="1:7">
      <c r="A108" s="95" t="s">
        <v>411</v>
      </c>
      <c r="D108" s="95" t="s">
        <v>345</v>
      </c>
      <c r="F108" s="96">
        <v>11060</v>
      </c>
      <c r="G108" s="95" t="s">
        <v>345</v>
      </c>
    </row>
    <row r="109" spans="1:7">
      <c r="A109" s="95" t="s">
        <v>412</v>
      </c>
      <c r="D109" s="95" t="s">
        <v>345</v>
      </c>
      <c r="F109" s="96">
        <v>2594680</v>
      </c>
      <c r="G109" s="95" t="s">
        <v>345</v>
      </c>
    </row>
    <row r="110" spans="1:7">
      <c r="A110" s="95" t="s">
        <v>413</v>
      </c>
      <c r="D110" s="95" t="s">
        <v>345</v>
      </c>
      <c r="F110" s="96">
        <v>82044522</v>
      </c>
      <c r="G110" s="95" t="s">
        <v>345</v>
      </c>
    </row>
    <row r="111" spans="1:7">
      <c r="A111" s="95" t="s">
        <v>413</v>
      </c>
      <c r="D111" s="95" t="s">
        <v>345</v>
      </c>
      <c r="F111" s="96">
        <v>7266070</v>
      </c>
      <c r="G111" s="95" t="s">
        <v>345</v>
      </c>
    </row>
    <row r="112" spans="1:7">
      <c r="A112" s="95" t="s">
        <v>413</v>
      </c>
      <c r="D112" s="95" t="s">
        <v>345</v>
      </c>
      <c r="F112" s="96">
        <v>4188478</v>
      </c>
      <c r="G112" s="95" t="s">
        <v>345</v>
      </c>
    </row>
    <row r="113" spans="1:7">
      <c r="A113" s="95" t="s">
        <v>414</v>
      </c>
      <c r="D113" s="95" t="s">
        <v>345</v>
      </c>
      <c r="E113" s="96">
        <v>777052</v>
      </c>
      <c r="G113" s="95" t="s">
        <v>345</v>
      </c>
    </row>
    <row r="114" spans="1:7">
      <c r="A114" s="95" t="s">
        <v>414</v>
      </c>
      <c r="D114" s="95" t="s">
        <v>345</v>
      </c>
      <c r="E114" s="96">
        <v>9000000</v>
      </c>
      <c r="G114" s="95" t="s">
        <v>345</v>
      </c>
    </row>
    <row r="115" spans="1:7">
      <c r="A115" s="95" t="s">
        <v>414</v>
      </c>
      <c r="D115" s="95" t="s">
        <v>9315</v>
      </c>
      <c r="E115" s="96">
        <v>503370</v>
      </c>
      <c r="G115" s="95" t="s">
        <v>345</v>
      </c>
    </row>
    <row r="116" spans="1:7">
      <c r="A116" s="95" t="s">
        <v>414</v>
      </c>
      <c r="D116" s="95" t="s">
        <v>9315</v>
      </c>
      <c r="E116" s="96">
        <v>317243</v>
      </c>
      <c r="G116" s="95" t="s">
        <v>345</v>
      </c>
    </row>
    <row r="117" spans="1:7">
      <c r="A117" s="95" t="s">
        <v>414</v>
      </c>
      <c r="D117" s="95" t="s">
        <v>415</v>
      </c>
      <c r="E117" s="96">
        <v>831225</v>
      </c>
      <c r="G117" s="95" t="s">
        <v>345</v>
      </c>
    </row>
    <row r="118" spans="1:7">
      <c r="A118" s="95" t="s">
        <v>414</v>
      </c>
      <c r="D118" s="95" t="s">
        <v>415</v>
      </c>
      <c r="E118" s="96">
        <v>492000</v>
      </c>
      <c r="G118" s="95" t="s">
        <v>345</v>
      </c>
    </row>
    <row r="119" spans="1:7">
      <c r="A119" s="95" t="s">
        <v>414</v>
      </c>
      <c r="D119" s="95" t="s">
        <v>345</v>
      </c>
      <c r="E119" s="96">
        <v>540000</v>
      </c>
      <c r="G119" s="95" t="s">
        <v>345</v>
      </c>
    </row>
    <row r="120" spans="1:7">
      <c r="A120" s="95" t="s">
        <v>414</v>
      </c>
      <c r="D120" s="95" t="s">
        <v>345</v>
      </c>
      <c r="E120" s="96">
        <v>57200</v>
      </c>
      <c r="G120" s="95" t="s">
        <v>345</v>
      </c>
    </row>
    <row r="121" spans="1:7">
      <c r="A121" s="95" t="s">
        <v>416</v>
      </c>
      <c r="D121" s="95" t="s">
        <v>345</v>
      </c>
      <c r="E121" s="96">
        <v>70000000</v>
      </c>
      <c r="G121" s="95" t="s">
        <v>345</v>
      </c>
    </row>
    <row r="122" spans="1:7">
      <c r="A122" s="95" t="s">
        <v>416</v>
      </c>
      <c r="D122" s="95" t="s">
        <v>345</v>
      </c>
      <c r="F122" s="96">
        <v>70000000</v>
      </c>
      <c r="G122" s="95" t="s">
        <v>345</v>
      </c>
    </row>
    <row r="123" spans="1:7">
      <c r="A123" s="95" t="s">
        <v>416</v>
      </c>
      <c r="D123" s="95" t="s">
        <v>345</v>
      </c>
      <c r="E123" s="96">
        <v>70000000</v>
      </c>
      <c r="G123" s="95" t="s">
        <v>345</v>
      </c>
    </row>
    <row r="124" spans="1:7">
      <c r="A124" s="95" t="s">
        <v>416</v>
      </c>
      <c r="D124" s="95" t="s">
        <v>345</v>
      </c>
      <c r="F124" s="96">
        <v>70000000</v>
      </c>
      <c r="G124" s="95" t="s">
        <v>345</v>
      </c>
    </row>
    <row r="125" spans="1:7">
      <c r="A125" s="95" t="s">
        <v>416</v>
      </c>
      <c r="D125" s="95" t="s">
        <v>345</v>
      </c>
      <c r="E125" s="96">
        <v>4000000</v>
      </c>
      <c r="G125" s="95" t="s">
        <v>345</v>
      </c>
    </row>
    <row r="126" spans="1:7">
      <c r="A126" s="95" t="s">
        <v>416</v>
      </c>
      <c r="D126" s="95" t="s">
        <v>345</v>
      </c>
      <c r="F126" s="96">
        <v>4000000</v>
      </c>
      <c r="G126" s="95" t="s">
        <v>345</v>
      </c>
    </row>
    <row r="127" spans="1:7">
      <c r="A127" s="95" t="s">
        <v>417</v>
      </c>
      <c r="D127" s="95" t="s">
        <v>345</v>
      </c>
      <c r="F127" s="96">
        <v>42916000</v>
      </c>
      <c r="G127" s="95" t="s">
        <v>345</v>
      </c>
    </row>
    <row r="128" spans="1:7">
      <c r="A128" s="95" t="s">
        <v>417</v>
      </c>
      <c r="D128" s="95" t="s">
        <v>345</v>
      </c>
      <c r="F128" s="96">
        <v>11700</v>
      </c>
      <c r="G128" s="95" t="s">
        <v>345</v>
      </c>
    </row>
    <row r="129" spans="1:7">
      <c r="A129" s="95" t="s">
        <v>418</v>
      </c>
      <c r="D129" s="95" t="s">
        <v>345</v>
      </c>
      <c r="F129" s="96">
        <v>6393345</v>
      </c>
      <c r="G129" s="95" t="s">
        <v>345</v>
      </c>
    </row>
    <row r="130" spans="1:7">
      <c r="A130" s="95" t="s">
        <v>418</v>
      </c>
      <c r="D130" s="95" t="s">
        <v>345</v>
      </c>
      <c r="F130" s="96">
        <v>7260</v>
      </c>
      <c r="G130" s="95" t="s">
        <v>345</v>
      </c>
    </row>
    <row r="131" spans="1:7">
      <c r="A131" s="95" t="s">
        <v>418</v>
      </c>
      <c r="D131" s="95" t="s">
        <v>400</v>
      </c>
      <c r="F131" s="96">
        <v>884000</v>
      </c>
      <c r="G131" s="95" t="s">
        <v>345</v>
      </c>
    </row>
    <row r="132" spans="1:7">
      <c r="A132" s="95" t="s">
        <v>419</v>
      </c>
      <c r="D132" s="95" t="s">
        <v>345</v>
      </c>
      <c r="E132" s="96">
        <v>8927017</v>
      </c>
      <c r="G132" s="95" t="s">
        <v>345</v>
      </c>
    </row>
    <row r="133" spans="1:7">
      <c r="A133" s="95" t="s">
        <v>419</v>
      </c>
      <c r="D133" s="95" t="s">
        <v>345</v>
      </c>
      <c r="F133" s="96">
        <v>7985865</v>
      </c>
      <c r="G133" s="96">
        <v>3497211446</v>
      </c>
    </row>
    <row r="134" spans="1:7">
      <c r="A134" s="95" t="s">
        <v>420</v>
      </c>
      <c r="D134" s="95" t="s">
        <v>345</v>
      </c>
      <c r="F134" s="96">
        <v>154000</v>
      </c>
      <c r="G134" s="95" t="s">
        <v>345</v>
      </c>
    </row>
    <row r="135" spans="1:7">
      <c r="A135" s="95" t="s">
        <v>420</v>
      </c>
      <c r="D135" s="95" t="s">
        <v>345</v>
      </c>
      <c r="F135" s="96">
        <v>421000</v>
      </c>
      <c r="G135" s="95" t="s">
        <v>345</v>
      </c>
    </row>
    <row r="136" spans="1:7">
      <c r="A136" s="95" t="s">
        <v>420</v>
      </c>
      <c r="D136" s="95" t="s">
        <v>345</v>
      </c>
      <c r="F136" s="96">
        <v>811300</v>
      </c>
      <c r="G136" s="95" t="s">
        <v>345</v>
      </c>
    </row>
    <row r="137" spans="1:7">
      <c r="A137" s="95" t="s">
        <v>420</v>
      </c>
      <c r="D137" s="95" t="s">
        <v>345</v>
      </c>
      <c r="F137" s="96">
        <v>9813340</v>
      </c>
      <c r="G137" s="95" t="s">
        <v>345</v>
      </c>
    </row>
    <row r="138" spans="1:7">
      <c r="A138" s="95" t="s">
        <v>420</v>
      </c>
      <c r="D138" s="95" t="s">
        <v>345</v>
      </c>
      <c r="F138" s="96">
        <v>27800</v>
      </c>
      <c r="G138" s="95" t="s">
        <v>345</v>
      </c>
    </row>
    <row r="139" spans="1:7">
      <c r="A139" s="95" t="s">
        <v>420</v>
      </c>
      <c r="D139" s="95" t="s">
        <v>345</v>
      </c>
      <c r="F139" s="96">
        <v>107338</v>
      </c>
      <c r="G139" s="95" t="s">
        <v>345</v>
      </c>
    </row>
    <row r="140" spans="1:7">
      <c r="A140" s="95" t="s">
        <v>420</v>
      </c>
      <c r="D140" s="95" t="s">
        <v>345</v>
      </c>
      <c r="F140" s="96">
        <v>330000</v>
      </c>
      <c r="G140" s="95" t="s">
        <v>345</v>
      </c>
    </row>
    <row r="141" spans="1:7">
      <c r="A141" s="95" t="s">
        <v>421</v>
      </c>
      <c r="D141" s="95" t="s">
        <v>345</v>
      </c>
      <c r="E141" s="96">
        <v>72245000</v>
      </c>
      <c r="G141" s="95" t="s">
        <v>345</v>
      </c>
    </row>
    <row r="142" spans="1:7">
      <c r="A142" s="95" t="s">
        <v>421</v>
      </c>
      <c r="D142" s="95" t="s">
        <v>345</v>
      </c>
      <c r="E142" s="96">
        <v>64681000</v>
      </c>
      <c r="G142" s="95" t="s">
        <v>345</v>
      </c>
    </row>
    <row r="143" spans="1:7">
      <c r="A143" s="95" t="s">
        <v>421</v>
      </c>
      <c r="D143" s="95" t="s">
        <v>345</v>
      </c>
      <c r="E143" s="96">
        <v>32000</v>
      </c>
      <c r="G143" s="95" t="s">
        <v>345</v>
      </c>
    </row>
    <row r="144" spans="1:7">
      <c r="A144" s="95" t="s">
        <v>421</v>
      </c>
      <c r="D144" s="95" t="s">
        <v>345</v>
      </c>
      <c r="E144" s="96">
        <v>250000</v>
      </c>
      <c r="G144" s="95" t="s">
        <v>345</v>
      </c>
    </row>
    <row r="145" spans="1:7">
      <c r="A145" s="95" t="s">
        <v>421</v>
      </c>
      <c r="D145" s="95" t="s">
        <v>345</v>
      </c>
      <c r="E145" s="96">
        <v>11060</v>
      </c>
      <c r="G145" s="95" t="s">
        <v>345</v>
      </c>
    </row>
    <row r="146" spans="1:7">
      <c r="A146" s="95" t="s">
        <v>421</v>
      </c>
      <c r="D146" s="95" t="s">
        <v>345</v>
      </c>
      <c r="E146" s="96">
        <v>20000</v>
      </c>
      <c r="G146" s="95" t="s">
        <v>345</v>
      </c>
    </row>
    <row r="147" spans="1:7">
      <c r="A147" s="95" t="s">
        <v>421</v>
      </c>
      <c r="D147" s="95" t="s">
        <v>345</v>
      </c>
      <c r="E147" s="96">
        <v>450000</v>
      </c>
      <c r="G147" s="95" t="s">
        <v>345</v>
      </c>
    </row>
    <row r="148" spans="1:7">
      <c r="A148" s="95" t="s">
        <v>421</v>
      </c>
      <c r="D148" s="95" t="s">
        <v>345</v>
      </c>
      <c r="E148" s="96">
        <v>146330</v>
      </c>
      <c r="G148" s="95" t="s">
        <v>345</v>
      </c>
    </row>
    <row r="149" spans="1:7">
      <c r="A149" s="95" t="s">
        <v>421</v>
      </c>
      <c r="D149" s="95" t="s">
        <v>345</v>
      </c>
      <c r="E149" s="96">
        <v>9000000</v>
      </c>
      <c r="G149" s="95" t="s">
        <v>345</v>
      </c>
    </row>
    <row r="150" spans="1:7">
      <c r="A150" s="95" t="s">
        <v>421</v>
      </c>
      <c r="D150" s="95" t="s">
        <v>345</v>
      </c>
      <c r="F150" s="96">
        <v>9000000</v>
      </c>
      <c r="G150" s="95" t="s">
        <v>345</v>
      </c>
    </row>
    <row r="151" spans="1:7">
      <c r="A151" s="95" t="s">
        <v>422</v>
      </c>
      <c r="D151" s="95" t="s">
        <v>345</v>
      </c>
      <c r="F151" s="96">
        <v>1663948</v>
      </c>
      <c r="G151" s="95" t="s">
        <v>345</v>
      </c>
    </row>
    <row r="152" spans="1:7">
      <c r="A152" s="95" t="s">
        <v>422</v>
      </c>
      <c r="D152" s="95" t="s">
        <v>345</v>
      </c>
      <c r="F152" s="96">
        <v>3520</v>
      </c>
      <c r="G152" s="95" t="s">
        <v>345</v>
      </c>
    </row>
    <row r="153" spans="1:7">
      <c r="A153" s="95" t="s">
        <v>422</v>
      </c>
      <c r="D153" s="95" t="s">
        <v>400</v>
      </c>
      <c r="F153" s="96">
        <v>197900</v>
      </c>
      <c r="G153" s="95" t="s">
        <v>345</v>
      </c>
    </row>
    <row r="154" spans="1:7">
      <c r="A154" s="95" t="s">
        <v>423</v>
      </c>
      <c r="D154" s="95" t="s">
        <v>345</v>
      </c>
      <c r="E154" s="96">
        <v>10347124</v>
      </c>
      <c r="G154" s="95" t="s">
        <v>345</v>
      </c>
    </row>
    <row r="155" spans="1:7">
      <c r="A155" s="95" t="s">
        <v>423</v>
      </c>
      <c r="D155" s="95" t="s">
        <v>345</v>
      </c>
      <c r="F155" s="96">
        <v>460816</v>
      </c>
      <c r="G155" s="95" t="s">
        <v>345</v>
      </c>
    </row>
    <row r="156" spans="1:7">
      <c r="A156" s="95" t="s">
        <v>423</v>
      </c>
      <c r="D156" s="95" t="s">
        <v>345</v>
      </c>
      <c r="E156" s="96">
        <v>-3107364</v>
      </c>
      <c r="G156" s="96">
        <v>3628295634</v>
      </c>
    </row>
    <row r="157" spans="1:7">
      <c r="A157" s="95" t="s">
        <v>424</v>
      </c>
      <c r="D157" s="95" t="s">
        <v>345</v>
      </c>
      <c r="E157" s="96">
        <v>27000</v>
      </c>
      <c r="G157" s="95" t="s">
        <v>345</v>
      </c>
    </row>
    <row r="158" spans="1:7">
      <c r="A158" s="95" t="s">
        <v>424</v>
      </c>
      <c r="D158" s="95" t="s">
        <v>345</v>
      </c>
      <c r="E158" s="96">
        <v>160520</v>
      </c>
      <c r="G158" s="95" t="s">
        <v>345</v>
      </c>
    </row>
    <row r="159" spans="1:7">
      <c r="A159" s="95" t="s">
        <v>424</v>
      </c>
      <c r="D159" s="95" t="s">
        <v>345</v>
      </c>
      <c r="E159" s="96">
        <v>160700</v>
      </c>
      <c r="G159" s="95" t="s">
        <v>345</v>
      </c>
    </row>
    <row r="160" spans="1:7">
      <c r="A160" s="95" t="s">
        <v>424</v>
      </c>
      <c r="D160" s="95" t="s">
        <v>345</v>
      </c>
      <c r="E160" s="96">
        <v>238790</v>
      </c>
      <c r="G160" s="95" t="s">
        <v>345</v>
      </c>
    </row>
    <row r="161" spans="1:7">
      <c r="A161" s="95" t="s">
        <v>424</v>
      </c>
      <c r="D161" s="95" t="s">
        <v>345</v>
      </c>
      <c r="E161" s="96">
        <v>411220</v>
      </c>
      <c r="G161" s="95" t="s">
        <v>345</v>
      </c>
    </row>
    <row r="162" spans="1:7">
      <c r="A162" s="95" t="s">
        <v>424</v>
      </c>
      <c r="D162" s="95" t="s">
        <v>345</v>
      </c>
      <c r="E162" s="96">
        <v>202400</v>
      </c>
      <c r="G162" s="95" t="s">
        <v>345</v>
      </c>
    </row>
    <row r="163" spans="1:7">
      <c r="A163" s="95" t="s">
        <v>424</v>
      </c>
      <c r="D163" s="95" t="s">
        <v>345</v>
      </c>
      <c r="E163" s="96">
        <v>1778000</v>
      </c>
      <c r="G163" s="95" t="s">
        <v>345</v>
      </c>
    </row>
    <row r="164" spans="1:7">
      <c r="A164" s="95" t="s">
        <v>424</v>
      </c>
      <c r="D164" s="95" t="s">
        <v>345</v>
      </c>
      <c r="E164" s="96">
        <v>126000</v>
      </c>
      <c r="G164" s="95" t="s">
        <v>345</v>
      </c>
    </row>
    <row r="165" spans="1:7">
      <c r="A165" s="95" t="s">
        <v>425</v>
      </c>
      <c r="D165" s="95" t="s">
        <v>345</v>
      </c>
      <c r="E165" s="96">
        <v>275460</v>
      </c>
      <c r="G165" s="95" t="s">
        <v>345</v>
      </c>
    </row>
    <row r="166" spans="1:7">
      <c r="A166" s="95" t="s">
        <v>426</v>
      </c>
      <c r="D166" s="95" t="s">
        <v>345</v>
      </c>
      <c r="E166" s="96">
        <v>120000000</v>
      </c>
      <c r="G166" s="95" t="s">
        <v>345</v>
      </c>
    </row>
    <row r="167" spans="1:7">
      <c r="A167" s="95" t="s">
        <v>426</v>
      </c>
      <c r="D167" s="95" t="s">
        <v>345</v>
      </c>
      <c r="F167" s="96">
        <v>120000000</v>
      </c>
      <c r="G167" s="95" t="s">
        <v>345</v>
      </c>
    </row>
    <row r="168" spans="1:7">
      <c r="A168" s="95" t="s">
        <v>427</v>
      </c>
      <c r="D168" s="95" t="s">
        <v>345</v>
      </c>
      <c r="F168" s="96">
        <v>55690000</v>
      </c>
      <c r="G168" s="95" t="s">
        <v>345</v>
      </c>
    </row>
    <row r="169" spans="1:7">
      <c r="A169" s="95" t="s">
        <v>427</v>
      </c>
      <c r="D169" s="95" t="s">
        <v>345</v>
      </c>
      <c r="F169" s="96">
        <v>63521500</v>
      </c>
      <c r="G169" s="95" t="s">
        <v>345</v>
      </c>
    </row>
    <row r="170" spans="1:7">
      <c r="A170" s="95" t="s">
        <v>427</v>
      </c>
      <c r="D170" s="95" t="s">
        <v>345</v>
      </c>
      <c r="F170" s="96">
        <v>462000</v>
      </c>
      <c r="G170" s="95" t="s">
        <v>345</v>
      </c>
    </row>
    <row r="171" spans="1:7">
      <c r="A171" s="95" t="s">
        <v>428</v>
      </c>
      <c r="D171" s="95" t="s">
        <v>345</v>
      </c>
      <c r="F171" s="96">
        <v>1727620</v>
      </c>
      <c r="G171" s="95" t="s">
        <v>345</v>
      </c>
    </row>
    <row r="172" spans="1:7">
      <c r="A172" s="95" t="s">
        <v>428</v>
      </c>
      <c r="D172" s="95" t="s">
        <v>400</v>
      </c>
      <c r="F172" s="96">
        <v>29700</v>
      </c>
      <c r="G172" s="95" t="s">
        <v>345</v>
      </c>
    </row>
    <row r="173" spans="1:7">
      <c r="A173" s="95" t="s">
        <v>428</v>
      </c>
      <c r="D173" s="95" t="s">
        <v>345</v>
      </c>
      <c r="F173" s="96">
        <v>2200</v>
      </c>
      <c r="G173" s="95" t="s">
        <v>345</v>
      </c>
    </row>
    <row r="174" spans="1:7">
      <c r="A174" s="95" t="s">
        <v>429</v>
      </c>
      <c r="D174" s="95" t="s">
        <v>345</v>
      </c>
      <c r="E174" s="96">
        <v>25178800</v>
      </c>
      <c r="G174" s="95" t="s">
        <v>345</v>
      </c>
    </row>
    <row r="175" spans="1:7">
      <c r="A175" s="95" t="s">
        <v>429</v>
      </c>
      <c r="D175" s="95" t="s">
        <v>345</v>
      </c>
      <c r="F175" s="96">
        <v>3539148</v>
      </c>
      <c r="G175" s="96">
        <v>3531882356</v>
      </c>
    </row>
    <row r="176" spans="1:7">
      <c r="A176" s="95" t="s">
        <v>430</v>
      </c>
      <c r="D176" s="95" t="s">
        <v>400</v>
      </c>
      <c r="F176" s="96">
        <v>50000</v>
      </c>
      <c r="G176" s="95" t="s">
        <v>345</v>
      </c>
    </row>
    <row r="177" spans="1:7">
      <c r="A177" s="95" t="s">
        <v>430</v>
      </c>
      <c r="D177" s="95" t="s">
        <v>400</v>
      </c>
      <c r="F177" s="96">
        <v>588500</v>
      </c>
      <c r="G177" s="95" t="s">
        <v>345</v>
      </c>
    </row>
    <row r="178" spans="1:7">
      <c r="A178" s="95" t="s">
        <v>430</v>
      </c>
      <c r="D178" s="95" t="s">
        <v>349</v>
      </c>
      <c r="F178" s="96">
        <v>440000</v>
      </c>
      <c r="G178" s="95" t="s">
        <v>345</v>
      </c>
    </row>
    <row r="179" spans="1:7">
      <c r="A179" s="95" t="s">
        <v>430</v>
      </c>
      <c r="D179" s="95" t="s">
        <v>345</v>
      </c>
      <c r="F179" s="96">
        <v>187500</v>
      </c>
      <c r="G179" s="95" t="s">
        <v>345</v>
      </c>
    </row>
    <row r="180" spans="1:7">
      <c r="A180" s="95" t="s">
        <v>430</v>
      </c>
      <c r="D180" s="95" t="s">
        <v>345</v>
      </c>
      <c r="F180" s="96">
        <v>59450</v>
      </c>
      <c r="G180" s="95" t="s">
        <v>345</v>
      </c>
    </row>
    <row r="181" spans="1:7">
      <c r="A181" s="95" t="s">
        <v>430</v>
      </c>
      <c r="D181" s="95" t="s">
        <v>345</v>
      </c>
      <c r="F181" s="96">
        <v>11880</v>
      </c>
      <c r="G181" s="95" t="s">
        <v>345</v>
      </c>
    </row>
    <row r="182" spans="1:7">
      <c r="A182" s="95" t="s">
        <v>430</v>
      </c>
      <c r="D182" s="95" t="s">
        <v>345</v>
      </c>
      <c r="F182" s="96">
        <v>476600</v>
      </c>
      <c r="G182" s="95" t="s">
        <v>345</v>
      </c>
    </row>
    <row r="183" spans="1:7">
      <c r="A183" s="95" t="s">
        <v>430</v>
      </c>
      <c r="D183" s="95" t="s">
        <v>345</v>
      </c>
      <c r="F183" s="96">
        <v>221950</v>
      </c>
      <c r="G183" s="95" t="s">
        <v>345</v>
      </c>
    </row>
    <row r="184" spans="1:7">
      <c r="A184" s="95" t="s">
        <v>430</v>
      </c>
      <c r="D184" s="95" t="s">
        <v>9315</v>
      </c>
      <c r="F184" s="96">
        <v>25000</v>
      </c>
      <c r="G184" s="95" t="s">
        <v>345</v>
      </c>
    </row>
    <row r="185" spans="1:7">
      <c r="A185" s="95" t="s">
        <v>431</v>
      </c>
      <c r="D185" s="95" t="s">
        <v>345</v>
      </c>
      <c r="E185" s="96">
        <v>7500</v>
      </c>
      <c r="G185" s="95" t="s">
        <v>345</v>
      </c>
    </row>
    <row r="186" spans="1:7">
      <c r="A186" s="95" t="s">
        <v>431</v>
      </c>
      <c r="D186" s="95" t="s">
        <v>345</v>
      </c>
      <c r="E186" s="96">
        <v>750000</v>
      </c>
      <c r="G186" s="95" t="s">
        <v>345</v>
      </c>
    </row>
    <row r="187" spans="1:7">
      <c r="A187" s="95" t="s">
        <v>431</v>
      </c>
      <c r="D187" s="95" t="s">
        <v>345</v>
      </c>
      <c r="E187" s="96">
        <v>331040</v>
      </c>
      <c r="G187" s="95" t="s">
        <v>345</v>
      </c>
    </row>
    <row r="188" spans="1:7">
      <c r="A188" s="95" t="s">
        <v>431</v>
      </c>
      <c r="D188" s="95" t="s">
        <v>345</v>
      </c>
      <c r="E188" s="96">
        <v>427460</v>
      </c>
      <c r="G188" s="95" t="s">
        <v>345</v>
      </c>
    </row>
    <row r="189" spans="1:7">
      <c r="A189" s="95" t="s">
        <v>431</v>
      </c>
      <c r="D189" s="95" t="s">
        <v>345</v>
      </c>
      <c r="E189" s="96">
        <v>411090</v>
      </c>
      <c r="G189" s="95" t="s">
        <v>345</v>
      </c>
    </row>
    <row r="190" spans="1:7">
      <c r="A190" s="95" t="s">
        <v>431</v>
      </c>
      <c r="D190" s="95" t="s">
        <v>345</v>
      </c>
      <c r="E190" s="96">
        <v>514970</v>
      </c>
      <c r="G190" s="95" t="s">
        <v>345</v>
      </c>
    </row>
    <row r="191" spans="1:7">
      <c r="A191" s="95" t="s">
        <v>431</v>
      </c>
      <c r="D191" s="95" t="s">
        <v>345</v>
      </c>
      <c r="E191" s="96">
        <v>500000</v>
      </c>
      <c r="G191" s="95" t="s">
        <v>345</v>
      </c>
    </row>
    <row r="192" spans="1:7">
      <c r="A192" s="95" t="s">
        <v>431</v>
      </c>
      <c r="D192" s="95" t="s">
        <v>345</v>
      </c>
      <c r="E192" s="96">
        <v>750000</v>
      </c>
      <c r="G192" s="95" t="s">
        <v>345</v>
      </c>
    </row>
    <row r="193" spans="1:7">
      <c r="A193" s="95" t="s">
        <v>431</v>
      </c>
      <c r="D193" s="95" t="s">
        <v>345</v>
      </c>
      <c r="E193" s="96">
        <v>412210</v>
      </c>
      <c r="G193" s="95" t="s">
        <v>345</v>
      </c>
    </row>
    <row r="194" spans="1:7">
      <c r="A194" s="95" t="s">
        <v>431</v>
      </c>
      <c r="D194" s="95" t="s">
        <v>345</v>
      </c>
      <c r="E194" s="96">
        <v>243830</v>
      </c>
      <c r="G194" s="95" t="s">
        <v>345</v>
      </c>
    </row>
    <row r="195" spans="1:7">
      <c r="A195" s="95" t="s">
        <v>431</v>
      </c>
      <c r="D195" s="95" t="s">
        <v>415</v>
      </c>
      <c r="E195" s="96">
        <v>486264</v>
      </c>
      <c r="G195" s="95" t="s">
        <v>345</v>
      </c>
    </row>
    <row r="196" spans="1:7">
      <c r="A196" s="95" t="s">
        <v>431</v>
      </c>
      <c r="D196" s="95" t="s">
        <v>345</v>
      </c>
      <c r="E196" s="96">
        <v>60000000</v>
      </c>
      <c r="G196" s="95" t="s">
        <v>345</v>
      </c>
    </row>
    <row r="197" spans="1:7">
      <c r="A197" s="95" t="s">
        <v>431</v>
      </c>
      <c r="D197" s="95" t="s">
        <v>345</v>
      </c>
      <c r="F197" s="96">
        <v>60000000</v>
      </c>
      <c r="G197" s="95" t="s">
        <v>345</v>
      </c>
    </row>
    <row r="198" spans="1:7">
      <c r="A198" s="95" t="s">
        <v>432</v>
      </c>
      <c r="D198" s="95" t="s">
        <v>345</v>
      </c>
      <c r="E198" s="96">
        <v>8494000</v>
      </c>
      <c r="G198" s="95" t="s">
        <v>345</v>
      </c>
    </row>
    <row r="199" spans="1:7">
      <c r="A199" s="95" t="s">
        <v>433</v>
      </c>
      <c r="D199" s="95" t="s">
        <v>345</v>
      </c>
      <c r="E199" s="96">
        <v>42743000</v>
      </c>
      <c r="G199" s="95" t="s">
        <v>345</v>
      </c>
    </row>
    <row r="200" spans="1:7">
      <c r="A200" s="95" t="s">
        <v>433</v>
      </c>
      <c r="D200" s="95" t="s">
        <v>345</v>
      </c>
      <c r="F200" s="96">
        <v>41401000</v>
      </c>
      <c r="G200" s="95" t="s">
        <v>345</v>
      </c>
    </row>
    <row r="201" spans="1:7">
      <c r="A201" s="95" t="s">
        <v>434</v>
      </c>
      <c r="D201" s="95" t="s">
        <v>345</v>
      </c>
      <c r="E201" s="96">
        <v>12810000</v>
      </c>
      <c r="G201" s="95" t="s">
        <v>345</v>
      </c>
    </row>
    <row r="202" spans="1:7">
      <c r="A202" s="95" t="s">
        <v>434</v>
      </c>
      <c r="D202" s="95" t="s">
        <v>345</v>
      </c>
      <c r="F202" s="96">
        <v>12385000</v>
      </c>
      <c r="G202" s="95" t="s">
        <v>345</v>
      </c>
    </row>
    <row r="203" spans="1:7">
      <c r="A203" s="95" t="s">
        <v>435</v>
      </c>
      <c r="D203" s="95" t="s">
        <v>345</v>
      </c>
      <c r="E203" s="96">
        <v>126349</v>
      </c>
      <c r="G203" s="95" t="s">
        <v>345</v>
      </c>
    </row>
    <row r="204" spans="1:7">
      <c r="A204" s="95" t="s">
        <v>436</v>
      </c>
      <c r="D204" s="95" t="s">
        <v>345</v>
      </c>
      <c r="E204" s="96">
        <v>8581482</v>
      </c>
      <c r="G204" s="95" t="s">
        <v>345</v>
      </c>
    </row>
    <row r="205" spans="1:7">
      <c r="A205" s="95" t="s">
        <v>437</v>
      </c>
      <c r="D205" s="95" t="s">
        <v>345</v>
      </c>
      <c r="E205" s="96">
        <v>211700</v>
      </c>
      <c r="G205" s="95" t="s">
        <v>345</v>
      </c>
    </row>
    <row r="206" spans="1:7">
      <c r="A206" s="95" t="s">
        <v>438</v>
      </c>
      <c r="D206" s="95" t="s">
        <v>345</v>
      </c>
      <c r="F206" s="96">
        <v>5819500</v>
      </c>
      <c r="G206" s="95" t="s">
        <v>345</v>
      </c>
    </row>
    <row r="207" spans="1:7">
      <c r="A207" s="95" t="s">
        <v>439</v>
      </c>
      <c r="D207" s="95" t="s">
        <v>345</v>
      </c>
      <c r="F207" s="96">
        <v>4308231</v>
      </c>
      <c r="G207" s="95" t="s">
        <v>345</v>
      </c>
    </row>
    <row r="208" spans="1:7">
      <c r="A208" s="95" t="s">
        <v>439</v>
      </c>
      <c r="D208" s="95" t="s">
        <v>345</v>
      </c>
      <c r="F208" s="96">
        <v>3520</v>
      </c>
      <c r="G208" s="95" t="s">
        <v>345</v>
      </c>
    </row>
    <row r="209" spans="1:7">
      <c r="A209" s="95" t="s">
        <v>440</v>
      </c>
      <c r="D209" s="95" t="s">
        <v>345</v>
      </c>
      <c r="E209" s="96">
        <v>4081122</v>
      </c>
      <c r="G209" s="95" t="s">
        <v>345</v>
      </c>
    </row>
    <row r="210" spans="1:7">
      <c r="A210" s="95" t="s">
        <v>440</v>
      </c>
      <c r="D210" s="95" t="s">
        <v>345</v>
      </c>
      <c r="F210" s="96">
        <v>7188486</v>
      </c>
      <c r="G210" s="95" t="s">
        <v>345</v>
      </c>
    </row>
    <row r="211" spans="1:7">
      <c r="A211" s="95" t="s">
        <v>440</v>
      </c>
      <c r="D211" s="95" t="s">
        <v>345</v>
      </c>
      <c r="E211" s="96">
        <v>3107364</v>
      </c>
      <c r="G211" s="96">
        <v>3543705120</v>
      </c>
    </row>
    <row r="212" spans="1:7">
      <c r="A212" s="95" t="s">
        <v>441</v>
      </c>
      <c r="D212" s="95" t="s">
        <v>345</v>
      </c>
      <c r="F212" s="96">
        <v>2562136</v>
      </c>
      <c r="G212" s="95" t="s">
        <v>345</v>
      </c>
    </row>
    <row r="213" spans="1:7">
      <c r="A213" s="95" t="s">
        <v>441</v>
      </c>
      <c r="D213" s="95" t="s">
        <v>345</v>
      </c>
      <c r="F213" s="96">
        <v>2640</v>
      </c>
      <c r="G213" s="95" t="s">
        <v>345</v>
      </c>
    </row>
    <row r="214" spans="1:7">
      <c r="A214" s="95" t="s">
        <v>441</v>
      </c>
      <c r="D214" s="95" t="s">
        <v>400</v>
      </c>
      <c r="F214" s="96">
        <v>178800</v>
      </c>
      <c r="G214" s="96">
        <v>3540961544</v>
      </c>
    </row>
    <row r="215" spans="1:7">
      <c r="A215" s="95" t="s">
        <v>442</v>
      </c>
      <c r="D215" s="95" t="s">
        <v>345</v>
      </c>
      <c r="F215" s="96">
        <v>4024460</v>
      </c>
      <c r="G215" s="95" t="s">
        <v>345</v>
      </c>
    </row>
    <row r="216" spans="1:7">
      <c r="A216" s="95" t="s">
        <v>442</v>
      </c>
      <c r="D216" s="95" t="s">
        <v>345</v>
      </c>
      <c r="F216" s="96">
        <v>2860</v>
      </c>
      <c r="G216" s="96">
        <v>3536934224</v>
      </c>
    </row>
    <row r="217" spans="1:7">
      <c r="A217" s="95" t="s">
        <v>443</v>
      </c>
      <c r="D217" s="95" t="s">
        <v>345</v>
      </c>
      <c r="F217" s="96">
        <v>528271</v>
      </c>
      <c r="G217" s="95" t="s">
        <v>345</v>
      </c>
    </row>
    <row r="218" spans="1:7">
      <c r="A218" s="95" t="s">
        <v>443</v>
      </c>
      <c r="D218" s="95" t="s">
        <v>345</v>
      </c>
      <c r="F218" s="96">
        <v>63634</v>
      </c>
      <c r="G218" s="95" t="s">
        <v>345</v>
      </c>
    </row>
    <row r="219" spans="1:7">
      <c r="A219" s="95" t="s">
        <v>443</v>
      </c>
      <c r="D219" s="95" t="s">
        <v>345</v>
      </c>
      <c r="F219" s="96">
        <v>70400</v>
      </c>
      <c r="G219" s="95" t="s">
        <v>345</v>
      </c>
    </row>
    <row r="220" spans="1:7">
      <c r="A220" s="95" t="s">
        <v>443</v>
      </c>
      <c r="D220" s="95" t="s">
        <v>345</v>
      </c>
      <c r="F220" s="96">
        <v>472185</v>
      </c>
      <c r="G220" s="95" t="s">
        <v>345</v>
      </c>
    </row>
    <row r="221" spans="1:7">
      <c r="A221" s="95" t="s">
        <v>443</v>
      </c>
      <c r="D221" s="95" t="s">
        <v>345</v>
      </c>
      <c r="F221" s="96">
        <v>2000000</v>
      </c>
      <c r="G221" s="95" t="s">
        <v>345</v>
      </c>
    </row>
    <row r="222" spans="1:7">
      <c r="A222" s="95" t="s">
        <v>443</v>
      </c>
      <c r="D222" s="95" t="s">
        <v>345</v>
      </c>
      <c r="F222" s="96">
        <v>118900</v>
      </c>
      <c r="G222" s="95" t="s">
        <v>345</v>
      </c>
    </row>
    <row r="223" spans="1:7">
      <c r="A223" s="95" t="s">
        <v>443</v>
      </c>
      <c r="D223" s="95" t="s">
        <v>345</v>
      </c>
      <c r="F223" s="96">
        <v>1848000</v>
      </c>
      <c r="G223" s="95" t="s">
        <v>345</v>
      </c>
    </row>
    <row r="224" spans="1:7">
      <c r="A224" s="95" t="s">
        <v>443</v>
      </c>
      <c r="D224" s="95" t="s">
        <v>345</v>
      </c>
      <c r="F224" s="96">
        <v>59450</v>
      </c>
      <c r="G224" s="95" t="s">
        <v>345</v>
      </c>
    </row>
    <row r="225" spans="1:7">
      <c r="A225" s="95" t="s">
        <v>443</v>
      </c>
      <c r="D225" s="95" t="s">
        <v>345</v>
      </c>
      <c r="F225" s="96">
        <v>35000</v>
      </c>
      <c r="G225" s="95" t="s">
        <v>345</v>
      </c>
    </row>
    <row r="226" spans="1:7">
      <c r="A226" s="95" t="s">
        <v>443</v>
      </c>
      <c r="D226" s="95" t="s">
        <v>345</v>
      </c>
      <c r="F226" s="96">
        <v>11740</v>
      </c>
      <c r="G226" s="95" t="s">
        <v>345</v>
      </c>
    </row>
    <row r="227" spans="1:7">
      <c r="A227" s="95" t="s">
        <v>443</v>
      </c>
      <c r="D227" s="95" t="s">
        <v>349</v>
      </c>
      <c r="F227" s="96">
        <v>1800</v>
      </c>
      <c r="G227" s="95" t="s">
        <v>345</v>
      </c>
    </row>
    <row r="228" spans="1:7">
      <c r="A228" s="95" t="s">
        <v>443</v>
      </c>
      <c r="D228" s="95" t="s">
        <v>349</v>
      </c>
      <c r="F228" s="96">
        <v>6300</v>
      </c>
      <c r="G228" s="95" t="s">
        <v>345</v>
      </c>
    </row>
    <row r="229" spans="1:7">
      <c r="A229" s="95" t="s">
        <v>444</v>
      </c>
      <c r="D229" s="95" t="s">
        <v>345</v>
      </c>
      <c r="E229" s="96">
        <v>1241214</v>
      </c>
      <c r="G229" s="95" t="s">
        <v>345</v>
      </c>
    </row>
    <row r="230" spans="1:7">
      <c r="A230" s="95" t="s">
        <v>444</v>
      </c>
      <c r="D230" s="95" t="s">
        <v>345</v>
      </c>
      <c r="E230" s="96">
        <v>25500</v>
      </c>
      <c r="G230" s="95" t="s">
        <v>345</v>
      </c>
    </row>
    <row r="231" spans="1:7">
      <c r="A231" s="95" t="s">
        <v>444</v>
      </c>
      <c r="D231" s="95" t="s">
        <v>345</v>
      </c>
      <c r="E231" s="96">
        <v>17000</v>
      </c>
      <c r="G231" s="95" t="s">
        <v>345</v>
      </c>
    </row>
    <row r="232" spans="1:7">
      <c r="A232" s="95" t="s">
        <v>444</v>
      </c>
      <c r="D232" s="95" t="s">
        <v>345</v>
      </c>
      <c r="E232" s="96">
        <v>22000</v>
      </c>
      <c r="G232" s="95" t="s">
        <v>345</v>
      </c>
    </row>
    <row r="233" spans="1:7">
      <c r="A233" s="95" t="s">
        <v>444</v>
      </c>
      <c r="D233" s="95" t="s">
        <v>345</v>
      </c>
      <c r="E233" s="96">
        <v>376100</v>
      </c>
      <c r="G233" s="95" t="s">
        <v>345</v>
      </c>
    </row>
    <row r="234" spans="1:7">
      <c r="A234" s="95" t="s">
        <v>444</v>
      </c>
      <c r="D234" s="95" t="s">
        <v>345</v>
      </c>
      <c r="E234" s="96">
        <v>232820</v>
      </c>
      <c r="G234" s="95" t="s">
        <v>345</v>
      </c>
    </row>
    <row r="235" spans="1:7">
      <c r="A235" s="95" t="s">
        <v>444</v>
      </c>
      <c r="D235" s="95" t="s">
        <v>345</v>
      </c>
      <c r="E235" s="96">
        <v>400000</v>
      </c>
      <c r="G235" s="95" t="s">
        <v>345</v>
      </c>
    </row>
    <row r="236" spans="1:7">
      <c r="A236" s="95" t="s">
        <v>444</v>
      </c>
      <c r="D236" s="95" t="s">
        <v>345</v>
      </c>
      <c r="E236" s="96">
        <v>427460</v>
      </c>
      <c r="G236" s="95" t="s">
        <v>345</v>
      </c>
    </row>
    <row r="237" spans="1:7">
      <c r="A237" s="95" t="s">
        <v>444</v>
      </c>
      <c r="D237" s="95" t="s">
        <v>345</v>
      </c>
      <c r="E237" s="96">
        <v>465480</v>
      </c>
      <c r="G237" s="95" t="s">
        <v>345</v>
      </c>
    </row>
    <row r="238" spans="1:7">
      <c r="A238" s="95" t="s">
        <v>444</v>
      </c>
      <c r="D238" s="95" t="s">
        <v>345</v>
      </c>
      <c r="E238" s="96">
        <v>720000</v>
      </c>
      <c r="G238" s="95" t="s">
        <v>345</v>
      </c>
    </row>
    <row r="239" spans="1:7">
      <c r="A239" s="95" t="s">
        <v>444</v>
      </c>
      <c r="D239" s="95" t="s">
        <v>345</v>
      </c>
      <c r="E239" s="96">
        <v>435710</v>
      </c>
      <c r="G239" s="95" t="s">
        <v>345</v>
      </c>
    </row>
    <row r="240" spans="1:7">
      <c r="A240" s="95" t="s">
        <v>444</v>
      </c>
      <c r="D240" s="95" t="s">
        <v>345</v>
      </c>
      <c r="E240" s="96">
        <v>198480</v>
      </c>
      <c r="G240" s="95" t="s">
        <v>345</v>
      </c>
    </row>
    <row r="241" spans="1:7">
      <c r="A241" s="95" t="s">
        <v>444</v>
      </c>
      <c r="D241" s="95" t="s">
        <v>345</v>
      </c>
      <c r="E241" s="96">
        <v>750000</v>
      </c>
      <c r="G241" s="95" t="s">
        <v>345</v>
      </c>
    </row>
    <row r="242" spans="1:7">
      <c r="A242" s="95" t="s">
        <v>444</v>
      </c>
      <c r="D242" s="95" t="s">
        <v>345</v>
      </c>
      <c r="E242" s="96">
        <v>422600</v>
      </c>
      <c r="G242" s="95" t="s">
        <v>345</v>
      </c>
    </row>
    <row r="243" spans="1:7">
      <c r="A243" s="95" t="s">
        <v>444</v>
      </c>
      <c r="D243" s="95" t="s">
        <v>345</v>
      </c>
      <c r="E243" s="96">
        <v>203180</v>
      </c>
      <c r="G243" s="95" t="s">
        <v>345</v>
      </c>
    </row>
    <row r="244" spans="1:7">
      <c r="A244" s="95" t="s">
        <v>444</v>
      </c>
      <c r="D244" s="95" t="s">
        <v>345</v>
      </c>
      <c r="E244" s="96">
        <v>10804235</v>
      </c>
      <c r="G244" s="95" t="s">
        <v>345</v>
      </c>
    </row>
    <row r="245" spans="1:7">
      <c r="A245" s="95" t="s">
        <v>444</v>
      </c>
      <c r="D245" s="95" t="s">
        <v>345</v>
      </c>
      <c r="E245" s="96">
        <v>540000</v>
      </c>
      <c r="G245" s="95" t="s">
        <v>345</v>
      </c>
    </row>
    <row r="246" spans="1:7">
      <c r="A246" s="95" t="s">
        <v>445</v>
      </c>
      <c r="D246" s="95" t="s">
        <v>345</v>
      </c>
      <c r="E246" s="96">
        <v>47943860</v>
      </c>
      <c r="G246" s="95" t="s">
        <v>345</v>
      </c>
    </row>
    <row r="247" spans="1:7">
      <c r="A247" s="95" t="s">
        <v>446</v>
      </c>
      <c r="D247" s="95" t="s">
        <v>345</v>
      </c>
      <c r="E247" s="96">
        <v>79040000</v>
      </c>
      <c r="G247" s="95" t="s">
        <v>345</v>
      </c>
    </row>
    <row r="248" spans="1:7">
      <c r="A248" s="95" t="s">
        <v>446</v>
      </c>
      <c r="D248" s="95" t="s">
        <v>345</v>
      </c>
      <c r="F248" s="96">
        <v>75155500</v>
      </c>
      <c r="G248" s="95" t="s">
        <v>345</v>
      </c>
    </row>
    <row r="249" spans="1:7">
      <c r="A249" s="95" t="s">
        <v>447</v>
      </c>
      <c r="D249" s="95" t="s">
        <v>345</v>
      </c>
      <c r="F249" s="96">
        <v>53605500</v>
      </c>
      <c r="G249" s="95" t="s">
        <v>345</v>
      </c>
    </row>
    <row r="250" spans="1:7">
      <c r="A250" s="95" t="s">
        <v>448</v>
      </c>
      <c r="D250" s="95" t="s">
        <v>345</v>
      </c>
      <c r="F250" s="96">
        <v>5022000</v>
      </c>
      <c r="G250" s="95" t="s">
        <v>345</v>
      </c>
    </row>
    <row r="251" spans="1:7">
      <c r="A251" s="95" t="s">
        <v>449</v>
      </c>
      <c r="D251" s="95" t="s">
        <v>345</v>
      </c>
      <c r="F251" s="96">
        <v>4485000</v>
      </c>
      <c r="G251" s="95" t="s">
        <v>345</v>
      </c>
    </row>
    <row r="252" spans="1:7">
      <c r="A252" s="95" t="s">
        <v>450</v>
      </c>
      <c r="D252" s="95" t="s">
        <v>345</v>
      </c>
      <c r="F252" s="96">
        <v>50075000</v>
      </c>
      <c r="G252" s="95" t="s">
        <v>345</v>
      </c>
    </row>
    <row r="253" spans="1:7">
      <c r="A253" s="95" t="s">
        <v>450</v>
      </c>
      <c r="D253" s="95" t="s">
        <v>345</v>
      </c>
      <c r="F253" s="96">
        <v>39939974</v>
      </c>
      <c r="G253" s="95" t="s">
        <v>345</v>
      </c>
    </row>
    <row r="254" spans="1:7">
      <c r="A254" s="95" t="s">
        <v>451</v>
      </c>
      <c r="D254" s="95" t="s">
        <v>345</v>
      </c>
      <c r="E254" s="96">
        <v>31593000</v>
      </c>
      <c r="G254" s="95" t="s">
        <v>345</v>
      </c>
    </row>
    <row r="255" spans="1:7">
      <c r="A255" s="95" t="s">
        <v>451</v>
      </c>
      <c r="D255" s="95" t="s">
        <v>345</v>
      </c>
      <c r="E255" s="96">
        <v>9200000</v>
      </c>
      <c r="G255" s="95" t="s">
        <v>345</v>
      </c>
    </row>
    <row r="256" spans="1:7">
      <c r="A256" s="95" t="s">
        <v>451</v>
      </c>
      <c r="D256" s="95" t="s">
        <v>345</v>
      </c>
      <c r="E256" s="96">
        <v>5000000</v>
      </c>
      <c r="G256" s="95" t="s">
        <v>345</v>
      </c>
    </row>
    <row r="257" spans="1:7">
      <c r="A257" s="95" t="s">
        <v>451</v>
      </c>
      <c r="D257" s="95" t="s">
        <v>345</v>
      </c>
      <c r="F257" s="96">
        <v>5000000</v>
      </c>
      <c r="G257" s="95" t="s">
        <v>345</v>
      </c>
    </row>
    <row r="258" spans="1:7">
      <c r="A258" s="95" t="s">
        <v>451</v>
      </c>
      <c r="D258" s="95" t="s">
        <v>345</v>
      </c>
      <c r="E258" s="96">
        <v>120000000</v>
      </c>
      <c r="G258" s="95" t="s">
        <v>345</v>
      </c>
    </row>
    <row r="259" spans="1:7">
      <c r="A259" s="95" t="s">
        <v>451</v>
      </c>
      <c r="D259" s="95" t="s">
        <v>345</v>
      </c>
      <c r="F259" s="96">
        <v>120000000</v>
      </c>
      <c r="G259" s="95" t="s">
        <v>345</v>
      </c>
    </row>
    <row r="260" spans="1:7">
      <c r="A260" s="95" t="s">
        <v>451</v>
      </c>
      <c r="D260" s="95" t="s">
        <v>415</v>
      </c>
      <c r="E260" s="96">
        <v>79000000</v>
      </c>
      <c r="G260" s="95" t="s">
        <v>345</v>
      </c>
    </row>
    <row r="261" spans="1:7">
      <c r="A261" s="95" t="s">
        <v>451</v>
      </c>
      <c r="D261" s="95" t="s">
        <v>415</v>
      </c>
      <c r="F261" s="96">
        <v>79000500</v>
      </c>
      <c r="G261" s="95" t="s">
        <v>345</v>
      </c>
    </row>
    <row r="262" spans="1:7">
      <c r="A262" s="95" t="s">
        <v>451</v>
      </c>
      <c r="D262" s="95" t="s">
        <v>415</v>
      </c>
      <c r="E262" s="96">
        <v>3730000</v>
      </c>
      <c r="G262" s="95" t="s">
        <v>345</v>
      </c>
    </row>
    <row r="263" spans="1:7">
      <c r="A263" s="95" t="s">
        <v>451</v>
      </c>
      <c r="D263" s="95" t="s">
        <v>415</v>
      </c>
      <c r="F263" s="96">
        <v>3730500</v>
      </c>
      <c r="G263" s="95" t="s">
        <v>345</v>
      </c>
    </row>
    <row r="264" spans="1:7">
      <c r="A264" s="95" t="s">
        <v>451</v>
      </c>
      <c r="D264" s="95" t="s">
        <v>345</v>
      </c>
      <c r="E264" s="96">
        <v>45755765</v>
      </c>
      <c r="G264" s="95" t="s">
        <v>345</v>
      </c>
    </row>
    <row r="265" spans="1:7">
      <c r="A265" s="95" t="s">
        <v>451</v>
      </c>
      <c r="D265" s="95" t="s">
        <v>345</v>
      </c>
      <c r="F265" s="96">
        <v>45755765</v>
      </c>
      <c r="G265" s="95" t="s">
        <v>345</v>
      </c>
    </row>
    <row r="266" spans="1:7">
      <c r="A266" s="95" t="s">
        <v>452</v>
      </c>
      <c r="D266" s="95" t="s">
        <v>345</v>
      </c>
      <c r="F266" s="96">
        <v>86290</v>
      </c>
      <c r="G266" s="95" t="s">
        <v>345</v>
      </c>
    </row>
    <row r="267" spans="1:7">
      <c r="A267" s="95" t="s">
        <v>452</v>
      </c>
      <c r="D267" s="95" t="s">
        <v>345</v>
      </c>
      <c r="F267" s="96">
        <v>18064090</v>
      </c>
      <c r="G267" s="95" t="s">
        <v>345</v>
      </c>
    </row>
    <row r="268" spans="1:7">
      <c r="A268" s="95" t="s">
        <v>452</v>
      </c>
      <c r="D268" s="95" t="s">
        <v>345</v>
      </c>
      <c r="F268" s="96">
        <v>962470</v>
      </c>
      <c r="G268" s="95" t="s">
        <v>345</v>
      </c>
    </row>
    <row r="269" spans="1:7">
      <c r="A269" s="95" t="s">
        <v>453</v>
      </c>
      <c r="D269" s="95" t="s">
        <v>345</v>
      </c>
      <c r="E269" s="96">
        <v>537386</v>
      </c>
      <c r="G269" s="95" t="s">
        <v>345</v>
      </c>
    </row>
    <row r="270" spans="1:7">
      <c r="A270" s="95" t="s">
        <v>454</v>
      </c>
      <c r="D270" s="95" t="s">
        <v>345</v>
      </c>
      <c r="E270" s="96">
        <v>39447</v>
      </c>
      <c r="G270" s="95" t="s">
        <v>345</v>
      </c>
    </row>
    <row r="271" spans="1:7">
      <c r="A271" s="95" t="s">
        <v>455</v>
      </c>
      <c r="D271" s="95" t="s">
        <v>345</v>
      </c>
      <c r="E271" s="96">
        <v>505422</v>
      </c>
      <c r="G271" s="95" t="s">
        <v>345</v>
      </c>
    </row>
    <row r="272" spans="1:7">
      <c r="A272" s="95" t="s">
        <v>456</v>
      </c>
      <c r="D272" s="95" t="s">
        <v>345</v>
      </c>
      <c r="F272" s="96">
        <v>85000</v>
      </c>
      <c r="G272" s="95" t="s">
        <v>345</v>
      </c>
    </row>
    <row r="273" spans="1:7">
      <c r="A273" s="95" t="s">
        <v>457</v>
      </c>
      <c r="D273" s="95" t="s">
        <v>345</v>
      </c>
      <c r="F273" s="96">
        <v>3748824</v>
      </c>
      <c r="G273" s="95" t="s">
        <v>345</v>
      </c>
    </row>
    <row r="274" spans="1:7">
      <c r="A274" s="95" t="s">
        <v>457</v>
      </c>
      <c r="D274" s="95" t="s">
        <v>345</v>
      </c>
      <c r="F274" s="96">
        <v>3080</v>
      </c>
      <c r="G274" s="95" t="s">
        <v>345</v>
      </c>
    </row>
    <row r="275" spans="1:7">
      <c r="A275" s="95" t="s">
        <v>457</v>
      </c>
      <c r="D275" s="95" t="s">
        <v>400</v>
      </c>
      <c r="F275" s="96">
        <v>49700</v>
      </c>
      <c r="G275" s="95" t="s">
        <v>345</v>
      </c>
    </row>
    <row r="276" spans="1:7">
      <c r="A276" s="95" t="s">
        <v>458</v>
      </c>
      <c r="D276" s="95" t="s">
        <v>345</v>
      </c>
      <c r="E276" s="96">
        <v>11499672</v>
      </c>
      <c r="G276" s="95" t="s">
        <v>345</v>
      </c>
    </row>
    <row r="277" spans="1:7">
      <c r="A277" s="95" t="s">
        <v>458</v>
      </c>
      <c r="D277" s="95" t="s">
        <v>345</v>
      </c>
      <c r="E277" s="96">
        <v>53780</v>
      </c>
      <c r="G277" s="95" t="s">
        <v>345</v>
      </c>
    </row>
    <row r="278" spans="1:7">
      <c r="A278" s="95" t="s">
        <v>458</v>
      </c>
      <c r="D278" s="95" t="s">
        <v>345</v>
      </c>
      <c r="F278" s="96">
        <v>5081636</v>
      </c>
      <c r="G278" s="95" t="s">
        <v>345</v>
      </c>
    </row>
    <row r="279" spans="1:7">
      <c r="A279" s="95" t="s">
        <v>458</v>
      </c>
      <c r="D279" s="95" t="s">
        <v>345</v>
      </c>
      <c r="E279" s="96">
        <v>-97488</v>
      </c>
      <c r="G279" s="96">
        <v>3472950338</v>
      </c>
    </row>
    <row r="280" spans="1:7">
      <c r="A280" s="95" t="s">
        <v>459</v>
      </c>
      <c r="D280" s="95" t="s">
        <v>345</v>
      </c>
      <c r="F280" s="96">
        <v>3153760</v>
      </c>
      <c r="G280" s="95" t="s">
        <v>345</v>
      </c>
    </row>
    <row r="281" spans="1:7">
      <c r="A281" s="95" t="s">
        <v>460</v>
      </c>
      <c r="D281" s="95" t="s">
        <v>345</v>
      </c>
      <c r="E281" s="96">
        <v>19500</v>
      </c>
      <c r="G281" s="95" t="s">
        <v>345</v>
      </c>
    </row>
    <row r="282" spans="1:7">
      <c r="A282" s="95" t="s">
        <v>460</v>
      </c>
      <c r="D282" s="95" t="s">
        <v>345</v>
      </c>
      <c r="E282" s="96">
        <v>38560</v>
      </c>
      <c r="G282" s="95" t="s">
        <v>345</v>
      </c>
    </row>
    <row r="283" spans="1:7">
      <c r="A283" s="95" t="s">
        <v>460</v>
      </c>
      <c r="D283" s="95" t="s">
        <v>345</v>
      </c>
      <c r="E283" s="96">
        <v>312210</v>
      </c>
      <c r="G283" s="95" t="s">
        <v>345</v>
      </c>
    </row>
    <row r="284" spans="1:7">
      <c r="A284" s="95" t="s">
        <v>460</v>
      </c>
      <c r="D284" s="95" t="s">
        <v>415</v>
      </c>
      <c r="E284" s="96">
        <v>251954</v>
      </c>
      <c r="G284" s="95" t="s">
        <v>345</v>
      </c>
    </row>
    <row r="285" spans="1:7">
      <c r="A285" s="95" t="s">
        <v>460</v>
      </c>
      <c r="D285" s="95" t="s">
        <v>415</v>
      </c>
      <c r="E285" s="96">
        <v>2286168</v>
      </c>
      <c r="G285" s="95" t="s">
        <v>345</v>
      </c>
    </row>
    <row r="286" spans="1:7">
      <c r="A286" s="95" t="s">
        <v>460</v>
      </c>
      <c r="D286" s="95" t="s">
        <v>415</v>
      </c>
      <c r="E286" s="96">
        <v>590400</v>
      </c>
      <c r="G286" s="95" t="s">
        <v>345</v>
      </c>
    </row>
    <row r="287" spans="1:7">
      <c r="A287" s="95" t="s">
        <v>460</v>
      </c>
      <c r="D287" s="95" t="s">
        <v>415</v>
      </c>
      <c r="E287" s="96">
        <v>592200</v>
      </c>
      <c r="G287" s="95" t="s">
        <v>345</v>
      </c>
    </row>
    <row r="288" spans="1:7">
      <c r="A288" s="95" t="s">
        <v>461</v>
      </c>
      <c r="D288" s="95" t="s">
        <v>345</v>
      </c>
      <c r="E288" s="96">
        <v>5832</v>
      </c>
      <c r="G288" s="95" t="s">
        <v>345</v>
      </c>
    </row>
    <row r="289" spans="1:7">
      <c r="A289" s="95" t="s">
        <v>462</v>
      </c>
      <c r="D289" s="95" t="s">
        <v>345</v>
      </c>
      <c r="E289" s="96">
        <v>30000000</v>
      </c>
      <c r="G289" s="95" t="s">
        <v>345</v>
      </c>
    </row>
    <row r="290" spans="1:7">
      <c r="A290" s="95" t="s">
        <v>462</v>
      </c>
      <c r="D290" s="95" t="s">
        <v>345</v>
      </c>
      <c r="F290" s="96">
        <v>30000000</v>
      </c>
      <c r="G290" s="95" t="s">
        <v>345</v>
      </c>
    </row>
    <row r="291" spans="1:7">
      <c r="A291" s="95" t="s">
        <v>463</v>
      </c>
      <c r="D291" s="95" t="s">
        <v>345</v>
      </c>
      <c r="F291" s="96">
        <v>8975000</v>
      </c>
      <c r="G291" s="95" t="s">
        <v>345</v>
      </c>
    </row>
    <row r="292" spans="1:7">
      <c r="A292" s="95" t="s">
        <v>464</v>
      </c>
      <c r="D292" s="95" t="s">
        <v>345</v>
      </c>
      <c r="F292" s="96">
        <v>30596000</v>
      </c>
      <c r="G292" s="95" t="s">
        <v>345</v>
      </c>
    </row>
    <row r="293" spans="1:7">
      <c r="A293" s="95" t="s">
        <v>465</v>
      </c>
      <c r="D293" s="95" t="s">
        <v>345</v>
      </c>
      <c r="F293" s="96">
        <v>490000</v>
      </c>
      <c r="G293" s="95" t="s">
        <v>345</v>
      </c>
    </row>
    <row r="294" spans="1:7">
      <c r="A294" s="95" t="s">
        <v>465</v>
      </c>
      <c r="D294" s="95" t="s">
        <v>345</v>
      </c>
      <c r="F294" s="96">
        <v>847000</v>
      </c>
      <c r="G294" s="95" t="s">
        <v>345</v>
      </c>
    </row>
    <row r="295" spans="1:7">
      <c r="A295" s="95" t="s">
        <v>466</v>
      </c>
      <c r="D295" s="95" t="s">
        <v>345</v>
      </c>
      <c r="F295" s="96">
        <v>13000</v>
      </c>
      <c r="G295" s="95" t="s">
        <v>345</v>
      </c>
    </row>
    <row r="296" spans="1:7">
      <c r="A296" s="95" t="s">
        <v>467</v>
      </c>
      <c r="D296" s="95" t="s">
        <v>345</v>
      </c>
      <c r="E296" s="96">
        <v>3356734</v>
      </c>
      <c r="G296" s="95" t="s">
        <v>345</v>
      </c>
    </row>
    <row r="297" spans="1:7">
      <c r="A297" s="95" t="s">
        <v>468</v>
      </c>
      <c r="D297" s="95" t="s">
        <v>345</v>
      </c>
      <c r="F297" s="96">
        <v>3382408</v>
      </c>
      <c r="G297" s="95" t="s">
        <v>345</v>
      </c>
    </row>
    <row r="298" spans="1:7">
      <c r="A298" s="95" t="s">
        <v>468</v>
      </c>
      <c r="D298" s="95" t="s">
        <v>345</v>
      </c>
      <c r="F298" s="96">
        <v>3300</v>
      </c>
      <c r="G298" s="95" t="s">
        <v>345</v>
      </c>
    </row>
    <row r="299" spans="1:7">
      <c r="A299" s="95" t="s">
        <v>468</v>
      </c>
      <c r="D299" s="95" t="s">
        <v>400</v>
      </c>
      <c r="F299" s="96">
        <v>29700</v>
      </c>
      <c r="G299" s="95" t="s">
        <v>345</v>
      </c>
    </row>
    <row r="300" spans="1:7">
      <c r="A300" s="95" t="s">
        <v>469</v>
      </c>
      <c r="D300" s="95" t="s">
        <v>345</v>
      </c>
      <c r="E300" s="96">
        <v>4119336</v>
      </c>
      <c r="G300" s="95" t="s">
        <v>345</v>
      </c>
    </row>
    <row r="301" spans="1:7">
      <c r="A301" s="95" t="s">
        <v>469</v>
      </c>
      <c r="D301" s="95" t="s">
        <v>345</v>
      </c>
      <c r="F301" s="96">
        <v>3259157</v>
      </c>
      <c r="G301" s="95" t="s">
        <v>345</v>
      </c>
    </row>
    <row r="302" spans="1:7">
      <c r="A302" s="95" t="s">
        <v>469</v>
      </c>
      <c r="D302" s="95" t="s">
        <v>345</v>
      </c>
      <c r="E302" s="96">
        <v>-102328</v>
      </c>
      <c r="G302" s="96">
        <v>3433671579</v>
      </c>
    </row>
    <row r="303" spans="1:7">
      <c r="A303" s="95" t="s">
        <v>470</v>
      </c>
      <c r="D303" s="95" t="s">
        <v>400</v>
      </c>
      <c r="F303" s="96">
        <v>465600</v>
      </c>
      <c r="G303" s="95" t="s">
        <v>345</v>
      </c>
    </row>
    <row r="304" spans="1:7">
      <c r="A304" s="95" t="s">
        <v>470</v>
      </c>
      <c r="D304" s="95" t="s">
        <v>400</v>
      </c>
      <c r="F304" s="96">
        <v>15000000</v>
      </c>
      <c r="G304" s="95" t="s">
        <v>345</v>
      </c>
    </row>
    <row r="305" spans="1:7">
      <c r="A305" s="95" t="s">
        <v>470</v>
      </c>
      <c r="D305" s="95" t="s">
        <v>345</v>
      </c>
      <c r="F305" s="96">
        <v>198000</v>
      </c>
      <c r="G305" s="95" t="s">
        <v>345</v>
      </c>
    </row>
    <row r="306" spans="1:7">
      <c r="A306" s="95" t="s">
        <v>470</v>
      </c>
      <c r="D306" s="95" t="s">
        <v>345</v>
      </c>
      <c r="F306" s="96">
        <v>86800</v>
      </c>
      <c r="G306" s="95" t="s">
        <v>345</v>
      </c>
    </row>
    <row r="307" spans="1:7">
      <c r="A307" s="95" t="s">
        <v>470</v>
      </c>
      <c r="D307" s="95" t="s">
        <v>345</v>
      </c>
      <c r="F307" s="96">
        <v>110000</v>
      </c>
      <c r="G307" s="95" t="s">
        <v>345</v>
      </c>
    </row>
    <row r="308" spans="1:7">
      <c r="A308" s="95" t="s">
        <v>470</v>
      </c>
      <c r="D308" s="95" t="s">
        <v>345</v>
      </c>
      <c r="F308" s="96">
        <v>27704</v>
      </c>
      <c r="G308" s="95" t="s">
        <v>345</v>
      </c>
    </row>
    <row r="309" spans="1:7">
      <c r="A309" s="95" t="s">
        <v>470</v>
      </c>
      <c r="D309" s="95" t="s">
        <v>345</v>
      </c>
      <c r="E309" s="96">
        <v>10000000</v>
      </c>
      <c r="G309" s="95" t="s">
        <v>345</v>
      </c>
    </row>
    <row r="310" spans="1:7">
      <c r="A310" s="95" t="s">
        <v>470</v>
      </c>
      <c r="D310" s="95" t="s">
        <v>345</v>
      </c>
      <c r="F310" s="96">
        <v>10000000</v>
      </c>
      <c r="G310" s="95" t="s">
        <v>345</v>
      </c>
    </row>
    <row r="311" spans="1:7">
      <c r="A311" s="95" t="s">
        <v>471</v>
      </c>
      <c r="D311" s="95" t="s">
        <v>9315</v>
      </c>
      <c r="E311" s="96">
        <v>5942159</v>
      </c>
      <c r="G311" s="95" t="s">
        <v>345</v>
      </c>
    </row>
    <row r="312" spans="1:7">
      <c r="A312" s="95" t="s">
        <v>471</v>
      </c>
      <c r="D312" s="95" t="s">
        <v>9315</v>
      </c>
      <c r="E312" s="96">
        <v>18000</v>
      </c>
      <c r="G312" s="95" t="s">
        <v>345</v>
      </c>
    </row>
    <row r="313" spans="1:7">
      <c r="A313" s="95" t="s">
        <v>471</v>
      </c>
      <c r="D313" s="95" t="s">
        <v>9315</v>
      </c>
      <c r="E313" s="96">
        <v>40000</v>
      </c>
      <c r="G313" s="95" t="s">
        <v>345</v>
      </c>
    </row>
    <row r="314" spans="1:7">
      <c r="A314" s="95" t="s">
        <v>471</v>
      </c>
      <c r="D314" s="95" t="s">
        <v>345</v>
      </c>
      <c r="E314" s="96">
        <v>627460</v>
      </c>
      <c r="G314" s="95" t="s">
        <v>345</v>
      </c>
    </row>
    <row r="315" spans="1:7">
      <c r="A315" s="95" t="s">
        <v>471</v>
      </c>
      <c r="D315" s="95" t="s">
        <v>345</v>
      </c>
      <c r="E315" s="96">
        <v>520160</v>
      </c>
      <c r="G315" s="95" t="s">
        <v>345</v>
      </c>
    </row>
    <row r="316" spans="1:7">
      <c r="A316" s="95" t="s">
        <v>471</v>
      </c>
      <c r="D316" s="95" t="s">
        <v>345</v>
      </c>
      <c r="E316" s="96">
        <v>427460</v>
      </c>
      <c r="G316" s="95" t="s">
        <v>345</v>
      </c>
    </row>
    <row r="317" spans="1:7">
      <c r="A317" s="95" t="s">
        <v>471</v>
      </c>
      <c r="D317" s="95" t="s">
        <v>415</v>
      </c>
      <c r="E317" s="96">
        <v>207290</v>
      </c>
      <c r="G317" s="95" t="s">
        <v>345</v>
      </c>
    </row>
    <row r="318" spans="1:7">
      <c r="A318" s="95" t="s">
        <v>471</v>
      </c>
      <c r="D318" s="95" t="s">
        <v>415</v>
      </c>
      <c r="E318" s="96">
        <v>520604</v>
      </c>
      <c r="G318" s="95" t="s">
        <v>345</v>
      </c>
    </row>
    <row r="319" spans="1:7">
      <c r="A319" s="95" t="s">
        <v>471</v>
      </c>
      <c r="D319" s="95" t="s">
        <v>415</v>
      </c>
      <c r="E319" s="96">
        <v>261213</v>
      </c>
      <c r="G319" s="95" t="s">
        <v>345</v>
      </c>
    </row>
    <row r="320" spans="1:7">
      <c r="A320" s="95" t="s">
        <v>471</v>
      </c>
      <c r="D320" s="95" t="s">
        <v>345</v>
      </c>
      <c r="E320" s="96">
        <v>66000</v>
      </c>
      <c r="G320" s="95" t="s">
        <v>345</v>
      </c>
    </row>
    <row r="321" spans="1:7">
      <c r="A321" s="95" t="s">
        <v>471</v>
      </c>
      <c r="D321" s="95" t="s">
        <v>345</v>
      </c>
      <c r="E321" s="96">
        <v>39750</v>
      </c>
      <c r="G321" s="95" t="s">
        <v>345</v>
      </c>
    </row>
    <row r="322" spans="1:7">
      <c r="A322" s="95" t="s">
        <v>472</v>
      </c>
      <c r="D322" s="95" t="s">
        <v>345</v>
      </c>
      <c r="E322" s="96">
        <v>146622</v>
      </c>
      <c r="G322" s="95" t="s">
        <v>345</v>
      </c>
    </row>
    <row r="323" spans="1:7">
      <c r="A323" s="95" t="s">
        <v>473</v>
      </c>
      <c r="D323" s="95" t="s">
        <v>345</v>
      </c>
      <c r="E323" s="96">
        <v>43525</v>
      </c>
      <c r="G323" s="95" t="s">
        <v>345</v>
      </c>
    </row>
    <row r="324" spans="1:7">
      <c r="A324" s="95" t="s">
        <v>474</v>
      </c>
      <c r="D324" s="95" t="s">
        <v>345</v>
      </c>
      <c r="F324" s="96">
        <v>3037500</v>
      </c>
      <c r="G324" s="95" t="s">
        <v>345</v>
      </c>
    </row>
    <row r="325" spans="1:7">
      <c r="A325" s="95" t="s">
        <v>475</v>
      </c>
      <c r="D325" s="95" t="s">
        <v>345</v>
      </c>
      <c r="F325" s="96">
        <v>1000000</v>
      </c>
      <c r="G325" s="95" t="s">
        <v>345</v>
      </c>
    </row>
    <row r="326" spans="1:7">
      <c r="A326" s="95" t="s">
        <v>476</v>
      </c>
      <c r="D326" s="95" t="s">
        <v>345</v>
      </c>
      <c r="F326" s="96">
        <v>4821220</v>
      </c>
      <c r="G326" s="95" t="s">
        <v>345</v>
      </c>
    </row>
    <row r="327" spans="1:7">
      <c r="A327" s="95" t="s">
        <v>476</v>
      </c>
      <c r="D327" s="95" t="s">
        <v>345</v>
      </c>
      <c r="F327" s="96">
        <v>2640</v>
      </c>
      <c r="G327" s="95" t="s">
        <v>345</v>
      </c>
    </row>
    <row r="328" spans="1:7">
      <c r="A328" s="95" t="s">
        <v>477</v>
      </c>
      <c r="D328" s="95" t="s">
        <v>345</v>
      </c>
      <c r="E328" s="96">
        <v>6349934</v>
      </c>
      <c r="G328" s="95" t="s">
        <v>345</v>
      </c>
    </row>
    <row r="329" spans="1:7">
      <c r="A329" s="95" t="s">
        <v>477</v>
      </c>
      <c r="D329" s="95" t="s">
        <v>345</v>
      </c>
      <c r="F329" s="96">
        <v>316568</v>
      </c>
      <c r="G329" s="96">
        <v>3423815724</v>
      </c>
    </row>
    <row r="330" spans="1:7">
      <c r="A330" s="95" t="s">
        <v>478</v>
      </c>
      <c r="D330" s="95" t="s">
        <v>345</v>
      </c>
      <c r="F330" s="96">
        <v>61050</v>
      </c>
      <c r="G330" s="95" t="s">
        <v>345</v>
      </c>
    </row>
    <row r="331" spans="1:7">
      <c r="A331" s="95" t="s">
        <v>478</v>
      </c>
      <c r="D331" s="95" t="s">
        <v>479</v>
      </c>
      <c r="F331" s="96">
        <v>1000</v>
      </c>
      <c r="G331" s="95" t="s">
        <v>345</v>
      </c>
    </row>
    <row r="332" spans="1:7">
      <c r="A332" s="95" t="s">
        <v>478</v>
      </c>
      <c r="D332" s="95" t="s">
        <v>9315</v>
      </c>
      <c r="F332" s="96">
        <v>25000</v>
      </c>
      <c r="G332" s="95" t="s">
        <v>345</v>
      </c>
    </row>
    <row r="333" spans="1:7">
      <c r="A333" s="95" t="s">
        <v>478</v>
      </c>
      <c r="D333" s="95" t="s">
        <v>345</v>
      </c>
      <c r="F333" s="96">
        <v>12650</v>
      </c>
      <c r="G333" s="95" t="s">
        <v>345</v>
      </c>
    </row>
    <row r="334" spans="1:7">
      <c r="A334" s="95" t="s">
        <v>478</v>
      </c>
      <c r="D334" s="95" t="s">
        <v>345</v>
      </c>
      <c r="F334" s="96">
        <v>50100</v>
      </c>
      <c r="G334" s="95" t="s">
        <v>345</v>
      </c>
    </row>
    <row r="335" spans="1:7">
      <c r="A335" s="95" t="s">
        <v>478</v>
      </c>
      <c r="D335" s="95" t="s">
        <v>479</v>
      </c>
      <c r="F335" s="96">
        <v>3000</v>
      </c>
      <c r="G335" s="95" t="s">
        <v>345</v>
      </c>
    </row>
    <row r="336" spans="1:7">
      <c r="A336" s="95" t="s">
        <v>480</v>
      </c>
      <c r="D336" s="95" t="s">
        <v>345</v>
      </c>
      <c r="E336" s="96">
        <v>9000</v>
      </c>
      <c r="G336" s="95" t="s">
        <v>345</v>
      </c>
    </row>
    <row r="337" spans="1:7">
      <c r="A337" s="95" t="s">
        <v>480</v>
      </c>
      <c r="D337" s="95" t="s">
        <v>345</v>
      </c>
      <c r="E337" s="96">
        <v>527460</v>
      </c>
      <c r="G337" s="95" t="s">
        <v>345</v>
      </c>
    </row>
    <row r="338" spans="1:7">
      <c r="A338" s="95" t="s">
        <v>480</v>
      </c>
      <c r="D338" s="95" t="s">
        <v>345</v>
      </c>
      <c r="E338" s="96">
        <v>605890</v>
      </c>
      <c r="G338" s="95" t="s">
        <v>345</v>
      </c>
    </row>
    <row r="339" spans="1:7">
      <c r="A339" s="95" t="s">
        <v>480</v>
      </c>
      <c r="D339" s="95" t="s">
        <v>415</v>
      </c>
      <c r="E339" s="96">
        <v>276360</v>
      </c>
      <c r="G339" s="95" t="s">
        <v>345</v>
      </c>
    </row>
    <row r="340" spans="1:7">
      <c r="A340" s="95" t="s">
        <v>480</v>
      </c>
      <c r="D340" s="95" t="s">
        <v>345</v>
      </c>
      <c r="E340" s="96">
        <v>80000</v>
      </c>
      <c r="G340" s="95" t="s">
        <v>345</v>
      </c>
    </row>
    <row r="341" spans="1:7">
      <c r="A341" s="95" t="s">
        <v>480</v>
      </c>
      <c r="D341" s="95" t="s">
        <v>345</v>
      </c>
      <c r="E341" s="96">
        <v>750000</v>
      </c>
      <c r="G341" s="95" t="s">
        <v>345</v>
      </c>
    </row>
    <row r="342" spans="1:7">
      <c r="A342" s="95" t="s">
        <v>480</v>
      </c>
      <c r="D342" s="95" t="s">
        <v>415</v>
      </c>
      <c r="E342" s="96">
        <v>144599</v>
      </c>
      <c r="G342" s="95" t="s">
        <v>345</v>
      </c>
    </row>
    <row r="343" spans="1:7">
      <c r="A343" s="95" t="s">
        <v>480</v>
      </c>
      <c r="D343" s="95" t="s">
        <v>415</v>
      </c>
      <c r="E343" s="96">
        <v>351190</v>
      </c>
      <c r="G343" s="95" t="s">
        <v>345</v>
      </c>
    </row>
    <row r="344" spans="1:7">
      <c r="A344" s="95" t="s">
        <v>480</v>
      </c>
      <c r="D344" s="95" t="s">
        <v>345</v>
      </c>
      <c r="E344" s="96">
        <v>540000</v>
      </c>
      <c r="G344" s="95" t="s">
        <v>345</v>
      </c>
    </row>
    <row r="345" spans="1:7">
      <c r="A345" s="95" t="s">
        <v>480</v>
      </c>
      <c r="D345" s="95" t="s">
        <v>345</v>
      </c>
      <c r="E345" s="96">
        <v>558000</v>
      </c>
      <c r="G345" s="95" t="s">
        <v>345</v>
      </c>
    </row>
    <row r="346" spans="1:7">
      <c r="A346" s="95" t="s">
        <v>481</v>
      </c>
      <c r="D346" s="95" t="s">
        <v>345</v>
      </c>
      <c r="E346" s="96">
        <v>547160</v>
      </c>
      <c r="G346" s="95" t="s">
        <v>345</v>
      </c>
    </row>
    <row r="347" spans="1:7">
      <c r="A347" s="95" t="s">
        <v>482</v>
      </c>
      <c r="D347" s="95" t="s">
        <v>345</v>
      </c>
      <c r="E347" s="96">
        <v>100578</v>
      </c>
      <c r="G347" s="95" t="s">
        <v>345</v>
      </c>
    </row>
    <row r="348" spans="1:7">
      <c r="A348" s="95" t="s">
        <v>483</v>
      </c>
      <c r="D348" s="95" t="s">
        <v>345</v>
      </c>
      <c r="F348" s="96">
        <v>4178698</v>
      </c>
      <c r="G348" s="95" t="s">
        <v>345</v>
      </c>
    </row>
    <row r="349" spans="1:7">
      <c r="A349" s="95" t="s">
        <v>483</v>
      </c>
      <c r="D349" s="95" t="s">
        <v>345</v>
      </c>
      <c r="F349" s="96">
        <v>3080</v>
      </c>
      <c r="G349" s="95" t="s">
        <v>345</v>
      </c>
    </row>
    <row r="350" spans="1:7">
      <c r="A350" s="95" t="s">
        <v>484</v>
      </c>
      <c r="D350" s="95" t="s">
        <v>345</v>
      </c>
      <c r="E350" s="96">
        <v>6555947</v>
      </c>
      <c r="G350" s="95" t="s">
        <v>345</v>
      </c>
    </row>
    <row r="351" spans="1:7">
      <c r="A351" s="95" t="s">
        <v>484</v>
      </c>
      <c r="D351" s="95" t="s">
        <v>345</v>
      </c>
      <c r="F351" s="96">
        <v>2423348</v>
      </c>
      <c r="G351" s="95" t="s">
        <v>345</v>
      </c>
    </row>
    <row r="352" spans="1:7">
      <c r="A352" s="95" t="s">
        <v>484</v>
      </c>
      <c r="D352" s="95" t="s">
        <v>345</v>
      </c>
      <c r="E352" s="96">
        <v>199816</v>
      </c>
      <c r="G352" s="96">
        <v>3428303798</v>
      </c>
    </row>
    <row r="353" spans="1:7">
      <c r="A353" s="95" t="s">
        <v>485</v>
      </c>
      <c r="D353" s="95" t="s">
        <v>345</v>
      </c>
      <c r="F353" s="96">
        <v>798510</v>
      </c>
      <c r="G353" s="95" t="s">
        <v>345</v>
      </c>
    </row>
    <row r="354" spans="1:7">
      <c r="A354" s="95" t="s">
        <v>485</v>
      </c>
      <c r="D354" s="95" t="s">
        <v>345</v>
      </c>
      <c r="F354" s="96">
        <v>22700</v>
      </c>
      <c r="G354" s="95" t="s">
        <v>345</v>
      </c>
    </row>
    <row r="355" spans="1:7">
      <c r="A355" s="95" t="s">
        <v>485</v>
      </c>
      <c r="D355" s="95" t="s">
        <v>345</v>
      </c>
      <c r="F355" s="96">
        <v>44800</v>
      </c>
      <c r="G355" s="95" t="s">
        <v>345</v>
      </c>
    </row>
    <row r="356" spans="1:7">
      <c r="A356" s="95" t="s">
        <v>485</v>
      </c>
      <c r="D356" s="95" t="s">
        <v>345</v>
      </c>
      <c r="F356" s="96">
        <v>9000000</v>
      </c>
      <c r="G356" s="95" t="s">
        <v>345</v>
      </c>
    </row>
    <row r="357" spans="1:7">
      <c r="A357" s="95" t="s">
        <v>485</v>
      </c>
      <c r="D357" s="95" t="s">
        <v>345</v>
      </c>
      <c r="F357" s="96">
        <v>30800</v>
      </c>
      <c r="G357" s="95" t="s">
        <v>345</v>
      </c>
    </row>
    <row r="358" spans="1:7">
      <c r="A358" s="95" t="s">
        <v>485</v>
      </c>
      <c r="D358" s="95" t="s">
        <v>345</v>
      </c>
      <c r="F358" s="96">
        <v>24750</v>
      </c>
      <c r="G358" s="95" t="s">
        <v>345</v>
      </c>
    </row>
    <row r="359" spans="1:7">
      <c r="A359" s="95" t="s">
        <v>485</v>
      </c>
      <c r="D359" s="95" t="s">
        <v>345</v>
      </c>
      <c r="F359" s="96">
        <v>24750</v>
      </c>
      <c r="G359" s="95" t="s">
        <v>345</v>
      </c>
    </row>
    <row r="360" spans="1:7">
      <c r="A360" s="95" t="s">
        <v>485</v>
      </c>
      <c r="D360" s="95" t="s">
        <v>345</v>
      </c>
      <c r="F360" s="96">
        <v>24750</v>
      </c>
      <c r="G360" s="95" t="s">
        <v>345</v>
      </c>
    </row>
    <row r="361" spans="1:7">
      <c r="A361" s="95" t="s">
        <v>485</v>
      </c>
      <c r="D361" s="95" t="s">
        <v>345</v>
      </c>
      <c r="F361" s="96">
        <v>24750</v>
      </c>
      <c r="G361" s="95" t="s">
        <v>345</v>
      </c>
    </row>
    <row r="362" spans="1:7">
      <c r="A362" s="95" t="s">
        <v>485</v>
      </c>
      <c r="D362" s="95" t="s">
        <v>345</v>
      </c>
      <c r="F362" s="96">
        <v>24750</v>
      </c>
      <c r="G362" s="95" t="s">
        <v>345</v>
      </c>
    </row>
    <row r="363" spans="1:7">
      <c r="A363" s="95" t="s">
        <v>485</v>
      </c>
      <c r="D363" s="95" t="s">
        <v>345</v>
      </c>
      <c r="F363" s="96">
        <v>44000</v>
      </c>
      <c r="G363" s="95" t="s">
        <v>345</v>
      </c>
    </row>
    <row r="364" spans="1:7">
      <c r="A364" s="95" t="s">
        <v>485</v>
      </c>
      <c r="D364" s="95" t="s">
        <v>345</v>
      </c>
      <c r="F364" s="96">
        <v>50000</v>
      </c>
      <c r="G364" s="95" t="s">
        <v>345</v>
      </c>
    </row>
    <row r="365" spans="1:7">
      <c r="A365" s="95" t="s">
        <v>485</v>
      </c>
      <c r="D365" s="95" t="s">
        <v>345</v>
      </c>
      <c r="F365" s="96">
        <v>2000000</v>
      </c>
      <c r="G365" s="95" t="s">
        <v>345</v>
      </c>
    </row>
    <row r="366" spans="1:7">
      <c r="A366" s="95" t="s">
        <v>485</v>
      </c>
      <c r="D366" s="95" t="s">
        <v>345</v>
      </c>
      <c r="F366" s="96">
        <v>839000</v>
      </c>
      <c r="G366" s="95" t="s">
        <v>345</v>
      </c>
    </row>
    <row r="367" spans="1:7">
      <c r="A367" s="95" t="s">
        <v>485</v>
      </c>
      <c r="D367" s="95" t="s">
        <v>345</v>
      </c>
      <c r="F367" s="96">
        <v>1640800</v>
      </c>
      <c r="G367" s="95" t="s">
        <v>345</v>
      </c>
    </row>
    <row r="368" spans="1:7">
      <c r="A368" s="95" t="s">
        <v>485</v>
      </c>
      <c r="D368" s="95" t="s">
        <v>345</v>
      </c>
      <c r="F368" s="96">
        <v>3300</v>
      </c>
      <c r="G368" s="95" t="s">
        <v>345</v>
      </c>
    </row>
    <row r="369" spans="1:7">
      <c r="A369" s="95" t="s">
        <v>486</v>
      </c>
      <c r="D369" s="95" t="s">
        <v>345</v>
      </c>
      <c r="E369" s="96">
        <v>2295000</v>
      </c>
      <c r="G369" s="95" t="s">
        <v>345</v>
      </c>
    </row>
    <row r="370" spans="1:7">
      <c r="A370" s="95" t="s">
        <v>486</v>
      </c>
      <c r="D370" s="95" t="s">
        <v>345</v>
      </c>
      <c r="E370" s="96">
        <v>42363000</v>
      </c>
      <c r="G370" s="95" t="s">
        <v>345</v>
      </c>
    </row>
    <row r="371" spans="1:7">
      <c r="A371" s="95" t="s">
        <v>486</v>
      </c>
      <c r="D371" s="95" t="s">
        <v>345</v>
      </c>
      <c r="E371" s="96">
        <v>30915000</v>
      </c>
      <c r="G371" s="95" t="s">
        <v>345</v>
      </c>
    </row>
    <row r="372" spans="1:7">
      <c r="A372" s="95" t="s">
        <v>486</v>
      </c>
      <c r="D372" s="95" t="s">
        <v>345</v>
      </c>
      <c r="E372" s="96">
        <v>5200</v>
      </c>
      <c r="G372" s="95" t="s">
        <v>345</v>
      </c>
    </row>
    <row r="373" spans="1:7">
      <c r="A373" s="95" t="s">
        <v>486</v>
      </c>
      <c r="D373" s="95" t="s">
        <v>345</v>
      </c>
      <c r="E373" s="96">
        <v>418980</v>
      </c>
      <c r="G373" s="95" t="s">
        <v>345</v>
      </c>
    </row>
    <row r="374" spans="1:7">
      <c r="A374" s="95" t="s">
        <v>486</v>
      </c>
      <c r="D374" s="95" t="s">
        <v>345</v>
      </c>
      <c r="E374" s="96">
        <v>527460</v>
      </c>
      <c r="G374" s="95" t="s">
        <v>345</v>
      </c>
    </row>
    <row r="375" spans="1:7">
      <c r="A375" s="95" t="s">
        <v>486</v>
      </c>
      <c r="D375" s="95" t="s">
        <v>345</v>
      </c>
      <c r="E375" s="96">
        <v>750000</v>
      </c>
      <c r="G375" s="95" t="s">
        <v>345</v>
      </c>
    </row>
    <row r="376" spans="1:7">
      <c r="A376" s="95" t="s">
        <v>486</v>
      </c>
      <c r="D376" s="95" t="s">
        <v>415</v>
      </c>
      <c r="E376" s="96">
        <v>444150</v>
      </c>
      <c r="G376" s="95" t="s">
        <v>345</v>
      </c>
    </row>
    <row r="377" spans="1:7">
      <c r="A377" s="95" t="s">
        <v>486</v>
      </c>
      <c r="D377" s="95" t="s">
        <v>345</v>
      </c>
      <c r="E377" s="96">
        <v>3000000</v>
      </c>
      <c r="G377" s="95" t="s">
        <v>345</v>
      </c>
    </row>
    <row r="378" spans="1:7">
      <c r="A378" s="95" t="s">
        <v>486</v>
      </c>
      <c r="D378" s="95" t="s">
        <v>345</v>
      </c>
      <c r="E378" s="96">
        <v>594000</v>
      </c>
      <c r="G378" s="95" t="s">
        <v>345</v>
      </c>
    </row>
    <row r="379" spans="1:7">
      <c r="A379" s="95" t="s">
        <v>487</v>
      </c>
      <c r="D379" s="95" t="s">
        <v>345</v>
      </c>
      <c r="E379" s="96">
        <v>298513</v>
      </c>
      <c r="G379" s="95" t="s">
        <v>345</v>
      </c>
    </row>
    <row r="380" spans="1:7">
      <c r="A380" s="95" t="s">
        <v>488</v>
      </c>
      <c r="D380" s="95" t="s">
        <v>345</v>
      </c>
      <c r="E380" s="96">
        <v>193845</v>
      </c>
      <c r="G380" s="95" t="s">
        <v>345</v>
      </c>
    </row>
    <row r="381" spans="1:7">
      <c r="A381" s="95" t="s">
        <v>489</v>
      </c>
      <c r="D381" s="95" t="s">
        <v>345</v>
      </c>
      <c r="F381" s="96">
        <v>14362900</v>
      </c>
      <c r="G381" s="95" t="s">
        <v>345</v>
      </c>
    </row>
    <row r="382" spans="1:7">
      <c r="A382" s="95" t="s">
        <v>490</v>
      </c>
      <c r="D382" s="95" t="s">
        <v>345</v>
      </c>
      <c r="E382" s="96">
        <v>35000000</v>
      </c>
      <c r="G382" s="95" t="s">
        <v>345</v>
      </c>
    </row>
    <row r="383" spans="1:7">
      <c r="A383" s="95" t="s">
        <v>490</v>
      </c>
      <c r="D383" s="95" t="s">
        <v>345</v>
      </c>
      <c r="F383" s="96">
        <v>35000000</v>
      </c>
      <c r="G383" s="95" t="s">
        <v>345</v>
      </c>
    </row>
    <row r="384" spans="1:7">
      <c r="A384" s="95" t="s">
        <v>490</v>
      </c>
      <c r="D384" s="95" t="s">
        <v>345</v>
      </c>
      <c r="E384" s="96">
        <v>30000000</v>
      </c>
      <c r="G384" s="95" t="s">
        <v>345</v>
      </c>
    </row>
    <row r="385" spans="1:7">
      <c r="A385" s="95" t="s">
        <v>490</v>
      </c>
      <c r="D385" s="95" t="s">
        <v>345</v>
      </c>
      <c r="F385" s="96">
        <v>30000000</v>
      </c>
      <c r="G385" s="95" t="s">
        <v>345</v>
      </c>
    </row>
    <row r="386" spans="1:7">
      <c r="A386" s="95" t="s">
        <v>490</v>
      </c>
      <c r="D386" s="95" t="s">
        <v>345</v>
      </c>
      <c r="E386" s="96">
        <v>5000000</v>
      </c>
      <c r="G386" s="95" t="s">
        <v>345</v>
      </c>
    </row>
    <row r="387" spans="1:7">
      <c r="A387" s="95" t="s">
        <v>490</v>
      </c>
      <c r="D387" s="95" t="s">
        <v>345</v>
      </c>
      <c r="F387" s="96">
        <v>5000000</v>
      </c>
      <c r="G387" s="95" t="s">
        <v>345</v>
      </c>
    </row>
    <row r="388" spans="1:7">
      <c r="A388" s="95" t="s">
        <v>490</v>
      </c>
      <c r="D388" s="95" t="s">
        <v>345</v>
      </c>
      <c r="E388" s="96">
        <v>14200000</v>
      </c>
      <c r="G388" s="95" t="s">
        <v>345</v>
      </c>
    </row>
    <row r="389" spans="1:7">
      <c r="A389" s="95" t="s">
        <v>490</v>
      </c>
      <c r="D389" s="95" t="s">
        <v>345</v>
      </c>
      <c r="F389" s="96">
        <v>14200000</v>
      </c>
      <c r="G389" s="95" t="s">
        <v>345</v>
      </c>
    </row>
    <row r="390" spans="1:7">
      <c r="A390" s="95" t="s">
        <v>491</v>
      </c>
      <c r="D390" s="95" t="s">
        <v>345</v>
      </c>
      <c r="F390" s="96">
        <v>3514175</v>
      </c>
      <c r="G390" s="95" t="s">
        <v>345</v>
      </c>
    </row>
    <row r="391" spans="1:7">
      <c r="A391" s="95" t="s">
        <v>491</v>
      </c>
      <c r="D391" s="95" t="s">
        <v>345</v>
      </c>
      <c r="F391" s="96">
        <v>3080</v>
      </c>
      <c r="G391" s="95" t="s">
        <v>345</v>
      </c>
    </row>
    <row r="392" spans="1:7">
      <c r="A392" s="95" t="s">
        <v>491</v>
      </c>
      <c r="D392" s="95" t="s">
        <v>400</v>
      </c>
      <c r="F392" s="96">
        <v>29700</v>
      </c>
      <c r="G392" s="95" t="s">
        <v>345</v>
      </c>
    </row>
    <row r="393" spans="1:7">
      <c r="A393" s="95" t="s">
        <v>492</v>
      </c>
      <c r="D393" s="95" t="s">
        <v>345</v>
      </c>
      <c r="E393" s="96">
        <v>9442698</v>
      </c>
      <c r="G393" s="95" t="s">
        <v>345</v>
      </c>
    </row>
    <row r="394" spans="1:7">
      <c r="A394" s="95" t="s">
        <v>492</v>
      </c>
      <c r="D394" s="95" t="s">
        <v>345</v>
      </c>
      <c r="F394" s="96">
        <v>1585457</v>
      </c>
      <c r="G394" s="95" t="s">
        <v>345</v>
      </c>
    </row>
    <row r="395" spans="1:7">
      <c r="A395" s="95" t="s">
        <v>492</v>
      </c>
      <c r="D395" s="95" t="s">
        <v>345</v>
      </c>
      <c r="E395" s="96">
        <v>126000</v>
      </c>
      <c r="G395" s="96">
        <v>3485584672</v>
      </c>
    </row>
    <row r="396" spans="1:7">
      <c r="A396" s="95" t="s">
        <v>493</v>
      </c>
      <c r="D396" s="95" t="s">
        <v>345</v>
      </c>
      <c r="F396" s="96">
        <v>2911253</v>
      </c>
      <c r="G396" s="95" t="s">
        <v>345</v>
      </c>
    </row>
    <row r="397" spans="1:7">
      <c r="A397" s="95" t="s">
        <v>493</v>
      </c>
      <c r="D397" s="95" t="s">
        <v>345</v>
      </c>
      <c r="F397" s="96">
        <v>1980</v>
      </c>
      <c r="G397" s="96">
        <v>3482671439</v>
      </c>
    </row>
    <row r="398" spans="1:7">
      <c r="A398" s="95" t="s">
        <v>494</v>
      </c>
      <c r="D398" s="95" t="s">
        <v>345</v>
      </c>
      <c r="F398" s="96">
        <v>1453420</v>
      </c>
      <c r="G398" s="95" t="s">
        <v>345</v>
      </c>
    </row>
    <row r="399" spans="1:7">
      <c r="A399" s="95" t="s">
        <v>494</v>
      </c>
      <c r="D399" s="95" t="s">
        <v>345</v>
      </c>
      <c r="F399" s="96">
        <v>1100</v>
      </c>
      <c r="G399" s="96">
        <v>3481216919</v>
      </c>
    </row>
    <row r="400" spans="1:7">
      <c r="A400" s="95" t="s">
        <v>495</v>
      </c>
      <c r="D400" s="95" t="s">
        <v>345</v>
      </c>
      <c r="F400" s="96">
        <v>30062500</v>
      </c>
      <c r="G400" s="95" t="s">
        <v>345</v>
      </c>
    </row>
    <row r="401" spans="1:7">
      <c r="A401" s="95" t="s">
        <v>496</v>
      </c>
      <c r="D401" s="95" t="s">
        <v>345</v>
      </c>
      <c r="F401" s="96">
        <v>41494500</v>
      </c>
      <c r="G401" s="95" t="s">
        <v>345</v>
      </c>
    </row>
    <row r="402" spans="1:7">
      <c r="A402" s="95" t="s">
        <v>497</v>
      </c>
      <c r="D402" s="95" t="s">
        <v>345</v>
      </c>
      <c r="F402" s="96">
        <v>2210000</v>
      </c>
      <c r="G402" s="95" t="s">
        <v>345</v>
      </c>
    </row>
    <row r="403" spans="1:7">
      <c r="A403" s="95" t="s">
        <v>498</v>
      </c>
      <c r="D403" s="95" t="s">
        <v>345</v>
      </c>
      <c r="F403" s="96">
        <v>5390</v>
      </c>
      <c r="G403" s="95" t="s">
        <v>345</v>
      </c>
    </row>
    <row r="404" spans="1:7">
      <c r="A404" s="95" t="s">
        <v>498</v>
      </c>
      <c r="D404" s="95" t="s">
        <v>345</v>
      </c>
      <c r="F404" s="96">
        <v>11000</v>
      </c>
      <c r="G404" s="95" t="s">
        <v>345</v>
      </c>
    </row>
    <row r="405" spans="1:7">
      <c r="A405" s="95" t="s">
        <v>498</v>
      </c>
      <c r="D405" s="95" t="s">
        <v>345</v>
      </c>
      <c r="F405" s="96">
        <v>11000</v>
      </c>
      <c r="G405" s="95" t="s">
        <v>345</v>
      </c>
    </row>
    <row r="406" spans="1:7">
      <c r="A406" s="95" t="s">
        <v>498</v>
      </c>
      <c r="D406" s="95" t="s">
        <v>345</v>
      </c>
      <c r="F406" s="96">
        <v>7930</v>
      </c>
      <c r="G406" s="95" t="s">
        <v>345</v>
      </c>
    </row>
    <row r="407" spans="1:7">
      <c r="A407" s="95" t="s">
        <v>498</v>
      </c>
      <c r="D407" s="95" t="s">
        <v>345</v>
      </c>
      <c r="F407" s="96">
        <v>1105000</v>
      </c>
      <c r="G407" s="95" t="s">
        <v>345</v>
      </c>
    </row>
    <row r="408" spans="1:7">
      <c r="A408" s="95" t="s">
        <v>498</v>
      </c>
      <c r="D408" s="95" t="s">
        <v>345</v>
      </c>
      <c r="F408" s="96">
        <v>60000</v>
      </c>
      <c r="G408" s="95" t="s">
        <v>345</v>
      </c>
    </row>
    <row r="409" spans="1:7">
      <c r="A409" s="95" t="s">
        <v>498</v>
      </c>
      <c r="D409" s="95" t="s">
        <v>345</v>
      </c>
      <c r="F409" s="96">
        <v>73000</v>
      </c>
      <c r="G409" s="95" t="s">
        <v>345</v>
      </c>
    </row>
    <row r="410" spans="1:7">
      <c r="A410" s="95" t="s">
        <v>498</v>
      </c>
      <c r="D410" s="95" t="s">
        <v>345</v>
      </c>
      <c r="E410" s="96">
        <v>70000000</v>
      </c>
      <c r="G410" s="95" t="s">
        <v>345</v>
      </c>
    </row>
    <row r="411" spans="1:7">
      <c r="A411" s="95" t="s">
        <v>498</v>
      </c>
      <c r="D411" s="95" t="s">
        <v>345</v>
      </c>
      <c r="F411" s="96">
        <v>70000000</v>
      </c>
      <c r="G411" s="95" t="s">
        <v>345</v>
      </c>
    </row>
    <row r="412" spans="1:7">
      <c r="A412" s="95" t="s">
        <v>499</v>
      </c>
      <c r="D412" s="95" t="s">
        <v>345</v>
      </c>
      <c r="E412" s="96">
        <v>67150</v>
      </c>
      <c r="G412" s="95" t="s">
        <v>345</v>
      </c>
    </row>
    <row r="413" spans="1:7">
      <c r="A413" s="95" t="s">
        <v>499</v>
      </c>
      <c r="D413" s="95" t="s">
        <v>345</v>
      </c>
      <c r="E413" s="96">
        <v>64000</v>
      </c>
      <c r="G413" s="95" t="s">
        <v>345</v>
      </c>
    </row>
    <row r="414" spans="1:7">
      <c r="A414" s="95" t="s">
        <v>499</v>
      </c>
      <c r="D414" s="95" t="s">
        <v>345</v>
      </c>
      <c r="E414" s="96">
        <v>10000</v>
      </c>
      <c r="G414" s="95" t="s">
        <v>345</v>
      </c>
    </row>
    <row r="415" spans="1:7">
      <c r="A415" s="95" t="s">
        <v>499</v>
      </c>
      <c r="D415" s="95" t="s">
        <v>345</v>
      </c>
      <c r="E415" s="96">
        <v>600000</v>
      </c>
      <c r="G415" s="95" t="s">
        <v>345</v>
      </c>
    </row>
    <row r="416" spans="1:7">
      <c r="A416" s="95" t="s">
        <v>499</v>
      </c>
      <c r="D416" s="95" t="s">
        <v>345</v>
      </c>
      <c r="E416" s="96">
        <v>484460</v>
      </c>
      <c r="G416" s="95" t="s">
        <v>345</v>
      </c>
    </row>
    <row r="417" spans="1:7">
      <c r="A417" s="95" t="s">
        <v>499</v>
      </c>
      <c r="D417" s="95" t="s">
        <v>415</v>
      </c>
      <c r="E417" s="96">
        <v>142513</v>
      </c>
      <c r="G417" s="95" t="s">
        <v>345</v>
      </c>
    </row>
    <row r="418" spans="1:7">
      <c r="A418" s="95" t="s">
        <v>499</v>
      </c>
      <c r="D418" s="95" t="s">
        <v>415</v>
      </c>
      <c r="E418" s="96">
        <v>303177</v>
      </c>
      <c r="G418" s="95" t="s">
        <v>345</v>
      </c>
    </row>
    <row r="419" spans="1:7">
      <c r="A419" s="95" t="s">
        <v>499</v>
      </c>
      <c r="D419" s="95" t="s">
        <v>345</v>
      </c>
      <c r="E419" s="96">
        <v>352610</v>
      </c>
      <c r="G419" s="95" t="s">
        <v>345</v>
      </c>
    </row>
    <row r="420" spans="1:7">
      <c r="A420" s="95" t="s">
        <v>499</v>
      </c>
      <c r="D420" s="95" t="s">
        <v>345</v>
      </c>
      <c r="E420" s="96">
        <v>420600</v>
      </c>
      <c r="G420" s="95" t="s">
        <v>345</v>
      </c>
    </row>
    <row r="421" spans="1:7">
      <c r="A421" s="95" t="s">
        <v>499</v>
      </c>
      <c r="D421" s="95" t="s">
        <v>345</v>
      </c>
      <c r="E421" s="96">
        <v>558000</v>
      </c>
      <c r="G421" s="95" t="s">
        <v>345</v>
      </c>
    </row>
    <row r="422" spans="1:7">
      <c r="A422" s="95" t="s">
        <v>500</v>
      </c>
      <c r="D422" s="95" t="s">
        <v>345</v>
      </c>
      <c r="E422" s="96">
        <v>1789314</v>
      </c>
      <c r="G422" s="95" t="s">
        <v>345</v>
      </c>
    </row>
    <row r="423" spans="1:7">
      <c r="A423" s="95" t="s">
        <v>501</v>
      </c>
      <c r="D423" s="95" t="s">
        <v>345</v>
      </c>
      <c r="E423" s="96">
        <v>69908</v>
      </c>
      <c r="G423" s="95" t="s">
        <v>345</v>
      </c>
    </row>
    <row r="424" spans="1:7">
      <c r="A424" s="95" t="s">
        <v>502</v>
      </c>
      <c r="D424" s="95" t="s">
        <v>345</v>
      </c>
      <c r="F424" s="96">
        <v>2602740</v>
      </c>
      <c r="G424" s="95" t="s">
        <v>345</v>
      </c>
    </row>
    <row r="425" spans="1:7">
      <c r="A425" s="95" t="s">
        <v>502</v>
      </c>
      <c r="D425" s="95" t="s">
        <v>345</v>
      </c>
      <c r="F425" s="96">
        <v>1540</v>
      </c>
      <c r="G425" s="95" t="s">
        <v>345</v>
      </c>
    </row>
    <row r="426" spans="1:7">
      <c r="A426" s="95" t="s">
        <v>503</v>
      </c>
      <c r="D426" s="95" t="s">
        <v>345</v>
      </c>
      <c r="E426" s="96">
        <v>5187150</v>
      </c>
      <c r="G426" s="95" t="s">
        <v>345</v>
      </c>
    </row>
    <row r="427" spans="1:7">
      <c r="A427" s="95" t="s">
        <v>503</v>
      </c>
      <c r="D427" s="95" t="s">
        <v>345</v>
      </c>
      <c r="F427" s="96">
        <v>2637298</v>
      </c>
      <c r="G427" s="96">
        <v>3410983903</v>
      </c>
    </row>
    <row r="428" spans="1:7">
      <c r="A428" s="95" t="s">
        <v>504</v>
      </c>
      <c r="D428" s="95" t="s">
        <v>9315</v>
      </c>
      <c r="E428" s="96">
        <v>918738</v>
      </c>
      <c r="G428" s="95" t="s">
        <v>345</v>
      </c>
    </row>
    <row r="429" spans="1:7">
      <c r="A429" s="95" t="s">
        <v>504</v>
      </c>
      <c r="D429" s="95" t="s">
        <v>9315</v>
      </c>
      <c r="E429" s="96">
        <v>4222934</v>
      </c>
      <c r="G429" s="95" t="s">
        <v>345</v>
      </c>
    </row>
    <row r="430" spans="1:7">
      <c r="A430" s="95" t="s">
        <v>504</v>
      </c>
      <c r="D430" s="95" t="s">
        <v>345</v>
      </c>
      <c r="E430" s="96">
        <v>5800</v>
      </c>
      <c r="G430" s="95" t="s">
        <v>345</v>
      </c>
    </row>
    <row r="431" spans="1:7">
      <c r="A431" s="95" t="s">
        <v>504</v>
      </c>
      <c r="D431" s="95" t="s">
        <v>415</v>
      </c>
      <c r="E431" s="96">
        <v>1006436</v>
      </c>
      <c r="G431" s="95" t="s">
        <v>345</v>
      </c>
    </row>
    <row r="432" spans="1:7">
      <c r="A432" s="95" t="s">
        <v>504</v>
      </c>
      <c r="D432" s="95" t="s">
        <v>415</v>
      </c>
      <c r="E432" s="96">
        <v>310571</v>
      </c>
      <c r="G432" s="95" t="s">
        <v>345</v>
      </c>
    </row>
    <row r="433" spans="1:7">
      <c r="A433" s="95" t="s">
        <v>504</v>
      </c>
      <c r="D433" s="95" t="s">
        <v>415</v>
      </c>
      <c r="E433" s="96">
        <v>524738</v>
      </c>
      <c r="G433" s="95" t="s">
        <v>345</v>
      </c>
    </row>
    <row r="434" spans="1:7">
      <c r="A434" s="95" t="s">
        <v>504</v>
      </c>
      <c r="D434" s="95" t="s">
        <v>345</v>
      </c>
      <c r="E434" s="96">
        <v>500000</v>
      </c>
      <c r="G434" s="95" t="s">
        <v>345</v>
      </c>
    </row>
    <row r="435" spans="1:7">
      <c r="A435" s="95" t="s">
        <v>505</v>
      </c>
      <c r="D435" s="95" t="s">
        <v>345</v>
      </c>
      <c r="F435" s="96">
        <v>8400</v>
      </c>
      <c r="G435" s="95" t="s">
        <v>345</v>
      </c>
    </row>
    <row r="436" spans="1:7">
      <c r="A436" s="95" t="s">
        <v>506</v>
      </c>
      <c r="D436" s="95" t="s">
        <v>345</v>
      </c>
      <c r="E436" s="96">
        <v>15278</v>
      </c>
      <c r="G436" s="95" t="s">
        <v>345</v>
      </c>
    </row>
    <row r="437" spans="1:7">
      <c r="A437" s="95" t="s">
        <v>507</v>
      </c>
      <c r="D437" s="95" t="s">
        <v>345</v>
      </c>
      <c r="E437" s="96">
        <v>38642</v>
      </c>
      <c r="G437" s="95" t="s">
        <v>345</v>
      </c>
    </row>
    <row r="438" spans="1:7">
      <c r="A438" s="95" t="s">
        <v>508</v>
      </c>
      <c r="D438" s="95" t="s">
        <v>345</v>
      </c>
      <c r="F438" s="96">
        <v>3911738</v>
      </c>
      <c r="G438" s="95" t="s">
        <v>345</v>
      </c>
    </row>
    <row r="439" spans="1:7">
      <c r="A439" s="95" t="s">
        <v>508</v>
      </c>
      <c r="D439" s="95" t="s">
        <v>345</v>
      </c>
      <c r="F439" s="96">
        <v>2640</v>
      </c>
      <c r="G439" s="95" t="s">
        <v>345</v>
      </c>
    </row>
    <row r="440" spans="1:7">
      <c r="A440" s="95" t="s">
        <v>508</v>
      </c>
      <c r="D440" s="95" t="s">
        <v>400</v>
      </c>
      <c r="F440" s="96">
        <v>69700</v>
      </c>
      <c r="G440" s="95" t="s">
        <v>345</v>
      </c>
    </row>
    <row r="441" spans="1:7">
      <c r="A441" s="95" t="s">
        <v>509</v>
      </c>
      <c r="D441" s="95" t="s">
        <v>345</v>
      </c>
      <c r="E441" s="96">
        <v>7390643</v>
      </c>
      <c r="G441" s="95" t="s">
        <v>345</v>
      </c>
    </row>
    <row r="442" spans="1:7">
      <c r="A442" s="95" t="s">
        <v>509</v>
      </c>
      <c r="D442" s="95" t="s">
        <v>345</v>
      </c>
      <c r="F442" s="96">
        <v>454621</v>
      </c>
      <c r="G442" s="95" t="s">
        <v>345</v>
      </c>
    </row>
    <row r="443" spans="1:7">
      <c r="A443" s="95" t="s">
        <v>509</v>
      </c>
      <c r="D443" s="95" t="s">
        <v>345</v>
      </c>
      <c r="E443" s="96">
        <v>-153928</v>
      </c>
      <c r="G443" s="96">
        <v>3421316656</v>
      </c>
    </row>
    <row r="444" spans="1:7">
      <c r="A444" s="95" t="s">
        <v>510</v>
      </c>
      <c r="D444" s="95" t="s">
        <v>400</v>
      </c>
      <c r="F444" s="96">
        <v>110000</v>
      </c>
      <c r="G444" s="95" t="s">
        <v>345</v>
      </c>
    </row>
    <row r="445" spans="1:7">
      <c r="A445" s="95" t="s">
        <v>510</v>
      </c>
      <c r="D445" s="95" t="s">
        <v>400</v>
      </c>
      <c r="F445" s="96">
        <v>3300000</v>
      </c>
      <c r="G445" s="95" t="s">
        <v>345</v>
      </c>
    </row>
    <row r="446" spans="1:7">
      <c r="A446" s="95" t="s">
        <v>510</v>
      </c>
      <c r="D446" s="95" t="s">
        <v>400</v>
      </c>
      <c r="F446" s="96">
        <v>1320000</v>
      </c>
      <c r="G446" s="95" t="s">
        <v>345</v>
      </c>
    </row>
    <row r="447" spans="1:7">
      <c r="A447" s="95" t="s">
        <v>510</v>
      </c>
      <c r="D447" s="95" t="s">
        <v>345</v>
      </c>
      <c r="F447" s="96">
        <v>41750</v>
      </c>
      <c r="G447" s="95" t="s">
        <v>345</v>
      </c>
    </row>
    <row r="448" spans="1:7">
      <c r="A448" s="95" t="s">
        <v>510</v>
      </c>
      <c r="D448" s="95" t="s">
        <v>345</v>
      </c>
      <c r="F448" s="96">
        <v>1760050</v>
      </c>
      <c r="G448" s="95" t="s">
        <v>345</v>
      </c>
    </row>
    <row r="449" spans="1:7">
      <c r="A449" s="95" t="s">
        <v>510</v>
      </c>
      <c r="D449" s="95" t="s">
        <v>415</v>
      </c>
      <c r="F449" s="96">
        <v>100000</v>
      </c>
      <c r="G449" s="95" t="s">
        <v>345</v>
      </c>
    </row>
    <row r="450" spans="1:7">
      <c r="A450" s="95" t="s">
        <v>510</v>
      </c>
      <c r="D450" s="95" t="s">
        <v>9315</v>
      </c>
      <c r="F450" s="96">
        <v>100000</v>
      </c>
      <c r="G450" s="95" t="s">
        <v>345</v>
      </c>
    </row>
    <row r="451" spans="1:7">
      <c r="A451" s="95" t="s">
        <v>510</v>
      </c>
      <c r="D451" s="95" t="s">
        <v>349</v>
      </c>
      <c r="F451" s="96">
        <v>88000</v>
      </c>
      <c r="G451" s="95" t="s">
        <v>345</v>
      </c>
    </row>
    <row r="452" spans="1:7">
      <c r="A452" s="95" t="s">
        <v>510</v>
      </c>
      <c r="D452" s="95" t="s">
        <v>349</v>
      </c>
      <c r="F452" s="96">
        <v>380688</v>
      </c>
      <c r="G452" s="95" t="s">
        <v>345</v>
      </c>
    </row>
    <row r="453" spans="1:7">
      <c r="A453" s="95" t="s">
        <v>510</v>
      </c>
      <c r="D453" s="95" t="s">
        <v>345</v>
      </c>
      <c r="F453" s="96">
        <v>1615000</v>
      </c>
      <c r="G453" s="95" t="s">
        <v>345</v>
      </c>
    </row>
    <row r="454" spans="1:7">
      <c r="A454" s="95" t="s">
        <v>510</v>
      </c>
      <c r="D454" s="95" t="s">
        <v>345</v>
      </c>
      <c r="F454" s="96">
        <v>1398300</v>
      </c>
      <c r="G454" s="95" t="s">
        <v>345</v>
      </c>
    </row>
    <row r="455" spans="1:7">
      <c r="A455" s="95" t="s">
        <v>510</v>
      </c>
      <c r="D455" s="95" t="s">
        <v>345</v>
      </c>
      <c r="F455" s="96">
        <v>85000</v>
      </c>
      <c r="G455" s="95" t="s">
        <v>345</v>
      </c>
    </row>
    <row r="456" spans="1:7">
      <c r="A456" s="95" t="s">
        <v>511</v>
      </c>
      <c r="D456" s="95" t="s">
        <v>9315</v>
      </c>
      <c r="E456" s="96">
        <v>532208</v>
      </c>
      <c r="G456" s="95" t="s">
        <v>345</v>
      </c>
    </row>
    <row r="457" spans="1:7">
      <c r="A457" s="95" t="s">
        <v>511</v>
      </c>
      <c r="D457" s="95" t="s">
        <v>345</v>
      </c>
      <c r="E457" s="96">
        <v>32000</v>
      </c>
      <c r="G457" s="95" t="s">
        <v>345</v>
      </c>
    </row>
    <row r="458" spans="1:7">
      <c r="A458" s="95" t="s">
        <v>511</v>
      </c>
      <c r="D458" s="95" t="s">
        <v>345</v>
      </c>
      <c r="E458" s="96">
        <v>103190</v>
      </c>
      <c r="G458" s="95" t="s">
        <v>345</v>
      </c>
    </row>
    <row r="459" spans="1:7">
      <c r="A459" s="95" t="s">
        <v>511</v>
      </c>
      <c r="D459" s="95" t="s">
        <v>345</v>
      </c>
      <c r="E459" s="96">
        <v>110160</v>
      </c>
      <c r="G459" s="95" t="s">
        <v>345</v>
      </c>
    </row>
    <row r="460" spans="1:7">
      <c r="A460" s="95" t="s">
        <v>512</v>
      </c>
      <c r="D460" s="95" t="s">
        <v>345</v>
      </c>
      <c r="E460" s="96">
        <v>119433</v>
      </c>
      <c r="G460" s="95" t="s">
        <v>345</v>
      </c>
    </row>
    <row r="461" spans="1:7">
      <c r="A461" s="95" t="s">
        <v>513</v>
      </c>
      <c r="D461" s="95" t="s">
        <v>345</v>
      </c>
      <c r="E461" s="96">
        <v>279329</v>
      </c>
      <c r="G461" s="95" t="s">
        <v>345</v>
      </c>
    </row>
    <row r="462" spans="1:7">
      <c r="A462" s="95" t="s">
        <v>514</v>
      </c>
      <c r="D462" s="95" t="s">
        <v>345</v>
      </c>
      <c r="E462" s="96">
        <v>21570</v>
      </c>
      <c r="G462" s="95" t="s">
        <v>345</v>
      </c>
    </row>
    <row r="463" spans="1:7">
      <c r="A463" s="95" t="s">
        <v>515</v>
      </c>
      <c r="D463" s="95" t="s">
        <v>345</v>
      </c>
      <c r="F463" s="96">
        <v>3009322</v>
      </c>
      <c r="G463" s="95" t="s">
        <v>345</v>
      </c>
    </row>
    <row r="464" spans="1:7">
      <c r="A464" s="95" t="s">
        <v>515</v>
      </c>
      <c r="D464" s="95" t="s">
        <v>345</v>
      </c>
      <c r="F464" s="96">
        <v>2640</v>
      </c>
      <c r="G464" s="95" t="s">
        <v>345</v>
      </c>
    </row>
    <row r="465" spans="1:7">
      <c r="A465" s="95" t="s">
        <v>516</v>
      </c>
      <c r="D465" s="95" t="s">
        <v>345</v>
      </c>
      <c r="E465" s="96">
        <v>6020392</v>
      </c>
      <c r="G465" s="95" t="s">
        <v>345</v>
      </c>
    </row>
    <row r="466" spans="1:7">
      <c r="A466" s="95" t="s">
        <v>516</v>
      </c>
      <c r="D466" s="95" t="s">
        <v>345</v>
      </c>
      <c r="F466" s="96">
        <v>201171</v>
      </c>
      <c r="G466" s="96">
        <v>3415023017</v>
      </c>
    </row>
    <row r="467" spans="1:7">
      <c r="A467" s="95" t="s">
        <v>517</v>
      </c>
      <c r="D467" s="95" t="s">
        <v>345</v>
      </c>
      <c r="F467" s="96">
        <v>1760000</v>
      </c>
      <c r="G467" s="95" t="s">
        <v>345</v>
      </c>
    </row>
    <row r="468" spans="1:7">
      <c r="A468" s="95" t="s">
        <v>517</v>
      </c>
      <c r="D468" s="95" t="s">
        <v>345</v>
      </c>
      <c r="F468" s="96">
        <v>110000</v>
      </c>
      <c r="G468" s="95" t="s">
        <v>345</v>
      </c>
    </row>
    <row r="469" spans="1:7">
      <c r="A469" s="95" t="s">
        <v>517</v>
      </c>
      <c r="D469" s="95" t="s">
        <v>345</v>
      </c>
      <c r="F469" s="96">
        <v>38110</v>
      </c>
      <c r="G469" s="95" t="s">
        <v>345</v>
      </c>
    </row>
    <row r="470" spans="1:7">
      <c r="A470" s="95" t="s">
        <v>517</v>
      </c>
      <c r="D470" s="95" t="s">
        <v>345</v>
      </c>
      <c r="F470" s="96">
        <v>11000</v>
      </c>
      <c r="G470" s="95" t="s">
        <v>345</v>
      </c>
    </row>
    <row r="471" spans="1:7">
      <c r="A471" s="95" t="s">
        <v>517</v>
      </c>
      <c r="D471" s="95" t="s">
        <v>345</v>
      </c>
      <c r="F471" s="96">
        <v>11000</v>
      </c>
      <c r="G471" s="95" t="s">
        <v>345</v>
      </c>
    </row>
    <row r="472" spans="1:7">
      <c r="A472" s="95" t="s">
        <v>517</v>
      </c>
      <c r="D472" s="95" t="s">
        <v>345</v>
      </c>
      <c r="F472" s="96">
        <v>65000</v>
      </c>
      <c r="G472" s="95" t="s">
        <v>345</v>
      </c>
    </row>
    <row r="473" spans="1:7">
      <c r="A473" s="95" t="s">
        <v>517</v>
      </c>
      <c r="D473" s="95" t="s">
        <v>345</v>
      </c>
      <c r="F473" s="96">
        <v>45510</v>
      </c>
      <c r="G473" s="95" t="s">
        <v>345</v>
      </c>
    </row>
    <row r="474" spans="1:7">
      <c r="A474" s="95" t="s">
        <v>517</v>
      </c>
      <c r="D474" s="95" t="s">
        <v>345</v>
      </c>
      <c r="F474" s="96">
        <v>74000</v>
      </c>
      <c r="G474" s="95" t="s">
        <v>345</v>
      </c>
    </row>
    <row r="475" spans="1:7">
      <c r="A475" s="95" t="s">
        <v>517</v>
      </c>
      <c r="D475" s="95" t="s">
        <v>345</v>
      </c>
      <c r="F475" s="96">
        <v>1109780</v>
      </c>
      <c r="G475" s="95" t="s">
        <v>345</v>
      </c>
    </row>
    <row r="476" spans="1:7">
      <c r="A476" s="95" t="s">
        <v>517</v>
      </c>
      <c r="D476" s="95" t="s">
        <v>345</v>
      </c>
      <c r="F476" s="96">
        <v>3850</v>
      </c>
      <c r="G476" s="95" t="s">
        <v>345</v>
      </c>
    </row>
    <row r="477" spans="1:7">
      <c r="A477" s="95" t="s">
        <v>517</v>
      </c>
      <c r="D477" s="95" t="s">
        <v>345</v>
      </c>
      <c r="F477" s="96">
        <v>42580</v>
      </c>
      <c r="G477" s="95" t="s">
        <v>345</v>
      </c>
    </row>
    <row r="478" spans="1:7">
      <c r="A478" s="95" t="s">
        <v>518</v>
      </c>
      <c r="D478" s="95" t="s">
        <v>345</v>
      </c>
      <c r="E478" s="96">
        <v>28000</v>
      </c>
      <c r="G478" s="95" t="s">
        <v>345</v>
      </c>
    </row>
    <row r="479" spans="1:7">
      <c r="A479" s="95" t="s">
        <v>518</v>
      </c>
      <c r="D479" s="95" t="s">
        <v>345</v>
      </c>
      <c r="E479" s="96">
        <v>2500000</v>
      </c>
      <c r="G479" s="95" t="s">
        <v>345</v>
      </c>
    </row>
    <row r="480" spans="1:7">
      <c r="A480" s="95" t="s">
        <v>518</v>
      </c>
      <c r="D480" s="95" t="s">
        <v>345</v>
      </c>
      <c r="E480" s="96">
        <v>200000</v>
      </c>
      <c r="G480" s="95" t="s">
        <v>345</v>
      </c>
    </row>
    <row r="481" spans="1:7">
      <c r="A481" s="95" t="s">
        <v>518</v>
      </c>
      <c r="D481" s="95" t="s">
        <v>345</v>
      </c>
      <c r="E481" s="96">
        <v>522000</v>
      </c>
      <c r="G481" s="95" t="s">
        <v>345</v>
      </c>
    </row>
    <row r="482" spans="1:7">
      <c r="A482" s="95" t="s">
        <v>518</v>
      </c>
      <c r="D482" s="95" t="s">
        <v>415</v>
      </c>
      <c r="E482" s="96">
        <v>91758</v>
      </c>
      <c r="G482" s="95" t="s">
        <v>345</v>
      </c>
    </row>
    <row r="483" spans="1:7">
      <c r="A483" s="95" t="s">
        <v>519</v>
      </c>
      <c r="D483" s="95" t="s">
        <v>345</v>
      </c>
      <c r="E483" s="96">
        <v>310451</v>
      </c>
      <c r="G483" s="95" t="s">
        <v>345</v>
      </c>
    </row>
    <row r="484" spans="1:7">
      <c r="A484" s="95" t="s">
        <v>520</v>
      </c>
      <c r="D484" s="95" t="s">
        <v>345</v>
      </c>
      <c r="F484" s="96">
        <v>85000</v>
      </c>
      <c r="G484" s="95" t="s">
        <v>345</v>
      </c>
    </row>
    <row r="485" spans="1:7">
      <c r="A485" s="95" t="s">
        <v>520</v>
      </c>
      <c r="D485" s="95" t="s">
        <v>345</v>
      </c>
      <c r="F485" s="96">
        <v>700000</v>
      </c>
      <c r="G485" s="95" t="s">
        <v>345</v>
      </c>
    </row>
    <row r="486" spans="1:7">
      <c r="A486" s="95" t="s">
        <v>520</v>
      </c>
      <c r="D486" s="95" t="s">
        <v>345</v>
      </c>
      <c r="E486" s="96">
        <v>2000000</v>
      </c>
      <c r="G486" s="95" t="s">
        <v>345</v>
      </c>
    </row>
    <row r="487" spans="1:7">
      <c r="A487" s="95" t="s">
        <v>520</v>
      </c>
      <c r="D487" s="95" t="s">
        <v>345</v>
      </c>
      <c r="F487" s="96">
        <v>2000000</v>
      </c>
      <c r="G487" s="95" t="s">
        <v>345</v>
      </c>
    </row>
    <row r="488" spans="1:7">
      <c r="A488" s="95" t="s">
        <v>521</v>
      </c>
      <c r="D488" s="95" t="s">
        <v>345</v>
      </c>
      <c r="F488" s="96">
        <v>6644225</v>
      </c>
      <c r="G488" s="95" t="s">
        <v>345</v>
      </c>
    </row>
    <row r="489" spans="1:7">
      <c r="A489" s="95" t="s">
        <v>521</v>
      </c>
      <c r="D489" s="95" t="s">
        <v>345</v>
      </c>
      <c r="F489" s="96">
        <v>3520</v>
      </c>
      <c r="G489" s="95" t="s">
        <v>345</v>
      </c>
    </row>
    <row r="490" spans="1:7">
      <c r="A490" s="95" t="s">
        <v>521</v>
      </c>
      <c r="D490" s="95" t="s">
        <v>400</v>
      </c>
      <c r="F490" s="96">
        <v>29700</v>
      </c>
      <c r="G490" s="95" t="s">
        <v>345</v>
      </c>
    </row>
    <row r="491" spans="1:7">
      <c r="A491" s="95" t="s">
        <v>522</v>
      </c>
      <c r="D491" s="95" t="s">
        <v>345</v>
      </c>
      <c r="E491" s="96">
        <v>8984424</v>
      </c>
      <c r="G491" s="95" t="s">
        <v>345</v>
      </c>
    </row>
    <row r="492" spans="1:7">
      <c r="A492" s="95" t="s">
        <v>522</v>
      </c>
      <c r="D492" s="95" t="s">
        <v>345</v>
      </c>
      <c r="F492" s="96">
        <v>2373684</v>
      </c>
      <c r="G492" s="95" t="s">
        <v>345</v>
      </c>
    </row>
    <row r="493" spans="1:7">
      <c r="A493" s="95" t="s">
        <v>522</v>
      </c>
      <c r="D493" s="95" t="s">
        <v>345</v>
      </c>
      <c r="E493" s="96">
        <v>153928</v>
      </c>
      <c r="G493" s="96">
        <v>3414706619</v>
      </c>
    </row>
    <row r="494" spans="1:7">
      <c r="A494" s="95" t="s">
        <v>523</v>
      </c>
      <c r="D494" s="95" t="s">
        <v>345</v>
      </c>
      <c r="E494" s="96">
        <v>48000</v>
      </c>
      <c r="G494" s="95" t="s">
        <v>345</v>
      </c>
    </row>
    <row r="495" spans="1:7">
      <c r="A495" s="95" t="s">
        <v>523</v>
      </c>
      <c r="D495" s="95" t="s">
        <v>345</v>
      </c>
      <c r="E495" s="96">
        <v>737500</v>
      </c>
      <c r="G495" s="95" t="s">
        <v>345</v>
      </c>
    </row>
    <row r="496" spans="1:7">
      <c r="A496" s="95" t="s">
        <v>523</v>
      </c>
      <c r="D496" s="95" t="s">
        <v>345</v>
      </c>
      <c r="E496" s="96">
        <v>600000</v>
      </c>
      <c r="G496" s="95" t="s">
        <v>345</v>
      </c>
    </row>
    <row r="497" spans="1:7">
      <c r="A497" s="95" t="s">
        <v>524</v>
      </c>
      <c r="D497" s="95" t="s">
        <v>345</v>
      </c>
      <c r="F497" s="96">
        <v>20350</v>
      </c>
      <c r="G497" s="95" t="s">
        <v>345</v>
      </c>
    </row>
    <row r="498" spans="1:7">
      <c r="A498" s="95" t="s">
        <v>524</v>
      </c>
      <c r="D498" s="95" t="s">
        <v>345</v>
      </c>
      <c r="F498" s="96">
        <v>11000</v>
      </c>
      <c r="G498" s="95" t="s">
        <v>345</v>
      </c>
    </row>
    <row r="499" spans="1:7">
      <c r="A499" s="95" t="s">
        <v>524</v>
      </c>
      <c r="D499" s="95" t="s">
        <v>345</v>
      </c>
      <c r="E499" s="96">
        <v>120000000</v>
      </c>
      <c r="G499" s="95" t="s">
        <v>345</v>
      </c>
    </row>
    <row r="500" spans="1:7">
      <c r="A500" s="95" t="s">
        <v>524</v>
      </c>
      <c r="D500" s="95" t="s">
        <v>345</v>
      </c>
      <c r="F500" s="96">
        <v>120000000</v>
      </c>
      <c r="G500" s="95" t="s">
        <v>345</v>
      </c>
    </row>
    <row r="501" spans="1:7">
      <c r="A501" s="95" t="s">
        <v>524</v>
      </c>
      <c r="D501" s="95" t="s">
        <v>345</v>
      </c>
      <c r="E501" s="96">
        <v>120000000</v>
      </c>
      <c r="G501" s="95" t="s">
        <v>345</v>
      </c>
    </row>
    <row r="502" spans="1:7">
      <c r="A502" s="95" t="s">
        <v>524</v>
      </c>
      <c r="D502" s="95" t="s">
        <v>345</v>
      </c>
      <c r="F502" s="96">
        <v>120000000</v>
      </c>
      <c r="G502" s="95" t="s">
        <v>345</v>
      </c>
    </row>
    <row r="503" spans="1:7">
      <c r="A503" s="95" t="s">
        <v>525</v>
      </c>
      <c r="D503" s="95" t="s">
        <v>345</v>
      </c>
      <c r="E503" s="96">
        <v>114390</v>
      </c>
      <c r="G503" s="95" t="s">
        <v>345</v>
      </c>
    </row>
    <row r="504" spans="1:7">
      <c r="A504" s="95" t="s">
        <v>526</v>
      </c>
      <c r="D504" s="95" t="s">
        <v>345</v>
      </c>
      <c r="E504" s="96">
        <v>698403</v>
      </c>
      <c r="G504" s="95" t="s">
        <v>345</v>
      </c>
    </row>
    <row r="505" spans="1:7">
      <c r="A505" s="95" t="s">
        <v>527</v>
      </c>
      <c r="D505" s="95" t="s">
        <v>345</v>
      </c>
      <c r="E505" s="96">
        <v>254863</v>
      </c>
      <c r="G505" s="95" t="s">
        <v>345</v>
      </c>
    </row>
    <row r="506" spans="1:7">
      <c r="A506" s="95" t="s">
        <v>528</v>
      </c>
      <c r="D506" s="95" t="s">
        <v>345</v>
      </c>
      <c r="F506" s="96">
        <v>2659776</v>
      </c>
      <c r="G506" s="95" t="s">
        <v>345</v>
      </c>
    </row>
    <row r="507" spans="1:7">
      <c r="A507" s="95" t="s">
        <v>528</v>
      </c>
      <c r="D507" s="95" t="s">
        <v>345</v>
      </c>
      <c r="F507" s="96">
        <v>2860</v>
      </c>
      <c r="G507" s="95" t="s">
        <v>345</v>
      </c>
    </row>
    <row r="508" spans="1:7">
      <c r="A508" s="95" t="s">
        <v>529</v>
      </c>
      <c r="D508" s="95" t="s">
        <v>345</v>
      </c>
      <c r="E508" s="96">
        <v>4951928</v>
      </c>
      <c r="G508" s="95" t="s">
        <v>345</v>
      </c>
    </row>
    <row r="509" spans="1:7">
      <c r="A509" s="95" t="s">
        <v>529</v>
      </c>
      <c r="D509" s="95" t="s">
        <v>345</v>
      </c>
      <c r="F509" s="96">
        <v>1804539</v>
      </c>
      <c r="G509" s="96">
        <v>3417613178</v>
      </c>
    </row>
    <row r="510" spans="1:7">
      <c r="A510" s="95" t="s">
        <v>530</v>
      </c>
      <c r="D510" s="95" t="s">
        <v>345</v>
      </c>
      <c r="F510" s="96">
        <v>3713920</v>
      </c>
      <c r="G510" s="95" t="s">
        <v>345</v>
      </c>
    </row>
    <row r="511" spans="1:7">
      <c r="A511" s="95" t="s">
        <v>530</v>
      </c>
      <c r="D511" s="95" t="s">
        <v>345</v>
      </c>
      <c r="F511" s="96">
        <v>2640</v>
      </c>
      <c r="G511" s="96">
        <v>3413896618</v>
      </c>
    </row>
    <row r="512" spans="1:7">
      <c r="A512" s="95" t="s">
        <v>531</v>
      </c>
      <c r="D512" s="95" t="s">
        <v>345</v>
      </c>
      <c r="F512" s="96">
        <v>3255780</v>
      </c>
      <c r="G512" s="95" t="s">
        <v>345</v>
      </c>
    </row>
    <row r="513" spans="1:7">
      <c r="A513" s="95" t="s">
        <v>531</v>
      </c>
      <c r="D513" s="95" t="s">
        <v>345</v>
      </c>
      <c r="F513" s="96">
        <v>1760</v>
      </c>
      <c r="G513" s="96">
        <v>3410639078</v>
      </c>
    </row>
    <row r="514" spans="1:7">
      <c r="A514" s="95" t="s">
        <v>532</v>
      </c>
      <c r="D514" s="95" t="s">
        <v>345</v>
      </c>
      <c r="F514" s="96">
        <v>24200</v>
      </c>
      <c r="G514" s="95" t="s">
        <v>345</v>
      </c>
    </row>
    <row r="515" spans="1:7">
      <c r="A515" s="95" t="s">
        <v>532</v>
      </c>
      <c r="D515" s="95" t="s">
        <v>345</v>
      </c>
      <c r="F515" s="96">
        <v>18500</v>
      </c>
      <c r="G515" s="95" t="s">
        <v>345</v>
      </c>
    </row>
    <row r="516" spans="1:7">
      <c r="A516" s="95" t="s">
        <v>532</v>
      </c>
      <c r="D516" s="95" t="s">
        <v>345</v>
      </c>
      <c r="F516" s="96">
        <v>13365000</v>
      </c>
      <c r="G516" s="95" t="s">
        <v>345</v>
      </c>
    </row>
    <row r="517" spans="1:7">
      <c r="A517" s="95" t="s">
        <v>532</v>
      </c>
      <c r="D517" s="95" t="s">
        <v>345</v>
      </c>
      <c r="F517" s="96">
        <v>77000000</v>
      </c>
      <c r="G517" s="95" t="s">
        <v>345</v>
      </c>
    </row>
    <row r="518" spans="1:7">
      <c r="A518" s="95" t="s">
        <v>532</v>
      </c>
      <c r="D518" s="95" t="s">
        <v>345</v>
      </c>
      <c r="F518" s="96">
        <v>340000</v>
      </c>
      <c r="G518" s="95" t="s">
        <v>345</v>
      </c>
    </row>
    <row r="519" spans="1:7">
      <c r="A519" s="95" t="s">
        <v>532</v>
      </c>
      <c r="D519" s="95" t="s">
        <v>345</v>
      </c>
      <c r="F519" s="96">
        <v>440120</v>
      </c>
      <c r="G519" s="95" t="s">
        <v>345</v>
      </c>
    </row>
    <row r="520" spans="1:7">
      <c r="A520" s="95" t="s">
        <v>532</v>
      </c>
      <c r="D520" s="95" t="s">
        <v>345</v>
      </c>
      <c r="F520" s="96">
        <v>880240</v>
      </c>
      <c r="G520" s="95" t="s">
        <v>345</v>
      </c>
    </row>
    <row r="521" spans="1:7">
      <c r="A521" s="95" t="s">
        <v>532</v>
      </c>
      <c r="D521" s="95" t="s">
        <v>345</v>
      </c>
      <c r="F521" s="96">
        <v>26400000</v>
      </c>
      <c r="G521" s="95" t="s">
        <v>345</v>
      </c>
    </row>
    <row r="522" spans="1:7">
      <c r="A522" s="95" t="s">
        <v>532</v>
      </c>
      <c r="D522" s="95" t="s">
        <v>345</v>
      </c>
      <c r="F522" s="96">
        <v>21100</v>
      </c>
      <c r="G522" s="95" t="s">
        <v>345</v>
      </c>
    </row>
    <row r="523" spans="1:7">
      <c r="A523" s="95" t="s">
        <v>532</v>
      </c>
      <c r="D523" s="95" t="s">
        <v>345</v>
      </c>
      <c r="F523" s="96">
        <v>371250</v>
      </c>
      <c r="G523" s="95" t="s">
        <v>345</v>
      </c>
    </row>
    <row r="524" spans="1:7">
      <c r="A524" s="95" t="s">
        <v>532</v>
      </c>
      <c r="D524" s="95" t="s">
        <v>345</v>
      </c>
      <c r="F524" s="96">
        <v>371250</v>
      </c>
      <c r="G524" s="95" t="s">
        <v>345</v>
      </c>
    </row>
    <row r="525" spans="1:7">
      <c r="A525" s="95" t="s">
        <v>532</v>
      </c>
      <c r="D525" s="95" t="s">
        <v>345</v>
      </c>
      <c r="F525" s="96">
        <v>20690</v>
      </c>
      <c r="G525" s="95" t="s">
        <v>345</v>
      </c>
    </row>
    <row r="526" spans="1:7">
      <c r="A526" s="95" t="s">
        <v>532</v>
      </c>
      <c r="D526" s="95" t="s">
        <v>345</v>
      </c>
      <c r="F526" s="96">
        <v>30490</v>
      </c>
      <c r="G526" s="95" t="s">
        <v>345</v>
      </c>
    </row>
    <row r="527" spans="1:7">
      <c r="A527" s="95" t="s">
        <v>532</v>
      </c>
      <c r="D527" s="95" t="s">
        <v>345</v>
      </c>
      <c r="F527" s="96">
        <v>122260</v>
      </c>
      <c r="G527" s="95" t="s">
        <v>345</v>
      </c>
    </row>
    <row r="528" spans="1:7">
      <c r="A528" s="95" t="s">
        <v>532</v>
      </c>
      <c r="D528" s="95" t="s">
        <v>345</v>
      </c>
      <c r="F528" s="96">
        <v>1804190</v>
      </c>
      <c r="G528" s="95" t="s">
        <v>345</v>
      </c>
    </row>
    <row r="529" spans="1:7">
      <c r="A529" s="95" t="s">
        <v>532</v>
      </c>
      <c r="D529" s="95" t="s">
        <v>345</v>
      </c>
      <c r="F529" s="96">
        <v>30000</v>
      </c>
      <c r="G529" s="95" t="s">
        <v>345</v>
      </c>
    </row>
    <row r="530" spans="1:7">
      <c r="A530" s="95" t="s">
        <v>532</v>
      </c>
      <c r="D530" s="95" t="s">
        <v>345</v>
      </c>
      <c r="F530" s="96">
        <v>433260</v>
      </c>
      <c r="G530" s="95" t="s">
        <v>345</v>
      </c>
    </row>
    <row r="531" spans="1:7">
      <c r="A531" s="95" t="s">
        <v>532</v>
      </c>
      <c r="D531" s="95" t="s">
        <v>345</v>
      </c>
      <c r="F531" s="96">
        <v>21780</v>
      </c>
      <c r="G531" s="95" t="s">
        <v>345</v>
      </c>
    </row>
    <row r="532" spans="1:7">
      <c r="A532" s="95" t="s">
        <v>533</v>
      </c>
      <c r="D532" s="95" t="s">
        <v>345</v>
      </c>
      <c r="E532" s="96">
        <v>1377357</v>
      </c>
      <c r="G532" s="95" t="s">
        <v>345</v>
      </c>
    </row>
    <row r="533" spans="1:7">
      <c r="A533" s="95" t="s">
        <v>533</v>
      </c>
      <c r="D533" s="95" t="s">
        <v>345</v>
      </c>
      <c r="E533" s="96">
        <v>18320</v>
      </c>
      <c r="G533" s="95" t="s">
        <v>345</v>
      </c>
    </row>
    <row r="534" spans="1:7">
      <c r="A534" s="95" t="s">
        <v>533</v>
      </c>
      <c r="D534" s="95" t="s">
        <v>345</v>
      </c>
      <c r="E534" s="96">
        <v>18690</v>
      </c>
      <c r="G534" s="95" t="s">
        <v>345</v>
      </c>
    </row>
    <row r="535" spans="1:7">
      <c r="A535" s="95" t="s">
        <v>533</v>
      </c>
      <c r="D535" s="95" t="s">
        <v>345</v>
      </c>
      <c r="E535" s="96">
        <v>19020</v>
      </c>
      <c r="G535" s="95" t="s">
        <v>345</v>
      </c>
    </row>
    <row r="536" spans="1:7">
      <c r="A536" s="95" t="s">
        <v>533</v>
      </c>
      <c r="D536" s="95" t="s">
        <v>345</v>
      </c>
      <c r="E536" s="96">
        <v>51623000</v>
      </c>
      <c r="G536" s="95" t="s">
        <v>345</v>
      </c>
    </row>
    <row r="537" spans="1:7">
      <c r="A537" s="95" t="s">
        <v>533</v>
      </c>
      <c r="D537" s="95" t="s">
        <v>345</v>
      </c>
      <c r="E537" s="96">
        <v>600000</v>
      </c>
      <c r="G537" s="95" t="s">
        <v>345</v>
      </c>
    </row>
    <row r="538" spans="1:7">
      <c r="A538" s="95" t="s">
        <v>533</v>
      </c>
      <c r="D538" s="95" t="s">
        <v>345</v>
      </c>
      <c r="E538" s="96">
        <v>327460</v>
      </c>
      <c r="G538" s="95" t="s">
        <v>345</v>
      </c>
    </row>
    <row r="539" spans="1:7">
      <c r="A539" s="95" t="s">
        <v>533</v>
      </c>
      <c r="D539" s="95" t="s">
        <v>415</v>
      </c>
      <c r="E539" s="96">
        <v>1307870</v>
      </c>
      <c r="G539" s="95" t="s">
        <v>345</v>
      </c>
    </row>
    <row r="540" spans="1:7">
      <c r="A540" s="95" t="s">
        <v>534</v>
      </c>
      <c r="D540" s="95" t="s">
        <v>345</v>
      </c>
      <c r="E540" s="96">
        <v>261208</v>
      </c>
      <c r="G540" s="95" t="s">
        <v>345</v>
      </c>
    </row>
    <row r="541" spans="1:7">
      <c r="A541" s="95" t="s">
        <v>535</v>
      </c>
      <c r="D541" s="95" t="s">
        <v>345</v>
      </c>
      <c r="F541" s="96">
        <v>1789340</v>
      </c>
      <c r="G541" s="95" t="s">
        <v>345</v>
      </c>
    </row>
    <row r="542" spans="1:7">
      <c r="A542" s="95" t="s">
        <v>535</v>
      </c>
      <c r="D542" s="95" t="s">
        <v>345</v>
      </c>
      <c r="F542" s="96">
        <v>5600</v>
      </c>
      <c r="G542" s="95" t="s">
        <v>345</v>
      </c>
    </row>
    <row r="543" spans="1:7">
      <c r="A543" s="95" t="s">
        <v>536</v>
      </c>
      <c r="D543" s="95" t="s">
        <v>345</v>
      </c>
      <c r="F543" s="96">
        <v>4758840</v>
      </c>
      <c r="G543" s="95" t="s">
        <v>345</v>
      </c>
    </row>
    <row r="544" spans="1:7">
      <c r="A544" s="95" t="s">
        <v>536</v>
      </c>
      <c r="D544" s="95" t="s">
        <v>345</v>
      </c>
      <c r="F544" s="96">
        <v>3080</v>
      </c>
      <c r="G544" s="95" t="s">
        <v>345</v>
      </c>
    </row>
    <row r="545" spans="1:7">
      <c r="A545" s="95" t="s">
        <v>537</v>
      </c>
      <c r="D545" s="95" t="s">
        <v>345</v>
      </c>
      <c r="E545" s="96">
        <v>5012698</v>
      </c>
      <c r="G545" s="95" t="s">
        <v>345</v>
      </c>
    </row>
    <row r="546" spans="1:7">
      <c r="A546" s="95" t="s">
        <v>537</v>
      </c>
      <c r="D546" s="95" t="s">
        <v>345</v>
      </c>
      <c r="F546" s="96">
        <v>1747034</v>
      </c>
      <c r="G546" s="95" t="s">
        <v>345</v>
      </c>
    </row>
    <row r="547" spans="1:7">
      <c r="A547" s="95" t="s">
        <v>537</v>
      </c>
      <c r="D547" s="95" t="s">
        <v>345</v>
      </c>
      <c r="E547" s="96">
        <v>1059780</v>
      </c>
      <c r="G547" s="95" t="s">
        <v>345</v>
      </c>
    </row>
    <row r="548" spans="1:7">
      <c r="A548" s="95" t="s">
        <v>537</v>
      </c>
      <c r="D548" s="95" t="s">
        <v>345</v>
      </c>
      <c r="E548" s="96">
        <v>-487438</v>
      </c>
      <c r="G548" s="95" t="s">
        <v>345</v>
      </c>
    </row>
    <row r="549" spans="1:7">
      <c r="A549" s="95" t="s">
        <v>537</v>
      </c>
      <c r="D549" s="95" t="s">
        <v>345</v>
      </c>
      <c r="E549" s="96">
        <v>-2280457</v>
      </c>
      <c r="G549" s="96">
        <v>3339498362</v>
      </c>
    </row>
    <row r="550" spans="1:7">
      <c r="A550" s="95" t="s">
        <v>538</v>
      </c>
      <c r="D550" s="95" t="s">
        <v>345</v>
      </c>
      <c r="F550" s="96">
        <v>221390</v>
      </c>
      <c r="G550" s="95" t="s">
        <v>345</v>
      </c>
    </row>
    <row r="551" spans="1:7">
      <c r="A551" s="95" t="s">
        <v>538</v>
      </c>
      <c r="D551" s="95" t="s">
        <v>345</v>
      </c>
      <c r="F551" s="96">
        <v>338910</v>
      </c>
      <c r="G551" s="95" t="s">
        <v>345</v>
      </c>
    </row>
    <row r="552" spans="1:7">
      <c r="A552" s="95" t="s">
        <v>538</v>
      </c>
      <c r="D552" s="95" t="s">
        <v>345</v>
      </c>
      <c r="F552" s="96">
        <v>312000</v>
      </c>
      <c r="G552" s="95" t="s">
        <v>345</v>
      </c>
    </row>
    <row r="553" spans="1:7">
      <c r="A553" s="95" t="s">
        <v>538</v>
      </c>
      <c r="D553" s="95" t="s">
        <v>345</v>
      </c>
      <c r="F553" s="96">
        <v>51640</v>
      </c>
      <c r="G553" s="95" t="s">
        <v>345</v>
      </c>
    </row>
    <row r="554" spans="1:7">
      <c r="A554" s="95" t="s">
        <v>539</v>
      </c>
      <c r="D554" s="95" t="s">
        <v>345</v>
      </c>
      <c r="E554" s="96">
        <v>159894</v>
      </c>
      <c r="G554" s="95" t="s">
        <v>345</v>
      </c>
    </row>
    <row r="555" spans="1:7">
      <c r="A555" s="95" t="s">
        <v>540</v>
      </c>
      <c r="D555" s="95" t="s">
        <v>345</v>
      </c>
      <c r="E555" s="96">
        <v>161559</v>
      </c>
      <c r="G555" s="95" t="s">
        <v>345</v>
      </c>
    </row>
    <row r="556" spans="1:7">
      <c r="A556" s="95" t="s">
        <v>541</v>
      </c>
      <c r="D556" s="95" t="s">
        <v>345</v>
      </c>
      <c r="F556" s="96">
        <v>1485000</v>
      </c>
      <c r="G556" s="95" t="s">
        <v>345</v>
      </c>
    </row>
    <row r="557" spans="1:7">
      <c r="A557" s="95" t="s">
        <v>541</v>
      </c>
      <c r="D557" s="95" t="s">
        <v>345</v>
      </c>
      <c r="F557" s="96">
        <v>1810000</v>
      </c>
      <c r="G557" s="95" t="s">
        <v>345</v>
      </c>
    </row>
    <row r="558" spans="1:7">
      <c r="A558" s="95" t="s">
        <v>541</v>
      </c>
      <c r="D558" s="95" t="s">
        <v>345</v>
      </c>
      <c r="F558" s="96">
        <v>504000</v>
      </c>
      <c r="G558" s="95" t="s">
        <v>345</v>
      </c>
    </row>
    <row r="559" spans="1:7">
      <c r="A559" s="95" t="s">
        <v>542</v>
      </c>
      <c r="D559" s="95" t="s">
        <v>345</v>
      </c>
      <c r="E559" s="96">
        <v>486000</v>
      </c>
      <c r="G559" s="95" t="s">
        <v>345</v>
      </c>
    </row>
    <row r="560" spans="1:7">
      <c r="A560" s="95" t="s">
        <v>542</v>
      </c>
      <c r="D560" s="95" t="s">
        <v>345</v>
      </c>
      <c r="E560" s="96">
        <v>86920</v>
      </c>
      <c r="G560" s="95" t="s">
        <v>345</v>
      </c>
    </row>
    <row r="561" spans="1:7">
      <c r="A561" s="95" t="s">
        <v>542</v>
      </c>
      <c r="D561" s="95" t="s">
        <v>345</v>
      </c>
      <c r="E561" s="96">
        <v>10000000</v>
      </c>
      <c r="G561" s="95" t="s">
        <v>345</v>
      </c>
    </row>
    <row r="562" spans="1:7">
      <c r="A562" s="95" t="s">
        <v>542</v>
      </c>
      <c r="D562" s="95" t="s">
        <v>345</v>
      </c>
      <c r="F562" s="96">
        <v>10000000</v>
      </c>
      <c r="G562" s="95" t="s">
        <v>345</v>
      </c>
    </row>
    <row r="563" spans="1:7">
      <c r="A563" s="95" t="s">
        <v>543</v>
      </c>
      <c r="D563" s="95" t="s">
        <v>345</v>
      </c>
      <c r="E563" s="96">
        <v>374140</v>
      </c>
      <c r="G563" s="95" t="s">
        <v>345</v>
      </c>
    </row>
    <row r="564" spans="1:7">
      <c r="A564" s="95" t="s">
        <v>543</v>
      </c>
      <c r="D564" s="95" t="s">
        <v>415</v>
      </c>
      <c r="E564" s="96">
        <v>191133</v>
      </c>
      <c r="G564" s="95" t="s">
        <v>345</v>
      </c>
    </row>
    <row r="565" spans="1:7">
      <c r="A565" s="95" t="s">
        <v>543</v>
      </c>
      <c r="D565" s="95" t="s">
        <v>415</v>
      </c>
      <c r="E565" s="96">
        <v>330005</v>
      </c>
      <c r="G565" s="95" t="s">
        <v>345</v>
      </c>
    </row>
    <row r="566" spans="1:7">
      <c r="A566" s="95" t="s">
        <v>543</v>
      </c>
      <c r="D566" s="95" t="s">
        <v>415</v>
      </c>
      <c r="E566" s="96">
        <v>1180800</v>
      </c>
      <c r="G566" s="95" t="s">
        <v>345</v>
      </c>
    </row>
    <row r="567" spans="1:7">
      <c r="A567" s="95" t="s">
        <v>543</v>
      </c>
      <c r="D567" s="95" t="s">
        <v>415</v>
      </c>
      <c r="E567" s="96">
        <v>492000</v>
      </c>
      <c r="G567" s="95" t="s">
        <v>345</v>
      </c>
    </row>
    <row r="568" spans="1:7">
      <c r="A568" s="95" t="s">
        <v>544</v>
      </c>
      <c r="D568" s="95" t="s">
        <v>345</v>
      </c>
      <c r="F568" s="96">
        <v>3592720</v>
      </c>
      <c r="G568" s="95" t="s">
        <v>345</v>
      </c>
    </row>
    <row r="569" spans="1:7">
      <c r="A569" s="95" t="s">
        <v>544</v>
      </c>
      <c r="D569" s="95" t="s">
        <v>345</v>
      </c>
      <c r="F569" s="96">
        <v>2640</v>
      </c>
      <c r="G569" s="95" t="s">
        <v>345</v>
      </c>
    </row>
    <row r="570" spans="1:7">
      <c r="A570" s="95" t="s">
        <v>545</v>
      </c>
      <c r="D570" s="95" t="s">
        <v>345</v>
      </c>
      <c r="E570" s="96">
        <v>4545298</v>
      </c>
      <c r="G570" s="95" t="s">
        <v>345</v>
      </c>
    </row>
    <row r="571" spans="1:7">
      <c r="A571" s="95" t="s">
        <v>545</v>
      </c>
      <c r="D571" s="95" t="s">
        <v>345</v>
      </c>
      <c r="F571" s="96">
        <v>388983</v>
      </c>
      <c r="G571" s="95" t="s">
        <v>345</v>
      </c>
    </row>
    <row r="572" spans="1:7">
      <c r="A572" s="95" t="s">
        <v>545</v>
      </c>
      <c r="D572" s="95" t="s">
        <v>345</v>
      </c>
      <c r="F572" s="96">
        <v>174358</v>
      </c>
      <c r="G572" s="96">
        <v>3338624470</v>
      </c>
    </row>
    <row r="573" spans="1:7">
      <c r="A573" s="95" t="s">
        <v>546</v>
      </c>
      <c r="D573" s="95" t="s">
        <v>9315</v>
      </c>
      <c r="E573" s="96">
        <v>550475</v>
      </c>
      <c r="G573" s="95" t="s">
        <v>345</v>
      </c>
    </row>
    <row r="574" spans="1:7">
      <c r="A574" s="95" t="s">
        <v>546</v>
      </c>
      <c r="D574" s="95" t="s">
        <v>345</v>
      </c>
      <c r="E574" s="96">
        <v>19000</v>
      </c>
      <c r="G574" s="95" t="s">
        <v>345</v>
      </c>
    </row>
    <row r="575" spans="1:7">
      <c r="A575" s="95" t="s">
        <v>546</v>
      </c>
      <c r="D575" s="95" t="s">
        <v>345</v>
      </c>
      <c r="E575" s="96">
        <v>527460</v>
      </c>
      <c r="G575" s="95" t="s">
        <v>345</v>
      </c>
    </row>
    <row r="576" spans="1:7">
      <c r="A576" s="95" t="s">
        <v>546</v>
      </c>
      <c r="D576" s="95" t="s">
        <v>345</v>
      </c>
      <c r="E576" s="96">
        <v>1060000</v>
      </c>
      <c r="G576" s="95" t="s">
        <v>345</v>
      </c>
    </row>
    <row r="577" spans="1:7">
      <c r="A577" s="95" t="s">
        <v>546</v>
      </c>
      <c r="D577" s="95" t="s">
        <v>415</v>
      </c>
      <c r="E577" s="96">
        <v>590400</v>
      </c>
      <c r="G577" s="95" t="s">
        <v>345</v>
      </c>
    </row>
    <row r="578" spans="1:7">
      <c r="A578" s="95" t="s">
        <v>546</v>
      </c>
      <c r="D578" s="95" t="s">
        <v>345</v>
      </c>
      <c r="E578" s="96">
        <v>540000</v>
      </c>
      <c r="G578" s="95" t="s">
        <v>345</v>
      </c>
    </row>
    <row r="579" spans="1:7">
      <c r="A579" s="95" t="s">
        <v>546</v>
      </c>
      <c r="D579" s="95" t="s">
        <v>345</v>
      </c>
      <c r="E579" s="96">
        <v>323400</v>
      </c>
      <c r="G579" s="95" t="s">
        <v>345</v>
      </c>
    </row>
    <row r="580" spans="1:7">
      <c r="A580" s="95" t="s">
        <v>547</v>
      </c>
      <c r="D580" s="95" t="s">
        <v>345</v>
      </c>
      <c r="E580" s="96">
        <v>101980</v>
      </c>
      <c r="G580" s="95" t="s">
        <v>345</v>
      </c>
    </row>
    <row r="581" spans="1:7">
      <c r="A581" s="95" t="s">
        <v>548</v>
      </c>
      <c r="D581" s="95" t="s">
        <v>345</v>
      </c>
      <c r="E581" s="96">
        <v>91195</v>
      </c>
      <c r="G581" s="95" t="s">
        <v>345</v>
      </c>
    </row>
    <row r="582" spans="1:7">
      <c r="A582" s="95" t="s">
        <v>549</v>
      </c>
      <c r="D582" s="95" t="s">
        <v>345</v>
      </c>
      <c r="E582" s="96">
        <v>69851</v>
      </c>
      <c r="G582" s="95" t="s">
        <v>345</v>
      </c>
    </row>
    <row r="583" spans="1:7">
      <c r="A583" s="95" t="s">
        <v>550</v>
      </c>
      <c r="D583" s="95" t="s">
        <v>345</v>
      </c>
      <c r="F583" s="96">
        <v>407000</v>
      </c>
      <c r="G583" s="95" t="s">
        <v>345</v>
      </c>
    </row>
    <row r="584" spans="1:7">
      <c r="A584" s="95" t="s">
        <v>550</v>
      </c>
      <c r="D584" s="95" t="s">
        <v>345</v>
      </c>
      <c r="F584" s="96">
        <v>1650000</v>
      </c>
      <c r="G584" s="95" t="s">
        <v>345</v>
      </c>
    </row>
    <row r="585" spans="1:7">
      <c r="A585" s="95" t="s">
        <v>550</v>
      </c>
      <c r="D585" s="95" t="s">
        <v>345</v>
      </c>
      <c r="F585" s="96">
        <v>38110</v>
      </c>
      <c r="G585" s="95" t="s">
        <v>345</v>
      </c>
    </row>
    <row r="586" spans="1:7">
      <c r="A586" s="95" t="s">
        <v>550</v>
      </c>
      <c r="D586" s="95" t="s">
        <v>345</v>
      </c>
      <c r="F586" s="96">
        <v>22800</v>
      </c>
      <c r="G586" s="95" t="s">
        <v>345</v>
      </c>
    </row>
    <row r="587" spans="1:7">
      <c r="A587" s="95" t="s">
        <v>550</v>
      </c>
      <c r="D587" s="95" t="s">
        <v>345</v>
      </c>
      <c r="F587" s="96">
        <v>279500</v>
      </c>
      <c r="G587" s="95" t="s">
        <v>345</v>
      </c>
    </row>
    <row r="588" spans="1:7">
      <c r="A588" s="95" t="s">
        <v>550</v>
      </c>
      <c r="D588" s="95" t="s">
        <v>345</v>
      </c>
      <c r="F588" s="96">
        <v>200490</v>
      </c>
      <c r="G588" s="95" t="s">
        <v>345</v>
      </c>
    </row>
    <row r="589" spans="1:7">
      <c r="A589" s="95" t="s">
        <v>551</v>
      </c>
      <c r="D589" s="95" t="s">
        <v>345</v>
      </c>
      <c r="F589" s="96">
        <v>5900785</v>
      </c>
      <c r="G589" s="95" t="s">
        <v>345</v>
      </c>
    </row>
    <row r="590" spans="1:7">
      <c r="A590" s="95" t="s">
        <v>551</v>
      </c>
      <c r="D590" s="95" t="s">
        <v>345</v>
      </c>
      <c r="F590" s="96">
        <v>3520</v>
      </c>
      <c r="G590" s="95" t="s">
        <v>345</v>
      </c>
    </row>
    <row r="591" spans="1:7">
      <c r="A591" s="95" t="s">
        <v>552</v>
      </c>
      <c r="D591" s="95" t="s">
        <v>345</v>
      </c>
      <c r="E591" s="96">
        <v>2216754</v>
      </c>
      <c r="G591" s="95" t="s">
        <v>345</v>
      </c>
    </row>
    <row r="592" spans="1:7">
      <c r="A592" s="95" t="s">
        <v>552</v>
      </c>
      <c r="D592" s="95" t="s">
        <v>345</v>
      </c>
      <c r="F592" s="96">
        <v>4497211</v>
      </c>
      <c r="G592" s="95" t="s">
        <v>345</v>
      </c>
    </row>
    <row r="593" spans="1:7">
      <c r="A593" s="95" t="s">
        <v>552</v>
      </c>
      <c r="D593" s="95" t="s">
        <v>345</v>
      </c>
      <c r="E593" s="96">
        <v>2280457</v>
      </c>
      <c r="G593" s="96">
        <v>3333996026</v>
      </c>
    </row>
    <row r="594" spans="1:7">
      <c r="A594" s="95" t="s">
        <v>553</v>
      </c>
      <c r="D594" s="95" t="s">
        <v>345</v>
      </c>
      <c r="F594" s="96">
        <v>5703355</v>
      </c>
      <c r="G594" s="95" t="s">
        <v>345</v>
      </c>
    </row>
    <row r="595" spans="1:7">
      <c r="A595" s="95" t="s">
        <v>554</v>
      </c>
      <c r="D595" s="95" t="s">
        <v>345</v>
      </c>
      <c r="F595" s="96">
        <v>55000</v>
      </c>
      <c r="G595" s="95" t="s">
        <v>345</v>
      </c>
    </row>
    <row r="596" spans="1:7">
      <c r="A596" s="95" t="s">
        <v>554</v>
      </c>
      <c r="D596" s="95" t="s">
        <v>345</v>
      </c>
      <c r="F596" s="96">
        <v>43890</v>
      </c>
      <c r="G596" s="95" t="s">
        <v>345</v>
      </c>
    </row>
    <row r="597" spans="1:7">
      <c r="A597" s="95" t="s">
        <v>554</v>
      </c>
      <c r="D597" s="95" t="s">
        <v>345</v>
      </c>
      <c r="F597" s="96">
        <v>135200</v>
      </c>
      <c r="G597" s="95" t="s">
        <v>345</v>
      </c>
    </row>
    <row r="598" spans="1:7">
      <c r="A598" s="95" t="s">
        <v>554</v>
      </c>
      <c r="D598" s="95" t="s">
        <v>345</v>
      </c>
      <c r="E598" s="96">
        <v>7000000</v>
      </c>
      <c r="G598" s="95" t="s">
        <v>345</v>
      </c>
    </row>
    <row r="599" spans="1:7">
      <c r="A599" s="95" t="s">
        <v>554</v>
      </c>
      <c r="D599" s="95" t="s">
        <v>345</v>
      </c>
      <c r="F599" s="96">
        <v>7000000</v>
      </c>
      <c r="G599" s="95" t="s">
        <v>345</v>
      </c>
    </row>
    <row r="600" spans="1:7">
      <c r="A600" s="95" t="s">
        <v>554</v>
      </c>
      <c r="D600" s="95" t="s">
        <v>345</v>
      </c>
      <c r="E600" s="96">
        <v>55000000</v>
      </c>
      <c r="G600" s="95" t="s">
        <v>345</v>
      </c>
    </row>
    <row r="601" spans="1:7">
      <c r="A601" s="95" t="s">
        <v>554</v>
      </c>
      <c r="D601" s="95" t="s">
        <v>345</v>
      </c>
      <c r="F601" s="96">
        <v>55000000</v>
      </c>
      <c r="G601" s="95" t="s">
        <v>345</v>
      </c>
    </row>
    <row r="602" spans="1:7">
      <c r="A602" s="95" t="s">
        <v>554</v>
      </c>
      <c r="D602" s="95" t="s">
        <v>345</v>
      </c>
      <c r="F602" s="96">
        <v>532000</v>
      </c>
      <c r="G602" s="95" t="s">
        <v>345</v>
      </c>
    </row>
    <row r="603" spans="1:7">
      <c r="A603" s="95" t="s">
        <v>555</v>
      </c>
      <c r="D603" s="95" t="s">
        <v>345</v>
      </c>
      <c r="E603" s="96">
        <v>32000</v>
      </c>
      <c r="G603" s="95" t="s">
        <v>345</v>
      </c>
    </row>
    <row r="604" spans="1:7">
      <c r="A604" s="95" t="s">
        <v>555</v>
      </c>
      <c r="D604" s="95" t="s">
        <v>345</v>
      </c>
      <c r="E604" s="96">
        <v>32000</v>
      </c>
      <c r="G604" s="95" t="s">
        <v>345</v>
      </c>
    </row>
    <row r="605" spans="1:7">
      <c r="A605" s="95" t="s">
        <v>555</v>
      </c>
      <c r="D605" s="95" t="s">
        <v>345</v>
      </c>
      <c r="E605" s="96">
        <v>427460</v>
      </c>
      <c r="G605" s="95" t="s">
        <v>345</v>
      </c>
    </row>
    <row r="606" spans="1:7">
      <c r="A606" s="95" t="s">
        <v>555</v>
      </c>
      <c r="D606" s="95" t="s">
        <v>345</v>
      </c>
      <c r="E606" s="96">
        <v>100000</v>
      </c>
      <c r="G606" s="95" t="s">
        <v>345</v>
      </c>
    </row>
    <row r="607" spans="1:7">
      <c r="A607" s="95" t="s">
        <v>555</v>
      </c>
      <c r="D607" s="95" t="s">
        <v>345</v>
      </c>
      <c r="E607" s="96">
        <v>1734080</v>
      </c>
      <c r="G607" s="95" t="s">
        <v>345</v>
      </c>
    </row>
    <row r="608" spans="1:7">
      <c r="A608" s="95" t="s">
        <v>555</v>
      </c>
      <c r="D608" s="95" t="s">
        <v>415</v>
      </c>
      <c r="E608" s="96">
        <v>1058188</v>
      </c>
      <c r="G608" s="95" t="s">
        <v>345</v>
      </c>
    </row>
    <row r="609" spans="1:7">
      <c r="A609" s="95" t="s">
        <v>555</v>
      </c>
      <c r="D609" s="95" t="s">
        <v>345</v>
      </c>
      <c r="E609" s="96">
        <v>1719836</v>
      </c>
      <c r="G609" s="95" t="s">
        <v>345</v>
      </c>
    </row>
    <row r="610" spans="1:7">
      <c r="A610" s="95" t="s">
        <v>556</v>
      </c>
      <c r="D610" s="95" t="s">
        <v>345</v>
      </c>
      <c r="F610" s="96">
        <v>2027000</v>
      </c>
      <c r="G610" s="95" t="s">
        <v>345</v>
      </c>
    </row>
    <row r="611" spans="1:7">
      <c r="A611" s="95" t="s">
        <v>556</v>
      </c>
      <c r="D611" s="95" t="s">
        <v>400</v>
      </c>
      <c r="F611" s="96">
        <v>49700</v>
      </c>
      <c r="G611" s="95" t="s">
        <v>345</v>
      </c>
    </row>
    <row r="612" spans="1:7">
      <c r="A612" s="95" t="s">
        <v>556</v>
      </c>
      <c r="D612" s="95" t="s">
        <v>345</v>
      </c>
      <c r="F612" s="96">
        <v>1980</v>
      </c>
      <c r="G612" s="95" t="s">
        <v>345</v>
      </c>
    </row>
    <row r="613" spans="1:7">
      <c r="A613" s="95" t="s">
        <v>557</v>
      </c>
      <c r="D613" s="95" t="s">
        <v>345</v>
      </c>
      <c r="E613" s="96">
        <v>468140</v>
      </c>
      <c r="G613" s="95" t="s">
        <v>345</v>
      </c>
    </row>
    <row r="614" spans="1:7">
      <c r="A614" s="95" t="s">
        <v>558</v>
      </c>
      <c r="D614" s="95" t="s">
        <v>345</v>
      </c>
      <c r="E614" s="96">
        <v>11943036</v>
      </c>
      <c r="G614" s="95" t="s">
        <v>345</v>
      </c>
    </row>
    <row r="615" spans="1:7">
      <c r="A615" s="95" t="s">
        <v>558</v>
      </c>
      <c r="D615" s="95" t="s">
        <v>345</v>
      </c>
      <c r="F615" s="96">
        <v>1331620</v>
      </c>
      <c r="G615" s="95" t="s">
        <v>345</v>
      </c>
    </row>
    <row r="616" spans="1:7">
      <c r="A616" s="95" t="s">
        <v>558</v>
      </c>
      <c r="D616" s="95" t="s">
        <v>345</v>
      </c>
      <c r="E616" s="96">
        <v>487438</v>
      </c>
      <c r="G616" s="95" t="s">
        <v>345</v>
      </c>
    </row>
    <row r="617" spans="1:7">
      <c r="A617" s="95" t="s">
        <v>558</v>
      </c>
      <c r="D617" s="95" t="s">
        <v>345</v>
      </c>
      <c r="F617" s="96">
        <v>491214</v>
      </c>
      <c r="G617" s="96">
        <v>3341627245</v>
      </c>
    </row>
    <row r="618" spans="1:7">
      <c r="A618" s="95" t="s">
        <v>559</v>
      </c>
      <c r="D618" s="95" t="s">
        <v>345</v>
      </c>
      <c r="F618" s="96">
        <v>2373320</v>
      </c>
      <c r="G618" s="95" t="s">
        <v>345</v>
      </c>
    </row>
    <row r="619" spans="1:7">
      <c r="A619" s="95" t="s">
        <v>559</v>
      </c>
      <c r="D619" s="95" t="s">
        <v>400</v>
      </c>
      <c r="F619" s="96">
        <v>29700</v>
      </c>
      <c r="G619" s="95" t="s">
        <v>345</v>
      </c>
    </row>
    <row r="620" spans="1:7">
      <c r="A620" s="95" t="s">
        <v>559</v>
      </c>
      <c r="D620" s="95" t="s">
        <v>345</v>
      </c>
      <c r="F620" s="96">
        <v>2640</v>
      </c>
      <c r="G620" s="95" t="s">
        <v>345</v>
      </c>
    </row>
    <row r="621" spans="1:7">
      <c r="A621" s="95" t="s">
        <v>560</v>
      </c>
      <c r="D621" s="95" t="s">
        <v>345</v>
      </c>
      <c r="E621" s="96">
        <v>4104331</v>
      </c>
      <c r="G621" s="95" t="s">
        <v>345</v>
      </c>
    </row>
    <row r="622" spans="1:7">
      <c r="A622" s="95" t="s">
        <v>560</v>
      </c>
      <c r="D622" s="95" t="s">
        <v>345</v>
      </c>
      <c r="F622" s="96">
        <v>2069412</v>
      </c>
      <c r="G622" s="95" t="s">
        <v>345</v>
      </c>
    </row>
    <row r="623" spans="1:7">
      <c r="A623" s="95" t="s">
        <v>561</v>
      </c>
      <c r="D623" s="95" t="s">
        <v>349</v>
      </c>
      <c r="F623" s="96">
        <v>706960</v>
      </c>
      <c r="G623" s="95" t="s">
        <v>345</v>
      </c>
    </row>
    <row r="624" spans="1:7">
      <c r="A624" s="95" t="s">
        <v>561</v>
      </c>
      <c r="D624" s="95" t="s">
        <v>345</v>
      </c>
      <c r="F624" s="96">
        <v>141900</v>
      </c>
      <c r="G624" s="95" t="s">
        <v>345</v>
      </c>
    </row>
    <row r="625" spans="1:7">
      <c r="A625" s="95" t="s">
        <v>561</v>
      </c>
      <c r="D625" s="95" t="s">
        <v>345</v>
      </c>
      <c r="F625" s="96">
        <v>330000</v>
      </c>
      <c r="G625" s="95" t="s">
        <v>345</v>
      </c>
    </row>
    <row r="626" spans="1:7">
      <c r="A626" s="95" t="s">
        <v>561</v>
      </c>
      <c r="D626" s="95" t="s">
        <v>345</v>
      </c>
      <c r="F626" s="96">
        <v>491910</v>
      </c>
      <c r="G626" s="95" t="s">
        <v>345</v>
      </c>
    </row>
    <row r="627" spans="1:7">
      <c r="A627" s="95" t="s">
        <v>561</v>
      </c>
      <c r="D627" s="95" t="s">
        <v>479</v>
      </c>
      <c r="F627" s="96">
        <v>27160</v>
      </c>
      <c r="G627" s="95" t="s">
        <v>345</v>
      </c>
    </row>
    <row r="628" spans="1:7">
      <c r="A628" s="95" t="s">
        <v>561</v>
      </c>
      <c r="D628" s="95" t="s">
        <v>345</v>
      </c>
      <c r="F628" s="96">
        <v>194791</v>
      </c>
      <c r="G628" s="95" t="s">
        <v>345</v>
      </c>
    </row>
    <row r="629" spans="1:7">
      <c r="A629" s="95" t="s">
        <v>561</v>
      </c>
      <c r="D629" s="95" t="s">
        <v>345</v>
      </c>
      <c r="F629" s="96">
        <v>660000</v>
      </c>
      <c r="G629" s="95" t="s">
        <v>345</v>
      </c>
    </row>
    <row r="630" spans="1:7">
      <c r="A630" s="95" t="s">
        <v>561</v>
      </c>
      <c r="D630" s="95" t="s">
        <v>345</v>
      </c>
      <c r="F630" s="96">
        <v>2200000</v>
      </c>
      <c r="G630" s="95" t="s">
        <v>345</v>
      </c>
    </row>
    <row r="631" spans="1:7">
      <c r="A631" s="95" t="s">
        <v>561</v>
      </c>
      <c r="D631" s="95" t="s">
        <v>345</v>
      </c>
      <c r="F631" s="96">
        <v>19302674</v>
      </c>
      <c r="G631" s="95" t="s">
        <v>345</v>
      </c>
    </row>
    <row r="632" spans="1:7">
      <c r="A632" s="95" t="s">
        <v>561</v>
      </c>
      <c r="D632" s="95" t="s">
        <v>9315</v>
      </c>
      <c r="F632" s="96">
        <v>1300000</v>
      </c>
      <c r="G632" s="95" t="s">
        <v>345</v>
      </c>
    </row>
    <row r="633" spans="1:7">
      <c r="A633" s="95" t="s">
        <v>561</v>
      </c>
      <c r="D633" s="95" t="s">
        <v>9315</v>
      </c>
      <c r="F633" s="96">
        <v>33557380</v>
      </c>
      <c r="G633" s="95" t="s">
        <v>345</v>
      </c>
    </row>
    <row r="634" spans="1:7">
      <c r="A634" s="95" t="s">
        <v>561</v>
      </c>
      <c r="D634" s="95" t="s">
        <v>9315</v>
      </c>
      <c r="F634" s="96">
        <v>23374049</v>
      </c>
      <c r="G634" s="95" t="s">
        <v>345</v>
      </c>
    </row>
    <row r="635" spans="1:7">
      <c r="A635" s="95" t="s">
        <v>561</v>
      </c>
      <c r="D635" s="95" t="s">
        <v>345</v>
      </c>
      <c r="F635" s="96">
        <v>40150</v>
      </c>
      <c r="G635" s="95" t="s">
        <v>345</v>
      </c>
    </row>
    <row r="636" spans="1:7">
      <c r="A636" s="95" t="s">
        <v>561</v>
      </c>
      <c r="D636" s="95" t="s">
        <v>345</v>
      </c>
      <c r="F636" s="96">
        <v>110000</v>
      </c>
      <c r="G636" s="95" t="s">
        <v>345</v>
      </c>
    </row>
    <row r="637" spans="1:7">
      <c r="A637" s="95" t="s">
        <v>561</v>
      </c>
      <c r="D637" s="95" t="s">
        <v>562</v>
      </c>
      <c r="E637" s="96">
        <v>21000000</v>
      </c>
      <c r="G637" s="95" t="s">
        <v>345</v>
      </c>
    </row>
    <row r="638" spans="1:7">
      <c r="A638" s="95" t="s">
        <v>561</v>
      </c>
      <c r="D638" s="95" t="s">
        <v>562</v>
      </c>
      <c r="F638" s="96">
        <v>21000500</v>
      </c>
      <c r="G638" s="95" t="s">
        <v>345</v>
      </c>
    </row>
    <row r="639" spans="1:7">
      <c r="A639" s="95" t="s">
        <v>561</v>
      </c>
      <c r="D639" s="95" t="s">
        <v>345</v>
      </c>
      <c r="E639" s="96">
        <v>3000000</v>
      </c>
      <c r="G639" s="95" t="s">
        <v>345</v>
      </c>
    </row>
    <row r="640" spans="1:7">
      <c r="A640" s="95" t="s">
        <v>561</v>
      </c>
      <c r="D640" s="95" t="s">
        <v>345</v>
      </c>
      <c r="F640" s="96">
        <v>3000000</v>
      </c>
      <c r="G640" s="95" t="s">
        <v>345</v>
      </c>
    </row>
    <row r="641" spans="1:7">
      <c r="A641" s="95" t="s">
        <v>561</v>
      </c>
      <c r="D641" s="95" t="s">
        <v>345</v>
      </c>
      <c r="F641" s="96">
        <v>168300</v>
      </c>
      <c r="G641" s="95" t="s">
        <v>345</v>
      </c>
    </row>
    <row r="642" spans="1:7">
      <c r="A642" s="95" t="s">
        <v>563</v>
      </c>
      <c r="D642" s="95" t="s">
        <v>345</v>
      </c>
      <c r="E642" s="96">
        <v>646029</v>
      </c>
      <c r="G642" s="95" t="s">
        <v>345</v>
      </c>
    </row>
    <row r="643" spans="1:7">
      <c r="A643" s="95" t="s">
        <v>563</v>
      </c>
      <c r="D643" s="95" t="s">
        <v>345</v>
      </c>
      <c r="E643" s="96">
        <v>25518328</v>
      </c>
      <c r="G643" s="95" t="s">
        <v>345</v>
      </c>
    </row>
    <row r="644" spans="1:7">
      <c r="A644" s="95" t="s">
        <v>563</v>
      </c>
      <c r="D644" s="95" t="s">
        <v>345</v>
      </c>
      <c r="E644" s="96">
        <v>20000</v>
      </c>
      <c r="G644" s="95" t="s">
        <v>345</v>
      </c>
    </row>
    <row r="645" spans="1:7">
      <c r="A645" s="95" t="s">
        <v>563</v>
      </c>
      <c r="D645" s="95" t="s">
        <v>345</v>
      </c>
      <c r="E645" s="96">
        <v>470990</v>
      </c>
      <c r="G645" s="95" t="s">
        <v>345</v>
      </c>
    </row>
    <row r="646" spans="1:7">
      <c r="A646" s="95" t="s">
        <v>563</v>
      </c>
      <c r="D646" s="95" t="s">
        <v>345</v>
      </c>
      <c r="E646" s="96">
        <v>9000</v>
      </c>
      <c r="G646" s="95" t="s">
        <v>345</v>
      </c>
    </row>
    <row r="647" spans="1:7">
      <c r="A647" s="95" t="s">
        <v>563</v>
      </c>
      <c r="D647" s="95" t="s">
        <v>415</v>
      </c>
      <c r="E647" s="96">
        <v>171039</v>
      </c>
      <c r="G647" s="95" t="s">
        <v>345</v>
      </c>
    </row>
    <row r="648" spans="1:7">
      <c r="A648" s="95" t="s">
        <v>563</v>
      </c>
      <c r="D648" s="95" t="s">
        <v>415</v>
      </c>
      <c r="E648" s="96">
        <v>1480500</v>
      </c>
      <c r="G648" s="95" t="s">
        <v>345</v>
      </c>
    </row>
    <row r="649" spans="1:7">
      <c r="A649" s="95" t="s">
        <v>563</v>
      </c>
      <c r="D649" s="95" t="s">
        <v>415</v>
      </c>
      <c r="E649" s="96">
        <v>177120</v>
      </c>
      <c r="G649" s="95" t="s">
        <v>345</v>
      </c>
    </row>
    <row r="650" spans="1:7">
      <c r="A650" s="95" t="s">
        <v>563</v>
      </c>
      <c r="D650" s="95" t="s">
        <v>345</v>
      </c>
      <c r="E650" s="96">
        <v>54000</v>
      </c>
      <c r="G650" s="95" t="s">
        <v>345</v>
      </c>
    </row>
    <row r="651" spans="1:7">
      <c r="A651" s="95" t="s">
        <v>563</v>
      </c>
      <c r="D651" s="95" t="s">
        <v>345</v>
      </c>
      <c r="E651" s="96">
        <v>21000000</v>
      </c>
      <c r="G651" s="95" t="s">
        <v>345</v>
      </c>
    </row>
    <row r="652" spans="1:7">
      <c r="A652" s="95" t="s">
        <v>564</v>
      </c>
      <c r="D652" s="95" t="s">
        <v>345</v>
      </c>
      <c r="E652" s="96">
        <v>428208</v>
      </c>
      <c r="G652" s="95" t="s">
        <v>345</v>
      </c>
    </row>
    <row r="653" spans="1:7">
      <c r="A653" s="95" t="s">
        <v>565</v>
      </c>
      <c r="D653" s="95" t="s">
        <v>345</v>
      </c>
      <c r="E653" s="96">
        <v>15760</v>
      </c>
      <c r="G653" s="95" t="s">
        <v>345</v>
      </c>
    </row>
    <row r="654" spans="1:7">
      <c r="A654" s="95" t="s">
        <v>566</v>
      </c>
      <c r="D654" s="95" t="s">
        <v>415</v>
      </c>
      <c r="F654" s="96">
        <v>595000</v>
      </c>
      <c r="G654" s="96">
        <v>3308046704</v>
      </c>
    </row>
    <row r="655" spans="1:7">
      <c r="A655" s="95" t="s">
        <v>567</v>
      </c>
      <c r="D655" s="95" t="s">
        <v>345</v>
      </c>
      <c r="F655" s="96">
        <v>3287770</v>
      </c>
      <c r="G655" s="95" t="s">
        <v>345</v>
      </c>
    </row>
    <row r="656" spans="1:7">
      <c r="A656" s="95" t="s">
        <v>567</v>
      </c>
      <c r="D656" s="95" t="s">
        <v>345</v>
      </c>
      <c r="F656" s="96">
        <v>2640</v>
      </c>
      <c r="G656" s="96">
        <v>3304756294</v>
      </c>
    </row>
    <row r="657" spans="1:7">
      <c r="A657" s="95" t="s">
        <v>568</v>
      </c>
      <c r="D657" s="95" t="s">
        <v>345</v>
      </c>
      <c r="F657" s="96">
        <v>3996157</v>
      </c>
      <c r="G657" s="95" t="s">
        <v>345</v>
      </c>
    </row>
    <row r="658" spans="1:7">
      <c r="A658" s="95" t="s">
        <v>568</v>
      </c>
      <c r="D658" s="95" t="s">
        <v>345</v>
      </c>
      <c r="F658" s="96">
        <v>2860</v>
      </c>
      <c r="G658" s="96">
        <v>3300757277</v>
      </c>
    </row>
    <row r="659" spans="1:7">
      <c r="A659" s="95" t="s">
        <v>361</v>
      </c>
      <c r="D659" s="95" t="s">
        <v>345</v>
      </c>
      <c r="E659" s="96">
        <v>1685999570</v>
      </c>
      <c r="F659" s="96">
        <v>2299256035</v>
      </c>
      <c r="G659" s="95" t="s">
        <v>345</v>
      </c>
    </row>
    <row r="660" spans="1:7">
      <c r="A660" s="95" t="s">
        <v>569</v>
      </c>
      <c r="D660" s="95" t="s">
        <v>9315</v>
      </c>
      <c r="F660" s="96">
        <v>11900</v>
      </c>
      <c r="G660" s="95" t="s">
        <v>345</v>
      </c>
    </row>
    <row r="661" spans="1:7">
      <c r="A661" s="95" t="s">
        <v>570</v>
      </c>
      <c r="D661" s="95" t="s">
        <v>345</v>
      </c>
      <c r="F661" s="96">
        <v>827000</v>
      </c>
      <c r="G661" s="95" t="s">
        <v>345</v>
      </c>
    </row>
    <row r="662" spans="1:7">
      <c r="A662" s="95" t="s">
        <v>570</v>
      </c>
      <c r="D662" s="95" t="s">
        <v>345</v>
      </c>
      <c r="F662" s="96">
        <v>490090</v>
      </c>
      <c r="G662" s="95" t="s">
        <v>345</v>
      </c>
    </row>
    <row r="663" spans="1:7">
      <c r="A663" s="95" t="s">
        <v>570</v>
      </c>
      <c r="D663" s="95" t="s">
        <v>415</v>
      </c>
      <c r="F663" s="96">
        <v>22220</v>
      </c>
      <c r="G663" s="95" t="s">
        <v>345</v>
      </c>
    </row>
    <row r="664" spans="1:7">
      <c r="A664" s="95" t="s">
        <v>570</v>
      </c>
      <c r="D664" s="95" t="s">
        <v>345</v>
      </c>
      <c r="F664" s="96">
        <v>8270000</v>
      </c>
      <c r="G664" s="95" t="s">
        <v>345</v>
      </c>
    </row>
    <row r="665" spans="1:7">
      <c r="A665" s="95" t="s">
        <v>570</v>
      </c>
      <c r="D665" s="95" t="s">
        <v>349</v>
      </c>
      <c r="F665" s="96">
        <v>102899</v>
      </c>
      <c r="G665" s="95" t="s">
        <v>345</v>
      </c>
    </row>
    <row r="666" spans="1:7">
      <c r="A666" s="95" t="s">
        <v>570</v>
      </c>
      <c r="D666" s="95" t="s">
        <v>349</v>
      </c>
      <c r="F666" s="96">
        <v>8500000</v>
      </c>
      <c r="G666" s="95" t="s">
        <v>345</v>
      </c>
    </row>
    <row r="667" spans="1:7">
      <c r="A667" s="95" t="s">
        <v>570</v>
      </c>
      <c r="D667" s="95" t="s">
        <v>349</v>
      </c>
      <c r="F667" s="96">
        <v>371489</v>
      </c>
      <c r="G667" s="95" t="s">
        <v>345</v>
      </c>
    </row>
    <row r="668" spans="1:7">
      <c r="A668" s="95" t="s">
        <v>571</v>
      </c>
      <c r="D668" s="95" t="s">
        <v>345</v>
      </c>
      <c r="F668" s="96">
        <v>288840</v>
      </c>
      <c r="G668" s="95" t="s">
        <v>345</v>
      </c>
    </row>
    <row r="669" spans="1:7">
      <c r="A669" s="95" t="s">
        <v>571</v>
      </c>
      <c r="D669" s="95" t="s">
        <v>345</v>
      </c>
      <c r="F669" s="96">
        <v>396000</v>
      </c>
      <c r="G669" s="95" t="s">
        <v>345</v>
      </c>
    </row>
    <row r="670" spans="1:7">
      <c r="A670" s="95" t="s">
        <v>571</v>
      </c>
      <c r="D670" s="95" t="s">
        <v>345</v>
      </c>
      <c r="F670" s="96">
        <v>167260</v>
      </c>
      <c r="G670" s="95" t="s">
        <v>345</v>
      </c>
    </row>
    <row r="671" spans="1:7">
      <c r="A671" s="95" t="s">
        <v>571</v>
      </c>
      <c r="D671" s="95" t="s">
        <v>349</v>
      </c>
      <c r="F671" s="95">
        <v>900</v>
      </c>
      <c r="G671" s="95" t="s">
        <v>345</v>
      </c>
    </row>
    <row r="672" spans="1:7">
      <c r="A672" s="95" t="s">
        <v>571</v>
      </c>
      <c r="D672" s="95" t="s">
        <v>349</v>
      </c>
      <c r="F672" s="96">
        <v>2700</v>
      </c>
      <c r="G672" s="95" t="s">
        <v>345</v>
      </c>
    </row>
    <row r="673" spans="1:7">
      <c r="A673" s="95" t="s">
        <v>571</v>
      </c>
      <c r="D673" s="95" t="s">
        <v>349</v>
      </c>
      <c r="F673" s="95">
        <v>900</v>
      </c>
      <c r="G673" s="95" t="s">
        <v>345</v>
      </c>
    </row>
    <row r="674" spans="1:7">
      <c r="A674" s="95" t="s">
        <v>572</v>
      </c>
      <c r="D674" s="95" t="s">
        <v>345</v>
      </c>
      <c r="E674" s="96">
        <v>15630864</v>
      </c>
      <c r="G674" s="95" t="s">
        <v>345</v>
      </c>
    </row>
    <row r="675" spans="1:7">
      <c r="A675" s="95" t="s">
        <v>572</v>
      </c>
      <c r="D675" s="95" t="s">
        <v>345</v>
      </c>
      <c r="E675" s="96">
        <v>10000</v>
      </c>
      <c r="G675" s="95" t="s">
        <v>345</v>
      </c>
    </row>
    <row r="676" spans="1:7">
      <c r="A676" s="95" t="s">
        <v>573</v>
      </c>
      <c r="D676" s="95" t="s">
        <v>345</v>
      </c>
      <c r="E676" s="96">
        <v>35010</v>
      </c>
      <c r="G676" s="95" t="s">
        <v>345</v>
      </c>
    </row>
    <row r="677" spans="1:7">
      <c r="A677" s="95" t="s">
        <v>573</v>
      </c>
      <c r="D677" s="95" t="s">
        <v>345</v>
      </c>
      <c r="E677" s="96">
        <v>270000</v>
      </c>
      <c r="G677" s="95" t="s">
        <v>345</v>
      </c>
    </row>
    <row r="678" spans="1:7">
      <c r="A678" s="95" t="s">
        <v>573</v>
      </c>
      <c r="D678" s="95" t="s">
        <v>345</v>
      </c>
      <c r="E678" s="96">
        <v>180000</v>
      </c>
      <c r="G678" s="95" t="s">
        <v>345</v>
      </c>
    </row>
    <row r="679" spans="1:7">
      <c r="A679" s="95" t="s">
        <v>573</v>
      </c>
      <c r="D679" s="95" t="s">
        <v>345</v>
      </c>
      <c r="E679" s="96">
        <v>540000</v>
      </c>
      <c r="G679" s="95" t="s">
        <v>345</v>
      </c>
    </row>
    <row r="680" spans="1:7">
      <c r="A680" s="95" t="s">
        <v>573</v>
      </c>
      <c r="D680" s="95" t="s">
        <v>345</v>
      </c>
      <c r="E680" s="96">
        <v>250400</v>
      </c>
      <c r="G680" s="95" t="s">
        <v>345</v>
      </c>
    </row>
    <row r="681" spans="1:7">
      <c r="A681" s="95" t="s">
        <v>574</v>
      </c>
      <c r="D681" s="95" t="s">
        <v>345</v>
      </c>
      <c r="E681" s="96">
        <v>766451</v>
      </c>
      <c r="G681" s="95" t="s">
        <v>345</v>
      </c>
    </row>
    <row r="682" spans="1:7">
      <c r="A682" s="95" t="s">
        <v>575</v>
      </c>
      <c r="D682" s="95" t="s">
        <v>345</v>
      </c>
      <c r="F682" s="96">
        <v>8943380</v>
      </c>
      <c r="G682" s="95" t="s">
        <v>345</v>
      </c>
    </row>
    <row r="683" spans="1:7">
      <c r="A683" s="95" t="s">
        <v>575</v>
      </c>
      <c r="D683" s="95" t="s">
        <v>345</v>
      </c>
      <c r="F683" s="96">
        <v>3960</v>
      </c>
      <c r="G683" s="95" t="s">
        <v>345</v>
      </c>
    </row>
    <row r="684" spans="1:7">
      <c r="A684" s="95" t="s">
        <v>576</v>
      </c>
      <c r="D684" s="95" t="s">
        <v>345</v>
      </c>
      <c r="E684" s="96">
        <v>2872450</v>
      </c>
      <c r="G684" s="95" t="s">
        <v>345</v>
      </c>
    </row>
    <row r="685" spans="1:7">
      <c r="A685" s="95" t="s">
        <v>576</v>
      </c>
      <c r="D685" s="95" t="s">
        <v>345</v>
      </c>
      <c r="F685" s="96">
        <v>2850571</v>
      </c>
      <c r="G685" s="95" t="s">
        <v>345</v>
      </c>
    </row>
    <row r="686" spans="1:7">
      <c r="A686" s="95" t="s">
        <v>576</v>
      </c>
      <c r="D686" s="95" t="s">
        <v>345</v>
      </c>
      <c r="E686" s="96">
        <v>491214</v>
      </c>
      <c r="G686" s="96">
        <v>3290553557</v>
      </c>
    </row>
    <row r="687" spans="1:7">
      <c r="A687" s="95" t="s">
        <v>577</v>
      </c>
      <c r="D687" s="95" t="s">
        <v>345</v>
      </c>
      <c r="F687" s="96">
        <v>2630373</v>
      </c>
      <c r="G687" s="95" t="s">
        <v>345</v>
      </c>
    </row>
    <row r="688" spans="1:7">
      <c r="A688" s="95" t="s">
        <v>577</v>
      </c>
      <c r="D688" s="95" t="s">
        <v>345</v>
      </c>
      <c r="F688" s="96">
        <v>2640</v>
      </c>
      <c r="G688" s="95" t="s">
        <v>345</v>
      </c>
    </row>
    <row r="689" spans="1:7">
      <c r="A689" s="95" t="s">
        <v>578</v>
      </c>
      <c r="D689" s="95" t="s">
        <v>345</v>
      </c>
      <c r="E689" s="96">
        <v>3276412</v>
      </c>
      <c r="G689" s="95" t="s">
        <v>345</v>
      </c>
    </row>
    <row r="690" spans="1:7">
      <c r="A690" s="95" t="s">
        <v>578</v>
      </c>
      <c r="D690" s="95" t="s">
        <v>345</v>
      </c>
      <c r="F690" s="96">
        <v>828597</v>
      </c>
      <c r="G690" s="95" t="s">
        <v>345</v>
      </c>
    </row>
    <row r="691" spans="1:7">
      <c r="A691" s="95" t="s">
        <v>579</v>
      </c>
      <c r="D691" s="95" t="s">
        <v>345</v>
      </c>
      <c r="E691" s="96">
        <v>1038580</v>
      </c>
      <c r="G691" s="95" t="s">
        <v>345</v>
      </c>
    </row>
    <row r="692" spans="1:7">
      <c r="A692" s="95" t="s">
        <v>580</v>
      </c>
      <c r="D692" s="95" t="s">
        <v>345</v>
      </c>
      <c r="E692" s="96">
        <v>1046535</v>
      </c>
      <c r="G692" s="95" t="s">
        <v>345</v>
      </c>
    </row>
    <row r="693" spans="1:7">
      <c r="A693" s="95" t="s">
        <v>580</v>
      </c>
      <c r="D693" s="95" t="s">
        <v>9315</v>
      </c>
      <c r="E693" s="96">
        <v>480840</v>
      </c>
      <c r="G693" s="95" t="s">
        <v>345</v>
      </c>
    </row>
    <row r="694" spans="1:7">
      <c r="A694" s="95" t="s">
        <v>580</v>
      </c>
      <c r="D694" s="95" t="s">
        <v>9315</v>
      </c>
      <c r="E694" s="96">
        <v>4770247</v>
      </c>
      <c r="G694" s="95" t="s">
        <v>345</v>
      </c>
    </row>
    <row r="695" spans="1:7">
      <c r="A695" s="95" t="s">
        <v>580</v>
      </c>
      <c r="D695" s="95" t="s">
        <v>9315</v>
      </c>
      <c r="E695" s="96">
        <v>485871</v>
      </c>
      <c r="G695" s="95" t="s">
        <v>345</v>
      </c>
    </row>
    <row r="696" spans="1:7">
      <c r="A696" s="95" t="s">
        <v>580</v>
      </c>
      <c r="D696" s="95" t="s">
        <v>9315</v>
      </c>
      <c r="E696" s="96">
        <v>1152896</v>
      </c>
      <c r="G696" s="95" t="s">
        <v>345</v>
      </c>
    </row>
    <row r="697" spans="1:7">
      <c r="A697" s="95" t="s">
        <v>581</v>
      </c>
      <c r="D697" s="95" t="s">
        <v>345</v>
      </c>
      <c r="F697" s="96">
        <v>2500000</v>
      </c>
      <c r="G697" s="95" t="s">
        <v>345</v>
      </c>
    </row>
    <row r="698" spans="1:7">
      <c r="A698" s="95" t="s">
        <v>581</v>
      </c>
      <c r="D698" s="95" t="s">
        <v>345</v>
      </c>
      <c r="F698" s="96">
        <v>6300000</v>
      </c>
      <c r="G698" s="95" t="s">
        <v>345</v>
      </c>
    </row>
    <row r="699" spans="1:7">
      <c r="A699" s="95" t="s">
        <v>581</v>
      </c>
      <c r="D699" s="95" t="s">
        <v>345</v>
      </c>
      <c r="F699" s="96">
        <v>1500000</v>
      </c>
      <c r="G699" s="95" t="s">
        <v>345</v>
      </c>
    </row>
    <row r="700" spans="1:7">
      <c r="A700" s="95" t="s">
        <v>582</v>
      </c>
      <c r="D700" s="95" t="s">
        <v>345</v>
      </c>
      <c r="E700" s="96">
        <v>2278540</v>
      </c>
      <c r="G700" s="95" t="s">
        <v>345</v>
      </c>
    </row>
    <row r="701" spans="1:7">
      <c r="A701" s="95" t="s">
        <v>583</v>
      </c>
      <c r="D701" s="95" t="s">
        <v>345</v>
      </c>
      <c r="E701" s="96">
        <v>64000</v>
      </c>
      <c r="G701" s="95" t="s">
        <v>345</v>
      </c>
    </row>
    <row r="702" spans="1:7">
      <c r="A702" s="95" t="s">
        <v>583</v>
      </c>
      <c r="D702" s="95" t="s">
        <v>345</v>
      </c>
      <c r="E702" s="96">
        <v>33000</v>
      </c>
      <c r="G702" s="95" t="s">
        <v>345</v>
      </c>
    </row>
    <row r="703" spans="1:7">
      <c r="A703" s="95" t="s">
        <v>584</v>
      </c>
      <c r="D703" s="95" t="s">
        <v>345</v>
      </c>
      <c r="F703" s="96">
        <v>9900</v>
      </c>
      <c r="G703" s="95" t="s">
        <v>345</v>
      </c>
    </row>
    <row r="704" spans="1:7">
      <c r="A704" s="95" t="s">
        <v>584</v>
      </c>
      <c r="D704" s="95" t="s">
        <v>345</v>
      </c>
      <c r="F704" s="96">
        <v>3334800</v>
      </c>
      <c r="G704" s="95" t="s">
        <v>345</v>
      </c>
    </row>
    <row r="705" spans="1:7">
      <c r="A705" s="95" t="s">
        <v>585</v>
      </c>
      <c r="D705" s="95" t="s">
        <v>345</v>
      </c>
      <c r="E705" s="96">
        <v>3400000</v>
      </c>
      <c r="G705" s="95" t="s">
        <v>345</v>
      </c>
    </row>
    <row r="706" spans="1:7">
      <c r="A706" s="95" t="s">
        <v>585</v>
      </c>
      <c r="D706" s="95" t="s">
        <v>345</v>
      </c>
      <c r="F706" s="96">
        <v>3400000</v>
      </c>
      <c r="G706" s="95" t="s">
        <v>345</v>
      </c>
    </row>
    <row r="707" spans="1:7">
      <c r="A707" s="95" t="s">
        <v>586</v>
      </c>
      <c r="D707" s="95" t="s">
        <v>345</v>
      </c>
      <c r="E707" s="96">
        <v>376360</v>
      </c>
      <c r="G707" s="95" t="s">
        <v>345</v>
      </c>
    </row>
    <row r="708" spans="1:7">
      <c r="A708" s="95" t="s">
        <v>587</v>
      </c>
      <c r="D708" s="95" t="s">
        <v>345</v>
      </c>
      <c r="E708" s="96">
        <v>68365000</v>
      </c>
      <c r="G708" s="96">
        <v>3356815528</v>
      </c>
    </row>
    <row r="709" spans="1:7">
      <c r="A709" s="95" t="s">
        <v>588</v>
      </c>
      <c r="D709" s="95" t="s">
        <v>345</v>
      </c>
      <c r="F709" s="96">
        <v>2844837</v>
      </c>
      <c r="G709" s="95" t="s">
        <v>345</v>
      </c>
    </row>
    <row r="710" spans="1:7">
      <c r="A710" s="95" t="s">
        <v>588</v>
      </c>
      <c r="D710" s="95" t="s">
        <v>345</v>
      </c>
      <c r="F710" s="96">
        <v>3300</v>
      </c>
      <c r="G710" s="95" t="s">
        <v>345</v>
      </c>
    </row>
    <row r="711" spans="1:7">
      <c r="A711" s="95" t="s">
        <v>588</v>
      </c>
      <c r="D711" s="95" t="s">
        <v>400</v>
      </c>
      <c r="F711" s="96">
        <v>49700</v>
      </c>
      <c r="G711" s="95" t="s">
        <v>345</v>
      </c>
    </row>
    <row r="712" spans="1:7">
      <c r="A712" s="95" t="s">
        <v>589</v>
      </c>
      <c r="D712" s="95" t="s">
        <v>345</v>
      </c>
      <c r="E712" s="96">
        <v>6673958</v>
      </c>
      <c r="G712" s="95" t="s">
        <v>345</v>
      </c>
    </row>
    <row r="713" spans="1:7">
      <c r="A713" s="95" t="s">
        <v>589</v>
      </c>
      <c r="D713" s="95" t="s">
        <v>345</v>
      </c>
      <c r="F713" s="96">
        <v>534973</v>
      </c>
      <c r="G713" s="95" t="s">
        <v>345</v>
      </c>
    </row>
    <row r="714" spans="1:7">
      <c r="A714" s="95" t="s">
        <v>590</v>
      </c>
      <c r="D714" s="95" t="s">
        <v>9315</v>
      </c>
      <c r="E714" s="96">
        <v>631681</v>
      </c>
      <c r="G714" s="95" t="s">
        <v>345</v>
      </c>
    </row>
    <row r="715" spans="1:7">
      <c r="A715" s="95" t="s">
        <v>590</v>
      </c>
      <c r="D715" s="95" t="s">
        <v>9315</v>
      </c>
      <c r="E715" s="96">
        <v>401718</v>
      </c>
      <c r="G715" s="95" t="s">
        <v>345</v>
      </c>
    </row>
    <row r="716" spans="1:7">
      <c r="A716" s="95" t="s">
        <v>591</v>
      </c>
      <c r="D716" s="95" t="s">
        <v>345</v>
      </c>
      <c r="E716" s="96">
        <v>44188000</v>
      </c>
      <c r="G716" s="95" t="s">
        <v>345</v>
      </c>
    </row>
    <row r="717" spans="1:7">
      <c r="A717" s="95" t="s">
        <v>591</v>
      </c>
      <c r="D717" s="95" t="s">
        <v>345</v>
      </c>
      <c r="E717" s="96">
        <v>9000</v>
      </c>
      <c r="G717" s="95" t="s">
        <v>345</v>
      </c>
    </row>
    <row r="718" spans="1:7">
      <c r="A718" s="95" t="s">
        <v>591</v>
      </c>
      <c r="D718" s="95" t="s">
        <v>345</v>
      </c>
      <c r="E718" s="96">
        <v>7950</v>
      </c>
      <c r="G718" s="95" t="s">
        <v>345</v>
      </c>
    </row>
    <row r="719" spans="1:7">
      <c r="A719" s="95" t="s">
        <v>591</v>
      </c>
      <c r="D719" s="95" t="s">
        <v>345</v>
      </c>
      <c r="E719" s="96">
        <v>891200</v>
      </c>
      <c r="G719" s="95" t="s">
        <v>345</v>
      </c>
    </row>
    <row r="720" spans="1:7">
      <c r="A720" s="95" t="s">
        <v>591</v>
      </c>
      <c r="D720" s="95" t="s">
        <v>345</v>
      </c>
      <c r="E720" s="96">
        <v>14090</v>
      </c>
      <c r="G720" s="95" t="s">
        <v>345</v>
      </c>
    </row>
    <row r="721" spans="1:7">
      <c r="A721" s="95" t="s">
        <v>591</v>
      </c>
      <c r="D721" s="95" t="s">
        <v>345</v>
      </c>
      <c r="E721" s="96">
        <v>3751739</v>
      </c>
      <c r="G721" s="95" t="s">
        <v>345</v>
      </c>
    </row>
    <row r="722" spans="1:7">
      <c r="A722" s="95" t="s">
        <v>592</v>
      </c>
      <c r="D722" s="95" t="s">
        <v>345</v>
      </c>
      <c r="F722" s="96">
        <v>42000</v>
      </c>
      <c r="G722" s="95" t="s">
        <v>345</v>
      </c>
    </row>
    <row r="723" spans="1:7">
      <c r="A723" s="95" t="s">
        <v>593</v>
      </c>
      <c r="D723" s="95" t="s">
        <v>345</v>
      </c>
      <c r="E723" s="96">
        <v>159539</v>
      </c>
      <c r="G723" s="96">
        <v>3410069593</v>
      </c>
    </row>
    <row r="724" spans="1:7">
      <c r="A724" s="95" t="s">
        <v>594</v>
      </c>
      <c r="D724" s="95" t="s">
        <v>345</v>
      </c>
      <c r="F724" s="96">
        <v>7176792</v>
      </c>
      <c r="G724" s="95" t="s">
        <v>345</v>
      </c>
    </row>
    <row r="725" spans="1:7">
      <c r="A725" s="95" t="s">
        <v>594</v>
      </c>
      <c r="D725" s="95" t="s">
        <v>345</v>
      </c>
      <c r="F725" s="96">
        <v>3740</v>
      </c>
      <c r="G725" s="95" t="s">
        <v>345</v>
      </c>
    </row>
    <row r="726" spans="1:7">
      <c r="A726" s="95" t="s">
        <v>595</v>
      </c>
      <c r="D726" s="95" t="s">
        <v>345</v>
      </c>
      <c r="E726" s="96">
        <v>17631786</v>
      </c>
      <c r="G726" s="95" t="s">
        <v>345</v>
      </c>
    </row>
    <row r="727" spans="1:7">
      <c r="A727" s="95" t="s">
        <v>595</v>
      </c>
      <c r="D727" s="95" t="s">
        <v>345</v>
      </c>
      <c r="F727" s="96">
        <v>2015293</v>
      </c>
      <c r="G727" s="95" t="s">
        <v>345</v>
      </c>
    </row>
    <row r="728" spans="1:7">
      <c r="A728" s="95" t="s">
        <v>596</v>
      </c>
      <c r="D728" s="95" t="s">
        <v>345</v>
      </c>
      <c r="E728" s="96">
        <v>482080</v>
      </c>
      <c r="G728" s="95" t="s">
        <v>345</v>
      </c>
    </row>
    <row r="729" spans="1:7">
      <c r="A729" s="95" t="s">
        <v>597</v>
      </c>
      <c r="D729" s="95" t="s">
        <v>345</v>
      </c>
      <c r="F729" s="96">
        <v>1100000</v>
      </c>
      <c r="G729" s="95" t="s">
        <v>345</v>
      </c>
    </row>
    <row r="730" spans="1:7">
      <c r="A730" s="95" t="s">
        <v>597</v>
      </c>
      <c r="D730" s="95" t="s">
        <v>479</v>
      </c>
      <c r="F730" s="96">
        <v>88000</v>
      </c>
      <c r="G730" s="95" t="s">
        <v>345</v>
      </c>
    </row>
    <row r="731" spans="1:7">
      <c r="A731" s="95" t="s">
        <v>597</v>
      </c>
      <c r="D731" s="95" t="s">
        <v>345</v>
      </c>
      <c r="E731" s="96">
        <v>3200000</v>
      </c>
      <c r="G731" s="95" t="s">
        <v>345</v>
      </c>
    </row>
    <row r="732" spans="1:7">
      <c r="A732" s="95" t="s">
        <v>597</v>
      </c>
      <c r="D732" s="95" t="s">
        <v>345</v>
      </c>
      <c r="F732" s="96">
        <v>3200000</v>
      </c>
      <c r="G732" s="95" t="s">
        <v>345</v>
      </c>
    </row>
    <row r="733" spans="1:7">
      <c r="A733" s="95" t="s">
        <v>597</v>
      </c>
      <c r="D733" s="95" t="s">
        <v>345</v>
      </c>
      <c r="F733" s="96">
        <v>3374221</v>
      </c>
      <c r="G733" s="95" t="s">
        <v>345</v>
      </c>
    </row>
    <row r="734" spans="1:7">
      <c r="A734" s="95" t="s">
        <v>597</v>
      </c>
      <c r="D734" s="95" t="s">
        <v>345</v>
      </c>
      <c r="F734" s="96">
        <v>353400</v>
      </c>
      <c r="G734" s="95" t="s">
        <v>345</v>
      </c>
    </row>
    <row r="735" spans="1:7">
      <c r="A735" s="95" t="s">
        <v>597</v>
      </c>
      <c r="D735" s="95" t="s">
        <v>345</v>
      </c>
      <c r="F735" s="96">
        <v>551600</v>
      </c>
      <c r="G735" s="95" t="s">
        <v>345</v>
      </c>
    </row>
    <row r="736" spans="1:7">
      <c r="A736" s="95" t="s">
        <v>598</v>
      </c>
      <c r="D736" s="95" t="s">
        <v>345</v>
      </c>
      <c r="E736" s="96">
        <v>19000</v>
      </c>
      <c r="G736" s="95" t="s">
        <v>345</v>
      </c>
    </row>
    <row r="737" spans="1:7">
      <c r="A737" s="95" t="s">
        <v>598</v>
      </c>
      <c r="D737" s="95" t="s">
        <v>345</v>
      </c>
      <c r="E737" s="96">
        <v>145000000</v>
      </c>
      <c r="G737" s="95" t="s">
        <v>345</v>
      </c>
    </row>
    <row r="738" spans="1:7">
      <c r="A738" s="95" t="s">
        <v>598</v>
      </c>
      <c r="D738" s="95" t="s">
        <v>345</v>
      </c>
      <c r="F738" s="96">
        <v>145000000</v>
      </c>
      <c r="G738" s="95" t="s">
        <v>345</v>
      </c>
    </row>
    <row r="739" spans="1:7">
      <c r="A739" s="95" t="s">
        <v>599</v>
      </c>
      <c r="D739" s="95" t="s">
        <v>415</v>
      </c>
      <c r="E739" s="96">
        <v>756815</v>
      </c>
      <c r="G739" s="95" t="s">
        <v>345</v>
      </c>
    </row>
    <row r="740" spans="1:7">
      <c r="A740" s="95" t="s">
        <v>599</v>
      </c>
      <c r="D740" s="95" t="s">
        <v>415</v>
      </c>
      <c r="E740" s="96">
        <v>472960</v>
      </c>
      <c r="G740" s="95" t="s">
        <v>345</v>
      </c>
    </row>
    <row r="741" spans="1:7">
      <c r="A741" s="95" t="s">
        <v>599</v>
      </c>
      <c r="D741" s="95" t="s">
        <v>345</v>
      </c>
      <c r="E741" s="96">
        <v>51780</v>
      </c>
      <c r="G741" s="95" t="s">
        <v>345</v>
      </c>
    </row>
    <row r="742" spans="1:7">
      <c r="A742" s="95" t="s">
        <v>600</v>
      </c>
      <c r="D742" s="95" t="s">
        <v>345</v>
      </c>
      <c r="E742" s="96">
        <v>2278560</v>
      </c>
      <c r="G742" s="95" t="s">
        <v>345</v>
      </c>
    </row>
    <row r="743" spans="1:7">
      <c r="A743" s="95" t="s">
        <v>600</v>
      </c>
      <c r="D743" s="95" t="s">
        <v>345</v>
      </c>
      <c r="F743" s="96">
        <v>2278560</v>
      </c>
      <c r="G743" s="95" t="s">
        <v>345</v>
      </c>
    </row>
    <row r="744" spans="1:7">
      <c r="A744" s="95" t="s">
        <v>601</v>
      </c>
      <c r="D744" s="95" t="s">
        <v>345</v>
      </c>
      <c r="E744" s="96">
        <v>930107</v>
      </c>
      <c r="G744" s="95" t="s">
        <v>345</v>
      </c>
    </row>
    <row r="745" spans="1:7">
      <c r="A745" s="95" t="s">
        <v>601</v>
      </c>
      <c r="D745" s="95" t="s">
        <v>345</v>
      </c>
      <c r="E745" s="96">
        <v>234459</v>
      </c>
      <c r="G745" s="96">
        <v>3415985534</v>
      </c>
    </row>
    <row r="746" spans="1:7">
      <c r="A746" s="95" t="s">
        <v>602</v>
      </c>
      <c r="D746" s="95" t="s">
        <v>345</v>
      </c>
      <c r="F746" s="96">
        <v>3534315</v>
      </c>
      <c r="G746" s="95" t="s">
        <v>345</v>
      </c>
    </row>
    <row r="747" spans="1:7">
      <c r="A747" s="95" t="s">
        <v>602</v>
      </c>
      <c r="D747" s="95" t="s">
        <v>345</v>
      </c>
      <c r="F747" s="96">
        <v>3080</v>
      </c>
      <c r="G747" s="95" t="s">
        <v>345</v>
      </c>
    </row>
    <row r="748" spans="1:7">
      <c r="A748" s="95" t="s">
        <v>603</v>
      </c>
      <c r="D748" s="95" t="s">
        <v>345</v>
      </c>
      <c r="F748" s="96">
        <v>200870</v>
      </c>
      <c r="G748" s="95" t="s">
        <v>345</v>
      </c>
    </row>
    <row r="749" spans="1:7">
      <c r="A749" s="95" t="s">
        <v>603</v>
      </c>
      <c r="D749" s="95" t="s">
        <v>345</v>
      </c>
      <c r="F749" s="96">
        <v>16500000</v>
      </c>
      <c r="G749" s="95" t="s">
        <v>345</v>
      </c>
    </row>
    <row r="750" spans="1:7">
      <c r="A750" s="95" t="s">
        <v>603</v>
      </c>
      <c r="D750" s="95" t="s">
        <v>349</v>
      </c>
      <c r="F750" s="96">
        <v>20000</v>
      </c>
      <c r="G750" s="95" t="s">
        <v>345</v>
      </c>
    </row>
    <row r="751" spans="1:7">
      <c r="A751" s="95" t="s">
        <v>603</v>
      </c>
      <c r="D751" s="95" t="s">
        <v>345</v>
      </c>
      <c r="F751" s="96">
        <v>306000</v>
      </c>
      <c r="G751" s="95" t="s">
        <v>345</v>
      </c>
    </row>
    <row r="752" spans="1:7">
      <c r="A752" s="95" t="s">
        <v>603</v>
      </c>
      <c r="D752" s="95" t="s">
        <v>345</v>
      </c>
      <c r="F752" s="96">
        <v>154000</v>
      </c>
      <c r="G752" s="95" t="s">
        <v>345</v>
      </c>
    </row>
    <row r="753" spans="1:7">
      <c r="A753" s="95" t="s">
        <v>604</v>
      </c>
      <c r="D753" s="95" t="s">
        <v>345</v>
      </c>
      <c r="E753" s="96">
        <v>12353438</v>
      </c>
      <c r="G753" s="95" t="s">
        <v>345</v>
      </c>
    </row>
    <row r="754" spans="1:7">
      <c r="A754" s="95" t="s">
        <v>604</v>
      </c>
      <c r="D754" s="95" t="s">
        <v>345</v>
      </c>
      <c r="F754" s="96">
        <v>2005613</v>
      </c>
      <c r="G754" s="95" t="s">
        <v>345</v>
      </c>
    </row>
    <row r="755" spans="1:7">
      <c r="A755" s="95" t="s">
        <v>605</v>
      </c>
      <c r="D755" s="95" t="s">
        <v>345</v>
      </c>
      <c r="F755" s="96">
        <v>642000</v>
      </c>
      <c r="G755" s="95" t="s">
        <v>345</v>
      </c>
    </row>
    <row r="756" spans="1:7">
      <c r="A756" s="95" t="s">
        <v>605</v>
      </c>
      <c r="D756" s="95" t="s">
        <v>345</v>
      </c>
      <c r="F756" s="96">
        <v>1560000</v>
      </c>
      <c r="G756" s="95" t="s">
        <v>345</v>
      </c>
    </row>
    <row r="757" spans="1:7">
      <c r="A757" s="95" t="s">
        <v>605</v>
      </c>
      <c r="D757" s="95" t="s">
        <v>345</v>
      </c>
      <c r="F757" s="96">
        <v>16380</v>
      </c>
      <c r="G757" s="95" t="s">
        <v>345</v>
      </c>
    </row>
    <row r="758" spans="1:7">
      <c r="A758" s="95" t="s">
        <v>605</v>
      </c>
      <c r="D758" s="95" t="s">
        <v>345</v>
      </c>
      <c r="F758" s="96">
        <v>170500</v>
      </c>
      <c r="G758" s="95" t="s">
        <v>345</v>
      </c>
    </row>
    <row r="759" spans="1:7">
      <c r="A759" s="95" t="s">
        <v>605</v>
      </c>
      <c r="D759" s="95" t="s">
        <v>345</v>
      </c>
      <c r="F759" s="96">
        <v>53980</v>
      </c>
      <c r="G759" s="95" t="s">
        <v>345</v>
      </c>
    </row>
    <row r="760" spans="1:7">
      <c r="A760" s="95" t="s">
        <v>605</v>
      </c>
      <c r="D760" s="95" t="s">
        <v>345</v>
      </c>
      <c r="F760" s="96">
        <v>82840</v>
      </c>
      <c r="G760" s="95" t="s">
        <v>345</v>
      </c>
    </row>
    <row r="761" spans="1:7">
      <c r="A761" s="95" t="s">
        <v>605</v>
      </c>
      <c r="D761" s="95" t="s">
        <v>345</v>
      </c>
      <c r="F761" s="96">
        <v>5508040</v>
      </c>
      <c r="G761" s="95" t="s">
        <v>345</v>
      </c>
    </row>
    <row r="762" spans="1:7">
      <c r="A762" s="95" t="s">
        <v>606</v>
      </c>
      <c r="D762" s="95" t="s">
        <v>345</v>
      </c>
      <c r="E762" s="96">
        <v>4064900</v>
      </c>
      <c r="G762" s="95" t="s">
        <v>345</v>
      </c>
    </row>
    <row r="763" spans="1:7">
      <c r="A763" s="95" t="s">
        <v>606</v>
      </c>
      <c r="D763" s="95" t="s">
        <v>345</v>
      </c>
      <c r="E763" s="96">
        <v>14848151</v>
      </c>
      <c r="G763" s="95" t="s">
        <v>345</v>
      </c>
    </row>
    <row r="764" spans="1:7">
      <c r="A764" s="95" t="s">
        <v>606</v>
      </c>
      <c r="D764" s="95" t="s">
        <v>345</v>
      </c>
      <c r="E764" s="96">
        <v>9000</v>
      </c>
      <c r="G764" s="95" t="s">
        <v>345</v>
      </c>
    </row>
    <row r="765" spans="1:7">
      <c r="A765" s="95" t="s">
        <v>606</v>
      </c>
      <c r="D765" s="95" t="s">
        <v>345</v>
      </c>
      <c r="E765" s="96">
        <v>8380</v>
      </c>
      <c r="G765" s="95" t="s">
        <v>345</v>
      </c>
    </row>
    <row r="766" spans="1:7">
      <c r="A766" s="95" t="s">
        <v>606</v>
      </c>
      <c r="D766" s="95" t="s">
        <v>345</v>
      </c>
      <c r="E766" s="96">
        <v>450000</v>
      </c>
      <c r="G766" s="95" t="s">
        <v>345</v>
      </c>
    </row>
    <row r="767" spans="1:7">
      <c r="A767" s="95" t="s">
        <v>607</v>
      </c>
      <c r="D767" s="95" t="s">
        <v>345</v>
      </c>
      <c r="F767" s="96">
        <v>94221692</v>
      </c>
      <c r="G767" s="95" t="s">
        <v>345</v>
      </c>
    </row>
    <row r="768" spans="1:7">
      <c r="A768" s="95" t="s">
        <v>607</v>
      </c>
      <c r="D768" s="95" t="s">
        <v>345</v>
      </c>
      <c r="F768" s="96">
        <v>7369500</v>
      </c>
      <c r="G768" s="95" t="s">
        <v>345</v>
      </c>
    </row>
    <row r="769" spans="1:7">
      <c r="A769" s="95" t="s">
        <v>607</v>
      </c>
      <c r="D769" s="95" t="s">
        <v>345</v>
      </c>
      <c r="F769" s="96">
        <v>4162843</v>
      </c>
      <c r="G769" s="95" t="s">
        <v>345</v>
      </c>
    </row>
    <row r="770" spans="1:7">
      <c r="A770" s="95" t="s">
        <v>608</v>
      </c>
      <c r="D770" s="95" t="s">
        <v>345</v>
      </c>
      <c r="E770" s="96">
        <v>848795</v>
      </c>
      <c r="G770" s="95" t="s">
        <v>345</v>
      </c>
    </row>
    <row r="771" spans="1:7">
      <c r="A771" s="95" t="s">
        <v>609</v>
      </c>
      <c r="D771" s="95" t="s">
        <v>345</v>
      </c>
      <c r="E771" s="96">
        <v>60941</v>
      </c>
      <c r="G771" s="95" t="s">
        <v>345</v>
      </c>
    </row>
    <row r="772" spans="1:7">
      <c r="A772" s="95" t="s">
        <v>610</v>
      </c>
      <c r="D772" s="95" t="s">
        <v>345</v>
      </c>
      <c r="E772" s="96">
        <v>150000000</v>
      </c>
      <c r="G772" s="95" t="s">
        <v>345</v>
      </c>
    </row>
    <row r="773" spans="1:7">
      <c r="A773" s="95" t="s">
        <v>610</v>
      </c>
      <c r="D773" s="95" t="s">
        <v>345</v>
      </c>
      <c r="F773" s="96">
        <v>150000000</v>
      </c>
      <c r="G773" s="95" t="s">
        <v>345</v>
      </c>
    </row>
    <row r="774" spans="1:7">
      <c r="A774" s="95" t="s">
        <v>610</v>
      </c>
      <c r="D774" s="95" t="s">
        <v>345</v>
      </c>
      <c r="E774" s="96">
        <v>145000000</v>
      </c>
      <c r="G774" s="95" t="s">
        <v>345</v>
      </c>
    </row>
    <row r="775" spans="1:7">
      <c r="A775" s="95" t="s">
        <v>610</v>
      </c>
      <c r="D775" s="95" t="s">
        <v>345</v>
      </c>
      <c r="F775" s="96">
        <v>145000000</v>
      </c>
      <c r="G775" s="95" t="s">
        <v>345</v>
      </c>
    </row>
    <row r="776" spans="1:7">
      <c r="A776" s="95" t="s">
        <v>610</v>
      </c>
      <c r="D776" s="95" t="s">
        <v>345</v>
      </c>
      <c r="E776" s="96">
        <v>15630864</v>
      </c>
      <c r="G776" s="95" t="s">
        <v>345</v>
      </c>
    </row>
    <row r="777" spans="1:7">
      <c r="A777" s="95" t="s">
        <v>610</v>
      </c>
      <c r="D777" s="95" t="s">
        <v>345</v>
      </c>
      <c r="F777" s="96">
        <v>15630864</v>
      </c>
      <c r="G777" s="95" t="s">
        <v>345</v>
      </c>
    </row>
    <row r="778" spans="1:7">
      <c r="A778" s="95" t="s">
        <v>611</v>
      </c>
      <c r="D778" s="95" t="s">
        <v>345</v>
      </c>
      <c r="F778" s="96">
        <v>41514700</v>
      </c>
      <c r="G778" s="95" t="s">
        <v>345</v>
      </c>
    </row>
    <row r="779" spans="1:7">
      <c r="A779" s="95" t="s">
        <v>612</v>
      </c>
      <c r="D779" s="95" t="s">
        <v>345</v>
      </c>
      <c r="E779" s="96">
        <v>64345000</v>
      </c>
      <c r="G779" s="95" t="s">
        <v>345</v>
      </c>
    </row>
    <row r="780" spans="1:7">
      <c r="A780" s="95" t="s">
        <v>612</v>
      </c>
      <c r="D780" s="95" t="s">
        <v>345</v>
      </c>
      <c r="F780" s="96">
        <v>60390000</v>
      </c>
      <c r="G780" s="95" t="s">
        <v>345</v>
      </c>
    </row>
    <row r="781" spans="1:7">
      <c r="A781" s="95" t="s">
        <v>613</v>
      </c>
      <c r="D781" s="95" t="s">
        <v>345</v>
      </c>
      <c r="F781" s="96">
        <v>35628840</v>
      </c>
      <c r="G781" s="95" t="s">
        <v>345</v>
      </c>
    </row>
    <row r="782" spans="1:7">
      <c r="A782" s="95" t="s">
        <v>614</v>
      </c>
      <c r="D782" s="95" t="s">
        <v>415</v>
      </c>
      <c r="F782" s="96">
        <v>11500</v>
      </c>
      <c r="G782" s="95" t="s">
        <v>345</v>
      </c>
    </row>
    <row r="783" spans="1:7">
      <c r="A783" s="95" t="s">
        <v>614</v>
      </c>
      <c r="D783" s="95" t="s">
        <v>415</v>
      </c>
      <c r="F783" s="96">
        <v>160000</v>
      </c>
      <c r="G783" s="95" t="s">
        <v>345</v>
      </c>
    </row>
    <row r="784" spans="1:7">
      <c r="A784" s="95" t="s">
        <v>614</v>
      </c>
      <c r="D784" s="95" t="s">
        <v>415</v>
      </c>
      <c r="F784" s="96">
        <v>156000</v>
      </c>
      <c r="G784" s="95" t="s">
        <v>345</v>
      </c>
    </row>
    <row r="785" spans="1:7">
      <c r="A785" s="95" t="s">
        <v>614</v>
      </c>
      <c r="D785" s="95" t="s">
        <v>415</v>
      </c>
      <c r="F785" s="96">
        <v>1180000</v>
      </c>
      <c r="G785" s="96">
        <v>3237421446</v>
      </c>
    </row>
    <row r="786" spans="1:7">
      <c r="A786" s="95" t="s">
        <v>615</v>
      </c>
      <c r="D786" s="95" t="s">
        <v>345</v>
      </c>
      <c r="F786" s="96">
        <v>4531568</v>
      </c>
      <c r="G786" s="95" t="s">
        <v>345</v>
      </c>
    </row>
    <row r="787" spans="1:7">
      <c r="A787" s="95" t="s">
        <v>615</v>
      </c>
      <c r="D787" s="95" t="s">
        <v>345</v>
      </c>
      <c r="F787" s="96">
        <v>2860</v>
      </c>
      <c r="G787" s="96">
        <v>3232887018</v>
      </c>
    </row>
    <row r="788" spans="1:7">
      <c r="A788" s="95" t="s">
        <v>616</v>
      </c>
      <c r="D788" s="95" t="s">
        <v>345</v>
      </c>
      <c r="F788" s="96">
        <v>1663340</v>
      </c>
      <c r="G788" s="95" t="s">
        <v>345</v>
      </c>
    </row>
    <row r="789" spans="1:7">
      <c r="A789" s="95" t="s">
        <v>616</v>
      </c>
      <c r="D789" s="95" t="s">
        <v>345</v>
      </c>
      <c r="F789" s="96">
        <v>1760</v>
      </c>
      <c r="G789" s="96">
        <v>3231221918</v>
      </c>
    </row>
    <row r="790" spans="1:7">
      <c r="A790" s="95" t="s">
        <v>617</v>
      </c>
      <c r="D790" s="95" t="s">
        <v>345</v>
      </c>
      <c r="F790" s="96">
        <v>2789259</v>
      </c>
      <c r="G790" s="95" t="s">
        <v>345</v>
      </c>
    </row>
    <row r="791" spans="1:7">
      <c r="A791" s="95" t="s">
        <v>617</v>
      </c>
      <c r="D791" s="95" t="s">
        <v>345</v>
      </c>
      <c r="F791" s="96">
        <v>3080</v>
      </c>
      <c r="G791" s="95" t="s">
        <v>345</v>
      </c>
    </row>
    <row r="792" spans="1:7">
      <c r="A792" s="95" t="s">
        <v>617</v>
      </c>
      <c r="D792" s="95" t="s">
        <v>400</v>
      </c>
      <c r="F792" s="96">
        <v>49700</v>
      </c>
      <c r="G792" s="95" t="s">
        <v>345</v>
      </c>
    </row>
    <row r="793" spans="1:7">
      <c r="A793" s="95" t="s">
        <v>618</v>
      </c>
      <c r="D793" s="95" t="s">
        <v>345</v>
      </c>
      <c r="E793" s="96">
        <v>5875398</v>
      </c>
      <c r="G793" s="95" t="s">
        <v>345</v>
      </c>
    </row>
    <row r="794" spans="1:7">
      <c r="A794" s="95" t="s">
        <v>619</v>
      </c>
      <c r="D794" s="95" t="s">
        <v>345</v>
      </c>
      <c r="E794" s="96">
        <v>1158026</v>
      </c>
      <c r="G794" s="95" t="s">
        <v>345</v>
      </c>
    </row>
    <row r="795" spans="1:7">
      <c r="A795" s="95" t="s">
        <v>619</v>
      </c>
      <c r="D795" s="95" t="s">
        <v>345</v>
      </c>
      <c r="E795" s="96">
        <v>12810000</v>
      </c>
      <c r="G795" s="95" t="s">
        <v>345</v>
      </c>
    </row>
    <row r="796" spans="1:7">
      <c r="A796" s="95" t="s">
        <v>619</v>
      </c>
      <c r="D796" s="95" t="s">
        <v>345</v>
      </c>
      <c r="E796" s="96">
        <v>39568000</v>
      </c>
      <c r="G796" s="95" t="s">
        <v>345</v>
      </c>
    </row>
    <row r="797" spans="1:7">
      <c r="A797" s="95" t="s">
        <v>619</v>
      </c>
      <c r="D797" s="95" t="s">
        <v>345</v>
      </c>
      <c r="E797" s="96">
        <v>139000</v>
      </c>
      <c r="G797" s="95" t="s">
        <v>345</v>
      </c>
    </row>
    <row r="798" spans="1:7">
      <c r="A798" s="95" t="s">
        <v>619</v>
      </c>
      <c r="D798" s="95" t="s">
        <v>345</v>
      </c>
      <c r="E798" s="96">
        <v>69000</v>
      </c>
      <c r="G798" s="95" t="s">
        <v>345</v>
      </c>
    </row>
    <row r="799" spans="1:7">
      <c r="A799" s="95" t="s">
        <v>619</v>
      </c>
      <c r="D799" s="95" t="s">
        <v>345</v>
      </c>
      <c r="E799" s="96">
        <v>365660</v>
      </c>
      <c r="G799" s="95" t="s">
        <v>345</v>
      </c>
    </row>
    <row r="800" spans="1:7">
      <c r="A800" s="95" t="s">
        <v>619</v>
      </c>
      <c r="D800" s="95" t="s">
        <v>345</v>
      </c>
      <c r="E800" s="96">
        <v>103250</v>
      </c>
      <c r="G800" s="95" t="s">
        <v>345</v>
      </c>
    </row>
    <row r="801" spans="1:7">
      <c r="A801" s="95" t="s">
        <v>619</v>
      </c>
      <c r="D801" s="95" t="s">
        <v>345</v>
      </c>
      <c r="E801" s="96">
        <v>68900</v>
      </c>
      <c r="G801" s="95" t="s">
        <v>345</v>
      </c>
    </row>
    <row r="802" spans="1:7">
      <c r="A802" s="95" t="s">
        <v>619</v>
      </c>
      <c r="D802" s="95" t="s">
        <v>345</v>
      </c>
      <c r="E802" s="96">
        <v>468000</v>
      </c>
      <c r="G802" s="95" t="s">
        <v>345</v>
      </c>
    </row>
    <row r="803" spans="1:7">
      <c r="A803" s="95" t="s">
        <v>620</v>
      </c>
      <c r="D803" s="95" t="s">
        <v>345</v>
      </c>
      <c r="F803" s="96">
        <v>440000</v>
      </c>
      <c r="G803" s="95" t="s">
        <v>345</v>
      </c>
    </row>
    <row r="804" spans="1:7">
      <c r="A804" s="95" t="s">
        <v>621</v>
      </c>
      <c r="D804" s="95" t="s">
        <v>345</v>
      </c>
      <c r="E804" s="96">
        <v>675486</v>
      </c>
      <c r="G804" s="96">
        <v>3289240599</v>
      </c>
    </row>
    <row r="805" spans="1:7">
      <c r="A805" s="95" t="s">
        <v>622</v>
      </c>
      <c r="D805" s="95" t="s">
        <v>345</v>
      </c>
      <c r="F805" s="96">
        <v>4142300</v>
      </c>
      <c r="G805" s="95" t="s">
        <v>345</v>
      </c>
    </row>
    <row r="806" spans="1:7">
      <c r="A806" s="95" t="s">
        <v>622</v>
      </c>
      <c r="D806" s="95" t="s">
        <v>345</v>
      </c>
      <c r="F806" s="96">
        <v>2860</v>
      </c>
      <c r="G806" s="95" t="s">
        <v>345</v>
      </c>
    </row>
    <row r="807" spans="1:7">
      <c r="A807" s="95" t="s">
        <v>623</v>
      </c>
      <c r="D807" s="95" t="s">
        <v>393</v>
      </c>
      <c r="F807" s="96">
        <v>750000</v>
      </c>
      <c r="G807" s="95" t="s">
        <v>345</v>
      </c>
    </row>
    <row r="808" spans="1:7">
      <c r="A808" s="95" t="s">
        <v>623</v>
      </c>
      <c r="D808" s="95" t="s">
        <v>415</v>
      </c>
      <c r="F808" s="96">
        <v>81000</v>
      </c>
      <c r="G808" s="95" t="s">
        <v>345</v>
      </c>
    </row>
    <row r="809" spans="1:7">
      <c r="A809" s="95" t="s">
        <v>623</v>
      </c>
      <c r="D809" s="95" t="s">
        <v>400</v>
      </c>
      <c r="F809" s="96">
        <v>200000</v>
      </c>
      <c r="G809" s="95" t="s">
        <v>345</v>
      </c>
    </row>
    <row r="810" spans="1:7">
      <c r="A810" s="95" t="s">
        <v>624</v>
      </c>
      <c r="D810" s="95" t="s">
        <v>345</v>
      </c>
      <c r="E810" s="96">
        <v>4649950</v>
      </c>
      <c r="G810" s="95" t="s">
        <v>345</v>
      </c>
    </row>
    <row r="811" spans="1:7">
      <c r="A811" s="95" t="s">
        <v>624</v>
      </c>
      <c r="D811" s="95" t="s">
        <v>345</v>
      </c>
      <c r="F811" s="96">
        <v>528971</v>
      </c>
      <c r="G811" s="95" t="s">
        <v>345</v>
      </c>
    </row>
    <row r="812" spans="1:7">
      <c r="A812" s="95" t="s">
        <v>624</v>
      </c>
      <c r="D812" s="95" t="s">
        <v>345</v>
      </c>
      <c r="E812" s="96">
        <v>-407571</v>
      </c>
      <c r="G812" s="95" t="s">
        <v>345</v>
      </c>
    </row>
    <row r="813" spans="1:7">
      <c r="A813" s="95" t="s">
        <v>625</v>
      </c>
      <c r="D813" s="95" t="s">
        <v>345</v>
      </c>
      <c r="E813" s="96">
        <v>412210</v>
      </c>
      <c r="G813" s="95" t="s">
        <v>345</v>
      </c>
    </row>
    <row r="814" spans="1:7">
      <c r="A814" s="95" t="s">
        <v>625</v>
      </c>
      <c r="D814" s="95" t="s">
        <v>345</v>
      </c>
      <c r="E814" s="96">
        <v>161000</v>
      </c>
      <c r="G814" s="95" t="s">
        <v>345</v>
      </c>
    </row>
    <row r="815" spans="1:7">
      <c r="A815" s="95" t="s">
        <v>625</v>
      </c>
      <c r="D815" s="95" t="s">
        <v>345</v>
      </c>
      <c r="E815" s="96">
        <v>415240</v>
      </c>
      <c r="G815" s="95" t="s">
        <v>345</v>
      </c>
    </row>
    <row r="816" spans="1:7">
      <c r="A816" s="95" t="s">
        <v>625</v>
      </c>
      <c r="D816" s="95" t="s">
        <v>415</v>
      </c>
      <c r="E816" s="96">
        <v>287771</v>
      </c>
      <c r="G816" s="95" t="s">
        <v>345</v>
      </c>
    </row>
    <row r="817" spans="1:7">
      <c r="A817" s="95" t="s">
        <v>626</v>
      </c>
      <c r="D817" s="95" t="s">
        <v>345</v>
      </c>
      <c r="E817" s="96">
        <v>8000</v>
      </c>
      <c r="G817" s="95" t="s">
        <v>345</v>
      </c>
    </row>
    <row r="818" spans="1:7">
      <c r="A818" s="95" t="s">
        <v>626</v>
      </c>
      <c r="D818" s="95" t="s">
        <v>345</v>
      </c>
      <c r="E818" s="96">
        <v>7550</v>
      </c>
      <c r="G818" s="95" t="s">
        <v>345</v>
      </c>
    </row>
    <row r="819" spans="1:7">
      <c r="A819" s="95" t="s">
        <v>627</v>
      </c>
      <c r="D819" s="95" t="s">
        <v>345</v>
      </c>
      <c r="E819" s="96">
        <v>134780</v>
      </c>
      <c r="G819" s="95" t="s">
        <v>345</v>
      </c>
    </row>
    <row r="820" spans="1:7">
      <c r="A820" s="95" t="s">
        <v>628</v>
      </c>
      <c r="D820" s="95" t="s">
        <v>345</v>
      </c>
      <c r="E820" s="96">
        <v>117801</v>
      </c>
      <c r="G820" s="95" t="s">
        <v>345</v>
      </c>
    </row>
    <row r="821" spans="1:7">
      <c r="A821" s="95" t="s">
        <v>629</v>
      </c>
      <c r="D821" s="95" t="s">
        <v>345</v>
      </c>
      <c r="F821" s="96">
        <v>7721117</v>
      </c>
      <c r="G821" s="95" t="s">
        <v>345</v>
      </c>
    </row>
    <row r="822" spans="1:7">
      <c r="A822" s="95" t="s">
        <v>630</v>
      </c>
      <c r="D822" s="95" t="s">
        <v>345</v>
      </c>
      <c r="E822" s="96">
        <v>11500000</v>
      </c>
      <c r="G822" s="95" t="s">
        <v>345</v>
      </c>
    </row>
    <row r="823" spans="1:7">
      <c r="A823" s="95" t="s">
        <v>630</v>
      </c>
      <c r="D823" s="95" t="s">
        <v>345</v>
      </c>
      <c r="F823" s="96">
        <v>11500000</v>
      </c>
      <c r="G823" s="96">
        <v>3281601082</v>
      </c>
    </row>
    <row r="824" spans="1:7">
      <c r="A824" s="95" t="s">
        <v>631</v>
      </c>
      <c r="D824" s="95" t="s">
        <v>345</v>
      </c>
      <c r="F824" s="96">
        <v>4268861</v>
      </c>
      <c r="G824" s="95" t="s">
        <v>345</v>
      </c>
    </row>
    <row r="825" spans="1:7">
      <c r="A825" s="95" t="s">
        <v>631</v>
      </c>
      <c r="D825" s="95" t="s">
        <v>400</v>
      </c>
      <c r="F825" s="96">
        <v>2387700</v>
      </c>
      <c r="G825" s="95" t="s">
        <v>345</v>
      </c>
    </row>
    <row r="826" spans="1:7">
      <c r="A826" s="95" t="s">
        <v>631</v>
      </c>
      <c r="D826" s="95" t="s">
        <v>345</v>
      </c>
      <c r="F826" s="96">
        <v>12980</v>
      </c>
      <c r="G826" s="95" t="s">
        <v>345</v>
      </c>
    </row>
    <row r="827" spans="1:7">
      <c r="A827" s="95" t="s">
        <v>632</v>
      </c>
      <c r="D827" s="95" t="s">
        <v>345</v>
      </c>
      <c r="E827" s="96">
        <v>6386238</v>
      </c>
      <c r="G827" s="95" t="s">
        <v>345</v>
      </c>
    </row>
    <row r="828" spans="1:7">
      <c r="A828" s="95" t="s">
        <v>632</v>
      </c>
      <c r="D828" s="95" t="s">
        <v>345</v>
      </c>
      <c r="F828" s="96">
        <v>53923</v>
      </c>
      <c r="G828" s="95" t="s">
        <v>345</v>
      </c>
    </row>
    <row r="829" spans="1:7">
      <c r="A829" s="95" t="s">
        <v>632</v>
      </c>
      <c r="D829" s="95" t="s">
        <v>345</v>
      </c>
      <c r="E829" s="96">
        <v>2281800</v>
      </c>
      <c r="G829" s="95" t="s">
        <v>345</v>
      </c>
    </row>
    <row r="830" spans="1:7">
      <c r="A830" s="95" t="s">
        <v>633</v>
      </c>
      <c r="D830" s="95" t="s">
        <v>345</v>
      </c>
      <c r="F830" s="96">
        <v>11300000</v>
      </c>
      <c r="G830" s="95" t="s">
        <v>345</v>
      </c>
    </row>
    <row r="831" spans="1:7">
      <c r="A831" s="95" t="s">
        <v>634</v>
      </c>
      <c r="D831" s="95" t="s">
        <v>345</v>
      </c>
      <c r="F831" s="96">
        <v>3945380</v>
      </c>
      <c r="G831" s="95" t="s">
        <v>345</v>
      </c>
    </row>
    <row r="832" spans="1:7">
      <c r="A832" s="95" t="s">
        <v>635</v>
      </c>
      <c r="D832" s="95" t="s">
        <v>345</v>
      </c>
      <c r="F832" s="96">
        <v>20451290</v>
      </c>
      <c r="G832" s="95" t="s">
        <v>345</v>
      </c>
    </row>
    <row r="833" spans="1:7">
      <c r="A833" s="95" t="s">
        <v>635</v>
      </c>
      <c r="D833" s="95" t="s">
        <v>345</v>
      </c>
      <c r="F833" s="96">
        <v>1005840</v>
      </c>
      <c r="G833" s="95" t="s">
        <v>345</v>
      </c>
    </row>
    <row r="834" spans="1:7">
      <c r="A834" s="95" t="s">
        <v>636</v>
      </c>
      <c r="D834" s="95" t="s">
        <v>345</v>
      </c>
      <c r="F834" s="96">
        <v>3495400</v>
      </c>
      <c r="G834" s="95" t="s">
        <v>345</v>
      </c>
    </row>
    <row r="835" spans="1:7">
      <c r="A835" s="95" t="s">
        <v>636</v>
      </c>
      <c r="D835" s="95" t="s">
        <v>345</v>
      </c>
      <c r="F835" s="96">
        <v>109230</v>
      </c>
      <c r="G835" s="95" t="s">
        <v>345</v>
      </c>
    </row>
    <row r="836" spans="1:7">
      <c r="A836" s="95" t="s">
        <v>636</v>
      </c>
      <c r="D836" s="95" t="s">
        <v>345</v>
      </c>
      <c r="F836" s="96">
        <v>360300</v>
      </c>
      <c r="G836" s="95" t="s">
        <v>345</v>
      </c>
    </row>
    <row r="837" spans="1:7">
      <c r="A837" s="95" t="s">
        <v>636</v>
      </c>
      <c r="D837" s="95" t="s">
        <v>345</v>
      </c>
      <c r="F837" s="96">
        <v>188410</v>
      </c>
      <c r="G837" s="95" t="s">
        <v>345</v>
      </c>
    </row>
    <row r="838" spans="1:7">
      <c r="A838" s="95" t="s">
        <v>636</v>
      </c>
      <c r="D838" s="95" t="s">
        <v>345</v>
      </c>
      <c r="F838" s="96">
        <v>4400000</v>
      </c>
      <c r="G838" s="95" t="s">
        <v>345</v>
      </c>
    </row>
    <row r="839" spans="1:7">
      <c r="A839" s="95" t="s">
        <v>636</v>
      </c>
      <c r="D839" s="95" t="s">
        <v>345</v>
      </c>
      <c r="F839" s="96">
        <v>33000</v>
      </c>
      <c r="G839" s="95" t="s">
        <v>345</v>
      </c>
    </row>
    <row r="840" spans="1:7">
      <c r="A840" s="95" t="s">
        <v>636</v>
      </c>
      <c r="D840" s="95" t="s">
        <v>345</v>
      </c>
      <c r="F840" s="96">
        <v>6768000</v>
      </c>
      <c r="G840" s="95" t="s">
        <v>345</v>
      </c>
    </row>
    <row r="841" spans="1:7">
      <c r="A841" s="95" t="s">
        <v>637</v>
      </c>
      <c r="D841" s="95" t="s">
        <v>345</v>
      </c>
      <c r="F841" s="96">
        <v>527460</v>
      </c>
      <c r="G841" s="95" t="s">
        <v>345</v>
      </c>
    </row>
    <row r="842" spans="1:7">
      <c r="A842" s="95" t="s">
        <v>637</v>
      </c>
      <c r="D842" s="95" t="s">
        <v>345</v>
      </c>
      <c r="F842" s="96">
        <v>639720</v>
      </c>
      <c r="G842" s="95" t="s">
        <v>345</v>
      </c>
    </row>
    <row r="843" spans="1:7">
      <c r="A843" s="95" t="s">
        <v>637</v>
      </c>
      <c r="D843" s="95" t="s">
        <v>349</v>
      </c>
      <c r="F843" s="96">
        <v>6300</v>
      </c>
      <c r="G843" s="95" t="s">
        <v>345</v>
      </c>
    </row>
    <row r="844" spans="1:7">
      <c r="A844" s="95" t="s">
        <v>638</v>
      </c>
      <c r="D844" s="95" t="s">
        <v>9315</v>
      </c>
      <c r="E844" s="96">
        <v>508775</v>
      </c>
      <c r="G844" s="95" t="s">
        <v>345</v>
      </c>
    </row>
    <row r="845" spans="1:7">
      <c r="A845" s="95" t="s">
        <v>638</v>
      </c>
      <c r="D845" s="95" t="s">
        <v>345</v>
      </c>
      <c r="E845" s="96">
        <v>15000000</v>
      </c>
      <c r="G845" s="95" t="s">
        <v>345</v>
      </c>
    </row>
    <row r="846" spans="1:7">
      <c r="A846" s="95" t="s">
        <v>638</v>
      </c>
      <c r="D846" s="95" t="s">
        <v>345</v>
      </c>
      <c r="F846" s="96">
        <v>15000000</v>
      </c>
      <c r="G846" s="95" t="s">
        <v>345</v>
      </c>
    </row>
    <row r="847" spans="1:7">
      <c r="A847" s="95" t="s">
        <v>638</v>
      </c>
      <c r="D847" s="95" t="s">
        <v>345</v>
      </c>
      <c r="E847" s="96">
        <v>4000000</v>
      </c>
      <c r="G847" s="95" t="s">
        <v>345</v>
      </c>
    </row>
    <row r="848" spans="1:7">
      <c r="A848" s="95" t="s">
        <v>638</v>
      </c>
      <c r="D848" s="95" t="s">
        <v>345</v>
      </c>
      <c r="F848" s="96">
        <v>4000000</v>
      </c>
      <c r="G848" s="95" t="s">
        <v>345</v>
      </c>
    </row>
    <row r="849" spans="1:7">
      <c r="A849" s="95" t="s">
        <v>639</v>
      </c>
      <c r="D849" s="95" t="s">
        <v>345</v>
      </c>
      <c r="E849" s="96">
        <v>8900</v>
      </c>
      <c r="G849" s="95" t="s">
        <v>345</v>
      </c>
    </row>
    <row r="850" spans="1:7">
      <c r="A850" s="95" t="s">
        <v>639</v>
      </c>
      <c r="D850" s="95" t="s">
        <v>345</v>
      </c>
      <c r="E850" s="96">
        <v>53000</v>
      </c>
      <c r="G850" s="95" t="s">
        <v>345</v>
      </c>
    </row>
    <row r="851" spans="1:7">
      <c r="A851" s="95" t="s">
        <v>639</v>
      </c>
      <c r="D851" s="95" t="s">
        <v>345</v>
      </c>
      <c r="E851" s="96">
        <v>15000000</v>
      </c>
      <c r="G851" s="95" t="s">
        <v>345</v>
      </c>
    </row>
    <row r="852" spans="1:7">
      <c r="A852" s="95" t="s">
        <v>639</v>
      </c>
      <c r="D852" s="95" t="s">
        <v>345</v>
      </c>
      <c r="F852" s="96">
        <v>15000000</v>
      </c>
      <c r="G852" s="95" t="s">
        <v>345</v>
      </c>
    </row>
    <row r="853" spans="1:7">
      <c r="A853" s="95" t="s">
        <v>640</v>
      </c>
      <c r="D853" s="95" t="s">
        <v>345</v>
      </c>
      <c r="E853" s="96">
        <v>410590</v>
      </c>
      <c r="G853" s="95" t="s">
        <v>345</v>
      </c>
    </row>
    <row r="854" spans="1:7">
      <c r="A854" s="95" t="s">
        <v>640</v>
      </c>
      <c r="D854" s="95" t="s">
        <v>345</v>
      </c>
      <c r="E854" s="96">
        <v>209340</v>
      </c>
      <c r="G854" s="95" t="s">
        <v>345</v>
      </c>
    </row>
    <row r="855" spans="1:7">
      <c r="A855" s="95" t="s">
        <v>640</v>
      </c>
      <c r="D855" s="95" t="s">
        <v>345</v>
      </c>
      <c r="E855" s="96">
        <v>137920</v>
      </c>
      <c r="G855" s="95" t="s">
        <v>345</v>
      </c>
    </row>
    <row r="856" spans="1:7">
      <c r="A856" s="95" t="s">
        <v>640</v>
      </c>
      <c r="D856" s="95" t="s">
        <v>345</v>
      </c>
      <c r="E856" s="96">
        <v>212210</v>
      </c>
      <c r="G856" s="95" t="s">
        <v>345</v>
      </c>
    </row>
    <row r="857" spans="1:7">
      <c r="A857" s="95" t="s">
        <v>640</v>
      </c>
      <c r="D857" s="95" t="s">
        <v>345</v>
      </c>
      <c r="E857" s="96">
        <v>212210</v>
      </c>
      <c r="G857" s="95" t="s">
        <v>345</v>
      </c>
    </row>
    <row r="858" spans="1:7">
      <c r="A858" s="95" t="s">
        <v>640</v>
      </c>
      <c r="D858" s="95" t="s">
        <v>345</v>
      </c>
      <c r="E858" s="96">
        <v>605890</v>
      </c>
      <c r="G858" s="95" t="s">
        <v>345</v>
      </c>
    </row>
    <row r="859" spans="1:7">
      <c r="A859" s="95" t="s">
        <v>640</v>
      </c>
      <c r="D859" s="95" t="s">
        <v>345</v>
      </c>
      <c r="E859" s="96">
        <v>120000</v>
      </c>
      <c r="G859" s="95" t="s">
        <v>345</v>
      </c>
    </row>
    <row r="860" spans="1:7">
      <c r="A860" s="95" t="s">
        <v>640</v>
      </c>
      <c r="D860" s="95" t="s">
        <v>345</v>
      </c>
      <c r="E860" s="96">
        <v>680000</v>
      </c>
      <c r="G860" s="95" t="s">
        <v>345</v>
      </c>
    </row>
    <row r="861" spans="1:7">
      <c r="A861" s="95" t="s">
        <v>640</v>
      </c>
      <c r="D861" s="95" t="s">
        <v>345</v>
      </c>
      <c r="E861" s="96">
        <v>506730</v>
      </c>
      <c r="G861" s="95" t="s">
        <v>345</v>
      </c>
    </row>
    <row r="862" spans="1:7">
      <c r="A862" s="95" t="s">
        <v>640</v>
      </c>
      <c r="D862" s="95" t="s">
        <v>345</v>
      </c>
      <c r="E862" s="96">
        <v>432300</v>
      </c>
      <c r="G862" s="95" t="s">
        <v>345</v>
      </c>
    </row>
    <row r="863" spans="1:7">
      <c r="A863" s="95" t="s">
        <v>640</v>
      </c>
      <c r="D863" s="95" t="s">
        <v>345</v>
      </c>
      <c r="E863" s="96">
        <v>651770</v>
      </c>
      <c r="G863" s="95" t="s">
        <v>345</v>
      </c>
    </row>
    <row r="864" spans="1:7">
      <c r="A864" s="95" t="s">
        <v>640</v>
      </c>
      <c r="D864" s="95" t="s">
        <v>345</v>
      </c>
      <c r="E864" s="96">
        <v>500000</v>
      </c>
      <c r="G864" s="95" t="s">
        <v>345</v>
      </c>
    </row>
    <row r="865" spans="1:7">
      <c r="A865" s="95" t="s">
        <v>640</v>
      </c>
      <c r="D865" s="95" t="s">
        <v>345</v>
      </c>
      <c r="E865" s="96">
        <v>716570</v>
      </c>
      <c r="G865" s="95" t="s">
        <v>345</v>
      </c>
    </row>
    <row r="866" spans="1:7">
      <c r="A866" s="95" t="s">
        <v>640</v>
      </c>
      <c r="D866" s="95" t="s">
        <v>345</v>
      </c>
      <c r="E866" s="96">
        <v>83430</v>
      </c>
      <c r="G866" s="95" t="s">
        <v>345</v>
      </c>
    </row>
    <row r="867" spans="1:7">
      <c r="A867" s="95" t="s">
        <v>640</v>
      </c>
      <c r="D867" s="95" t="s">
        <v>345</v>
      </c>
      <c r="E867" s="96">
        <v>269640</v>
      </c>
      <c r="G867" s="95" t="s">
        <v>345</v>
      </c>
    </row>
    <row r="868" spans="1:7">
      <c r="A868" s="95" t="s">
        <v>640</v>
      </c>
      <c r="D868" s="95" t="s">
        <v>345</v>
      </c>
      <c r="E868" s="96">
        <v>527460</v>
      </c>
      <c r="G868" s="95" t="s">
        <v>345</v>
      </c>
    </row>
    <row r="869" spans="1:7">
      <c r="A869" s="95" t="s">
        <v>640</v>
      </c>
      <c r="D869" s="95" t="s">
        <v>415</v>
      </c>
      <c r="E869" s="96">
        <v>1060703</v>
      </c>
      <c r="G869" s="95" t="s">
        <v>345</v>
      </c>
    </row>
    <row r="870" spans="1:7">
      <c r="A870" s="95" t="s">
        <v>640</v>
      </c>
      <c r="D870" s="95" t="s">
        <v>345</v>
      </c>
      <c r="E870" s="96">
        <v>209650</v>
      </c>
      <c r="G870" s="95" t="s">
        <v>345</v>
      </c>
    </row>
    <row r="871" spans="1:7">
      <c r="A871" s="95" t="s">
        <v>640</v>
      </c>
      <c r="D871" s="95" t="s">
        <v>345</v>
      </c>
      <c r="E871" s="96">
        <v>560000</v>
      </c>
      <c r="G871" s="95" t="s">
        <v>345</v>
      </c>
    </row>
    <row r="872" spans="1:7">
      <c r="A872" s="95" t="s">
        <v>640</v>
      </c>
      <c r="D872" s="95" t="s">
        <v>345</v>
      </c>
      <c r="E872" s="96">
        <v>427460</v>
      </c>
      <c r="G872" s="95" t="s">
        <v>345</v>
      </c>
    </row>
    <row r="873" spans="1:7">
      <c r="A873" s="95" t="s">
        <v>640</v>
      </c>
      <c r="D873" s="95" t="s">
        <v>415</v>
      </c>
      <c r="E873" s="96">
        <v>590400</v>
      </c>
      <c r="G873" s="95" t="s">
        <v>345</v>
      </c>
    </row>
    <row r="874" spans="1:7">
      <c r="A874" s="95" t="s">
        <v>640</v>
      </c>
      <c r="D874" s="95" t="s">
        <v>345</v>
      </c>
      <c r="E874" s="96">
        <v>468000</v>
      </c>
      <c r="G874" s="95" t="s">
        <v>345</v>
      </c>
    </row>
    <row r="875" spans="1:7">
      <c r="A875" s="95" t="s">
        <v>641</v>
      </c>
      <c r="D875" s="95" t="s">
        <v>345</v>
      </c>
      <c r="F875" s="96">
        <v>11195000</v>
      </c>
      <c r="G875" s="95" t="s">
        <v>345</v>
      </c>
    </row>
    <row r="876" spans="1:7">
      <c r="A876" s="95" t="s">
        <v>642</v>
      </c>
      <c r="D876" s="95" t="s">
        <v>345</v>
      </c>
      <c r="F876" s="96">
        <v>38160100</v>
      </c>
      <c r="G876" s="95" t="s">
        <v>345</v>
      </c>
    </row>
    <row r="877" spans="1:7">
      <c r="A877" s="95" t="s">
        <v>643</v>
      </c>
      <c r="D877" s="95" t="s">
        <v>345</v>
      </c>
      <c r="E877" s="96">
        <v>41215474</v>
      </c>
      <c r="G877" s="95" t="s">
        <v>345</v>
      </c>
    </row>
    <row r="878" spans="1:7">
      <c r="A878" s="95" t="s">
        <v>644</v>
      </c>
      <c r="D878" s="95" t="s">
        <v>345</v>
      </c>
      <c r="F878" s="96">
        <v>32224516</v>
      </c>
      <c r="G878" s="95" t="s">
        <v>345</v>
      </c>
    </row>
    <row r="879" spans="1:7">
      <c r="A879" s="95" t="s">
        <v>644</v>
      </c>
      <c r="D879" s="95" t="s">
        <v>345</v>
      </c>
      <c r="F879" s="96">
        <v>10000000</v>
      </c>
      <c r="G879" s="95" t="s">
        <v>345</v>
      </c>
    </row>
    <row r="880" spans="1:7">
      <c r="A880" s="95" t="s">
        <v>645</v>
      </c>
      <c r="D880" s="95" t="s">
        <v>345</v>
      </c>
      <c r="E880" s="96">
        <v>5772000</v>
      </c>
      <c r="G880" s="95" t="s">
        <v>345</v>
      </c>
    </row>
    <row r="881" spans="1:7">
      <c r="A881" s="95" t="s">
        <v>645</v>
      </c>
      <c r="D881" s="95" t="s">
        <v>345</v>
      </c>
      <c r="F881" s="96">
        <v>5072000</v>
      </c>
      <c r="G881" s="95" t="s">
        <v>345</v>
      </c>
    </row>
    <row r="882" spans="1:7">
      <c r="A882" s="95" t="s">
        <v>646</v>
      </c>
      <c r="D882" s="95" t="s">
        <v>345</v>
      </c>
      <c r="E882" s="96">
        <v>77590000</v>
      </c>
      <c r="G882" s="95" t="s">
        <v>345</v>
      </c>
    </row>
    <row r="883" spans="1:7">
      <c r="A883" s="95" t="s">
        <v>646</v>
      </c>
      <c r="D883" s="95" t="s">
        <v>345</v>
      </c>
      <c r="F883" s="96">
        <v>74970500</v>
      </c>
      <c r="G883" s="95" t="s">
        <v>345</v>
      </c>
    </row>
    <row r="884" spans="1:7">
      <c r="A884" s="95" t="s">
        <v>647</v>
      </c>
      <c r="D884" s="95" t="s">
        <v>345</v>
      </c>
      <c r="F884" s="96">
        <v>51682000</v>
      </c>
      <c r="G884" s="95" t="s">
        <v>345</v>
      </c>
    </row>
    <row r="885" spans="1:7">
      <c r="A885" s="95" t="s">
        <v>648</v>
      </c>
      <c r="D885" s="95" t="s">
        <v>345</v>
      </c>
      <c r="E885" s="96">
        <v>326674</v>
      </c>
      <c r="G885" s="95" t="s">
        <v>345</v>
      </c>
    </row>
    <row r="886" spans="1:7">
      <c r="A886" s="95" t="s">
        <v>649</v>
      </c>
      <c r="D886" s="95" t="s">
        <v>345</v>
      </c>
      <c r="E886" s="96">
        <v>120000000</v>
      </c>
      <c r="G886" s="95" t="s">
        <v>345</v>
      </c>
    </row>
    <row r="887" spans="1:7">
      <c r="A887" s="95" t="s">
        <v>649</v>
      </c>
      <c r="D887" s="95" t="s">
        <v>345</v>
      </c>
      <c r="F887" s="96">
        <v>120000000</v>
      </c>
      <c r="G887" s="95" t="s">
        <v>345</v>
      </c>
    </row>
    <row r="888" spans="1:7">
      <c r="A888" s="95" t="s">
        <v>649</v>
      </c>
      <c r="D888" s="95" t="s">
        <v>345</v>
      </c>
      <c r="E888" s="96">
        <v>41726849</v>
      </c>
      <c r="G888" s="95" t="s">
        <v>345</v>
      </c>
    </row>
    <row r="889" spans="1:7">
      <c r="A889" s="95" t="s">
        <v>649</v>
      </c>
      <c r="D889" s="95" t="s">
        <v>345</v>
      </c>
      <c r="F889" s="96">
        <v>41726849</v>
      </c>
      <c r="G889" s="95" t="s">
        <v>345</v>
      </c>
    </row>
    <row r="890" spans="1:7">
      <c r="A890" s="95" t="s">
        <v>649</v>
      </c>
      <c r="D890" s="95" t="s">
        <v>415</v>
      </c>
      <c r="E890" s="96">
        <v>71000000</v>
      </c>
      <c r="G890" s="95" t="s">
        <v>345</v>
      </c>
    </row>
    <row r="891" spans="1:7">
      <c r="A891" s="95" t="s">
        <v>649</v>
      </c>
      <c r="D891" s="95" t="s">
        <v>415</v>
      </c>
      <c r="F891" s="96">
        <v>71000500</v>
      </c>
      <c r="G891" s="95" t="s">
        <v>345</v>
      </c>
    </row>
    <row r="892" spans="1:7">
      <c r="A892" s="95" t="s">
        <v>649</v>
      </c>
      <c r="D892" s="95" t="s">
        <v>415</v>
      </c>
      <c r="E892" s="96">
        <v>26079500</v>
      </c>
      <c r="G892" s="95" t="s">
        <v>345</v>
      </c>
    </row>
    <row r="893" spans="1:7">
      <c r="A893" s="95" t="s">
        <v>649</v>
      </c>
      <c r="D893" s="95" t="s">
        <v>415</v>
      </c>
      <c r="F893" s="96">
        <v>26080000</v>
      </c>
      <c r="G893" s="95" t="s">
        <v>345</v>
      </c>
    </row>
    <row r="894" spans="1:7">
      <c r="A894" s="95" t="s">
        <v>650</v>
      </c>
      <c r="D894" s="95" t="s">
        <v>345</v>
      </c>
      <c r="E894" s="96">
        <v>9200000</v>
      </c>
      <c r="G894" s="95" t="s">
        <v>345</v>
      </c>
    </row>
    <row r="895" spans="1:7">
      <c r="A895" s="95" t="s">
        <v>650</v>
      </c>
      <c r="D895" s="95" t="s">
        <v>345</v>
      </c>
      <c r="E895" s="96">
        <v>31558000</v>
      </c>
      <c r="G895" s="95" t="s">
        <v>345</v>
      </c>
    </row>
    <row r="896" spans="1:7">
      <c r="A896" s="95" t="s">
        <v>651</v>
      </c>
      <c r="D896" s="95" t="s">
        <v>345</v>
      </c>
      <c r="E896" s="96">
        <v>527120</v>
      </c>
      <c r="G896" s="95" t="s">
        <v>345</v>
      </c>
    </row>
    <row r="897" spans="1:7">
      <c r="A897" s="95" t="s">
        <v>652</v>
      </c>
      <c r="D897" s="95" t="s">
        <v>349</v>
      </c>
      <c r="F897" s="96">
        <v>1800</v>
      </c>
      <c r="G897" s="96">
        <v>3183360626</v>
      </c>
    </row>
    <row r="898" spans="1:7">
      <c r="A898" s="95" t="s">
        <v>653</v>
      </c>
      <c r="D898" s="95" t="s">
        <v>345</v>
      </c>
      <c r="F898" s="96">
        <v>3437220</v>
      </c>
      <c r="G898" s="95" t="s">
        <v>345</v>
      </c>
    </row>
    <row r="899" spans="1:7">
      <c r="A899" s="95" t="s">
        <v>653</v>
      </c>
      <c r="D899" s="95" t="s">
        <v>345</v>
      </c>
      <c r="F899" s="96">
        <v>2640</v>
      </c>
      <c r="G899" s="95" t="s">
        <v>345</v>
      </c>
    </row>
    <row r="900" spans="1:7">
      <c r="A900" s="95" t="s">
        <v>653</v>
      </c>
      <c r="D900" s="95" t="s">
        <v>400</v>
      </c>
      <c r="F900" s="96">
        <v>29700</v>
      </c>
      <c r="G900" s="96">
        <v>3179891066</v>
      </c>
    </row>
    <row r="901" spans="1:7">
      <c r="A901" s="95" t="s">
        <v>654</v>
      </c>
      <c r="D901" s="95" t="s">
        <v>345</v>
      </c>
      <c r="F901" s="96">
        <v>1004600</v>
      </c>
      <c r="G901" s="95" t="s">
        <v>345</v>
      </c>
    </row>
    <row r="902" spans="1:7">
      <c r="A902" s="95" t="s">
        <v>654</v>
      </c>
      <c r="D902" s="95" t="s">
        <v>345</v>
      </c>
      <c r="F902" s="96">
        <v>3080</v>
      </c>
      <c r="G902" s="95" t="s">
        <v>345</v>
      </c>
    </row>
    <row r="903" spans="1:7">
      <c r="A903" s="95" t="s">
        <v>654</v>
      </c>
      <c r="D903" s="95" t="s">
        <v>400</v>
      </c>
      <c r="F903" s="96">
        <v>139100</v>
      </c>
      <c r="G903" s="96">
        <v>3178744286</v>
      </c>
    </row>
    <row r="904" spans="1:7">
      <c r="A904" s="95" t="s">
        <v>655</v>
      </c>
      <c r="D904" s="95" t="s">
        <v>345</v>
      </c>
      <c r="F904" s="96">
        <v>2916915</v>
      </c>
      <c r="G904" s="95" t="s">
        <v>345</v>
      </c>
    </row>
    <row r="905" spans="1:7">
      <c r="A905" s="95" t="s">
        <v>655</v>
      </c>
      <c r="D905" s="95" t="s">
        <v>345</v>
      </c>
      <c r="F905" s="96">
        <v>2860</v>
      </c>
      <c r="G905" s="95" t="s">
        <v>345</v>
      </c>
    </row>
    <row r="906" spans="1:7">
      <c r="A906" s="95" t="s">
        <v>655</v>
      </c>
      <c r="D906" s="95" t="s">
        <v>400</v>
      </c>
      <c r="F906" s="96">
        <v>29700</v>
      </c>
      <c r="G906" s="96">
        <v>3175794811</v>
      </c>
    </row>
    <row r="907" spans="1:7">
      <c r="A907" s="95" t="s">
        <v>656</v>
      </c>
      <c r="D907" s="95" t="s">
        <v>345</v>
      </c>
      <c r="F907" s="96">
        <v>531460</v>
      </c>
      <c r="G907" s="95" t="s">
        <v>345</v>
      </c>
    </row>
    <row r="908" spans="1:7">
      <c r="A908" s="95" t="s">
        <v>656</v>
      </c>
      <c r="D908" s="95" t="s">
        <v>345</v>
      </c>
      <c r="F908" s="96">
        <v>1320</v>
      </c>
      <c r="G908" s="95" t="s">
        <v>345</v>
      </c>
    </row>
    <row r="909" spans="1:7">
      <c r="A909" s="95" t="s">
        <v>656</v>
      </c>
      <c r="D909" s="95" t="s">
        <v>400</v>
      </c>
      <c r="F909" s="96">
        <v>29700</v>
      </c>
      <c r="G909" s="96">
        <v>3175232331</v>
      </c>
    </row>
    <row r="910" spans="1:7">
      <c r="A910" s="95" t="s">
        <v>657</v>
      </c>
      <c r="D910" s="95" t="s">
        <v>345</v>
      </c>
      <c r="F910" s="96">
        <v>6397150</v>
      </c>
      <c r="G910" s="95" t="s">
        <v>345</v>
      </c>
    </row>
    <row r="911" spans="1:7">
      <c r="A911" s="95" t="s">
        <v>657</v>
      </c>
      <c r="D911" s="95" t="s">
        <v>345</v>
      </c>
      <c r="F911" s="96">
        <v>4840</v>
      </c>
      <c r="G911" s="95" t="s">
        <v>345</v>
      </c>
    </row>
    <row r="912" spans="1:7">
      <c r="A912" s="95" t="s">
        <v>657</v>
      </c>
      <c r="D912" s="95" t="s">
        <v>400</v>
      </c>
      <c r="F912" s="96">
        <v>59400</v>
      </c>
      <c r="G912" s="95" t="s">
        <v>345</v>
      </c>
    </row>
    <row r="913" spans="1:7">
      <c r="A913" s="95" t="s">
        <v>658</v>
      </c>
      <c r="D913" s="95" t="s">
        <v>349</v>
      </c>
      <c r="F913" s="96">
        <v>663361</v>
      </c>
      <c r="G913" s="95" t="s">
        <v>345</v>
      </c>
    </row>
    <row r="914" spans="1:7">
      <c r="A914" s="95" t="s">
        <v>658</v>
      </c>
      <c r="D914" s="95" t="s">
        <v>349</v>
      </c>
      <c r="F914" s="96">
        <v>80924</v>
      </c>
      <c r="G914" s="95" t="s">
        <v>345</v>
      </c>
    </row>
    <row r="915" spans="1:7">
      <c r="A915" s="95" t="s">
        <v>658</v>
      </c>
      <c r="D915" s="95" t="s">
        <v>349</v>
      </c>
      <c r="F915" s="96">
        <v>466491</v>
      </c>
      <c r="G915" s="95" t="s">
        <v>345</v>
      </c>
    </row>
    <row r="916" spans="1:7">
      <c r="A916" s="95" t="s">
        <v>658</v>
      </c>
      <c r="D916" s="95" t="s">
        <v>349</v>
      </c>
      <c r="F916" s="96">
        <v>2000000</v>
      </c>
      <c r="G916" s="95" t="s">
        <v>345</v>
      </c>
    </row>
    <row r="917" spans="1:7">
      <c r="A917" s="95" t="s">
        <v>659</v>
      </c>
      <c r="D917" s="95" t="s">
        <v>479</v>
      </c>
      <c r="F917" s="96">
        <v>320490</v>
      </c>
      <c r="G917" s="95" t="s">
        <v>345</v>
      </c>
    </row>
    <row r="918" spans="1:7">
      <c r="A918" s="95" t="s">
        <v>659</v>
      </c>
      <c r="D918" s="95" t="s">
        <v>400</v>
      </c>
      <c r="F918" s="96">
        <v>100000</v>
      </c>
      <c r="G918" s="95" t="s">
        <v>345</v>
      </c>
    </row>
    <row r="919" spans="1:7">
      <c r="A919" s="95" t="s">
        <v>659</v>
      </c>
      <c r="D919" s="95" t="s">
        <v>345</v>
      </c>
      <c r="F919" s="96">
        <v>24750</v>
      </c>
      <c r="G919" s="95" t="s">
        <v>345</v>
      </c>
    </row>
    <row r="920" spans="1:7">
      <c r="A920" s="95" t="s">
        <v>659</v>
      </c>
      <c r="D920" s="95" t="s">
        <v>345</v>
      </c>
      <c r="F920" s="96">
        <v>11400</v>
      </c>
      <c r="G920" s="95" t="s">
        <v>345</v>
      </c>
    </row>
    <row r="921" spans="1:7">
      <c r="A921" s="95" t="s">
        <v>659</v>
      </c>
      <c r="D921" s="95" t="s">
        <v>345</v>
      </c>
      <c r="F921" s="96">
        <v>24750</v>
      </c>
      <c r="G921" s="95" t="s">
        <v>345</v>
      </c>
    </row>
    <row r="922" spans="1:7">
      <c r="A922" s="95" t="s">
        <v>659</v>
      </c>
      <c r="D922" s="95" t="s">
        <v>345</v>
      </c>
      <c r="F922" s="96">
        <v>44540</v>
      </c>
      <c r="G922" s="95" t="s">
        <v>345</v>
      </c>
    </row>
    <row r="923" spans="1:7">
      <c r="A923" s="95" t="s">
        <v>659</v>
      </c>
      <c r="D923" s="95" t="s">
        <v>345</v>
      </c>
      <c r="F923" s="96">
        <v>24750</v>
      </c>
      <c r="G923" s="95" t="s">
        <v>345</v>
      </c>
    </row>
    <row r="924" spans="1:7">
      <c r="A924" s="95" t="s">
        <v>659</v>
      </c>
      <c r="D924" s="95" t="s">
        <v>345</v>
      </c>
      <c r="F924" s="96">
        <v>24750</v>
      </c>
      <c r="G924" s="95" t="s">
        <v>345</v>
      </c>
    </row>
    <row r="925" spans="1:7">
      <c r="A925" s="95" t="s">
        <v>659</v>
      </c>
      <c r="D925" s="95" t="s">
        <v>345</v>
      </c>
      <c r="F925" s="96">
        <v>44000</v>
      </c>
      <c r="G925" s="95" t="s">
        <v>345</v>
      </c>
    </row>
    <row r="926" spans="1:7">
      <c r="A926" s="95" t="s">
        <v>659</v>
      </c>
      <c r="D926" s="95" t="s">
        <v>345</v>
      </c>
      <c r="F926" s="96">
        <v>70400</v>
      </c>
      <c r="G926" s="95" t="s">
        <v>345</v>
      </c>
    </row>
    <row r="927" spans="1:7">
      <c r="A927" s="95" t="s">
        <v>660</v>
      </c>
      <c r="D927" s="95" t="s">
        <v>345</v>
      </c>
      <c r="F927" s="96">
        <v>50000</v>
      </c>
      <c r="G927" s="95" t="s">
        <v>345</v>
      </c>
    </row>
    <row r="928" spans="1:7">
      <c r="A928" s="95" t="s">
        <v>660</v>
      </c>
      <c r="D928" s="95" t="s">
        <v>345</v>
      </c>
      <c r="F928" s="96">
        <v>867000</v>
      </c>
      <c r="G928" s="95" t="s">
        <v>345</v>
      </c>
    </row>
    <row r="929" spans="1:7">
      <c r="A929" s="95" t="s">
        <v>660</v>
      </c>
      <c r="D929" s="95" t="s">
        <v>345</v>
      </c>
      <c r="F929" s="96">
        <v>589000</v>
      </c>
      <c r="G929" s="95" t="s">
        <v>345</v>
      </c>
    </row>
    <row r="930" spans="1:7">
      <c r="A930" s="95" t="s">
        <v>660</v>
      </c>
      <c r="D930" s="95" t="s">
        <v>345</v>
      </c>
      <c r="F930" s="96">
        <v>1560000</v>
      </c>
      <c r="G930" s="95" t="s">
        <v>345</v>
      </c>
    </row>
    <row r="931" spans="1:7">
      <c r="A931" s="95" t="s">
        <v>661</v>
      </c>
      <c r="D931" s="95" t="s">
        <v>345</v>
      </c>
      <c r="F931" s="96">
        <v>209030</v>
      </c>
      <c r="G931" s="95" t="s">
        <v>345</v>
      </c>
    </row>
    <row r="932" spans="1:7">
      <c r="A932" s="95" t="s">
        <v>661</v>
      </c>
      <c r="D932" s="95" t="s">
        <v>345</v>
      </c>
      <c r="F932" s="96">
        <v>18550</v>
      </c>
      <c r="G932" s="95" t="s">
        <v>345</v>
      </c>
    </row>
    <row r="933" spans="1:7">
      <c r="A933" s="95" t="s">
        <v>662</v>
      </c>
      <c r="D933" s="95" t="s">
        <v>345</v>
      </c>
      <c r="F933" s="96">
        <v>3300</v>
      </c>
      <c r="G933" s="95" t="s">
        <v>345</v>
      </c>
    </row>
    <row r="934" spans="1:7">
      <c r="A934" s="95" t="s">
        <v>663</v>
      </c>
      <c r="D934" s="95" t="s">
        <v>9315</v>
      </c>
      <c r="E934" s="96">
        <v>5788505</v>
      </c>
      <c r="G934" s="95" t="s">
        <v>345</v>
      </c>
    </row>
    <row r="935" spans="1:7">
      <c r="A935" s="95" t="s">
        <v>663</v>
      </c>
      <c r="D935" s="95" t="s">
        <v>9315</v>
      </c>
      <c r="E935" s="96">
        <v>260603</v>
      </c>
      <c r="G935" s="95" t="s">
        <v>345</v>
      </c>
    </row>
    <row r="936" spans="1:7">
      <c r="A936" s="95" t="s">
        <v>664</v>
      </c>
      <c r="D936" s="95" t="s">
        <v>345</v>
      </c>
      <c r="E936" s="96">
        <v>356680</v>
      </c>
      <c r="G936" s="95" t="s">
        <v>345</v>
      </c>
    </row>
    <row r="937" spans="1:7">
      <c r="A937" s="95" t="s">
        <v>664</v>
      </c>
      <c r="D937" s="95" t="s">
        <v>345</v>
      </c>
      <c r="E937" s="96">
        <v>409470</v>
      </c>
      <c r="G937" s="95" t="s">
        <v>345</v>
      </c>
    </row>
    <row r="938" spans="1:7">
      <c r="A938" s="95" t="s">
        <v>664</v>
      </c>
      <c r="D938" s="95" t="s">
        <v>345</v>
      </c>
      <c r="E938" s="96">
        <v>527460</v>
      </c>
      <c r="G938" s="95" t="s">
        <v>345</v>
      </c>
    </row>
    <row r="939" spans="1:7">
      <c r="A939" s="95" t="s">
        <v>664</v>
      </c>
      <c r="D939" s="95" t="s">
        <v>345</v>
      </c>
      <c r="E939" s="96">
        <v>427460</v>
      </c>
      <c r="G939" s="95" t="s">
        <v>345</v>
      </c>
    </row>
    <row r="940" spans="1:7">
      <c r="A940" s="95" t="s">
        <v>664</v>
      </c>
      <c r="D940" s="95" t="s">
        <v>345</v>
      </c>
      <c r="E940" s="96">
        <v>220000</v>
      </c>
      <c r="G940" s="95" t="s">
        <v>345</v>
      </c>
    </row>
    <row r="941" spans="1:7">
      <c r="A941" s="95" t="s">
        <v>664</v>
      </c>
      <c r="D941" s="95" t="s">
        <v>345</v>
      </c>
      <c r="E941" s="96">
        <v>358760</v>
      </c>
      <c r="G941" s="95" t="s">
        <v>345</v>
      </c>
    </row>
    <row r="942" spans="1:7">
      <c r="A942" s="95" t="s">
        <v>664</v>
      </c>
      <c r="D942" s="95" t="s">
        <v>415</v>
      </c>
      <c r="E942" s="96">
        <v>97210</v>
      </c>
      <c r="G942" s="95" t="s">
        <v>345</v>
      </c>
    </row>
    <row r="943" spans="1:7">
      <c r="A943" s="95" t="s">
        <v>664</v>
      </c>
      <c r="D943" s="95" t="s">
        <v>345</v>
      </c>
      <c r="E943" s="96">
        <v>750000</v>
      </c>
      <c r="G943" s="95" t="s">
        <v>345</v>
      </c>
    </row>
    <row r="944" spans="1:7">
      <c r="A944" s="95" t="s">
        <v>664</v>
      </c>
      <c r="D944" s="95" t="s">
        <v>415</v>
      </c>
      <c r="E944" s="96">
        <v>156191</v>
      </c>
      <c r="G944" s="95" t="s">
        <v>345</v>
      </c>
    </row>
    <row r="945" spans="1:7">
      <c r="A945" s="95" t="s">
        <v>664</v>
      </c>
      <c r="D945" s="95" t="s">
        <v>415</v>
      </c>
      <c r="E945" s="96">
        <v>413823</v>
      </c>
      <c r="G945" s="95" t="s">
        <v>345</v>
      </c>
    </row>
    <row r="946" spans="1:7">
      <c r="A946" s="95" t="s">
        <v>664</v>
      </c>
      <c r="D946" s="95" t="s">
        <v>345</v>
      </c>
      <c r="E946" s="96">
        <v>59640</v>
      </c>
      <c r="G946" s="95" t="s">
        <v>345</v>
      </c>
    </row>
    <row r="947" spans="1:7">
      <c r="A947" s="95" t="s">
        <v>665</v>
      </c>
      <c r="D947" s="95" t="s">
        <v>345</v>
      </c>
      <c r="E947" s="96">
        <v>2208721</v>
      </c>
      <c r="G947" s="95" t="s">
        <v>345</v>
      </c>
    </row>
    <row r="948" spans="1:7">
      <c r="A948" s="95" t="s">
        <v>665</v>
      </c>
      <c r="D948" s="95" t="s">
        <v>345</v>
      </c>
      <c r="E948" s="96">
        <v>90488</v>
      </c>
      <c r="G948" s="95" t="s">
        <v>345</v>
      </c>
    </row>
    <row r="949" spans="1:7">
      <c r="A949" s="95" t="s">
        <v>666</v>
      </c>
      <c r="D949" s="95" t="s">
        <v>345</v>
      </c>
      <c r="E949" s="96">
        <v>17756671</v>
      </c>
      <c r="G949" s="95" t="s">
        <v>345</v>
      </c>
    </row>
    <row r="950" spans="1:7">
      <c r="A950" s="95" t="s">
        <v>666</v>
      </c>
      <c r="D950" s="95" t="s">
        <v>345</v>
      </c>
      <c r="F950" s="96">
        <v>4530612</v>
      </c>
      <c r="G950" s="95" t="s">
        <v>345</v>
      </c>
    </row>
    <row r="951" spans="1:7">
      <c r="A951" s="95" t="s">
        <v>666</v>
      </c>
      <c r="D951" s="95" t="s">
        <v>345</v>
      </c>
      <c r="E951" s="96">
        <v>407571</v>
      </c>
      <c r="G951" s="95" t="s">
        <v>345</v>
      </c>
    </row>
    <row r="952" spans="1:7">
      <c r="A952" s="95" t="s">
        <v>666</v>
      </c>
      <c r="D952" s="95" t="s">
        <v>345</v>
      </c>
      <c r="E952" s="96">
        <v>-6372229</v>
      </c>
      <c r="G952" s="95" t="s">
        <v>345</v>
      </c>
    </row>
    <row r="953" spans="1:7">
      <c r="A953" s="95" t="s">
        <v>667</v>
      </c>
      <c r="D953" s="95" t="s">
        <v>345</v>
      </c>
      <c r="F953" s="96">
        <v>9015000</v>
      </c>
      <c r="G953" s="95" t="s">
        <v>345</v>
      </c>
    </row>
    <row r="954" spans="1:7">
      <c r="A954" s="95" t="s">
        <v>668</v>
      </c>
      <c r="D954" s="95" t="s">
        <v>345</v>
      </c>
      <c r="F954" s="96">
        <v>30113500</v>
      </c>
      <c r="G954" s="95" t="s">
        <v>345</v>
      </c>
    </row>
    <row r="955" spans="1:7">
      <c r="A955" s="95" t="s">
        <v>669</v>
      </c>
      <c r="D955" s="95" t="s">
        <v>345</v>
      </c>
      <c r="F955" s="96">
        <v>4035000</v>
      </c>
      <c r="G955" s="95" t="s">
        <v>345</v>
      </c>
    </row>
    <row r="956" spans="1:7">
      <c r="A956" s="95" t="s">
        <v>670</v>
      </c>
      <c r="D956" s="95" t="s">
        <v>345</v>
      </c>
      <c r="F956" s="96">
        <v>63616500</v>
      </c>
      <c r="G956" s="95" t="s">
        <v>345</v>
      </c>
    </row>
    <row r="957" spans="1:7">
      <c r="A957" s="95" t="s">
        <v>670</v>
      </c>
      <c r="D957" s="95" t="s">
        <v>345</v>
      </c>
      <c r="F957" s="96">
        <v>48944000</v>
      </c>
      <c r="G957" s="95" t="s">
        <v>345</v>
      </c>
    </row>
    <row r="958" spans="1:7">
      <c r="A958" s="95" t="s">
        <v>670</v>
      </c>
      <c r="D958" s="95" t="s">
        <v>345</v>
      </c>
      <c r="F958" s="96">
        <v>360000</v>
      </c>
      <c r="G958" s="95" t="s">
        <v>345</v>
      </c>
    </row>
    <row r="959" spans="1:7">
      <c r="A959" s="95" t="s">
        <v>671</v>
      </c>
      <c r="D959" s="95" t="s">
        <v>345</v>
      </c>
      <c r="E959" s="96">
        <v>26570000</v>
      </c>
      <c r="G959" s="95" t="s">
        <v>345</v>
      </c>
    </row>
    <row r="960" spans="1:7">
      <c r="A960" s="95" t="s">
        <v>671</v>
      </c>
      <c r="D960" s="95" t="s">
        <v>345</v>
      </c>
      <c r="F960" s="96">
        <v>25910000</v>
      </c>
      <c r="G960" s="95" t="s">
        <v>345</v>
      </c>
    </row>
    <row r="961" spans="1:7">
      <c r="A961" s="95" t="s">
        <v>672</v>
      </c>
      <c r="D961" s="95" t="s">
        <v>345</v>
      </c>
      <c r="E961" s="96">
        <v>41077000</v>
      </c>
      <c r="G961" s="95" t="s">
        <v>345</v>
      </c>
    </row>
    <row r="962" spans="1:7">
      <c r="A962" s="95" t="s">
        <v>672</v>
      </c>
      <c r="D962" s="95" t="s">
        <v>345</v>
      </c>
      <c r="F962" s="96">
        <v>39511500</v>
      </c>
      <c r="G962" s="95" t="s">
        <v>345</v>
      </c>
    </row>
    <row r="963" spans="1:7">
      <c r="A963" s="95" t="s">
        <v>673</v>
      </c>
      <c r="D963" s="95" t="s">
        <v>345</v>
      </c>
      <c r="E963" s="96">
        <v>3253950</v>
      </c>
      <c r="G963" s="95" t="s">
        <v>345</v>
      </c>
    </row>
    <row r="964" spans="1:7">
      <c r="A964" s="95" t="s">
        <v>673</v>
      </c>
      <c r="D964" s="95" t="s">
        <v>345</v>
      </c>
      <c r="E964" s="96">
        <v>2274000</v>
      </c>
      <c r="G964" s="95" t="s">
        <v>345</v>
      </c>
    </row>
    <row r="965" spans="1:7">
      <c r="A965" s="95" t="s">
        <v>674</v>
      </c>
      <c r="D965" s="95" t="s">
        <v>345</v>
      </c>
      <c r="E965" s="96">
        <v>540000</v>
      </c>
      <c r="G965" s="95" t="s">
        <v>345</v>
      </c>
    </row>
    <row r="966" spans="1:7">
      <c r="A966" s="95" t="s">
        <v>675</v>
      </c>
      <c r="D966" s="95" t="s">
        <v>345</v>
      </c>
      <c r="E966" s="96">
        <v>173000000</v>
      </c>
      <c r="G966" s="95" t="s">
        <v>345</v>
      </c>
    </row>
    <row r="967" spans="1:7">
      <c r="A967" s="95" t="s">
        <v>675</v>
      </c>
      <c r="D967" s="95" t="s">
        <v>345</v>
      </c>
      <c r="F967" s="96">
        <v>173000000</v>
      </c>
      <c r="G967" s="95" t="s">
        <v>345</v>
      </c>
    </row>
    <row r="968" spans="1:7">
      <c r="A968" s="95" t="s">
        <v>675</v>
      </c>
      <c r="D968" s="95" t="s">
        <v>415</v>
      </c>
      <c r="E968" s="96">
        <v>4570000</v>
      </c>
      <c r="G968" s="95" t="s">
        <v>345</v>
      </c>
    </row>
    <row r="969" spans="1:7">
      <c r="A969" s="95" t="s">
        <v>675</v>
      </c>
      <c r="D969" s="95" t="s">
        <v>415</v>
      </c>
      <c r="F969" s="96">
        <v>4570500</v>
      </c>
      <c r="G969" s="95" t="s">
        <v>345</v>
      </c>
    </row>
    <row r="970" spans="1:7">
      <c r="A970" s="95" t="s">
        <v>676</v>
      </c>
      <c r="D970" s="95" t="s">
        <v>345</v>
      </c>
      <c r="F970" s="96">
        <v>10240081</v>
      </c>
      <c r="G970" s="96">
        <v>3022928736</v>
      </c>
    </row>
    <row r="971" spans="1:7">
      <c r="A971" s="95" t="s">
        <v>677</v>
      </c>
      <c r="D971" s="95" t="s">
        <v>345</v>
      </c>
      <c r="F971" s="96">
        <v>3656757</v>
      </c>
      <c r="G971" s="95" t="s">
        <v>345</v>
      </c>
    </row>
    <row r="972" spans="1:7">
      <c r="A972" s="95" t="s">
        <v>677</v>
      </c>
      <c r="D972" s="95" t="s">
        <v>345</v>
      </c>
      <c r="F972" s="96">
        <v>2640</v>
      </c>
      <c r="G972" s="95" t="s">
        <v>345</v>
      </c>
    </row>
    <row r="973" spans="1:7">
      <c r="A973" s="95" t="s">
        <v>678</v>
      </c>
      <c r="D973" s="95" t="s">
        <v>345</v>
      </c>
      <c r="E973" s="96">
        <v>7505002</v>
      </c>
      <c r="G973" s="95" t="s">
        <v>345</v>
      </c>
    </row>
    <row r="974" spans="1:7">
      <c r="A974" s="95" t="s">
        <v>678</v>
      </c>
      <c r="D974" s="95" t="s">
        <v>345</v>
      </c>
      <c r="F974" s="96">
        <v>3541597</v>
      </c>
      <c r="G974" s="95" t="s">
        <v>345</v>
      </c>
    </row>
    <row r="975" spans="1:7">
      <c r="A975" s="95" t="s">
        <v>678</v>
      </c>
      <c r="D975" s="95" t="s">
        <v>345</v>
      </c>
      <c r="E975" s="96">
        <v>213950</v>
      </c>
      <c r="G975" s="95" t="s">
        <v>345</v>
      </c>
    </row>
    <row r="976" spans="1:7">
      <c r="A976" s="95" t="s">
        <v>679</v>
      </c>
      <c r="D976" s="95" t="s">
        <v>345</v>
      </c>
      <c r="E976" s="96">
        <v>8495348</v>
      </c>
      <c r="G976" s="95" t="s">
        <v>345</v>
      </c>
    </row>
    <row r="977" spans="1:7">
      <c r="A977" s="95" t="s">
        <v>679</v>
      </c>
      <c r="D977" s="95" t="s">
        <v>345</v>
      </c>
      <c r="E977" s="96">
        <v>68580</v>
      </c>
      <c r="G977" s="95" t="s">
        <v>345</v>
      </c>
    </row>
    <row r="978" spans="1:7">
      <c r="A978" s="95" t="s">
        <v>679</v>
      </c>
      <c r="D978" s="95" t="s">
        <v>345</v>
      </c>
      <c r="E978" s="96">
        <v>540000</v>
      </c>
      <c r="G978" s="95" t="s">
        <v>345</v>
      </c>
    </row>
    <row r="979" spans="1:7">
      <c r="A979" s="95" t="s">
        <v>679</v>
      </c>
      <c r="D979" s="95" t="s">
        <v>345</v>
      </c>
      <c r="E979" s="96">
        <v>468000</v>
      </c>
      <c r="G979" s="95" t="s">
        <v>345</v>
      </c>
    </row>
    <row r="980" spans="1:7">
      <c r="A980" s="95" t="s">
        <v>680</v>
      </c>
      <c r="D980" s="95" t="s">
        <v>345</v>
      </c>
      <c r="F980" s="96">
        <v>165000</v>
      </c>
      <c r="G980" s="95" t="s">
        <v>345</v>
      </c>
    </row>
    <row r="981" spans="1:7">
      <c r="A981" s="95" t="s">
        <v>680</v>
      </c>
      <c r="D981" s="95" t="s">
        <v>345</v>
      </c>
      <c r="F981" s="96">
        <v>330000</v>
      </c>
      <c r="G981" s="95" t="s">
        <v>345</v>
      </c>
    </row>
    <row r="982" spans="1:7">
      <c r="A982" s="95" t="s">
        <v>680</v>
      </c>
      <c r="D982" s="95" t="s">
        <v>345</v>
      </c>
      <c r="F982" s="96">
        <v>30800</v>
      </c>
      <c r="G982" s="95" t="s">
        <v>345</v>
      </c>
    </row>
    <row r="983" spans="1:7">
      <c r="A983" s="95" t="s">
        <v>680</v>
      </c>
      <c r="D983" s="95" t="s">
        <v>345</v>
      </c>
      <c r="F983" s="96">
        <v>50380</v>
      </c>
      <c r="G983" s="95" t="s">
        <v>345</v>
      </c>
    </row>
    <row r="984" spans="1:7">
      <c r="A984" s="95" t="s">
        <v>681</v>
      </c>
      <c r="D984" s="95" t="s">
        <v>345</v>
      </c>
      <c r="E984" s="96">
        <v>818870</v>
      </c>
      <c r="G984" s="95" t="s">
        <v>345</v>
      </c>
    </row>
    <row r="985" spans="1:7">
      <c r="A985" s="95" t="s">
        <v>681</v>
      </c>
      <c r="D985" s="95" t="s">
        <v>345</v>
      </c>
      <c r="E985" s="96">
        <v>627460</v>
      </c>
      <c r="G985" s="95" t="s">
        <v>345</v>
      </c>
    </row>
    <row r="986" spans="1:7">
      <c r="A986" s="95" t="s">
        <v>681</v>
      </c>
      <c r="D986" s="95" t="s">
        <v>345</v>
      </c>
      <c r="E986" s="96">
        <v>527460</v>
      </c>
      <c r="G986" s="95" t="s">
        <v>345</v>
      </c>
    </row>
    <row r="987" spans="1:7">
      <c r="A987" s="95" t="s">
        <v>681</v>
      </c>
      <c r="D987" s="95" t="s">
        <v>345</v>
      </c>
      <c r="E987" s="96">
        <v>750000</v>
      </c>
      <c r="G987" s="95" t="s">
        <v>345</v>
      </c>
    </row>
    <row r="988" spans="1:7">
      <c r="A988" s="95" t="s">
        <v>681</v>
      </c>
      <c r="D988" s="95" t="s">
        <v>345</v>
      </c>
      <c r="E988" s="96">
        <v>427460</v>
      </c>
      <c r="G988" s="95" t="s">
        <v>345</v>
      </c>
    </row>
    <row r="989" spans="1:7">
      <c r="A989" s="95" t="s">
        <v>681</v>
      </c>
      <c r="D989" s="95" t="s">
        <v>415</v>
      </c>
      <c r="E989" s="96">
        <v>325527</v>
      </c>
      <c r="G989" s="95" t="s">
        <v>345</v>
      </c>
    </row>
    <row r="990" spans="1:7">
      <c r="A990" s="95" t="s">
        <v>681</v>
      </c>
      <c r="D990" s="95" t="s">
        <v>415</v>
      </c>
      <c r="E990" s="96">
        <v>233809</v>
      </c>
      <c r="G990" s="95" t="s">
        <v>345</v>
      </c>
    </row>
    <row r="991" spans="1:7">
      <c r="A991" s="95" t="s">
        <v>681</v>
      </c>
      <c r="D991" s="95" t="s">
        <v>415</v>
      </c>
      <c r="E991" s="96">
        <v>592200</v>
      </c>
      <c r="G991" s="95" t="s">
        <v>345</v>
      </c>
    </row>
    <row r="992" spans="1:7">
      <c r="A992" s="95" t="s">
        <v>681</v>
      </c>
      <c r="D992" s="95" t="s">
        <v>415</v>
      </c>
      <c r="E992" s="96">
        <v>424400</v>
      </c>
      <c r="G992" s="95" t="s">
        <v>345</v>
      </c>
    </row>
    <row r="993" spans="1:7">
      <c r="A993" s="95" t="s">
        <v>681</v>
      </c>
      <c r="D993" s="95" t="s">
        <v>415</v>
      </c>
      <c r="E993" s="96">
        <v>507735</v>
      </c>
      <c r="G993" s="95" t="s">
        <v>345</v>
      </c>
    </row>
    <row r="994" spans="1:7">
      <c r="A994" s="95" t="s">
        <v>681</v>
      </c>
      <c r="D994" s="95" t="s">
        <v>345</v>
      </c>
      <c r="E994" s="96">
        <v>305890</v>
      </c>
      <c r="G994" s="95" t="s">
        <v>345</v>
      </c>
    </row>
    <row r="995" spans="1:7">
      <c r="A995" s="95" t="s">
        <v>682</v>
      </c>
      <c r="D995" s="95" t="s">
        <v>345</v>
      </c>
      <c r="E995" s="96">
        <v>10489</v>
      </c>
      <c r="G995" s="95" t="s">
        <v>345</v>
      </c>
    </row>
    <row r="996" spans="1:7">
      <c r="A996" s="95" t="s">
        <v>682</v>
      </c>
      <c r="D996" s="95" t="s">
        <v>345</v>
      </c>
      <c r="E996" s="96">
        <v>95366</v>
      </c>
      <c r="G996" s="95" t="s">
        <v>345</v>
      </c>
    </row>
    <row r="997" spans="1:7">
      <c r="A997" s="95" t="s">
        <v>683</v>
      </c>
      <c r="D997" s="95" t="s">
        <v>345</v>
      </c>
      <c r="F997" s="96">
        <v>3036000</v>
      </c>
      <c r="G997" s="95" t="s">
        <v>345</v>
      </c>
    </row>
    <row r="998" spans="1:7">
      <c r="A998" s="95" t="s">
        <v>684</v>
      </c>
      <c r="D998" s="95" t="s">
        <v>345</v>
      </c>
      <c r="F998" s="96">
        <v>1726000</v>
      </c>
      <c r="G998" s="95" t="s">
        <v>345</v>
      </c>
    </row>
    <row r="999" spans="1:7">
      <c r="A999" s="95" t="s">
        <v>685</v>
      </c>
      <c r="D999" s="95" t="s">
        <v>345</v>
      </c>
      <c r="F999" s="96">
        <v>2395000</v>
      </c>
      <c r="G999" s="95" t="s">
        <v>345</v>
      </c>
    </row>
    <row r="1000" spans="1:7">
      <c r="A1000" s="95" t="s">
        <v>685</v>
      </c>
      <c r="D1000" s="95" t="s">
        <v>345</v>
      </c>
      <c r="F1000" s="96">
        <v>765000</v>
      </c>
      <c r="G1000" s="95" t="s">
        <v>345</v>
      </c>
    </row>
    <row r="1001" spans="1:7">
      <c r="A1001" s="95" t="s">
        <v>685</v>
      </c>
      <c r="D1001" s="95" t="s">
        <v>345</v>
      </c>
      <c r="F1001" s="96">
        <v>308000</v>
      </c>
      <c r="G1001" s="95" t="s">
        <v>345</v>
      </c>
    </row>
    <row r="1002" spans="1:7">
      <c r="A1002" s="95" t="s">
        <v>685</v>
      </c>
      <c r="D1002" s="95" t="s">
        <v>345</v>
      </c>
      <c r="F1002" s="96">
        <v>375000</v>
      </c>
      <c r="G1002" s="95" t="s">
        <v>345</v>
      </c>
    </row>
    <row r="1003" spans="1:7">
      <c r="A1003" s="95" t="s">
        <v>685</v>
      </c>
      <c r="D1003" s="95" t="s">
        <v>345</v>
      </c>
      <c r="F1003" s="96">
        <v>400000</v>
      </c>
      <c r="G1003" s="95" t="s">
        <v>345</v>
      </c>
    </row>
    <row r="1004" spans="1:7">
      <c r="A1004" s="95" t="s">
        <v>685</v>
      </c>
      <c r="D1004" s="95" t="s">
        <v>345</v>
      </c>
      <c r="F1004" s="96">
        <v>390000</v>
      </c>
      <c r="G1004" s="96">
        <v>3028694108</v>
      </c>
    </row>
    <row r="1005" spans="1:7">
      <c r="A1005" s="95" t="s">
        <v>686</v>
      </c>
      <c r="D1005" s="95" t="s">
        <v>345</v>
      </c>
      <c r="E1005" s="96">
        <v>830855</v>
      </c>
      <c r="G1005" s="95" t="s">
        <v>345</v>
      </c>
    </row>
    <row r="1006" spans="1:7">
      <c r="A1006" s="95" t="s">
        <v>686</v>
      </c>
      <c r="D1006" s="95" t="s">
        <v>9315</v>
      </c>
      <c r="E1006" s="96">
        <v>4031086</v>
      </c>
      <c r="G1006" s="95" t="s">
        <v>345</v>
      </c>
    </row>
    <row r="1007" spans="1:7">
      <c r="A1007" s="95" t="s">
        <v>687</v>
      </c>
      <c r="D1007" s="95" t="s">
        <v>345</v>
      </c>
      <c r="E1007" s="96">
        <v>481650</v>
      </c>
      <c r="G1007" s="95" t="s">
        <v>345</v>
      </c>
    </row>
    <row r="1008" spans="1:7">
      <c r="A1008" s="95" t="s">
        <v>687</v>
      </c>
      <c r="D1008" s="95" t="s">
        <v>415</v>
      </c>
      <c r="E1008" s="96">
        <v>1832319</v>
      </c>
      <c r="G1008" s="95" t="s">
        <v>345</v>
      </c>
    </row>
    <row r="1009" spans="1:7">
      <c r="A1009" s="95" t="s">
        <v>687</v>
      </c>
      <c r="D1009" s="95" t="s">
        <v>345</v>
      </c>
      <c r="E1009" s="96">
        <v>219330</v>
      </c>
      <c r="G1009" s="95" t="s">
        <v>345</v>
      </c>
    </row>
    <row r="1010" spans="1:7">
      <c r="A1010" s="95" t="s">
        <v>687</v>
      </c>
      <c r="D1010" s="95" t="s">
        <v>415</v>
      </c>
      <c r="E1010" s="96">
        <v>590400</v>
      </c>
      <c r="G1010" s="95" t="s">
        <v>345</v>
      </c>
    </row>
    <row r="1011" spans="1:7">
      <c r="A1011" s="95" t="s">
        <v>687</v>
      </c>
      <c r="D1011" s="95" t="s">
        <v>345</v>
      </c>
      <c r="E1011" s="96">
        <v>84300</v>
      </c>
      <c r="G1011" s="95" t="s">
        <v>345</v>
      </c>
    </row>
    <row r="1012" spans="1:7">
      <c r="A1012" s="95" t="s">
        <v>688</v>
      </c>
      <c r="D1012" s="95" t="s">
        <v>345</v>
      </c>
      <c r="E1012" s="96">
        <v>255409</v>
      </c>
      <c r="G1012" s="95" t="s">
        <v>345</v>
      </c>
    </row>
    <row r="1013" spans="1:7">
      <c r="A1013" s="95" t="s">
        <v>689</v>
      </c>
      <c r="D1013" s="95" t="s">
        <v>345</v>
      </c>
      <c r="F1013" s="96">
        <v>9000000</v>
      </c>
      <c r="G1013" s="95" t="s">
        <v>345</v>
      </c>
    </row>
    <row r="1014" spans="1:7">
      <c r="A1014" s="95" t="s">
        <v>689</v>
      </c>
      <c r="D1014" s="95" t="s">
        <v>345</v>
      </c>
      <c r="F1014" s="96">
        <v>5390</v>
      </c>
      <c r="G1014" s="95" t="s">
        <v>345</v>
      </c>
    </row>
    <row r="1015" spans="1:7">
      <c r="A1015" s="95" t="s">
        <v>689</v>
      </c>
      <c r="D1015" s="95" t="s">
        <v>345</v>
      </c>
      <c r="F1015" s="96">
        <v>1210000</v>
      </c>
      <c r="G1015" s="95" t="s">
        <v>345</v>
      </c>
    </row>
    <row r="1016" spans="1:7">
      <c r="A1016" s="95" t="s">
        <v>689</v>
      </c>
      <c r="D1016" s="95" t="s">
        <v>345</v>
      </c>
      <c r="E1016" s="96">
        <v>3000000</v>
      </c>
      <c r="G1016" s="95" t="s">
        <v>345</v>
      </c>
    </row>
    <row r="1017" spans="1:7">
      <c r="A1017" s="95" t="s">
        <v>689</v>
      </c>
      <c r="D1017" s="95" t="s">
        <v>345</v>
      </c>
      <c r="F1017" s="96">
        <v>3000000</v>
      </c>
      <c r="G1017" s="95" t="s">
        <v>345</v>
      </c>
    </row>
    <row r="1018" spans="1:7">
      <c r="A1018" s="95" t="s">
        <v>690</v>
      </c>
      <c r="D1018" s="95" t="s">
        <v>345</v>
      </c>
      <c r="F1018" s="96">
        <v>4232040</v>
      </c>
      <c r="G1018" s="95" t="s">
        <v>345</v>
      </c>
    </row>
    <row r="1019" spans="1:7">
      <c r="A1019" s="95" t="s">
        <v>690</v>
      </c>
      <c r="D1019" s="95" t="s">
        <v>345</v>
      </c>
      <c r="F1019" s="96">
        <v>3080</v>
      </c>
      <c r="G1019" s="95" t="s">
        <v>345</v>
      </c>
    </row>
    <row r="1020" spans="1:7">
      <c r="A1020" s="95" t="s">
        <v>691</v>
      </c>
      <c r="D1020" s="95" t="s">
        <v>345</v>
      </c>
      <c r="E1020" s="96">
        <v>2380752</v>
      </c>
      <c r="G1020" s="95" t="s">
        <v>345</v>
      </c>
    </row>
    <row r="1021" spans="1:7">
      <c r="A1021" s="95" t="s">
        <v>691</v>
      </c>
      <c r="D1021" s="95" t="s">
        <v>345</v>
      </c>
      <c r="F1021" s="96">
        <v>6374262</v>
      </c>
      <c r="G1021" s="95" t="s">
        <v>345</v>
      </c>
    </row>
    <row r="1022" spans="1:7">
      <c r="A1022" s="95" t="s">
        <v>691</v>
      </c>
      <c r="D1022" s="95" t="s">
        <v>345</v>
      </c>
      <c r="E1022" s="96">
        <v>3993510</v>
      </c>
      <c r="G1022" s="95" t="s">
        <v>345</v>
      </c>
    </row>
    <row r="1023" spans="1:7">
      <c r="A1023" s="95" t="s">
        <v>691</v>
      </c>
      <c r="D1023" s="95" t="s">
        <v>345</v>
      </c>
      <c r="E1023" s="96">
        <v>764400</v>
      </c>
      <c r="G1023" s="95" t="s">
        <v>345</v>
      </c>
    </row>
    <row r="1024" spans="1:7">
      <c r="A1024" s="95" t="s">
        <v>692</v>
      </c>
      <c r="D1024" s="95" t="s">
        <v>345</v>
      </c>
      <c r="E1024" s="96">
        <v>750000</v>
      </c>
      <c r="G1024" s="96">
        <v>3024083347</v>
      </c>
    </row>
    <row r="1025" spans="1:7">
      <c r="A1025" s="95" t="s">
        <v>693</v>
      </c>
      <c r="D1025" s="95" t="s">
        <v>345</v>
      </c>
      <c r="F1025" s="96">
        <v>1781470</v>
      </c>
      <c r="G1025" s="95" t="s">
        <v>345</v>
      </c>
    </row>
    <row r="1026" spans="1:7">
      <c r="A1026" s="95" t="s">
        <v>694</v>
      </c>
      <c r="D1026" s="95" t="s">
        <v>345</v>
      </c>
      <c r="F1026" s="96">
        <v>3490940</v>
      </c>
      <c r="G1026" s="95" t="s">
        <v>345</v>
      </c>
    </row>
    <row r="1027" spans="1:7">
      <c r="A1027" s="95" t="s">
        <v>694</v>
      </c>
      <c r="D1027" s="95" t="s">
        <v>345</v>
      </c>
      <c r="F1027" s="96">
        <v>1980</v>
      </c>
      <c r="G1027" s="95" t="s">
        <v>345</v>
      </c>
    </row>
    <row r="1028" spans="1:7">
      <c r="A1028" s="95" t="s">
        <v>695</v>
      </c>
      <c r="D1028" s="95" t="s">
        <v>345</v>
      </c>
      <c r="E1028" s="96">
        <v>27205810</v>
      </c>
      <c r="G1028" s="95" t="s">
        <v>345</v>
      </c>
    </row>
    <row r="1029" spans="1:7">
      <c r="A1029" s="95" t="s">
        <v>695</v>
      </c>
      <c r="D1029" s="95" t="s">
        <v>345</v>
      </c>
      <c r="E1029" s="96">
        <v>815980</v>
      </c>
      <c r="G1029" s="95" t="s">
        <v>345</v>
      </c>
    </row>
    <row r="1030" spans="1:7">
      <c r="A1030" s="95" t="s">
        <v>695</v>
      </c>
      <c r="D1030" s="95" t="s">
        <v>345</v>
      </c>
      <c r="F1030" s="96">
        <v>5487385</v>
      </c>
      <c r="G1030" s="95" t="s">
        <v>345</v>
      </c>
    </row>
    <row r="1031" spans="1:7">
      <c r="A1031" s="95" t="s">
        <v>695</v>
      </c>
      <c r="D1031" s="95" t="s">
        <v>345</v>
      </c>
      <c r="E1031" s="96">
        <v>2164769</v>
      </c>
      <c r="G1031" s="95" t="s">
        <v>345</v>
      </c>
    </row>
    <row r="1032" spans="1:7">
      <c r="A1032" s="95" t="s">
        <v>695</v>
      </c>
      <c r="D1032" s="95" t="s">
        <v>345</v>
      </c>
      <c r="E1032" s="96">
        <v>-123142</v>
      </c>
      <c r="G1032" s="95" t="s">
        <v>345</v>
      </c>
    </row>
    <row r="1033" spans="1:7">
      <c r="A1033" s="95" t="s">
        <v>696</v>
      </c>
      <c r="D1033" s="95" t="s">
        <v>345</v>
      </c>
      <c r="F1033" s="96">
        <v>2000000</v>
      </c>
      <c r="G1033" s="95" t="s">
        <v>345</v>
      </c>
    </row>
    <row r="1034" spans="1:7">
      <c r="A1034" s="95" t="s">
        <v>696</v>
      </c>
      <c r="D1034" s="95" t="s">
        <v>345</v>
      </c>
      <c r="F1034" s="96">
        <v>11000</v>
      </c>
      <c r="G1034" s="95" t="s">
        <v>345</v>
      </c>
    </row>
    <row r="1035" spans="1:7">
      <c r="A1035" s="95" t="s">
        <v>696</v>
      </c>
      <c r="D1035" s="95" t="s">
        <v>345</v>
      </c>
      <c r="F1035" s="96">
        <v>11000</v>
      </c>
      <c r="G1035" s="95" t="s">
        <v>345</v>
      </c>
    </row>
    <row r="1036" spans="1:7">
      <c r="A1036" s="95" t="s">
        <v>696</v>
      </c>
      <c r="D1036" s="95" t="s">
        <v>345</v>
      </c>
      <c r="F1036" s="96">
        <v>112420</v>
      </c>
      <c r="G1036" s="95" t="s">
        <v>345</v>
      </c>
    </row>
    <row r="1037" spans="1:7">
      <c r="A1037" s="95" t="s">
        <v>696</v>
      </c>
      <c r="D1037" s="95" t="s">
        <v>345</v>
      </c>
      <c r="F1037" s="96">
        <v>629660</v>
      </c>
      <c r="G1037" s="95" t="s">
        <v>345</v>
      </c>
    </row>
    <row r="1038" spans="1:7">
      <c r="A1038" s="95" t="s">
        <v>697</v>
      </c>
      <c r="D1038" s="95" t="s">
        <v>415</v>
      </c>
      <c r="E1038" s="96">
        <v>276302</v>
      </c>
      <c r="G1038" s="95" t="s">
        <v>345</v>
      </c>
    </row>
    <row r="1039" spans="1:7">
      <c r="A1039" s="95" t="s">
        <v>697</v>
      </c>
      <c r="D1039" s="95" t="s">
        <v>345</v>
      </c>
      <c r="E1039" s="96">
        <v>405890</v>
      </c>
      <c r="G1039" s="95" t="s">
        <v>345</v>
      </c>
    </row>
    <row r="1040" spans="1:7">
      <c r="A1040" s="95" t="s">
        <v>697</v>
      </c>
      <c r="D1040" s="95" t="s">
        <v>345</v>
      </c>
      <c r="E1040" s="96">
        <v>310040</v>
      </c>
      <c r="G1040" s="95" t="s">
        <v>345</v>
      </c>
    </row>
    <row r="1041" spans="1:7">
      <c r="A1041" s="95" t="s">
        <v>697</v>
      </c>
      <c r="D1041" s="95" t="s">
        <v>415</v>
      </c>
      <c r="E1041" s="96">
        <v>108890</v>
      </c>
      <c r="G1041" s="95" t="s">
        <v>345</v>
      </c>
    </row>
    <row r="1042" spans="1:7">
      <c r="A1042" s="95" t="s">
        <v>697</v>
      </c>
      <c r="D1042" s="95" t="s">
        <v>415</v>
      </c>
      <c r="E1042" s="96">
        <v>318925</v>
      </c>
      <c r="G1042" s="95" t="s">
        <v>345</v>
      </c>
    </row>
    <row r="1043" spans="1:7">
      <c r="A1043" s="95" t="s">
        <v>697</v>
      </c>
      <c r="D1043" s="95" t="s">
        <v>345</v>
      </c>
      <c r="E1043" s="96">
        <v>56160</v>
      </c>
      <c r="G1043" s="95" t="s">
        <v>345</v>
      </c>
    </row>
    <row r="1044" spans="1:7">
      <c r="A1044" s="95" t="s">
        <v>697</v>
      </c>
      <c r="D1044" s="95" t="s">
        <v>345</v>
      </c>
      <c r="E1044" s="96">
        <v>117840</v>
      </c>
      <c r="G1044" s="95" t="s">
        <v>345</v>
      </c>
    </row>
    <row r="1045" spans="1:7">
      <c r="A1045" s="95" t="s">
        <v>697</v>
      </c>
      <c r="D1045" s="95" t="s">
        <v>345</v>
      </c>
      <c r="E1045" s="96">
        <v>143000</v>
      </c>
      <c r="G1045" s="95" t="s">
        <v>345</v>
      </c>
    </row>
    <row r="1046" spans="1:7">
      <c r="A1046" s="95" t="s">
        <v>698</v>
      </c>
      <c r="D1046" s="95" t="s">
        <v>345</v>
      </c>
      <c r="E1046" s="96">
        <v>600000</v>
      </c>
      <c r="G1046" s="95" t="s">
        <v>345</v>
      </c>
    </row>
    <row r="1047" spans="1:7">
      <c r="A1047" s="95" t="s">
        <v>698</v>
      </c>
      <c r="D1047" s="95" t="s">
        <v>345</v>
      </c>
      <c r="F1047" s="96">
        <v>600000</v>
      </c>
      <c r="G1047" s="95" t="s">
        <v>345</v>
      </c>
    </row>
    <row r="1048" spans="1:7">
      <c r="A1048" s="95" t="s">
        <v>699</v>
      </c>
      <c r="D1048" s="95" t="s">
        <v>345</v>
      </c>
      <c r="F1048" s="96">
        <v>400000</v>
      </c>
      <c r="G1048" s="95" t="s">
        <v>345</v>
      </c>
    </row>
    <row r="1049" spans="1:7">
      <c r="A1049" s="95" t="s">
        <v>699</v>
      </c>
      <c r="D1049" s="95" t="s">
        <v>345</v>
      </c>
      <c r="F1049" s="96">
        <v>2395000</v>
      </c>
      <c r="G1049" s="95" t="s">
        <v>345</v>
      </c>
    </row>
    <row r="1050" spans="1:7">
      <c r="A1050" s="95" t="s">
        <v>700</v>
      </c>
      <c r="D1050" s="95" t="s">
        <v>345</v>
      </c>
      <c r="E1050" s="96">
        <v>462333</v>
      </c>
      <c r="G1050" s="96">
        <v>3040025289</v>
      </c>
    </row>
    <row r="1051" spans="1:7">
      <c r="A1051" s="95" t="s">
        <v>701</v>
      </c>
      <c r="D1051" s="95" t="s">
        <v>345</v>
      </c>
      <c r="F1051" s="96">
        <v>8052666</v>
      </c>
      <c r="G1051" s="95" t="s">
        <v>345</v>
      </c>
    </row>
    <row r="1052" spans="1:7">
      <c r="A1052" s="95" t="s">
        <v>701</v>
      </c>
      <c r="D1052" s="95" t="s">
        <v>345</v>
      </c>
      <c r="F1052" s="96">
        <v>3960</v>
      </c>
      <c r="G1052" s="95" t="s">
        <v>345</v>
      </c>
    </row>
    <row r="1053" spans="1:7">
      <c r="A1053" s="95" t="s">
        <v>701</v>
      </c>
      <c r="D1053" s="95" t="s">
        <v>400</v>
      </c>
      <c r="F1053" s="96">
        <v>109400</v>
      </c>
      <c r="G1053" s="95" t="s">
        <v>345</v>
      </c>
    </row>
    <row r="1054" spans="1:7">
      <c r="A1054" s="95" t="s">
        <v>702</v>
      </c>
      <c r="D1054" s="95" t="s">
        <v>9315</v>
      </c>
      <c r="E1054" s="96">
        <v>170203</v>
      </c>
      <c r="G1054" s="95" t="s">
        <v>345</v>
      </c>
    </row>
    <row r="1055" spans="1:7">
      <c r="A1055" s="95" t="s">
        <v>702</v>
      </c>
      <c r="D1055" s="95" t="s">
        <v>9315</v>
      </c>
      <c r="E1055" s="96">
        <v>147346</v>
      </c>
      <c r="G1055" s="95" t="s">
        <v>345</v>
      </c>
    </row>
    <row r="1056" spans="1:7">
      <c r="A1056" s="95" t="s">
        <v>702</v>
      </c>
      <c r="D1056" s="95" t="s">
        <v>345</v>
      </c>
      <c r="E1056" s="96">
        <v>416000</v>
      </c>
      <c r="G1056" s="95" t="s">
        <v>345</v>
      </c>
    </row>
    <row r="1057" spans="1:7">
      <c r="A1057" s="95" t="s">
        <v>702</v>
      </c>
      <c r="D1057" s="95" t="s">
        <v>345</v>
      </c>
      <c r="E1057" s="96">
        <v>9000</v>
      </c>
      <c r="G1057" s="95" t="s">
        <v>345</v>
      </c>
    </row>
    <row r="1058" spans="1:7">
      <c r="A1058" s="95" t="s">
        <v>702</v>
      </c>
      <c r="D1058" s="95" t="s">
        <v>345</v>
      </c>
      <c r="E1058" s="96">
        <v>4500</v>
      </c>
      <c r="G1058" s="95" t="s">
        <v>345</v>
      </c>
    </row>
    <row r="1059" spans="1:7">
      <c r="A1059" s="95" t="s">
        <v>703</v>
      </c>
      <c r="D1059" s="95" t="s">
        <v>345</v>
      </c>
      <c r="E1059" s="96">
        <v>4147604</v>
      </c>
      <c r="G1059" s="95" t="s">
        <v>345</v>
      </c>
    </row>
    <row r="1060" spans="1:7">
      <c r="A1060" s="95" t="s">
        <v>703</v>
      </c>
      <c r="D1060" s="95" t="s">
        <v>345</v>
      </c>
      <c r="F1060" s="96">
        <v>728592</v>
      </c>
      <c r="G1060" s="95" t="s">
        <v>345</v>
      </c>
    </row>
    <row r="1061" spans="1:7">
      <c r="A1061" s="95" t="s">
        <v>704</v>
      </c>
      <c r="D1061" s="95" t="s">
        <v>345</v>
      </c>
      <c r="E1061" s="96">
        <v>750000</v>
      </c>
      <c r="G1061" s="95" t="s">
        <v>345</v>
      </c>
    </row>
    <row r="1062" spans="1:7">
      <c r="A1062" s="95" t="s">
        <v>704</v>
      </c>
      <c r="D1062" s="95" t="s">
        <v>415</v>
      </c>
      <c r="E1062" s="96">
        <v>66489</v>
      </c>
      <c r="G1062" s="95" t="s">
        <v>345</v>
      </c>
    </row>
    <row r="1063" spans="1:7">
      <c r="A1063" s="95" t="s">
        <v>704</v>
      </c>
      <c r="D1063" s="95" t="s">
        <v>345</v>
      </c>
      <c r="E1063" s="96">
        <v>305890</v>
      </c>
      <c r="G1063" s="95" t="s">
        <v>345</v>
      </c>
    </row>
    <row r="1064" spans="1:7">
      <c r="A1064" s="95" t="s">
        <v>704</v>
      </c>
      <c r="D1064" s="95" t="s">
        <v>415</v>
      </c>
      <c r="E1064" s="96">
        <v>196800</v>
      </c>
      <c r="G1064" s="95" t="s">
        <v>345</v>
      </c>
    </row>
    <row r="1065" spans="1:7">
      <c r="A1065" s="95" t="s">
        <v>704</v>
      </c>
      <c r="D1065" s="95" t="s">
        <v>415</v>
      </c>
      <c r="E1065" s="96">
        <v>190877</v>
      </c>
      <c r="G1065" s="95" t="s">
        <v>345</v>
      </c>
    </row>
    <row r="1066" spans="1:7">
      <c r="A1066" s="95" t="s">
        <v>704</v>
      </c>
      <c r="D1066" s="95" t="s">
        <v>415</v>
      </c>
      <c r="E1066" s="96">
        <v>377896</v>
      </c>
      <c r="G1066" s="95" t="s">
        <v>345</v>
      </c>
    </row>
    <row r="1067" spans="1:7">
      <c r="A1067" s="95" t="s">
        <v>704</v>
      </c>
      <c r="D1067" s="95" t="s">
        <v>415</v>
      </c>
      <c r="E1067" s="96">
        <v>272578</v>
      </c>
      <c r="G1067" s="95" t="s">
        <v>345</v>
      </c>
    </row>
    <row r="1068" spans="1:7">
      <c r="A1068" s="95" t="s">
        <v>704</v>
      </c>
      <c r="D1068" s="95" t="s">
        <v>345</v>
      </c>
      <c r="E1068" s="96">
        <v>200000</v>
      </c>
      <c r="G1068" s="95" t="s">
        <v>345</v>
      </c>
    </row>
    <row r="1069" spans="1:7">
      <c r="A1069" s="95" t="s">
        <v>704</v>
      </c>
      <c r="D1069" s="95" t="s">
        <v>345</v>
      </c>
      <c r="E1069" s="96">
        <v>494000</v>
      </c>
      <c r="G1069" s="95" t="s">
        <v>345</v>
      </c>
    </row>
    <row r="1070" spans="1:7">
      <c r="A1070" s="95" t="s">
        <v>705</v>
      </c>
      <c r="D1070" s="95" t="s">
        <v>345</v>
      </c>
      <c r="F1070" s="96">
        <v>155000</v>
      </c>
      <c r="G1070" s="95" t="s">
        <v>345</v>
      </c>
    </row>
    <row r="1071" spans="1:7">
      <c r="A1071" s="95" t="s">
        <v>705</v>
      </c>
      <c r="D1071" s="95" t="s">
        <v>345</v>
      </c>
      <c r="F1071" s="96">
        <v>42000</v>
      </c>
      <c r="G1071" s="95" t="s">
        <v>345</v>
      </c>
    </row>
    <row r="1072" spans="1:7">
      <c r="A1072" s="95" t="s">
        <v>706</v>
      </c>
      <c r="D1072" s="95" t="s">
        <v>345</v>
      </c>
      <c r="E1072" s="96">
        <v>127180</v>
      </c>
      <c r="G1072" s="95" t="s">
        <v>345</v>
      </c>
    </row>
    <row r="1073" spans="1:7">
      <c r="A1073" s="95" t="s">
        <v>706</v>
      </c>
      <c r="D1073" s="95" t="s">
        <v>345</v>
      </c>
      <c r="E1073" s="96">
        <v>103966</v>
      </c>
      <c r="G1073" s="96">
        <v>3038914000</v>
      </c>
    </row>
    <row r="1074" spans="1:7">
      <c r="A1074" s="95" t="s">
        <v>707</v>
      </c>
      <c r="D1074" s="95" t="s">
        <v>345</v>
      </c>
      <c r="F1074" s="96">
        <v>4944500</v>
      </c>
      <c r="G1074" s="95" t="s">
        <v>345</v>
      </c>
    </row>
    <row r="1075" spans="1:7">
      <c r="A1075" s="95" t="s">
        <v>707</v>
      </c>
      <c r="D1075" s="95" t="s">
        <v>345</v>
      </c>
      <c r="F1075" s="96">
        <v>2860</v>
      </c>
      <c r="G1075" s="96">
        <v>3033966640</v>
      </c>
    </row>
    <row r="1076" spans="1:7">
      <c r="A1076" s="95" t="s">
        <v>708</v>
      </c>
      <c r="D1076" s="95" t="s">
        <v>345</v>
      </c>
      <c r="F1076" s="96">
        <v>3143549</v>
      </c>
      <c r="G1076" s="95" t="s">
        <v>345</v>
      </c>
    </row>
    <row r="1077" spans="1:7">
      <c r="A1077" s="95" t="s">
        <v>708</v>
      </c>
      <c r="D1077" s="95" t="s">
        <v>345</v>
      </c>
      <c r="F1077" s="96">
        <v>2200</v>
      </c>
      <c r="G1077" s="96">
        <v>3030820891</v>
      </c>
    </row>
    <row r="1078" spans="1:7">
      <c r="A1078" s="95" t="s">
        <v>709</v>
      </c>
      <c r="D1078" s="95" t="s">
        <v>345</v>
      </c>
      <c r="F1078" s="96">
        <v>8818780</v>
      </c>
      <c r="G1078" s="95" t="s">
        <v>345</v>
      </c>
    </row>
    <row r="1079" spans="1:7">
      <c r="A1079" s="95" t="s">
        <v>709</v>
      </c>
      <c r="D1079" s="95" t="s">
        <v>345</v>
      </c>
      <c r="F1079" s="96">
        <v>2640</v>
      </c>
      <c r="G1079" s="95" t="s">
        <v>345</v>
      </c>
    </row>
    <row r="1080" spans="1:7">
      <c r="A1080" s="95" t="s">
        <v>709</v>
      </c>
      <c r="D1080" s="95" t="s">
        <v>400</v>
      </c>
      <c r="F1080" s="96">
        <v>79400</v>
      </c>
      <c r="G1080" s="95" t="s">
        <v>345</v>
      </c>
    </row>
    <row r="1081" spans="1:7">
      <c r="A1081" s="95" t="s">
        <v>710</v>
      </c>
      <c r="D1081" s="95" t="s">
        <v>345</v>
      </c>
      <c r="E1081" s="96">
        <v>9182596</v>
      </c>
      <c r="G1081" s="95" t="s">
        <v>345</v>
      </c>
    </row>
    <row r="1082" spans="1:7">
      <c r="A1082" s="95" t="s">
        <v>710</v>
      </c>
      <c r="D1082" s="95" t="s">
        <v>345</v>
      </c>
      <c r="F1082" s="96">
        <v>1098019</v>
      </c>
      <c r="G1082" s="95" t="s">
        <v>345</v>
      </c>
    </row>
    <row r="1083" spans="1:7">
      <c r="A1083" s="95" t="s">
        <v>710</v>
      </c>
      <c r="D1083" s="95" t="s">
        <v>345</v>
      </c>
      <c r="E1083" s="96">
        <v>789700</v>
      </c>
      <c r="G1083" s="95" t="s">
        <v>345</v>
      </c>
    </row>
    <row r="1084" spans="1:7">
      <c r="A1084" s="95" t="s">
        <v>710</v>
      </c>
      <c r="D1084" s="95" t="s">
        <v>345</v>
      </c>
      <c r="E1084" s="96">
        <v>123142</v>
      </c>
      <c r="G1084" s="95" t="s">
        <v>345</v>
      </c>
    </row>
    <row r="1085" spans="1:7">
      <c r="A1085" s="95" t="s">
        <v>711</v>
      </c>
      <c r="D1085" s="95" t="s">
        <v>345</v>
      </c>
      <c r="E1085" s="96">
        <v>1145170</v>
      </c>
      <c r="G1085" s="95" t="s">
        <v>345</v>
      </c>
    </row>
    <row r="1086" spans="1:7">
      <c r="A1086" s="95" t="s">
        <v>711</v>
      </c>
      <c r="D1086" s="95" t="s">
        <v>345</v>
      </c>
      <c r="E1086" s="96">
        <v>20000</v>
      </c>
      <c r="G1086" s="95" t="s">
        <v>345</v>
      </c>
    </row>
    <row r="1087" spans="1:7">
      <c r="A1087" s="95" t="s">
        <v>711</v>
      </c>
      <c r="D1087" s="95" t="s">
        <v>345</v>
      </c>
      <c r="E1087" s="96">
        <v>600000</v>
      </c>
      <c r="G1087" s="95" t="s">
        <v>345</v>
      </c>
    </row>
    <row r="1088" spans="1:7">
      <c r="A1088" s="95" t="s">
        <v>711</v>
      </c>
      <c r="D1088" s="95" t="s">
        <v>345</v>
      </c>
      <c r="E1088" s="96">
        <v>427460</v>
      </c>
      <c r="G1088" s="95" t="s">
        <v>345</v>
      </c>
    </row>
    <row r="1089" spans="1:7">
      <c r="A1089" s="95" t="s">
        <v>711</v>
      </c>
      <c r="D1089" s="95" t="s">
        <v>345</v>
      </c>
      <c r="E1089" s="96">
        <v>414850</v>
      </c>
      <c r="G1089" s="95" t="s">
        <v>345</v>
      </c>
    </row>
    <row r="1090" spans="1:7">
      <c r="A1090" s="95" t="s">
        <v>711</v>
      </c>
      <c r="D1090" s="95" t="s">
        <v>345</v>
      </c>
      <c r="E1090" s="96">
        <v>405890</v>
      </c>
      <c r="G1090" s="95" t="s">
        <v>345</v>
      </c>
    </row>
    <row r="1091" spans="1:7">
      <c r="A1091" s="95" t="s">
        <v>711</v>
      </c>
      <c r="D1091" s="95" t="s">
        <v>415</v>
      </c>
      <c r="E1091" s="96">
        <v>388681</v>
      </c>
      <c r="G1091" s="95" t="s">
        <v>345</v>
      </c>
    </row>
    <row r="1092" spans="1:7">
      <c r="A1092" s="95" t="s">
        <v>711</v>
      </c>
      <c r="D1092" s="95" t="s">
        <v>345</v>
      </c>
      <c r="E1092" s="96">
        <v>100000</v>
      </c>
      <c r="G1092" s="95" t="s">
        <v>345</v>
      </c>
    </row>
    <row r="1093" spans="1:7">
      <c r="A1093" s="95" t="s">
        <v>712</v>
      </c>
      <c r="D1093" s="95" t="s">
        <v>345</v>
      </c>
      <c r="E1093" s="96">
        <v>391097</v>
      </c>
      <c r="G1093" s="95" t="s">
        <v>345</v>
      </c>
    </row>
    <row r="1094" spans="1:7">
      <c r="A1094" s="95" t="s">
        <v>712</v>
      </c>
      <c r="D1094" s="95" t="s">
        <v>345</v>
      </c>
      <c r="E1094" s="96">
        <v>16380</v>
      </c>
      <c r="G1094" s="95" t="s">
        <v>345</v>
      </c>
    </row>
    <row r="1095" spans="1:7">
      <c r="A1095" s="95" t="s">
        <v>713</v>
      </c>
      <c r="D1095" s="95" t="s">
        <v>345</v>
      </c>
      <c r="F1095" s="96">
        <v>1485780</v>
      </c>
      <c r="G1095" s="95" t="s">
        <v>345</v>
      </c>
    </row>
    <row r="1096" spans="1:7">
      <c r="A1096" s="95" t="s">
        <v>713</v>
      </c>
      <c r="D1096" s="95" t="s">
        <v>9315</v>
      </c>
      <c r="F1096" s="96">
        <v>100000</v>
      </c>
      <c r="G1096" s="95" t="s">
        <v>345</v>
      </c>
    </row>
    <row r="1097" spans="1:7">
      <c r="A1097" s="95" t="s">
        <v>713</v>
      </c>
      <c r="D1097" s="95" t="s">
        <v>562</v>
      </c>
      <c r="F1097" s="96">
        <v>100000</v>
      </c>
      <c r="G1097" s="95" t="s">
        <v>345</v>
      </c>
    </row>
    <row r="1098" spans="1:7">
      <c r="A1098" s="95" t="s">
        <v>713</v>
      </c>
      <c r="D1098" s="95" t="s">
        <v>345</v>
      </c>
      <c r="F1098" s="96">
        <v>77000</v>
      </c>
      <c r="G1098" s="95" t="s">
        <v>345</v>
      </c>
    </row>
    <row r="1099" spans="1:7">
      <c r="A1099" s="95" t="s">
        <v>713</v>
      </c>
      <c r="D1099" s="95" t="s">
        <v>345</v>
      </c>
      <c r="F1099" s="96">
        <v>110000</v>
      </c>
      <c r="G1099" s="95" t="s">
        <v>345</v>
      </c>
    </row>
    <row r="1100" spans="1:7">
      <c r="A1100" s="95" t="s">
        <v>713</v>
      </c>
      <c r="D1100" s="95" t="s">
        <v>345</v>
      </c>
      <c r="F1100" s="96">
        <v>38110</v>
      </c>
      <c r="G1100" s="95" t="s">
        <v>345</v>
      </c>
    </row>
    <row r="1101" spans="1:7">
      <c r="A1101" s="95" t="s">
        <v>713</v>
      </c>
      <c r="D1101" s="95" t="s">
        <v>345</v>
      </c>
      <c r="F1101" s="96">
        <v>11000</v>
      </c>
      <c r="G1101" s="95" t="s">
        <v>345</v>
      </c>
    </row>
    <row r="1102" spans="1:7">
      <c r="A1102" s="95" t="s">
        <v>713</v>
      </c>
      <c r="D1102" s="95" t="s">
        <v>345</v>
      </c>
      <c r="F1102" s="96">
        <v>11000</v>
      </c>
      <c r="G1102" s="95" t="s">
        <v>345</v>
      </c>
    </row>
    <row r="1103" spans="1:7">
      <c r="A1103" s="95" t="s">
        <v>713</v>
      </c>
      <c r="D1103" s="95" t="s">
        <v>345</v>
      </c>
      <c r="F1103" s="96">
        <v>144600</v>
      </c>
      <c r="G1103" s="95" t="s">
        <v>345</v>
      </c>
    </row>
    <row r="1104" spans="1:7">
      <c r="A1104" s="95" t="s">
        <v>713</v>
      </c>
      <c r="D1104" s="95" t="s">
        <v>345</v>
      </c>
      <c r="F1104" s="96">
        <v>3850</v>
      </c>
      <c r="G1104" s="95" t="s">
        <v>345</v>
      </c>
    </row>
    <row r="1105" spans="1:7">
      <c r="A1105" s="95" t="s">
        <v>713</v>
      </c>
      <c r="D1105" s="95" t="s">
        <v>345</v>
      </c>
      <c r="F1105" s="96">
        <v>11000</v>
      </c>
      <c r="G1105" s="95" t="s">
        <v>345</v>
      </c>
    </row>
    <row r="1106" spans="1:7">
      <c r="A1106" s="95" t="s">
        <v>713</v>
      </c>
      <c r="D1106" s="95" t="s">
        <v>345</v>
      </c>
      <c r="F1106" s="96">
        <v>44100</v>
      </c>
      <c r="G1106" s="95" t="s">
        <v>345</v>
      </c>
    </row>
    <row r="1107" spans="1:7">
      <c r="A1107" s="95" t="s">
        <v>714</v>
      </c>
      <c r="D1107" s="95" t="s">
        <v>349</v>
      </c>
      <c r="F1107" s="96">
        <v>385681</v>
      </c>
      <c r="G1107" s="95" t="s">
        <v>345</v>
      </c>
    </row>
    <row r="1108" spans="1:7">
      <c r="A1108" s="95" t="s">
        <v>715</v>
      </c>
      <c r="D1108" s="95" t="s">
        <v>345</v>
      </c>
      <c r="E1108" s="96">
        <v>4000000</v>
      </c>
      <c r="G1108" s="95" t="s">
        <v>345</v>
      </c>
    </row>
    <row r="1109" spans="1:7">
      <c r="A1109" s="95" t="s">
        <v>715</v>
      </c>
      <c r="D1109" s="95" t="s">
        <v>345</v>
      </c>
      <c r="F1109" s="96">
        <v>4000000</v>
      </c>
      <c r="G1109" s="95" t="s">
        <v>345</v>
      </c>
    </row>
    <row r="1110" spans="1:7">
      <c r="A1110" s="95" t="s">
        <v>716</v>
      </c>
      <c r="D1110" s="95" t="s">
        <v>345</v>
      </c>
      <c r="F1110" s="96">
        <v>1368000</v>
      </c>
      <c r="G1110" s="95" t="s">
        <v>345</v>
      </c>
    </row>
    <row r="1111" spans="1:7">
      <c r="A1111" s="95" t="s">
        <v>716</v>
      </c>
      <c r="D1111" s="95" t="s">
        <v>345</v>
      </c>
      <c r="F1111" s="96">
        <v>1200000</v>
      </c>
      <c r="G1111" s="95" t="s">
        <v>345</v>
      </c>
    </row>
    <row r="1112" spans="1:7">
      <c r="A1112" s="95" t="s">
        <v>716</v>
      </c>
      <c r="D1112" s="95" t="s">
        <v>345</v>
      </c>
      <c r="F1112" s="96">
        <v>1552500</v>
      </c>
      <c r="G1112" s="96">
        <v>3028184397</v>
      </c>
    </row>
    <row r="1113" spans="1:7">
      <c r="A1113" s="95" t="s">
        <v>717</v>
      </c>
      <c r="D1113" s="95" t="s">
        <v>345</v>
      </c>
      <c r="F1113" s="96">
        <v>4100706</v>
      </c>
      <c r="G1113" s="95" t="s">
        <v>345</v>
      </c>
    </row>
    <row r="1114" spans="1:7">
      <c r="A1114" s="95" t="s">
        <v>717</v>
      </c>
      <c r="D1114" s="95" t="s">
        <v>345</v>
      </c>
      <c r="F1114" s="96">
        <v>2860</v>
      </c>
      <c r="G1114" s="95" t="s">
        <v>345</v>
      </c>
    </row>
    <row r="1115" spans="1:7">
      <c r="A1115" s="95" t="s">
        <v>718</v>
      </c>
      <c r="D1115" s="95" t="s">
        <v>345</v>
      </c>
      <c r="E1115" s="96">
        <v>6305913</v>
      </c>
      <c r="G1115" s="95" t="s">
        <v>345</v>
      </c>
    </row>
    <row r="1116" spans="1:7">
      <c r="A1116" s="95" t="s">
        <v>718</v>
      </c>
      <c r="D1116" s="95" t="s">
        <v>345</v>
      </c>
      <c r="F1116" s="96">
        <v>3748290</v>
      </c>
      <c r="G1116" s="95" t="s">
        <v>345</v>
      </c>
    </row>
    <row r="1117" spans="1:7">
      <c r="A1117" s="95" t="s">
        <v>718</v>
      </c>
      <c r="D1117" s="95" t="s">
        <v>345</v>
      </c>
      <c r="F1117" s="96">
        <v>689000</v>
      </c>
      <c r="G1117" s="95" t="s">
        <v>345</v>
      </c>
    </row>
    <row r="1118" spans="1:7">
      <c r="A1118" s="95" t="s">
        <v>719</v>
      </c>
      <c r="D1118" s="95" t="s">
        <v>345</v>
      </c>
      <c r="E1118" s="96">
        <v>750000</v>
      </c>
      <c r="G1118" s="95" t="s">
        <v>345</v>
      </c>
    </row>
    <row r="1119" spans="1:7">
      <c r="A1119" s="95" t="s">
        <v>719</v>
      </c>
      <c r="D1119" s="95" t="s">
        <v>345</v>
      </c>
      <c r="E1119" s="96">
        <v>15960</v>
      </c>
      <c r="G1119" s="95" t="s">
        <v>345</v>
      </c>
    </row>
    <row r="1120" spans="1:7">
      <c r="A1120" s="95" t="s">
        <v>719</v>
      </c>
      <c r="D1120" s="95" t="s">
        <v>415</v>
      </c>
      <c r="E1120" s="96">
        <v>188240</v>
      </c>
      <c r="G1120" s="95" t="s">
        <v>345</v>
      </c>
    </row>
    <row r="1121" spans="1:7">
      <c r="A1121" s="95" t="s">
        <v>719</v>
      </c>
      <c r="D1121" s="95" t="s">
        <v>345</v>
      </c>
      <c r="E1121" s="96">
        <v>727210</v>
      </c>
      <c r="G1121" s="95" t="s">
        <v>345</v>
      </c>
    </row>
    <row r="1122" spans="1:7">
      <c r="A1122" s="95" t="s">
        <v>719</v>
      </c>
      <c r="D1122" s="95" t="s">
        <v>345</v>
      </c>
      <c r="E1122" s="96">
        <v>600000</v>
      </c>
      <c r="G1122" s="95" t="s">
        <v>345</v>
      </c>
    </row>
    <row r="1123" spans="1:7">
      <c r="A1123" s="95" t="s">
        <v>719</v>
      </c>
      <c r="D1123" s="95" t="s">
        <v>415</v>
      </c>
      <c r="E1123" s="96">
        <v>1572086</v>
      </c>
      <c r="G1123" s="95" t="s">
        <v>345</v>
      </c>
    </row>
    <row r="1124" spans="1:7">
      <c r="A1124" s="95" t="s">
        <v>719</v>
      </c>
      <c r="D1124" s="95" t="s">
        <v>415</v>
      </c>
      <c r="E1124" s="96">
        <v>740250</v>
      </c>
      <c r="G1124" s="95" t="s">
        <v>345</v>
      </c>
    </row>
    <row r="1125" spans="1:7">
      <c r="A1125" s="95" t="s">
        <v>719</v>
      </c>
      <c r="D1125" s="95" t="s">
        <v>415</v>
      </c>
      <c r="E1125" s="96">
        <v>492000</v>
      </c>
      <c r="G1125" s="95" t="s">
        <v>345</v>
      </c>
    </row>
    <row r="1126" spans="1:7">
      <c r="A1126" s="95" t="s">
        <v>719</v>
      </c>
      <c r="D1126" s="95" t="s">
        <v>415</v>
      </c>
      <c r="E1126" s="96">
        <v>590400</v>
      </c>
      <c r="G1126" s="95" t="s">
        <v>345</v>
      </c>
    </row>
    <row r="1127" spans="1:7">
      <c r="A1127" s="95" t="s">
        <v>719</v>
      </c>
      <c r="D1127" s="95" t="s">
        <v>345</v>
      </c>
      <c r="E1127" s="96">
        <v>27000</v>
      </c>
      <c r="G1127" s="95" t="s">
        <v>345</v>
      </c>
    </row>
    <row r="1128" spans="1:7">
      <c r="A1128" s="95" t="s">
        <v>719</v>
      </c>
      <c r="D1128" s="95" t="s">
        <v>345</v>
      </c>
      <c r="E1128" s="95">
        <v>990</v>
      </c>
      <c r="G1128" s="95" t="s">
        <v>345</v>
      </c>
    </row>
    <row r="1129" spans="1:7">
      <c r="A1129" s="95" t="s">
        <v>720</v>
      </c>
      <c r="D1129" s="95" t="s">
        <v>345</v>
      </c>
      <c r="E1129" s="96">
        <v>250747</v>
      </c>
      <c r="G1129" s="95" t="s">
        <v>345</v>
      </c>
    </row>
    <row r="1130" spans="1:7">
      <c r="A1130" s="95" t="s">
        <v>720</v>
      </c>
      <c r="D1130" s="95" t="s">
        <v>345</v>
      </c>
      <c r="E1130" s="96">
        <v>168993</v>
      </c>
      <c r="G1130" s="95" t="s">
        <v>345</v>
      </c>
    </row>
    <row r="1131" spans="1:7">
      <c r="A1131" s="95" t="s">
        <v>720</v>
      </c>
      <c r="D1131" s="95" t="s">
        <v>345</v>
      </c>
      <c r="E1131" s="96">
        <v>54676</v>
      </c>
      <c r="G1131" s="95" t="s">
        <v>345</v>
      </c>
    </row>
    <row r="1132" spans="1:7">
      <c r="A1132" s="95" t="s">
        <v>721</v>
      </c>
      <c r="D1132" s="95" t="s">
        <v>345</v>
      </c>
      <c r="F1132" s="96">
        <v>110000</v>
      </c>
      <c r="G1132" s="95" t="s">
        <v>345</v>
      </c>
    </row>
    <row r="1133" spans="1:7">
      <c r="A1133" s="95" t="s">
        <v>721</v>
      </c>
      <c r="D1133" s="95" t="s">
        <v>345</v>
      </c>
      <c r="F1133" s="96">
        <v>114400</v>
      </c>
      <c r="G1133" s="95" t="s">
        <v>345</v>
      </c>
    </row>
    <row r="1134" spans="1:7">
      <c r="A1134" s="95" t="s">
        <v>721</v>
      </c>
      <c r="D1134" s="95" t="s">
        <v>345</v>
      </c>
      <c r="F1134" s="96">
        <v>100500</v>
      </c>
      <c r="G1134" s="95" t="s">
        <v>345</v>
      </c>
    </row>
    <row r="1135" spans="1:7">
      <c r="A1135" s="95" t="s">
        <v>722</v>
      </c>
      <c r="D1135" s="95" t="s">
        <v>345</v>
      </c>
      <c r="F1135" s="96">
        <v>1819100</v>
      </c>
      <c r="G1135" s="95" t="s">
        <v>345</v>
      </c>
    </row>
    <row r="1136" spans="1:7">
      <c r="A1136" s="95" t="s">
        <v>722</v>
      </c>
      <c r="D1136" s="95" t="s">
        <v>345</v>
      </c>
      <c r="F1136" s="95">
        <v>800</v>
      </c>
      <c r="G1136" s="96">
        <v>3029983206</v>
      </c>
    </row>
    <row r="1137" spans="1:7">
      <c r="A1137" s="95" t="s">
        <v>723</v>
      </c>
      <c r="D1137" s="95" t="s">
        <v>345</v>
      </c>
      <c r="F1137" s="96">
        <v>4510963</v>
      </c>
      <c r="G1137" s="95" t="s">
        <v>345</v>
      </c>
    </row>
    <row r="1138" spans="1:7">
      <c r="A1138" s="95" t="s">
        <v>723</v>
      </c>
      <c r="D1138" s="95" t="s">
        <v>345</v>
      </c>
      <c r="F1138" s="96">
        <v>2860</v>
      </c>
      <c r="G1138" s="95" t="s">
        <v>345</v>
      </c>
    </row>
    <row r="1139" spans="1:7">
      <c r="A1139" s="95" t="s">
        <v>724</v>
      </c>
      <c r="D1139" s="95" t="s">
        <v>345</v>
      </c>
      <c r="E1139" s="96">
        <v>10124533</v>
      </c>
      <c r="G1139" s="95" t="s">
        <v>345</v>
      </c>
    </row>
    <row r="1140" spans="1:7">
      <c r="A1140" s="95" t="s">
        <v>724</v>
      </c>
      <c r="D1140" s="95" t="s">
        <v>345</v>
      </c>
      <c r="F1140" s="96">
        <v>1954885</v>
      </c>
      <c r="G1140" s="95" t="s">
        <v>345</v>
      </c>
    </row>
    <row r="1141" spans="1:7">
      <c r="A1141" s="95" t="s">
        <v>724</v>
      </c>
      <c r="D1141" s="95" t="s">
        <v>345</v>
      </c>
      <c r="E1141" s="96">
        <v>74200</v>
      </c>
      <c r="G1141" s="95" t="s">
        <v>345</v>
      </c>
    </row>
    <row r="1142" spans="1:7">
      <c r="A1142" s="95" t="s">
        <v>725</v>
      </c>
      <c r="D1142" s="95" t="s">
        <v>345</v>
      </c>
      <c r="F1142" s="96">
        <v>1481700</v>
      </c>
      <c r="G1142" s="95" t="s">
        <v>345</v>
      </c>
    </row>
    <row r="1143" spans="1:7">
      <c r="A1143" s="95" t="s">
        <v>725</v>
      </c>
      <c r="D1143" s="95" t="s">
        <v>345</v>
      </c>
      <c r="F1143" s="96">
        <v>1760000</v>
      </c>
      <c r="G1143" s="95" t="s">
        <v>345</v>
      </c>
    </row>
    <row r="1144" spans="1:7">
      <c r="A1144" s="95" t="s">
        <v>725</v>
      </c>
      <c r="D1144" s="95" t="s">
        <v>345</v>
      </c>
      <c r="F1144" s="96">
        <v>82300</v>
      </c>
      <c r="G1144" s="95" t="s">
        <v>345</v>
      </c>
    </row>
    <row r="1145" spans="1:7">
      <c r="A1145" s="95" t="s">
        <v>725</v>
      </c>
      <c r="D1145" s="95" t="s">
        <v>345</v>
      </c>
      <c r="F1145" s="96">
        <v>991100</v>
      </c>
      <c r="G1145" s="95" t="s">
        <v>345</v>
      </c>
    </row>
    <row r="1146" spans="1:7">
      <c r="A1146" s="95" t="s">
        <v>725</v>
      </c>
      <c r="D1146" s="95" t="s">
        <v>400</v>
      </c>
      <c r="F1146" s="95">
        <v>500</v>
      </c>
      <c r="G1146" s="95" t="s">
        <v>345</v>
      </c>
    </row>
    <row r="1147" spans="1:7">
      <c r="A1147" s="95" t="s">
        <v>726</v>
      </c>
      <c r="D1147" s="95" t="s">
        <v>345</v>
      </c>
      <c r="E1147" s="96">
        <v>64000</v>
      </c>
      <c r="G1147" s="95" t="s">
        <v>345</v>
      </c>
    </row>
    <row r="1148" spans="1:7">
      <c r="A1148" s="95" t="s">
        <v>726</v>
      </c>
      <c r="D1148" s="95" t="s">
        <v>345</v>
      </c>
      <c r="E1148" s="96">
        <v>4000</v>
      </c>
      <c r="G1148" s="95" t="s">
        <v>345</v>
      </c>
    </row>
    <row r="1149" spans="1:7">
      <c r="A1149" s="95" t="s">
        <v>726</v>
      </c>
      <c r="D1149" s="95" t="s">
        <v>345</v>
      </c>
      <c r="E1149" s="96">
        <v>93400</v>
      </c>
      <c r="G1149" s="95" t="s">
        <v>345</v>
      </c>
    </row>
    <row r="1150" spans="1:7">
      <c r="A1150" s="95" t="s">
        <v>726</v>
      </c>
      <c r="D1150" s="95" t="s">
        <v>345</v>
      </c>
      <c r="E1150" s="96">
        <v>500000</v>
      </c>
      <c r="G1150" s="95" t="s">
        <v>345</v>
      </c>
    </row>
    <row r="1151" spans="1:7">
      <c r="A1151" s="95" t="s">
        <v>726</v>
      </c>
      <c r="D1151" s="95" t="s">
        <v>415</v>
      </c>
      <c r="E1151" s="96">
        <v>406524</v>
      </c>
      <c r="G1151" s="95" t="s">
        <v>345</v>
      </c>
    </row>
    <row r="1152" spans="1:7">
      <c r="A1152" s="95" t="s">
        <v>726</v>
      </c>
      <c r="D1152" s="95" t="s">
        <v>415</v>
      </c>
      <c r="E1152" s="96">
        <v>444150</v>
      </c>
      <c r="G1152" s="95" t="s">
        <v>345</v>
      </c>
    </row>
    <row r="1153" spans="1:7">
      <c r="A1153" s="95" t="s">
        <v>727</v>
      </c>
      <c r="D1153" s="95" t="s">
        <v>345</v>
      </c>
      <c r="E1153" s="96">
        <v>830243</v>
      </c>
      <c r="G1153" s="96">
        <v>3031739948</v>
      </c>
    </row>
    <row r="1154" spans="1:7">
      <c r="A1154" s="95" t="s">
        <v>728</v>
      </c>
      <c r="D1154" s="95" t="s">
        <v>345</v>
      </c>
      <c r="F1154" s="96">
        <v>24200</v>
      </c>
      <c r="G1154" s="95" t="s">
        <v>345</v>
      </c>
    </row>
    <row r="1155" spans="1:7">
      <c r="A1155" s="95" t="s">
        <v>728</v>
      </c>
      <c r="D1155" s="95" t="s">
        <v>345</v>
      </c>
      <c r="F1155" s="96">
        <v>18500</v>
      </c>
      <c r="G1155" s="95" t="s">
        <v>345</v>
      </c>
    </row>
    <row r="1156" spans="1:7">
      <c r="A1156" s="95" t="s">
        <v>728</v>
      </c>
      <c r="D1156" s="95" t="s">
        <v>345</v>
      </c>
      <c r="F1156" s="96">
        <v>21320</v>
      </c>
      <c r="G1156" s="95" t="s">
        <v>345</v>
      </c>
    </row>
    <row r="1157" spans="1:7">
      <c r="A1157" s="95" t="s">
        <v>728</v>
      </c>
      <c r="D1157" s="95" t="s">
        <v>345</v>
      </c>
      <c r="F1157" s="96">
        <v>371250</v>
      </c>
      <c r="G1157" s="95" t="s">
        <v>345</v>
      </c>
    </row>
    <row r="1158" spans="1:7">
      <c r="A1158" s="95" t="s">
        <v>728</v>
      </c>
      <c r="D1158" s="95" t="s">
        <v>345</v>
      </c>
      <c r="F1158" s="96">
        <v>371250</v>
      </c>
      <c r="G1158" s="95" t="s">
        <v>345</v>
      </c>
    </row>
    <row r="1159" spans="1:7">
      <c r="A1159" s="95" t="s">
        <v>728</v>
      </c>
      <c r="D1159" s="95" t="s">
        <v>345</v>
      </c>
      <c r="F1159" s="96">
        <v>20690</v>
      </c>
      <c r="G1159" s="95" t="s">
        <v>345</v>
      </c>
    </row>
    <row r="1160" spans="1:7">
      <c r="A1160" s="95" t="s">
        <v>728</v>
      </c>
      <c r="D1160" s="95" t="s">
        <v>345</v>
      </c>
      <c r="F1160" s="96">
        <v>30490</v>
      </c>
      <c r="G1160" s="95" t="s">
        <v>345</v>
      </c>
    </row>
    <row r="1161" spans="1:7">
      <c r="A1161" s="95" t="s">
        <v>728</v>
      </c>
      <c r="D1161" s="95" t="s">
        <v>345</v>
      </c>
      <c r="F1161" s="96">
        <v>123400</v>
      </c>
      <c r="G1161" s="95" t="s">
        <v>345</v>
      </c>
    </row>
    <row r="1162" spans="1:7">
      <c r="A1162" s="95" t="s">
        <v>728</v>
      </c>
      <c r="D1162" s="95" t="s">
        <v>345</v>
      </c>
      <c r="F1162" s="96">
        <v>2300600</v>
      </c>
      <c r="G1162" s="95" t="s">
        <v>345</v>
      </c>
    </row>
    <row r="1163" spans="1:7">
      <c r="A1163" s="95" t="s">
        <v>728</v>
      </c>
      <c r="D1163" s="95" t="s">
        <v>345</v>
      </c>
      <c r="F1163" s="96">
        <v>27050</v>
      </c>
      <c r="G1163" s="95" t="s">
        <v>345</v>
      </c>
    </row>
    <row r="1164" spans="1:7">
      <c r="A1164" s="95" t="s">
        <v>728</v>
      </c>
      <c r="D1164" s="95" t="s">
        <v>345</v>
      </c>
      <c r="F1164" s="96">
        <v>21780</v>
      </c>
      <c r="G1164" s="95" t="s">
        <v>345</v>
      </c>
    </row>
    <row r="1165" spans="1:7">
      <c r="A1165" s="95" t="s">
        <v>729</v>
      </c>
      <c r="D1165" s="95" t="s">
        <v>345</v>
      </c>
      <c r="F1165" s="96">
        <v>2446780</v>
      </c>
      <c r="G1165" s="95" t="s">
        <v>345</v>
      </c>
    </row>
    <row r="1166" spans="1:7">
      <c r="A1166" s="95" t="s">
        <v>729</v>
      </c>
      <c r="D1166" s="95" t="s">
        <v>345</v>
      </c>
      <c r="F1166" s="96">
        <v>1540</v>
      </c>
      <c r="G1166" s="95" t="s">
        <v>345</v>
      </c>
    </row>
    <row r="1167" spans="1:7">
      <c r="A1167" s="95" t="s">
        <v>730</v>
      </c>
      <c r="D1167" s="95" t="s">
        <v>345</v>
      </c>
      <c r="E1167" s="96">
        <v>20436563</v>
      </c>
      <c r="G1167" s="95" t="s">
        <v>345</v>
      </c>
    </row>
    <row r="1168" spans="1:7">
      <c r="A1168" s="95" t="s">
        <v>730</v>
      </c>
      <c r="D1168" s="95" t="s">
        <v>345</v>
      </c>
      <c r="F1168" s="96">
        <v>4996946</v>
      </c>
      <c r="G1168" s="95" t="s">
        <v>345</v>
      </c>
    </row>
    <row r="1169" spans="1:7">
      <c r="A1169" s="95" t="s">
        <v>730</v>
      </c>
      <c r="D1169" s="95" t="s">
        <v>345</v>
      </c>
      <c r="E1169" s="96">
        <v>232980</v>
      </c>
      <c r="G1169" s="95" t="s">
        <v>345</v>
      </c>
    </row>
    <row r="1170" spans="1:7">
      <c r="A1170" s="95" t="s">
        <v>730</v>
      </c>
      <c r="D1170" s="95" t="s">
        <v>345</v>
      </c>
      <c r="E1170" s="96">
        <v>-1712375</v>
      </c>
      <c r="G1170" s="95" t="s">
        <v>345</v>
      </c>
    </row>
    <row r="1171" spans="1:7">
      <c r="A1171" s="95" t="s">
        <v>731</v>
      </c>
      <c r="D1171" s="95" t="s">
        <v>9315</v>
      </c>
      <c r="E1171" s="96">
        <v>452681</v>
      </c>
      <c r="G1171" s="95" t="s">
        <v>345</v>
      </c>
    </row>
    <row r="1172" spans="1:7">
      <c r="A1172" s="95" t="s">
        <v>731</v>
      </c>
      <c r="D1172" s="95" t="s">
        <v>345</v>
      </c>
      <c r="E1172" s="96">
        <v>6900</v>
      </c>
      <c r="G1172" s="95" t="s">
        <v>345</v>
      </c>
    </row>
    <row r="1173" spans="1:7">
      <c r="A1173" s="95" t="s">
        <v>731</v>
      </c>
      <c r="D1173" s="95" t="s">
        <v>415</v>
      </c>
      <c r="E1173" s="96">
        <v>856184</v>
      </c>
      <c r="G1173" s="95" t="s">
        <v>345</v>
      </c>
    </row>
    <row r="1174" spans="1:7">
      <c r="A1174" s="95" t="s">
        <v>731</v>
      </c>
      <c r="D1174" s="95" t="s">
        <v>345</v>
      </c>
      <c r="E1174" s="96">
        <v>540000</v>
      </c>
      <c r="G1174" s="95" t="s">
        <v>345</v>
      </c>
    </row>
    <row r="1175" spans="1:7">
      <c r="A1175" s="95" t="s">
        <v>732</v>
      </c>
      <c r="D1175" s="95" t="s">
        <v>345</v>
      </c>
      <c r="E1175" s="96">
        <v>438908</v>
      </c>
      <c r="G1175" s="95" t="s">
        <v>345</v>
      </c>
    </row>
    <row r="1176" spans="1:7">
      <c r="A1176" s="95" t="s">
        <v>732</v>
      </c>
      <c r="D1176" s="95" t="s">
        <v>345</v>
      </c>
      <c r="E1176" s="96">
        <v>22203</v>
      </c>
      <c r="G1176" s="95" t="s">
        <v>345</v>
      </c>
    </row>
    <row r="1177" spans="1:7">
      <c r="A1177" s="95" t="s">
        <v>732</v>
      </c>
      <c r="D1177" s="95" t="s">
        <v>345</v>
      </c>
      <c r="E1177" s="96">
        <v>74009</v>
      </c>
      <c r="G1177" s="95" t="s">
        <v>345</v>
      </c>
    </row>
    <row r="1178" spans="1:7">
      <c r="A1178" s="95" t="s">
        <v>733</v>
      </c>
      <c r="D1178" s="95" t="s">
        <v>345</v>
      </c>
      <c r="E1178" s="96">
        <v>50409000</v>
      </c>
      <c r="G1178" s="96">
        <v>3092721205</v>
      </c>
    </row>
    <row r="1179" spans="1:7">
      <c r="A1179" s="95" t="s">
        <v>734</v>
      </c>
      <c r="D1179" s="95" t="s">
        <v>345</v>
      </c>
      <c r="F1179" s="96">
        <v>7611238</v>
      </c>
      <c r="G1179" s="95" t="s">
        <v>345</v>
      </c>
    </row>
    <row r="1180" spans="1:7">
      <c r="A1180" s="95" t="s">
        <v>734</v>
      </c>
      <c r="D1180" s="95" t="s">
        <v>345</v>
      </c>
      <c r="F1180" s="96">
        <v>4180</v>
      </c>
      <c r="G1180" s="95" t="s">
        <v>345</v>
      </c>
    </row>
    <row r="1181" spans="1:7">
      <c r="A1181" s="95" t="s">
        <v>735</v>
      </c>
      <c r="D1181" s="95" t="s">
        <v>345</v>
      </c>
      <c r="F1181" s="96">
        <v>2761000</v>
      </c>
      <c r="G1181" s="95" t="s">
        <v>345</v>
      </c>
    </row>
    <row r="1182" spans="1:7">
      <c r="A1182" s="95" t="s">
        <v>735</v>
      </c>
      <c r="D1182" s="95" t="s">
        <v>349</v>
      </c>
      <c r="F1182" s="96">
        <v>330000</v>
      </c>
      <c r="G1182" s="95" t="s">
        <v>345</v>
      </c>
    </row>
    <row r="1183" spans="1:7">
      <c r="A1183" s="95" t="s">
        <v>735</v>
      </c>
      <c r="D1183" s="95" t="s">
        <v>349</v>
      </c>
      <c r="F1183" s="96">
        <v>128920</v>
      </c>
      <c r="G1183" s="95" t="s">
        <v>345</v>
      </c>
    </row>
    <row r="1184" spans="1:7">
      <c r="A1184" s="95" t="s">
        <v>735</v>
      </c>
      <c r="D1184" s="95" t="s">
        <v>349</v>
      </c>
      <c r="F1184" s="96">
        <v>776614</v>
      </c>
      <c r="G1184" s="95" t="s">
        <v>345</v>
      </c>
    </row>
    <row r="1185" spans="1:7">
      <c r="A1185" s="95" t="s">
        <v>735</v>
      </c>
      <c r="D1185" s="95" t="s">
        <v>345</v>
      </c>
      <c r="F1185" s="96">
        <v>540530</v>
      </c>
      <c r="G1185" s="95" t="s">
        <v>345</v>
      </c>
    </row>
    <row r="1186" spans="1:7">
      <c r="A1186" s="95" t="s">
        <v>735</v>
      </c>
      <c r="D1186" s="95" t="s">
        <v>479</v>
      </c>
      <c r="F1186" s="96">
        <v>23270</v>
      </c>
      <c r="G1186" s="95" t="s">
        <v>345</v>
      </c>
    </row>
    <row r="1187" spans="1:7">
      <c r="A1187" s="95" t="s">
        <v>735</v>
      </c>
      <c r="D1187" s="95" t="s">
        <v>345</v>
      </c>
      <c r="F1187" s="96">
        <v>199403</v>
      </c>
      <c r="G1187" s="95" t="s">
        <v>345</v>
      </c>
    </row>
    <row r="1188" spans="1:7">
      <c r="A1188" s="95" t="s">
        <v>735</v>
      </c>
      <c r="D1188" s="95" t="s">
        <v>345</v>
      </c>
      <c r="F1188" s="96">
        <v>660000</v>
      </c>
      <c r="G1188" s="95" t="s">
        <v>345</v>
      </c>
    </row>
    <row r="1189" spans="1:7">
      <c r="A1189" s="95" t="s">
        <v>735</v>
      </c>
      <c r="D1189" s="95" t="s">
        <v>345</v>
      </c>
      <c r="F1189" s="96">
        <v>2200000</v>
      </c>
      <c r="G1189" s="95" t="s">
        <v>345</v>
      </c>
    </row>
    <row r="1190" spans="1:7">
      <c r="A1190" s="95" t="s">
        <v>735</v>
      </c>
      <c r="D1190" s="95" t="s">
        <v>345</v>
      </c>
      <c r="F1190" s="96">
        <v>19281919</v>
      </c>
      <c r="G1190" s="95" t="s">
        <v>345</v>
      </c>
    </row>
    <row r="1191" spans="1:7">
      <c r="A1191" s="95" t="s">
        <v>735</v>
      </c>
      <c r="D1191" s="95" t="s">
        <v>345</v>
      </c>
      <c r="F1191" s="96">
        <v>110000000</v>
      </c>
      <c r="G1191" s="95" t="s">
        <v>345</v>
      </c>
    </row>
    <row r="1192" spans="1:7">
      <c r="A1192" s="95" t="s">
        <v>735</v>
      </c>
      <c r="D1192" s="95" t="s">
        <v>345</v>
      </c>
      <c r="F1192" s="96">
        <v>1650000</v>
      </c>
      <c r="G1192" s="95" t="s">
        <v>345</v>
      </c>
    </row>
    <row r="1193" spans="1:7">
      <c r="A1193" s="95" t="s">
        <v>735</v>
      </c>
      <c r="D1193" s="95" t="s">
        <v>345</v>
      </c>
      <c r="F1193" s="96">
        <v>13365000</v>
      </c>
      <c r="G1193" s="95" t="s">
        <v>345</v>
      </c>
    </row>
    <row r="1194" spans="1:7">
      <c r="A1194" s="95" t="s">
        <v>735</v>
      </c>
      <c r="D1194" s="95" t="s">
        <v>345</v>
      </c>
      <c r="F1194" s="96">
        <v>905850</v>
      </c>
      <c r="G1194" s="95" t="s">
        <v>345</v>
      </c>
    </row>
    <row r="1195" spans="1:7">
      <c r="A1195" s="95" t="s">
        <v>735</v>
      </c>
      <c r="D1195" s="95" t="s">
        <v>345</v>
      </c>
      <c r="F1195" s="96">
        <v>216900</v>
      </c>
      <c r="G1195" s="95" t="s">
        <v>345</v>
      </c>
    </row>
    <row r="1196" spans="1:7">
      <c r="A1196" s="95" t="s">
        <v>735</v>
      </c>
      <c r="D1196" s="95" t="s">
        <v>345</v>
      </c>
      <c r="F1196" s="96">
        <v>338910</v>
      </c>
      <c r="G1196" s="95" t="s">
        <v>345</v>
      </c>
    </row>
    <row r="1197" spans="1:7">
      <c r="A1197" s="95" t="s">
        <v>736</v>
      </c>
      <c r="D1197" s="95" t="s">
        <v>345</v>
      </c>
      <c r="F1197" s="96">
        <v>1320000</v>
      </c>
      <c r="G1197" s="95" t="s">
        <v>345</v>
      </c>
    </row>
    <row r="1198" spans="1:7">
      <c r="A1198" s="95" t="s">
        <v>736</v>
      </c>
      <c r="D1198" s="95" t="s">
        <v>345</v>
      </c>
      <c r="F1198" s="96">
        <v>65000</v>
      </c>
      <c r="G1198" s="95" t="s">
        <v>345</v>
      </c>
    </row>
    <row r="1199" spans="1:7">
      <c r="A1199" s="95" t="s">
        <v>736</v>
      </c>
      <c r="D1199" s="95" t="s">
        <v>9315</v>
      </c>
      <c r="F1199" s="96">
        <v>1300000</v>
      </c>
      <c r="G1199" s="95" t="s">
        <v>345</v>
      </c>
    </row>
    <row r="1200" spans="1:7">
      <c r="A1200" s="95" t="s">
        <v>736</v>
      </c>
      <c r="D1200" s="95" t="s">
        <v>345</v>
      </c>
      <c r="F1200" s="96">
        <v>30621019</v>
      </c>
      <c r="G1200" s="95" t="s">
        <v>345</v>
      </c>
    </row>
    <row r="1201" spans="1:7">
      <c r="A1201" s="95" t="s">
        <v>736</v>
      </c>
      <c r="D1201" s="95" t="s">
        <v>345</v>
      </c>
      <c r="F1201" s="96">
        <v>22990792</v>
      </c>
      <c r="G1201" s="95" t="s">
        <v>345</v>
      </c>
    </row>
    <row r="1202" spans="1:7">
      <c r="A1202" s="95" t="s">
        <v>737</v>
      </c>
      <c r="D1202" s="95" t="s">
        <v>9315</v>
      </c>
      <c r="E1202" s="96">
        <v>255357</v>
      </c>
      <c r="G1202" s="95" t="s">
        <v>345</v>
      </c>
    </row>
    <row r="1203" spans="1:7">
      <c r="A1203" s="95" t="s">
        <v>737</v>
      </c>
      <c r="D1203" s="95" t="s">
        <v>345</v>
      </c>
      <c r="E1203" s="96">
        <v>568984</v>
      </c>
      <c r="G1203" s="95" t="s">
        <v>345</v>
      </c>
    </row>
    <row r="1204" spans="1:7">
      <c r="A1204" s="95" t="s">
        <v>737</v>
      </c>
      <c r="D1204" s="95" t="s">
        <v>345</v>
      </c>
      <c r="E1204" s="96">
        <v>313007</v>
      </c>
      <c r="G1204" s="95" t="s">
        <v>345</v>
      </c>
    </row>
    <row r="1205" spans="1:7">
      <c r="A1205" s="95" t="s">
        <v>737</v>
      </c>
      <c r="D1205" s="95" t="s">
        <v>345</v>
      </c>
      <c r="E1205" s="96">
        <v>1400</v>
      </c>
      <c r="G1205" s="95" t="s">
        <v>345</v>
      </c>
    </row>
    <row r="1206" spans="1:7">
      <c r="A1206" s="95" t="s">
        <v>737</v>
      </c>
      <c r="D1206" s="95" t="s">
        <v>345</v>
      </c>
      <c r="E1206" s="96">
        <v>527460</v>
      </c>
      <c r="G1206" s="95" t="s">
        <v>345</v>
      </c>
    </row>
    <row r="1207" spans="1:7">
      <c r="A1207" s="95" t="s">
        <v>737</v>
      </c>
      <c r="D1207" s="95" t="s">
        <v>345</v>
      </c>
      <c r="E1207" s="96">
        <v>2591470</v>
      </c>
      <c r="G1207" s="95" t="s">
        <v>345</v>
      </c>
    </row>
    <row r="1208" spans="1:7">
      <c r="A1208" s="95" t="s">
        <v>737</v>
      </c>
      <c r="D1208" s="95" t="s">
        <v>415</v>
      </c>
      <c r="E1208" s="96">
        <v>464170</v>
      </c>
      <c r="G1208" s="95" t="s">
        <v>345</v>
      </c>
    </row>
    <row r="1209" spans="1:7">
      <c r="A1209" s="95" t="s">
        <v>737</v>
      </c>
      <c r="D1209" s="95" t="s">
        <v>345</v>
      </c>
      <c r="E1209" s="96">
        <v>19800000</v>
      </c>
      <c r="G1209" s="95" t="s">
        <v>345</v>
      </c>
    </row>
    <row r="1210" spans="1:7">
      <c r="A1210" s="95" t="s">
        <v>738</v>
      </c>
      <c r="D1210" s="95" t="s">
        <v>345</v>
      </c>
      <c r="E1210" s="96">
        <v>224891141</v>
      </c>
      <c r="G1210" s="95" t="s">
        <v>345</v>
      </c>
    </row>
    <row r="1211" spans="1:7">
      <c r="A1211" s="95" t="s">
        <v>738</v>
      </c>
      <c r="D1211" s="95" t="s">
        <v>345</v>
      </c>
      <c r="F1211" s="96">
        <v>224891141</v>
      </c>
      <c r="G1211" s="95" t="s">
        <v>345</v>
      </c>
    </row>
    <row r="1212" spans="1:7">
      <c r="A1212" s="95" t="s">
        <v>738</v>
      </c>
      <c r="D1212" s="95" t="s">
        <v>345</v>
      </c>
      <c r="E1212" s="96">
        <v>160000000</v>
      </c>
      <c r="G1212" s="95" t="s">
        <v>345</v>
      </c>
    </row>
    <row r="1213" spans="1:7">
      <c r="A1213" s="95" t="s">
        <v>738</v>
      </c>
      <c r="D1213" s="95" t="s">
        <v>345</v>
      </c>
      <c r="F1213" s="96">
        <v>160000000</v>
      </c>
      <c r="G1213" s="95" t="s">
        <v>345</v>
      </c>
    </row>
    <row r="1214" spans="1:7">
      <c r="A1214" s="95" t="s">
        <v>738</v>
      </c>
      <c r="D1214" s="95" t="s">
        <v>349</v>
      </c>
      <c r="E1214" s="96">
        <v>19800000</v>
      </c>
      <c r="G1214" s="95" t="s">
        <v>345</v>
      </c>
    </row>
    <row r="1215" spans="1:7">
      <c r="A1215" s="95" t="s">
        <v>738</v>
      </c>
      <c r="D1215" s="95" t="s">
        <v>349</v>
      </c>
      <c r="F1215" s="96">
        <v>19800500</v>
      </c>
      <c r="G1215" s="95" t="s">
        <v>345</v>
      </c>
    </row>
    <row r="1216" spans="1:7">
      <c r="A1216" s="95" t="s">
        <v>738</v>
      </c>
      <c r="D1216" s="95" t="s">
        <v>345</v>
      </c>
      <c r="E1216" s="96">
        <v>50000000</v>
      </c>
      <c r="G1216" s="95" t="s">
        <v>345</v>
      </c>
    </row>
    <row r="1217" spans="1:7">
      <c r="A1217" s="95" t="s">
        <v>738</v>
      </c>
      <c r="D1217" s="95" t="s">
        <v>345</v>
      </c>
      <c r="F1217" s="96">
        <v>50000000</v>
      </c>
      <c r="G1217" s="95" t="s">
        <v>345</v>
      </c>
    </row>
    <row r="1218" spans="1:7">
      <c r="A1218" s="95" t="s">
        <v>739</v>
      </c>
      <c r="D1218" s="95" t="s">
        <v>345</v>
      </c>
      <c r="E1218" s="96">
        <v>4527197</v>
      </c>
      <c r="G1218" s="95" t="s">
        <v>345</v>
      </c>
    </row>
    <row r="1219" spans="1:7">
      <c r="A1219" s="95" t="s">
        <v>739</v>
      </c>
      <c r="D1219" s="95" t="s">
        <v>345</v>
      </c>
      <c r="F1219" s="96">
        <v>2669440</v>
      </c>
      <c r="G1219" s="95" t="s">
        <v>345</v>
      </c>
    </row>
    <row r="1220" spans="1:7">
      <c r="A1220" s="95" t="s">
        <v>739</v>
      </c>
      <c r="D1220" s="95" t="s">
        <v>345</v>
      </c>
      <c r="E1220" s="96">
        <v>383500</v>
      </c>
      <c r="G1220" s="95" t="s">
        <v>345</v>
      </c>
    </row>
    <row r="1221" spans="1:7">
      <c r="A1221" s="95" t="s">
        <v>740</v>
      </c>
      <c r="D1221" s="95" t="s">
        <v>345</v>
      </c>
      <c r="E1221" s="96">
        <v>54510</v>
      </c>
      <c r="G1221" s="95" t="s">
        <v>345</v>
      </c>
    </row>
    <row r="1222" spans="1:7">
      <c r="A1222" s="95" t="s">
        <v>740</v>
      </c>
      <c r="D1222" s="95" t="s">
        <v>345</v>
      </c>
      <c r="E1222" s="96">
        <v>85387</v>
      </c>
      <c r="G1222" s="96">
        <v>2902333162</v>
      </c>
    </row>
    <row r="1223" spans="1:7">
      <c r="A1223" s="95" t="s">
        <v>741</v>
      </c>
      <c r="D1223" s="95" t="s">
        <v>345</v>
      </c>
      <c r="F1223" s="96">
        <v>5756562</v>
      </c>
      <c r="G1223" s="95" t="s">
        <v>345</v>
      </c>
    </row>
    <row r="1224" spans="1:7">
      <c r="A1224" s="95" t="s">
        <v>741</v>
      </c>
      <c r="D1224" s="95" t="s">
        <v>345</v>
      </c>
      <c r="F1224" s="96">
        <v>2860</v>
      </c>
      <c r="G1224" s="96">
        <v>2896573740</v>
      </c>
    </row>
    <row r="1225" spans="1:7">
      <c r="A1225" s="95" t="s">
        <v>742</v>
      </c>
      <c r="D1225" s="95" t="s">
        <v>345</v>
      </c>
      <c r="F1225" s="96">
        <v>4058847</v>
      </c>
      <c r="G1225" s="95" t="s">
        <v>345</v>
      </c>
    </row>
    <row r="1226" spans="1:7">
      <c r="A1226" s="95" t="s">
        <v>742</v>
      </c>
      <c r="D1226" s="95" t="s">
        <v>345</v>
      </c>
      <c r="F1226" s="96">
        <v>2640</v>
      </c>
      <c r="G1226" s="96">
        <v>2892512253</v>
      </c>
    </row>
    <row r="1227" spans="1:7">
      <c r="A1227" s="95" t="s">
        <v>376</v>
      </c>
      <c r="D1227" s="95" t="s">
        <v>345</v>
      </c>
      <c r="E1227" s="96">
        <v>2256882389</v>
      </c>
      <c r="F1227" s="96">
        <v>2665127413</v>
      </c>
      <c r="G1227" s="95" t="s">
        <v>345</v>
      </c>
    </row>
    <row r="1228" spans="1:7">
      <c r="A1228" s="95" t="s">
        <v>743</v>
      </c>
      <c r="D1228" s="95" t="s">
        <v>345</v>
      </c>
      <c r="F1228" s="96">
        <v>2746186</v>
      </c>
      <c r="G1228" s="95" t="s">
        <v>345</v>
      </c>
    </row>
    <row r="1229" spans="1:7">
      <c r="A1229" s="95" t="s">
        <v>743</v>
      </c>
      <c r="D1229" s="95" t="s">
        <v>345</v>
      </c>
      <c r="F1229" s="96">
        <v>2200</v>
      </c>
      <c r="G1229" s="96">
        <v>2889763867</v>
      </c>
    </row>
    <row r="1230" spans="1:7">
      <c r="A1230" s="95" t="s">
        <v>744</v>
      </c>
      <c r="D1230" s="95" t="s">
        <v>415</v>
      </c>
      <c r="F1230" s="96">
        <v>142660</v>
      </c>
      <c r="G1230" s="95" t="s">
        <v>345</v>
      </c>
    </row>
    <row r="1231" spans="1:7">
      <c r="A1231" s="95" t="s">
        <v>744</v>
      </c>
      <c r="D1231" s="95" t="s">
        <v>345</v>
      </c>
      <c r="F1231" s="96">
        <v>827000</v>
      </c>
      <c r="G1231" s="95" t="s">
        <v>345</v>
      </c>
    </row>
    <row r="1232" spans="1:7">
      <c r="A1232" s="95" t="s">
        <v>744</v>
      </c>
      <c r="D1232" s="95" t="s">
        <v>345</v>
      </c>
      <c r="F1232" s="96">
        <v>8270000</v>
      </c>
      <c r="G1232" s="95" t="s">
        <v>345</v>
      </c>
    </row>
    <row r="1233" spans="1:7">
      <c r="A1233" s="95" t="s">
        <v>744</v>
      </c>
      <c r="D1233" s="95" t="s">
        <v>345</v>
      </c>
      <c r="F1233" s="96">
        <v>74352</v>
      </c>
      <c r="G1233" s="95" t="s">
        <v>345</v>
      </c>
    </row>
    <row r="1234" spans="1:7">
      <c r="A1234" s="95" t="s">
        <v>744</v>
      </c>
      <c r="D1234" s="95" t="s">
        <v>345</v>
      </c>
      <c r="F1234" s="96">
        <v>38110</v>
      </c>
      <c r="G1234" s="95" t="s">
        <v>345</v>
      </c>
    </row>
    <row r="1235" spans="1:7">
      <c r="A1235" s="95" t="s">
        <v>744</v>
      </c>
      <c r="D1235" s="95" t="s">
        <v>345</v>
      </c>
      <c r="F1235" s="96">
        <v>490090</v>
      </c>
      <c r="G1235" s="95" t="s">
        <v>345</v>
      </c>
    </row>
    <row r="1236" spans="1:7">
      <c r="A1236" s="95" t="s">
        <v>744</v>
      </c>
      <c r="D1236" s="95" t="s">
        <v>9315</v>
      </c>
      <c r="F1236" s="96">
        <v>22220</v>
      </c>
      <c r="G1236" s="95" t="s">
        <v>345</v>
      </c>
    </row>
    <row r="1237" spans="1:7">
      <c r="A1237" s="95" t="s">
        <v>744</v>
      </c>
      <c r="D1237" s="95" t="s">
        <v>345</v>
      </c>
      <c r="F1237" s="96">
        <v>8500000</v>
      </c>
      <c r="G1237" s="95" t="s">
        <v>345</v>
      </c>
    </row>
    <row r="1238" spans="1:7">
      <c r="A1238" s="95" t="s">
        <v>744</v>
      </c>
      <c r="D1238" s="95" t="s">
        <v>345</v>
      </c>
      <c r="F1238" s="96">
        <v>313295</v>
      </c>
      <c r="G1238" s="95" t="s">
        <v>345</v>
      </c>
    </row>
    <row r="1239" spans="1:7">
      <c r="A1239" s="95" t="s">
        <v>745</v>
      </c>
      <c r="D1239" s="95" t="s">
        <v>345</v>
      </c>
      <c r="F1239" s="96">
        <v>1560000</v>
      </c>
      <c r="G1239" s="95" t="s">
        <v>345</v>
      </c>
    </row>
    <row r="1240" spans="1:7">
      <c r="A1240" s="95" t="s">
        <v>745</v>
      </c>
      <c r="D1240" s="95" t="s">
        <v>345</v>
      </c>
      <c r="F1240" s="96">
        <v>105000</v>
      </c>
      <c r="G1240" s="95" t="s">
        <v>345</v>
      </c>
    </row>
    <row r="1241" spans="1:7">
      <c r="A1241" s="95" t="s">
        <v>745</v>
      </c>
      <c r="D1241" s="95" t="s">
        <v>345</v>
      </c>
      <c r="F1241" s="96">
        <v>83000</v>
      </c>
      <c r="G1241" s="95" t="s">
        <v>345</v>
      </c>
    </row>
    <row r="1242" spans="1:7">
      <c r="A1242" s="95" t="s">
        <v>745</v>
      </c>
      <c r="D1242" s="95" t="s">
        <v>415</v>
      </c>
      <c r="F1242" s="95">
        <v>900</v>
      </c>
      <c r="G1242" s="95" t="s">
        <v>345</v>
      </c>
    </row>
    <row r="1243" spans="1:7">
      <c r="A1243" s="95" t="s">
        <v>745</v>
      </c>
      <c r="D1243" s="95" t="s">
        <v>415</v>
      </c>
      <c r="F1243" s="95">
        <v>900</v>
      </c>
      <c r="G1243" s="95" t="s">
        <v>345</v>
      </c>
    </row>
    <row r="1244" spans="1:7">
      <c r="A1244" s="95" t="s">
        <v>745</v>
      </c>
      <c r="D1244" s="95" t="s">
        <v>415</v>
      </c>
      <c r="F1244" s="96">
        <v>2700</v>
      </c>
      <c r="G1244" s="95" t="s">
        <v>345</v>
      </c>
    </row>
    <row r="1245" spans="1:7">
      <c r="A1245" s="95" t="s">
        <v>745</v>
      </c>
      <c r="D1245" s="95" t="s">
        <v>415</v>
      </c>
      <c r="F1245" s="95">
        <v>900</v>
      </c>
      <c r="G1245" s="95" t="s">
        <v>345</v>
      </c>
    </row>
    <row r="1246" spans="1:7">
      <c r="A1246" s="95" t="s">
        <v>746</v>
      </c>
      <c r="D1246" s="95" t="s">
        <v>345</v>
      </c>
      <c r="E1246" s="96">
        <v>24315982</v>
      </c>
      <c r="G1246" s="95" t="s">
        <v>345</v>
      </c>
    </row>
    <row r="1247" spans="1:7">
      <c r="A1247" s="95" t="s">
        <v>746</v>
      </c>
      <c r="D1247" s="95" t="s">
        <v>9315</v>
      </c>
      <c r="E1247" s="96">
        <v>4210438</v>
      </c>
      <c r="G1247" s="95" t="s">
        <v>345</v>
      </c>
    </row>
    <row r="1248" spans="1:7">
      <c r="A1248" s="95" t="s">
        <v>746</v>
      </c>
      <c r="D1248" s="95" t="s">
        <v>345</v>
      </c>
      <c r="E1248" s="96">
        <v>16408356</v>
      </c>
      <c r="G1248" s="95" t="s">
        <v>345</v>
      </c>
    </row>
    <row r="1249" spans="1:7">
      <c r="A1249" s="95" t="s">
        <v>746</v>
      </c>
      <c r="D1249" s="95" t="s">
        <v>345</v>
      </c>
      <c r="E1249" s="96">
        <v>312130</v>
      </c>
      <c r="G1249" s="95" t="s">
        <v>345</v>
      </c>
    </row>
    <row r="1250" spans="1:7">
      <c r="A1250" s="95" t="s">
        <v>746</v>
      </c>
      <c r="D1250" s="95" t="s">
        <v>345</v>
      </c>
      <c r="E1250" s="96">
        <v>427460</v>
      </c>
      <c r="G1250" s="95" t="s">
        <v>345</v>
      </c>
    </row>
    <row r="1251" spans="1:7">
      <c r="A1251" s="95" t="s">
        <v>746</v>
      </c>
      <c r="D1251" s="95" t="s">
        <v>345</v>
      </c>
      <c r="E1251" s="96">
        <v>600000</v>
      </c>
      <c r="G1251" s="95" t="s">
        <v>345</v>
      </c>
    </row>
    <row r="1252" spans="1:7">
      <c r="A1252" s="95" t="s">
        <v>747</v>
      </c>
      <c r="D1252" s="95" t="s">
        <v>345</v>
      </c>
      <c r="E1252" s="96">
        <v>591673</v>
      </c>
      <c r="G1252" s="95" t="s">
        <v>345</v>
      </c>
    </row>
    <row r="1253" spans="1:7">
      <c r="A1253" s="95" t="s">
        <v>748</v>
      </c>
      <c r="D1253" s="95" t="s">
        <v>345</v>
      </c>
      <c r="F1253" s="96">
        <v>5737934</v>
      </c>
      <c r="G1253" s="95" t="s">
        <v>345</v>
      </c>
    </row>
    <row r="1254" spans="1:7">
      <c r="A1254" s="95" t="s">
        <v>748</v>
      </c>
      <c r="D1254" s="95" t="s">
        <v>345</v>
      </c>
      <c r="F1254" s="96">
        <v>3520</v>
      </c>
      <c r="G1254" s="95" t="s">
        <v>345</v>
      </c>
    </row>
    <row r="1255" spans="1:7">
      <c r="A1255" s="95" t="s">
        <v>749</v>
      </c>
      <c r="D1255" s="95" t="s">
        <v>345</v>
      </c>
      <c r="E1255" s="96">
        <v>6171251</v>
      </c>
      <c r="G1255" s="95" t="s">
        <v>345</v>
      </c>
    </row>
    <row r="1256" spans="1:7">
      <c r="A1256" s="95" t="s">
        <v>749</v>
      </c>
      <c r="D1256" s="95" t="s">
        <v>345</v>
      </c>
      <c r="F1256" s="96">
        <v>6643199</v>
      </c>
      <c r="G1256" s="95" t="s">
        <v>345</v>
      </c>
    </row>
    <row r="1257" spans="1:7">
      <c r="A1257" s="95" t="s">
        <v>749</v>
      </c>
      <c r="D1257" s="95" t="s">
        <v>345</v>
      </c>
      <c r="E1257" s="96">
        <v>1079780</v>
      </c>
      <c r="G1257" s="95" t="s">
        <v>345</v>
      </c>
    </row>
    <row r="1258" spans="1:7">
      <c r="A1258" s="95" t="s">
        <v>749</v>
      </c>
      <c r="D1258" s="95" t="s">
        <v>345</v>
      </c>
      <c r="E1258" s="96">
        <v>1712375</v>
      </c>
      <c r="G1258" s="95" t="s">
        <v>345</v>
      </c>
    </row>
    <row r="1259" spans="1:7">
      <c r="A1259" s="95" t="s">
        <v>749</v>
      </c>
      <c r="D1259" s="95" t="s">
        <v>345</v>
      </c>
      <c r="E1259" s="96">
        <v>-709230</v>
      </c>
      <c r="G1259" s="96">
        <v>2912068302</v>
      </c>
    </row>
    <row r="1260" spans="1:7">
      <c r="A1260" s="95" t="s">
        <v>750</v>
      </c>
      <c r="D1260" s="95" t="s">
        <v>345</v>
      </c>
      <c r="F1260" s="96">
        <v>3518544</v>
      </c>
      <c r="G1260" s="95" t="s">
        <v>345</v>
      </c>
    </row>
    <row r="1261" spans="1:7">
      <c r="A1261" s="95" t="s">
        <v>750</v>
      </c>
      <c r="D1261" s="95" t="s">
        <v>345</v>
      </c>
      <c r="F1261" s="96">
        <v>3080</v>
      </c>
      <c r="G1261" s="95" t="s">
        <v>345</v>
      </c>
    </row>
    <row r="1262" spans="1:7">
      <c r="A1262" s="95" t="s">
        <v>750</v>
      </c>
      <c r="D1262" s="95" t="s">
        <v>400</v>
      </c>
      <c r="F1262" s="96">
        <v>29700</v>
      </c>
      <c r="G1262" s="95" t="s">
        <v>345</v>
      </c>
    </row>
    <row r="1263" spans="1:7">
      <c r="A1263" s="95" t="s">
        <v>751</v>
      </c>
      <c r="D1263" s="95" t="s">
        <v>345</v>
      </c>
      <c r="E1263" s="96">
        <v>4703222</v>
      </c>
      <c r="G1263" s="95" t="s">
        <v>345</v>
      </c>
    </row>
    <row r="1264" spans="1:7">
      <c r="A1264" s="95" t="s">
        <v>751</v>
      </c>
      <c r="D1264" s="95" t="s">
        <v>345</v>
      </c>
      <c r="F1264" s="96">
        <v>709230</v>
      </c>
      <c r="G1264" s="95" t="s">
        <v>345</v>
      </c>
    </row>
    <row r="1265" spans="1:7">
      <c r="A1265" s="95" t="s">
        <v>751</v>
      </c>
      <c r="D1265" s="95" t="s">
        <v>345</v>
      </c>
      <c r="E1265" s="96">
        <v>709230</v>
      </c>
      <c r="G1265" s="95" t="s">
        <v>345</v>
      </c>
    </row>
    <row r="1266" spans="1:7">
      <c r="A1266" s="95" t="s">
        <v>752</v>
      </c>
      <c r="D1266" s="95" t="s">
        <v>345</v>
      </c>
      <c r="F1266" s="96">
        <v>3080000</v>
      </c>
      <c r="G1266" s="95" t="s">
        <v>345</v>
      </c>
    </row>
    <row r="1267" spans="1:7">
      <c r="A1267" s="95" t="s">
        <v>752</v>
      </c>
      <c r="D1267" s="95" t="s">
        <v>345</v>
      </c>
      <c r="F1267" s="96">
        <v>1650000</v>
      </c>
      <c r="G1267" s="95" t="s">
        <v>345</v>
      </c>
    </row>
    <row r="1268" spans="1:7">
      <c r="A1268" s="95" t="s">
        <v>752</v>
      </c>
      <c r="D1268" s="95" t="s">
        <v>400</v>
      </c>
      <c r="F1268" s="96">
        <v>2200000</v>
      </c>
      <c r="G1268" s="95" t="s">
        <v>345</v>
      </c>
    </row>
    <row r="1269" spans="1:7">
      <c r="A1269" s="95" t="s">
        <v>752</v>
      </c>
      <c r="D1269" s="95" t="s">
        <v>9315</v>
      </c>
      <c r="F1269" s="96">
        <v>500000</v>
      </c>
      <c r="G1269" s="95" t="s">
        <v>345</v>
      </c>
    </row>
    <row r="1270" spans="1:7">
      <c r="A1270" s="95" t="s">
        <v>752</v>
      </c>
      <c r="D1270" s="95" t="s">
        <v>349</v>
      </c>
      <c r="F1270" s="96">
        <v>200000</v>
      </c>
      <c r="G1270" s="95" t="s">
        <v>345</v>
      </c>
    </row>
    <row r="1271" spans="1:7">
      <c r="A1271" s="95" t="s">
        <v>752</v>
      </c>
      <c r="D1271" s="95" t="s">
        <v>415</v>
      </c>
      <c r="F1271" s="96">
        <v>600000</v>
      </c>
      <c r="G1271" s="95" t="s">
        <v>345</v>
      </c>
    </row>
    <row r="1272" spans="1:7">
      <c r="A1272" s="95" t="s">
        <v>752</v>
      </c>
      <c r="D1272" s="95" t="s">
        <v>562</v>
      </c>
      <c r="F1272" s="96">
        <v>100000</v>
      </c>
      <c r="G1272" s="95" t="s">
        <v>345</v>
      </c>
    </row>
    <row r="1273" spans="1:7">
      <c r="A1273" s="95" t="s">
        <v>752</v>
      </c>
      <c r="D1273" s="95" t="s">
        <v>400</v>
      </c>
      <c r="F1273" s="96">
        <v>4000000</v>
      </c>
      <c r="G1273" s="95" t="s">
        <v>345</v>
      </c>
    </row>
    <row r="1274" spans="1:7">
      <c r="A1274" s="95" t="s">
        <v>752</v>
      </c>
      <c r="D1274" s="95" t="s">
        <v>9315</v>
      </c>
      <c r="F1274" s="96">
        <v>1000000</v>
      </c>
      <c r="G1274" s="95" t="s">
        <v>345</v>
      </c>
    </row>
    <row r="1275" spans="1:7">
      <c r="A1275" s="95" t="s">
        <v>752</v>
      </c>
      <c r="D1275" s="95" t="s">
        <v>349</v>
      </c>
      <c r="F1275" s="96">
        <v>200000</v>
      </c>
      <c r="G1275" s="95" t="s">
        <v>345</v>
      </c>
    </row>
    <row r="1276" spans="1:7">
      <c r="A1276" s="95" t="s">
        <v>752</v>
      </c>
      <c r="D1276" s="95" t="s">
        <v>415</v>
      </c>
      <c r="F1276" s="96">
        <v>1200000</v>
      </c>
      <c r="G1276" s="95" t="s">
        <v>345</v>
      </c>
    </row>
    <row r="1277" spans="1:7">
      <c r="A1277" s="95" t="s">
        <v>752</v>
      </c>
      <c r="D1277" s="95" t="s">
        <v>562</v>
      </c>
      <c r="F1277" s="96">
        <v>200000</v>
      </c>
      <c r="G1277" s="95" t="s">
        <v>345</v>
      </c>
    </row>
    <row r="1278" spans="1:7">
      <c r="A1278" s="95" t="s">
        <v>753</v>
      </c>
      <c r="D1278" s="95" t="s">
        <v>345</v>
      </c>
      <c r="F1278" s="96">
        <v>47110</v>
      </c>
      <c r="G1278" s="95" t="s">
        <v>345</v>
      </c>
    </row>
    <row r="1279" spans="1:7">
      <c r="A1279" s="95" t="s">
        <v>753</v>
      </c>
      <c r="D1279" s="95" t="s">
        <v>345</v>
      </c>
      <c r="F1279" s="96">
        <v>33850</v>
      </c>
      <c r="G1279" s="95" t="s">
        <v>345</v>
      </c>
    </row>
    <row r="1280" spans="1:7">
      <c r="A1280" s="95" t="s">
        <v>753</v>
      </c>
      <c r="D1280" s="95" t="s">
        <v>345</v>
      </c>
      <c r="F1280" s="96">
        <v>42000</v>
      </c>
      <c r="G1280" s="95" t="s">
        <v>345</v>
      </c>
    </row>
    <row r="1281" spans="1:7">
      <c r="A1281" s="95" t="s">
        <v>753</v>
      </c>
      <c r="D1281" s="95" t="s">
        <v>345</v>
      </c>
      <c r="F1281" s="96">
        <v>460000</v>
      </c>
      <c r="G1281" s="95" t="s">
        <v>345</v>
      </c>
    </row>
    <row r="1282" spans="1:7">
      <c r="A1282" s="95" t="s">
        <v>753</v>
      </c>
      <c r="D1282" s="95" t="s">
        <v>345</v>
      </c>
      <c r="F1282" s="96">
        <v>595000</v>
      </c>
      <c r="G1282" s="95" t="s">
        <v>345</v>
      </c>
    </row>
    <row r="1283" spans="1:7">
      <c r="A1283" s="95" t="s">
        <v>753</v>
      </c>
      <c r="D1283" s="95" t="s">
        <v>345</v>
      </c>
      <c r="F1283" s="96">
        <v>2305000</v>
      </c>
      <c r="G1283" s="95" t="s">
        <v>345</v>
      </c>
    </row>
    <row r="1284" spans="1:7">
      <c r="A1284" s="95" t="s">
        <v>753</v>
      </c>
      <c r="D1284" s="95" t="s">
        <v>345</v>
      </c>
      <c r="F1284" s="96">
        <v>265000</v>
      </c>
      <c r="G1284" s="95" t="s">
        <v>345</v>
      </c>
    </row>
    <row r="1285" spans="1:7">
      <c r="A1285" s="95" t="s">
        <v>754</v>
      </c>
      <c r="D1285" s="95" t="s">
        <v>9315</v>
      </c>
      <c r="E1285" s="96">
        <v>532662</v>
      </c>
      <c r="G1285" s="95" t="s">
        <v>345</v>
      </c>
    </row>
    <row r="1286" spans="1:7">
      <c r="A1286" s="95" t="s">
        <v>754</v>
      </c>
      <c r="D1286" s="95" t="s">
        <v>345</v>
      </c>
      <c r="E1286" s="96">
        <v>978130</v>
      </c>
      <c r="G1286" s="95" t="s">
        <v>345</v>
      </c>
    </row>
    <row r="1287" spans="1:7">
      <c r="A1287" s="95" t="s">
        <v>754</v>
      </c>
      <c r="D1287" s="95" t="s">
        <v>345</v>
      </c>
      <c r="E1287" s="96">
        <v>43696000</v>
      </c>
      <c r="G1287" s="95" t="s">
        <v>345</v>
      </c>
    </row>
    <row r="1288" spans="1:7">
      <c r="A1288" s="95" t="s">
        <v>754</v>
      </c>
      <c r="D1288" s="95" t="s">
        <v>345</v>
      </c>
      <c r="E1288" s="96">
        <v>3500</v>
      </c>
      <c r="G1288" s="95" t="s">
        <v>345</v>
      </c>
    </row>
    <row r="1289" spans="1:7">
      <c r="A1289" s="95" t="s">
        <v>754</v>
      </c>
      <c r="D1289" s="95" t="s">
        <v>345</v>
      </c>
      <c r="E1289" s="96">
        <v>540000</v>
      </c>
      <c r="G1289" s="95" t="s">
        <v>345</v>
      </c>
    </row>
    <row r="1290" spans="1:7">
      <c r="A1290" s="95" t="s">
        <v>754</v>
      </c>
      <c r="D1290" s="95" t="s">
        <v>345</v>
      </c>
      <c r="E1290" s="96">
        <v>300000</v>
      </c>
      <c r="G1290" s="95" t="s">
        <v>345</v>
      </c>
    </row>
    <row r="1291" spans="1:7">
      <c r="A1291" s="95" t="s">
        <v>755</v>
      </c>
      <c r="D1291" s="95" t="s">
        <v>345</v>
      </c>
      <c r="E1291" s="96">
        <v>1240124</v>
      </c>
      <c r="G1291" s="96">
        <v>2941832656</v>
      </c>
    </row>
    <row r="1292" spans="1:7">
      <c r="A1292" s="95" t="s">
        <v>756</v>
      </c>
      <c r="D1292" s="95" t="s">
        <v>345</v>
      </c>
      <c r="F1292" s="96">
        <v>2972280</v>
      </c>
      <c r="G1292" s="95" t="s">
        <v>345</v>
      </c>
    </row>
    <row r="1293" spans="1:7">
      <c r="A1293" s="95" t="s">
        <v>756</v>
      </c>
      <c r="D1293" s="95" t="s">
        <v>345</v>
      </c>
      <c r="F1293" s="96">
        <v>1980</v>
      </c>
      <c r="G1293" s="95" t="s">
        <v>345</v>
      </c>
    </row>
    <row r="1294" spans="1:7">
      <c r="A1294" s="95" t="s">
        <v>757</v>
      </c>
      <c r="D1294" s="95" t="s">
        <v>345</v>
      </c>
      <c r="E1294" s="96">
        <v>6184585</v>
      </c>
      <c r="G1294" s="95" t="s">
        <v>345</v>
      </c>
    </row>
    <row r="1295" spans="1:7">
      <c r="A1295" s="95" t="s">
        <v>757</v>
      </c>
      <c r="D1295" s="95" t="s">
        <v>345</v>
      </c>
      <c r="F1295" s="96">
        <v>1798536</v>
      </c>
      <c r="G1295" s="95" t="s">
        <v>345</v>
      </c>
    </row>
    <row r="1296" spans="1:7">
      <c r="A1296" s="95" t="s">
        <v>757</v>
      </c>
      <c r="D1296" s="95" t="s">
        <v>345</v>
      </c>
      <c r="E1296" s="96">
        <v>19680</v>
      </c>
      <c r="G1296" s="95" t="s">
        <v>345</v>
      </c>
    </row>
    <row r="1297" spans="1:7">
      <c r="A1297" s="95" t="s">
        <v>758</v>
      </c>
      <c r="D1297" s="95" t="s">
        <v>345</v>
      </c>
      <c r="F1297" s="96">
        <v>90200</v>
      </c>
      <c r="G1297" s="95" t="s">
        <v>345</v>
      </c>
    </row>
    <row r="1298" spans="1:7">
      <c r="A1298" s="95" t="s">
        <v>759</v>
      </c>
      <c r="D1298" s="95" t="s">
        <v>9315</v>
      </c>
      <c r="E1298" s="96">
        <v>302175</v>
      </c>
      <c r="G1298" s="95" t="s">
        <v>345</v>
      </c>
    </row>
    <row r="1299" spans="1:7">
      <c r="A1299" s="95" t="s">
        <v>759</v>
      </c>
      <c r="D1299" s="95" t="s">
        <v>9315</v>
      </c>
      <c r="E1299" s="96">
        <v>192635</v>
      </c>
      <c r="G1299" s="95" t="s">
        <v>345</v>
      </c>
    </row>
    <row r="1300" spans="1:7">
      <c r="A1300" s="95" t="s">
        <v>759</v>
      </c>
      <c r="D1300" s="95" t="s">
        <v>9315</v>
      </c>
      <c r="E1300" s="96">
        <v>764926</v>
      </c>
      <c r="G1300" s="95" t="s">
        <v>345</v>
      </c>
    </row>
    <row r="1301" spans="1:7">
      <c r="A1301" s="95" t="s">
        <v>759</v>
      </c>
      <c r="D1301" s="95" t="s">
        <v>9315</v>
      </c>
      <c r="E1301" s="96">
        <v>344252</v>
      </c>
      <c r="G1301" s="95" t="s">
        <v>345</v>
      </c>
    </row>
    <row r="1302" spans="1:7">
      <c r="A1302" s="95" t="s">
        <v>759</v>
      </c>
      <c r="D1302" s="95" t="s">
        <v>345</v>
      </c>
      <c r="E1302" s="96">
        <v>246000</v>
      </c>
      <c r="G1302" s="95" t="s">
        <v>345</v>
      </c>
    </row>
    <row r="1303" spans="1:7">
      <c r="A1303" s="95" t="s">
        <v>759</v>
      </c>
      <c r="D1303" s="95" t="s">
        <v>345</v>
      </c>
      <c r="E1303" s="96">
        <v>160220</v>
      </c>
      <c r="G1303" s="95" t="s">
        <v>345</v>
      </c>
    </row>
    <row r="1304" spans="1:7">
      <c r="A1304" s="95" t="s">
        <v>760</v>
      </c>
      <c r="D1304" s="95" t="s">
        <v>345</v>
      </c>
      <c r="E1304" s="96">
        <v>106830</v>
      </c>
      <c r="G1304" s="95" t="s">
        <v>345</v>
      </c>
    </row>
    <row r="1305" spans="1:7">
      <c r="A1305" s="95" t="s">
        <v>760</v>
      </c>
      <c r="D1305" s="95" t="s">
        <v>345</v>
      </c>
      <c r="E1305" s="96">
        <v>47110</v>
      </c>
      <c r="G1305" s="95" t="s">
        <v>345</v>
      </c>
    </row>
    <row r="1306" spans="1:7">
      <c r="A1306" s="95" t="s">
        <v>760</v>
      </c>
      <c r="D1306" s="95" t="s">
        <v>345</v>
      </c>
      <c r="E1306" s="96">
        <v>422088</v>
      </c>
      <c r="G1306" s="95" t="s">
        <v>345</v>
      </c>
    </row>
    <row r="1307" spans="1:7">
      <c r="A1307" s="95" t="s">
        <v>761</v>
      </c>
      <c r="D1307" s="95" t="s">
        <v>345</v>
      </c>
      <c r="E1307" s="96">
        <v>128880</v>
      </c>
      <c r="G1307" s="95" t="s">
        <v>345</v>
      </c>
    </row>
    <row r="1308" spans="1:7">
      <c r="A1308" s="95" t="s">
        <v>761</v>
      </c>
      <c r="D1308" s="95" t="s">
        <v>345</v>
      </c>
      <c r="F1308" s="96">
        <v>128880</v>
      </c>
      <c r="G1308" s="96">
        <v>2945760161</v>
      </c>
    </row>
    <row r="1309" spans="1:7">
      <c r="A1309" s="95" t="s">
        <v>762</v>
      </c>
      <c r="D1309" s="95" t="s">
        <v>345</v>
      </c>
      <c r="F1309" s="96">
        <v>3026880</v>
      </c>
      <c r="G1309" s="95" t="s">
        <v>345</v>
      </c>
    </row>
    <row r="1310" spans="1:7">
      <c r="A1310" s="95" t="s">
        <v>762</v>
      </c>
      <c r="D1310" s="95" t="s">
        <v>345</v>
      </c>
      <c r="F1310" s="96">
        <v>3300</v>
      </c>
      <c r="G1310" s="95" t="s">
        <v>345</v>
      </c>
    </row>
    <row r="1311" spans="1:7">
      <c r="A1311" s="95" t="s">
        <v>762</v>
      </c>
      <c r="D1311" s="95" t="s">
        <v>400</v>
      </c>
      <c r="F1311" s="96">
        <v>29700</v>
      </c>
      <c r="G1311" s="95" t="s">
        <v>345</v>
      </c>
    </row>
    <row r="1312" spans="1:7">
      <c r="A1312" s="95" t="s">
        <v>763</v>
      </c>
      <c r="D1312" s="95" t="s">
        <v>345</v>
      </c>
      <c r="E1312" s="96">
        <v>22067619</v>
      </c>
      <c r="G1312" s="95" t="s">
        <v>345</v>
      </c>
    </row>
    <row r="1313" spans="1:7">
      <c r="A1313" s="95" t="s">
        <v>763</v>
      </c>
      <c r="D1313" s="95" t="s">
        <v>345</v>
      </c>
      <c r="F1313" s="96">
        <v>4514444</v>
      </c>
      <c r="G1313" s="95" t="s">
        <v>345</v>
      </c>
    </row>
    <row r="1314" spans="1:7">
      <c r="A1314" s="95" t="s">
        <v>763</v>
      </c>
      <c r="D1314" s="95" t="s">
        <v>345</v>
      </c>
      <c r="E1314" s="96">
        <v>301880</v>
      </c>
      <c r="G1314" s="95" t="s">
        <v>345</v>
      </c>
    </row>
    <row r="1315" spans="1:7">
      <c r="A1315" s="95" t="s">
        <v>763</v>
      </c>
      <c r="D1315" s="95" t="s">
        <v>345</v>
      </c>
      <c r="F1315" s="96">
        <v>15900</v>
      </c>
      <c r="G1315" s="95" t="s">
        <v>345</v>
      </c>
    </row>
    <row r="1316" spans="1:7">
      <c r="A1316" s="95" t="s">
        <v>763</v>
      </c>
      <c r="D1316" s="95" t="s">
        <v>345</v>
      </c>
      <c r="F1316" s="96">
        <v>346200</v>
      </c>
      <c r="G1316" s="95" t="s">
        <v>345</v>
      </c>
    </row>
    <row r="1317" spans="1:7">
      <c r="A1317" s="95" t="s">
        <v>764</v>
      </c>
      <c r="D1317" s="95" t="s">
        <v>345</v>
      </c>
      <c r="F1317" s="96">
        <v>115896424</v>
      </c>
      <c r="G1317" s="95" t="s">
        <v>345</v>
      </c>
    </row>
    <row r="1318" spans="1:7">
      <c r="A1318" s="95" t="s">
        <v>764</v>
      </c>
      <c r="D1318" s="95" t="s">
        <v>345</v>
      </c>
      <c r="F1318" s="96">
        <v>7655070</v>
      </c>
      <c r="G1318" s="95" t="s">
        <v>345</v>
      </c>
    </row>
    <row r="1319" spans="1:7">
      <c r="A1319" s="95" t="s">
        <v>764</v>
      </c>
      <c r="D1319" s="95" t="s">
        <v>345</v>
      </c>
      <c r="F1319" s="96">
        <v>2313823</v>
      </c>
      <c r="G1319" s="95" t="s">
        <v>345</v>
      </c>
    </row>
    <row r="1320" spans="1:7">
      <c r="A1320" s="95" t="s">
        <v>765</v>
      </c>
      <c r="D1320" s="95" t="s">
        <v>415</v>
      </c>
      <c r="F1320" s="96">
        <v>273640</v>
      </c>
      <c r="G1320" s="95" t="s">
        <v>345</v>
      </c>
    </row>
    <row r="1321" spans="1:7">
      <c r="A1321" s="95" t="s">
        <v>765</v>
      </c>
      <c r="D1321" s="95" t="s">
        <v>400</v>
      </c>
      <c r="F1321" s="96">
        <v>220000</v>
      </c>
      <c r="G1321" s="95" t="s">
        <v>345</v>
      </c>
    </row>
    <row r="1322" spans="1:7">
      <c r="A1322" s="95" t="s">
        <v>765</v>
      </c>
      <c r="D1322" s="95" t="s">
        <v>345</v>
      </c>
      <c r="F1322" s="96">
        <v>76020</v>
      </c>
      <c r="G1322" s="95" t="s">
        <v>345</v>
      </c>
    </row>
    <row r="1323" spans="1:7">
      <c r="A1323" s="95" t="s">
        <v>765</v>
      </c>
      <c r="D1323" s="95" t="s">
        <v>345</v>
      </c>
      <c r="F1323" s="96">
        <v>158000</v>
      </c>
      <c r="G1323" s="95" t="s">
        <v>345</v>
      </c>
    </row>
    <row r="1324" spans="1:7">
      <c r="A1324" s="95" t="s">
        <v>765</v>
      </c>
      <c r="D1324" s="95" t="s">
        <v>345</v>
      </c>
      <c r="F1324" s="96">
        <v>87000</v>
      </c>
      <c r="G1324" s="95" t="s">
        <v>345</v>
      </c>
    </row>
    <row r="1325" spans="1:7">
      <c r="A1325" s="95" t="s">
        <v>765</v>
      </c>
      <c r="D1325" s="95" t="s">
        <v>400</v>
      </c>
      <c r="F1325" s="96">
        <v>200000</v>
      </c>
      <c r="G1325" s="95" t="s">
        <v>345</v>
      </c>
    </row>
    <row r="1326" spans="1:7">
      <c r="A1326" s="95" t="s">
        <v>765</v>
      </c>
      <c r="D1326" s="95" t="s">
        <v>349</v>
      </c>
      <c r="F1326" s="96">
        <v>24800</v>
      </c>
      <c r="G1326" s="95" t="s">
        <v>345</v>
      </c>
    </row>
    <row r="1327" spans="1:7">
      <c r="A1327" s="95" t="s">
        <v>765</v>
      </c>
      <c r="D1327" s="95" t="s">
        <v>345</v>
      </c>
      <c r="F1327" s="96">
        <v>307250</v>
      </c>
      <c r="G1327" s="95" t="s">
        <v>345</v>
      </c>
    </row>
    <row r="1328" spans="1:7">
      <c r="A1328" s="95" t="s">
        <v>765</v>
      </c>
      <c r="D1328" s="95" t="s">
        <v>345</v>
      </c>
      <c r="F1328" s="96">
        <v>154000</v>
      </c>
      <c r="G1328" s="95" t="s">
        <v>345</v>
      </c>
    </row>
    <row r="1329" spans="1:7">
      <c r="A1329" s="95" t="s">
        <v>765</v>
      </c>
      <c r="D1329" s="95" t="s">
        <v>345</v>
      </c>
      <c r="F1329" s="96">
        <v>428000</v>
      </c>
      <c r="G1329" s="95" t="s">
        <v>345</v>
      </c>
    </row>
    <row r="1330" spans="1:7">
      <c r="A1330" s="95" t="s">
        <v>765</v>
      </c>
      <c r="D1330" s="95" t="s">
        <v>345</v>
      </c>
      <c r="F1330" s="96">
        <v>220000</v>
      </c>
      <c r="G1330" s="95" t="s">
        <v>345</v>
      </c>
    </row>
    <row r="1331" spans="1:7">
      <c r="A1331" s="95" t="s">
        <v>766</v>
      </c>
      <c r="D1331" s="95" t="s">
        <v>345</v>
      </c>
      <c r="F1331" s="96">
        <v>47500</v>
      </c>
      <c r="G1331" s="95" t="s">
        <v>345</v>
      </c>
    </row>
    <row r="1332" spans="1:7">
      <c r="A1332" s="95" t="s">
        <v>766</v>
      </c>
      <c r="D1332" s="95" t="s">
        <v>345</v>
      </c>
      <c r="F1332" s="96">
        <v>5536630</v>
      </c>
      <c r="G1332" s="95" t="s">
        <v>345</v>
      </c>
    </row>
    <row r="1333" spans="1:7">
      <c r="A1333" s="95" t="s">
        <v>766</v>
      </c>
      <c r="D1333" s="95" t="s">
        <v>345</v>
      </c>
      <c r="F1333" s="96">
        <v>197736</v>
      </c>
      <c r="G1333" s="95" t="s">
        <v>345</v>
      </c>
    </row>
    <row r="1334" spans="1:7">
      <c r="A1334" s="95" t="s">
        <v>766</v>
      </c>
      <c r="D1334" s="95" t="s">
        <v>345</v>
      </c>
      <c r="F1334" s="96">
        <v>55800</v>
      </c>
      <c r="G1334" s="95" t="s">
        <v>345</v>
      </c>
    </row>
    <row r="1335" spans="1:7">
      <c r="A1335" s="95" t="s">
        <v>766</v>
      </c>
      <c r="D1335" s="95" t="s">
        <v>345</v>
      </c>
      <c r="F1335" s="96">
        <v>639700</v>
      </c>
      <c r="G1335" s="95" t="s">
        <v>345</v>
      </c>
    </row>
    <row r="1336" spans="1:7">
      <c r="A1336" s="95" t="s">
        <v>766</v>
      </c>
      <c r="D1336" s="95" t="s">
        <v>345</v>
      </c>
      <c r="F1336" s="96">
        <v>122400</v>
      </c>
      <c r="G1336" s="95" t="s">
        <v>345</v>
      </c>
    </row>
    <row r="1337" spans="1:7">
      <c r="A1337" s="95" t="s">
        <v>766</v>
      </c>
      <c r="D1337" s="95" t="s">
        <v>345</v>
      </c>
      <c r="F1337" s="96">
        <v>254950</v>
      </c>
      <c r="G1337" s="95" t="s">
        <v>345</v>
      </c>
    </row>
    <row r="1338" spans="1:7">
      <c r="A1338" s="95" t="s">
        <v>766</v>
      </c>
      <c r="D1338" s="95" t="s">
        <v>415</v>
      </c>
      <c r="F1338" s="96">
        <v>300500</v>
      </c>
      <c r="G1338" s="95" t="s">
        <v>345</v>
      </c>
    </row>
    <row r="1339" spans="1:7">
      <c r="A1339" s="95" t="s">
        <v>767</v>
      </c>
      <c r="D1339" s="95" t="s">
        <v>345</v>
      </c>
      <c r="E1339" s="96">
        <v>72210000</v>
      </c>
      <c r="G1339" s="95" t="s">
        <v>345</v>
      </c>
    </row>
    <row r="1340" spans="1:7">
      <c r="A1340" s="95" t="s">
        <v>767</v>
      </c>
      <c r="D1340" s="95" t="s">
        <v>345</v>
      </c>
      <c r="E1340" s="96">
        <v>450000</v>
      </c>
      <c r="G1340" s="95" t="s">
        <v>345</v>
      </c>
    </row>
    <row r="1341" spans="1:7">
      <c r="A1341" s="95" t="s">
        <v>767</v>
      </c>
      <c r="D1341" s="95" t="s">
        <v>345</v>
      </c>
      <c r="E1341" s="96">
        <v>90000</v>
      </c>
      <c r="G1341" s="95" t="s">
        <v>345</v>
      </c>
    </row>
    <row r="1342" spans="1:7">
      <c r="A1342" s="95" t="s">
        <v>767</v>
      </c>
      <c r="D1342" s="95" t="s">
        <v>345</v>
      </c>
      <c r="E1342" s="96">
        <v>756000</v>
      </c>
      <c r="G1342" s="95" t="s">
        <v>345</v>
      </c>
    </row>
    <row r="1343" spans="1:7">
      <c r="A1343" s="95" t="s">
        <v>767</v>
      </c>
      <c r="D1343" s="95" t="s">
        <v>345</v>
      </c>
      <c r="E1343" s="96">
        <v>1119763</v>
      </c>
      <c r="G1343" s="95" t="s">
        <v>345</v>
      </c>
    </row>
    <row r="1344" spans="1:7">
      <c r="A1344" s="95" t="s">
        <v>767</v>
      </c>
      <c r="D1344" s="95" t="s">
        <v>345</v>
      </c>
      <c r="E1344" s="96">
        <v>1876400</v>
      </c>
      <c r="G1344" s="95" t="s">
        <v>345</v>
      </c>
    </row>
    <row r="1345" spans="1:7">
      <c r="A1345" s="95" t="s">
        <v>767</v>
      </c>
      <c r="D1345" s="95" t="s">
        <v>345</v>
      </c>
      <c r="E1345" s="96">
        <v>490237</v>
      </c>
      <c r="G1345" s="95" t="s">
        <v>345</v>
      </c>
    </row>
    <row r="1346" spans="1:7">
      <c r="A1346" s="95" t="s">
        <v>768</v>
      </c>
      <c r="D1346" s="95" t="s">
        <v>345</v>
      </c>
      <c r="F1346" s="96">
        <v>42186000</v>
      </c>
      <c r="G1346" s="95" t="s">
        <v>345</v>
      </c>
    </row>
    <row r="1347" spans="1:7">
      <c r="A1347" s="95" t="s">
        <v>769</v>
      </c>
      <c r="D1347" s="95" t="s">
        <v>345</v>
      </c>
      <c r="F1347" s="96">
        <v>2080000</v>
      </c>
      <c r="G1347" s="95" t="s">
        <v>345</v>
      </c>
    </row>
    <row r="1348" spans="1:7">
      <c r="A1348" s="95" t="s">
        <v>769</v>
      </c>
      <c r="D1348" s="95" t="s">
        <v>345</v>
      </c>
      <c r="F1348" s="96">
        <v>255000</v>
      </c>
      <c r="G1348" s="95" t="s">
        <v>345</v>
      </c>
    </row>
    <row r="1349" spans="1:7">
      <c r="A1349" s="95" t="s">
        <v>770</v>
      </c>
      <c r="D1349" s="95" t="s">
        <v>345</v>
      </c>
      <c r="E1349" s="96">
        <v>140000000</v>
      </c>
      <c r="G1349" s="95" t="s">
        <v>345</v>
      </c>
    </row>
    <row r="1350" spans="1:7">
      <c r="A1350" s="95" t="s">
        <v>770</v>
      </c>
      <c r="D1350" s="95" t="s">
        <v>345</v>
      </c>
      <c r="F1350" s="96">
        <v>140000000</v>
      </c>
      <c r="G1350" s="95" t="s">
        <v>345</v>
      </c>
    </row>
    <row r="1351" spans="1:7">
      <c r="A1351" s="95" t="s">
        <v>770</v>
      </c>
      <c r="D1351" s="95" t="s">
        <v>345</v>
      </c>
      <c r="E1351" s="96">
        <v>140000000</v>
      </c>
      <c r="G1351" s="95" t="s">
        <v>345</v>
      </c>
    </row>
    <row r="1352" spans="1:7">
      <c r="A1352" s="95" t="s">
        <v>770</v>
      </c>
      <c r="D1352" s="95" t="s">
        <v>345</v>
      </c>
      <c r="F1352" s="96">
        <v>140000000</v>
      </c>
      <c r="G1352" s="95" t="s">
        <v>345</v>
      </c>
    </row>
    <row r="1353" spans="1:7">
      <c r="A1353" s="95" t="s">
        <v>770</v>
      </c>
      <c r="D1353" s="95" t="s">
        <v>345</v>
      </c>
      <c r="E1353" s="96">
        <v>1624515</v>
      </c>
      <c r="G1353" s="95" t="s">
        <v>345</v>
      </c>
    </row>
    <row r="1354" spans="1:7">
      <c r="A1354" s="95" t="s">
        <v>770</v>
      </c>
      <c r="D1354" s="95" t="s">
        <v>345</v>
      </c>
      <c r="F1354" s="96">
        <v>1624515</v>
      </c>
      <c r="G1354" s="95" t="s">
        <v>345</v>
      </c>
    </row>
    <row r="1355" spans="1:7">
      <c r="A1355" s="95" t="s">
        <v>770</v>
      </c>
      <c r="D1355" s="95" t="s">
        <v>345</v>
      </c>
      <c r="E1355" s="96">
        <v>16408356</v>
      </c>
      <c r="G1355" s="95" t="s">
        <v>345</v>
      </c>
    </row>
    <row r="1356" spans="1:7">
      <c r="A1356" s="95" t="s">
        <v>770</v>
      </c>
      <c r="D1356" s="95" t="s">
        <v>345</v>
      </c>
      <c r="F1356" s="96">
        <v>16408356</v>
      </c>
      <c r="G1356" s="95" t="s">
        <v>345</v>
      </c>
    </row>
    <row r="1357" spans="1:7">
      <c r="A1357" s="95" t="s">
        <v>771</v>
      </c>
      <c r="D1357" s="95" t="s">
        <v>345</v>
      </c>
      <c r="E1357" s="96">
        <v>103875</v>
      </c>
      <c r="G1357" s="95" t="s">
        <v>345</v>
      </c>
    </row>
    <row r="1358" spans="1:7">
      <c r="A1358" s="95" t="s">
        <v>771</v>
      </c>
      <c r="D1358" s="95" t="s">
        <v>345</v>
      </c>
      <c r="E1358" s="96">
        <v>12726</v>
      </c>
      <c r="G1358" s="95" t="s">
        <v>345</v>
      </c>
    </row>
    <row r="1359" spans="1:7">
      <c r="A1359" s="95" t="s">
        <v>772</v>
      </c>
      <c r="D1359" s="95" t="s">
        <v>345</v>
      </c>
      <c r="E1359" s="96">
        <v>44000000</v>
      </c>
      <c r="G1359" s="95" t="s">
        <v>345</v>
      </c>
    </row>
    <row r="1360" spans="1:7">
      <c r="A1360" s="95" t="s">
        <v>772</v>
      </c>
      <c r="D1360" s="95" t="s">
        <v>345</v>
      </c>
      <c r="F1360" s="96">
        <v>44000000</v>
      </c>
      <c r="G1360" s="95" t="s">
        <v>345</v>
      </c>
    </row>
    <row r="1361" spans="1:7">
      <c r="A1361" s="95" t="s">
        <v>773</v>
      </c>
      <c r="D1361" s="95" t="s">
        <v>400</v>
      </c>
      <c r="F1361" s="96">
        <v>1000</v>
      </c>
      <c r="G1361" s="96">
        <v>2857610994</v>
      </c>
    </row>
    <row r="1362" spans="1:7">
      <c r="A1362" s="95" t="s">
        <v>774</v>
      </c>
      <c r="D1362" s="95" t="s">
        <v>345</v>
      </c>
      <c r="F1362" s="96">
        <v>2480140</v>
      </c>
      <c r="G1362" s="95" t="s">
        <v>345</v>
      </c>
    </row>
    <row r="1363" spans="1:7">
      <c r="A1363" s="95" t="s">
        <v>774</v>
      </c>
      <c r="D1363" s="95" t="s">
        <v>345</v>
      </c>
      <c r="F1363" s="96">
        <v>3080</v>
      </c>
      <c r="G1363" s="96">
        <v>2855127774</v>
      </c>
    </row>
    <row r="1364" spans="1:7">
      <c r="A1364" s="95" t="s">
        <v>775</v>
      </c>
      <c r="D1364" s="95" t="s">
        <v>345</v>
      </c>
      <c r="F1364" s="96">
        <v>4684800</v>
      </c>
      <c r="G1364" s="95" t="s">
        <v>345</v>
      </c>
    </row>
    <row r="1365" spans="1:7">
      <c r="A1365" s="95" t="s">
        <v>775</v>
      </c>
      <c r="D1365" s="95" t="s">
        <v>345</v>
      </c>
      <c r="F1365" s="96">
        <v>2200</v>
      </c>
      <c r="G1365" s="96">
        <v>2850440774</v>
      </c>
    </row>
    <row r="1366" spans="1:7">
      <c r="A1366" s="95" t="s">
        <v>776</v>
      </c>
      <c r="D1366" s="95" t="s">
        <v>345</v>
      </c>
      <c r="F1366" s="96">
        <v>5000000</v>
      </c>
      <c r="G1366" s="95" t="s">
        <v>345</v>
      </c>
    </row>
    <row r="1367" spans="1:7">
      <c r="A1367" s="95" t="s">
        <v>776</v>
      </c>
      <c r="D1367" s="95" t="s">
        <v>345</v>
      </c>
      <c r="F1367" s="96">
        <v>726000</v>
      </c>
      <c r="G1367" s="95" t="s">
        <v>345</v>
      </c>
    </row>
    <row r="1368" spans="1:7">
      <c r="A1368" s="95" t="s">
        <v>776</v>
      </c>
      <c r="D1368" s="95" t="s">
        <v>345</v>
      </c>
      <c r="F1368" s="96">
        <v>2000000</v>
      </c>
      <c r="G1368" s="95" t="s">
        <v>345</v>
      </c>
    </row>
    <row r="1369" spans="1:7">
      <c r="A1369" s="95" t="s">
        <v>776</v>
      </c>
      <c r="D1369" s="95" t="s">
        <v>345</v>
      </c>
      <c r="F1369" s="96">
        <v>1000000</v>
      </c>
      <c r="G1369" s="95" t="s">
        <v>345</v>
      </c>
    </row>
    <row r="1370" spans="1:7">
      <c r="A1370" s="95" t="s">
        <v>777</v>
      </c>
      <c r="D1370" s="95" t="s">
        <v>345</v>
      </c>
      <c r="F1370" s="96">
        <v>3605625</v>
      </c>
      <c r="G1370" s="95" t="s">
        <v>345</v>
      </c>
    </row>
    <row r="1371" spans="1:7">
      <c r="A1371" s="95" t="s">
        <v>777</v>
      </c>
      <c r="D1371" s="95" t="s">
        <v>345</v>
      </c>
      <c r="F1371" s="96">
        <v>3300</v>
      </c>
      <c r="G1371" s="95" t="s">
        <v>345</v>
      </c>
    </row>
    <row r="1372" spans="1:7">
      <c r="A1372" s="95" t="s">
        <v>778</v>
      </c>
      <c r="D1372" s="95" t="s">
        <v>345</v>
      </c>
      <c r="E1372" s="96">
        <v>1074830</v>
      </c>
      <c r="G1372" s="95" t="s">
        <v>345</v>
      </c>
    </row>
    <row r="1373" spans="1:7">
      <c r="A1373" s="95" t="s">
        <v>778</v>
      </c>
      <c r="D1373" s="95" t="s">
        <v>345</v>
      </c>
      <c r="E1373" s="96">
        <v>11760000</v>
      </c>
      <c r="G1373" s="95" t="s">
        <v>345</v>
      </c>
    </row>
    <row r="1374" spans="1:7">
      <c r="A1374" s="95" t="s">
        <v>778</v>
      </c>
      <c r="D1374" s="95" t="s">
        <v>345</v>
      </c>
      <c r="E1374" s="96">
        <v>53890000</v>
      </c>
      <c r="G1374" s="95" t="s">
        <v>345</v>
      </c>
    </row>
    <row r="1375" spans="1:7">
      <c r="A1375" s="95" t="s">
        <v>778</v>
      </c>
      <c r="D1375" s="95" t="s">
        <v>345</v>
      </c>
      <c r="E1375" s="96">
        <v>9447530</v>
      </c>
      <c r="G1375" s="95" t="s">
        <v>345</v>
      </c>
    </row>
    <row r="1376" spans="1:7">
      <c r="A1376" s="95" t="s">
        <v>778</v>
      </c>
      <c r="D1376" s="95" t="s">
        <v>345</v>
      </c>
      <c r="E1376" s="96">
        <v>33948000</v>
      </c>
      <c r="G1376" s="95" t="s">
        <v>345</v>
      </c>
    </row>
    <row r="1377" spans="1:7">
      <c r="A1377" s="95" t="s">
        <v>778</v>
      </c>
      <c r="D1377" s="95" t="s">
        <v>345</v>
      </c>
      <c r="E1377" s="96">
        <v>182900</v>
      </c>
      <c r="G1377" s="95" t="s">
        <v>345</v>
      </c>
    </row>
    <row r="1378" spans="1:7">
      <c r="A1378" s="95" t="s">
        <v>778</v>
      </c>
      <c r="D1378" s="95" t="s">
        <v>345</v>
      </c>
      <c r="E1378" s="96">
        <v>13760</v>
      </c>
      <c r="G1378" s="95" t="s">
        <v>345</v>
      </c>
    </row>
    <row r="1379" spans="1:7">
      <c r="A1379" s="95" t="s">
        <v>779</v>
      </c>
      <c r="D1379" s="95" t="s">
        <v>345</v>
      </c>
      <c r="F1379" s="96">
        <v>440000</v>
      </c>
      <c r="G1379" s="95" t="s">
        <v>345</v>
      </c>
    </row>
    <row r="1380" spans="1:7">
      <c r="A1380" s="95" t="s">
        <v>779</v>
      </c>
      <c r="D1380" s="95" t="s">
        <v>345</v>
      </c>
      <c r="E1380" s="96">
        <v>3000000</v>
      </c>
      <c r="G1380" s="95" t="s">
        <v>345</v>
      </c>
    </row>
    <row r="1381" spans="1:7">
      <c r="A1381" s="95" t="s">
        <v>779</v>
      </c>
      <c r="D1381" s="95" t="s">
        <v>345</v>
      </c>
      <c r="F1381" s="96">
        <v>3000000</v>
      </c>
      <c r="G1381" s="95" t="s">
        <v>345</v>
      </c>
    </row>
    <row r="1382" spans="1:7">
      <c r="A1382" s="95" t="s">
        <v>779</v>
      </c>
      <c r="D1382" s="95" t="s">
        <v>345</v>
      </c>
      <c r="E1382" s="96">
        <v>50000000</v>
      </c>
      <c r="G1382" s="95" t="s">
        <v>345</v>
      </c>
    </row>
    <row r="1383" spans="1:7">
      <c r="A1383" s="95" t="s">
        <v>779</v>
      </c>
      <c r="D1383" s="95" t="s">
        <v>345</v>
      </c>
      <c r="F1383" s="96">
        <v>50000000</v>
      </c>
      <c r="G1383" s="95" t="s">
        <v>345</v>
      </c>
    </row>
    <row r="1384" spans="1:7">
      <c r="A1384" s="95" t="s">
        <v>780</v>
      </c>
      <c r="D1384" s="95" t="s">
        <v>345</v>
      </c>
      <c r="E1384" s="96">
        <v>8497737</v>
      </c>
      <c r="G1384" s="95" t="s">
        <v>345</v>
      </c>
    </row>
    <row r="1385" spans="1:7">
      <c r="A1385" s="95" t="s">
        <v>780</v>
      </c>
      <c r="D1385" s="95" t="s">
        <v>345</v>
      </c>
      <c r="F1385" s="96">
        <v>2916693</v>
      </c>
      <c r="G1385" s="95" t="s">
        <v>345</v>
      </c>
    </row>
    <row r="1386" spans="1:7">
      <c r="A1386" s="95" t="s">
        <v>780</v>
      </c>
      <c r="D1386" s="95" t="s">
        <v>345</v>
      </c>
      <c r="E1386" s="96">
        <v>188940</v>
      </c>
      <c r="G1386" s="95" t="s">
        <v>345</v>
      </c>
    </row>
    <row r="1387" spans="1:7">
      <c r="A1387" s="95" t="s">
        <v>780</v>
      </c>
      <c r="D1387" s="95" t="s">
        <v>345</v>
      </c>
      <c r="E1387" s="96">
        <v>116380</v>
      </c>
      <c r="G1387" s="95" t="s">
        <v>345</v>
      </c>
    </row>
    <row r="1388" spans="1:7">
      <c r="A1388" s="95" t="s">
        <v>781</v>
      </c>
      <c r="D1388" s="95" t="s">
        <v>345</v>
      </c>
      <c r="F1388" s="96">
        <v>240000</v>
      </c>
      <c r="G1388" s="95" t="s">
        <v>345</v>
      </c>
    </row>
    <row r="1389" spans="1:7">
      <c r="A1389" s="95" t="s">
        <v>781</v>
      </c>
      <c r="D1389" s="95" t="s">
        <v>345</v>
      </c>
      <c r="F1389" s="96">
        <v>1920000</v>
      </c>
      <c r="G1389" s="95" t="s">
        <v>345</v>
      </c>
    </row>
    <row r="1390" spans="1:7">
      <c r="A1390" s="95" t="s">
        <v>782</v>
      </c>
      <c r="D1390" s="95" t="s">
        <v>345</v>
      </c>
      <c r="E1390" s="96">
        <v>223697</v>
      </c>
      <c r="G1390" s="95" t="s">
        <v>345</v>
      </c>
    </row>
    <row r="1391" spans="1:7">
      <c r="A1391" s="95" t="s">
        <v>782</v>
      </c>
      <c r="D1391" s="95" t="s">
        <v>345</v>
      </c>
      <c r="E1391" s="96">
        <v>1175105</v>
      </c>
      <c r="G1391" s="95" t="s">
        <v>345</v>
      </c>
    </row>
    <row r="1392" spans="1:7">
      <c r="A1392" s="95" t="s">
        <v>782</v>
      </c>
      <c r="D1392" s="95" t="s">
        <v>345</v>
      </c>
      <c r="E1392" s="96">
        <v>63532</v>
      </c>
      <c r="G1392" s="95" t="s">
        <v>345</v>
      </c>
    </row>
    <row r="1393" spans="1:7">
      <c r="A1393" s="95" t="s">
        <v>783</v>
      </c>
      <c r="D1393" s="95" t="s">
        <v>345</v>
      </c>
      <c r="F1393" s="96">
        <v>53391500</v>
      </c>
      <c r="G1393" s="96">
        <v>2899780067</v>
      </c>
    </row>
    <row r="1394" spans="1:7">
      <c r="A1394" s="95" t="s">
        <v>784</v>
      </c>
      <c r="D1394" s="95" t="s">
        <v>345</v>
      </c>
      <c r="F1394" s="96">
        <v>3573340</v>
      </c>
      <c r="G1394" s="95" t="s">
        <v>345</v>
      </c>
    </row>
    <row r="1395" spans="1:7">
      <c r="A1395" s="95" t="s">
        <v>784</v>
      </c>
      <c r="D1395" s="95" t="s">
        <v>345</v>
      </c>
      <c r="F1395" s="96">
        <v>2860</v>
      </c>
      <c r="G1395" s="95" t="s">
        <v>345</v>
      </c>
    </row>
    <row r="1396" spans="1:7">
      <c r="A1396" s="95" t="s">
        <v>785</v>
      </c>
      <c r="D1396" s="95" t="s">
        <v>345</v>
      </c>
      <c r="E1396" s="96">
        <v>5601982</v>
      </c>
      <c r="G1396" s="95" t="s">
        <v>345</v>
      </c>
    </row>
    <row r="1397" spans="1:7">
      <c r="A1397" s="95" t="s">
        <v>785</v>
      </c>
      <c r="D1397" s="95" t="s">
        <v>345</v>
      </c>
      <c r="F1397" s="96">
        <v>3013695</v>
      </c>
      <c r="G1397" s="95" t="s">
        <v>345</v>
      </c>
    </row>
    <row r="1398" spans="1:7">
      <c r="A1398" s="95" t="s">
        <v>786</v>
      </c>
      <c r="D1398" s="95" t="s">
        <v>349</v>
      </c>
      <c r="F1398" s="96">
        <v>123950</v>
      </c>
      <c r="G1398" s="95" t="s">
        <v>345</v>
      </c>
    </row>
    <row r="1399" spans="1:7">
      <c r="A1399" s="95" t="s">
        <v>787</v>
      </c>
      <c r="D1399" s="95" t="s">
        <v>345</v>
      </c>
      <c r="E1399" s="96">
        <v>100570</v>
      </c>
      <c r="G1399" s="95" t="s">
        <v>345</v>
      </c>
    </row>
    <row r="1400" spans="1:7">
      <c r="A1400" s="95" t="s">
        <v>787</v>
      </c>
      <c r="D1400" s="95" t="s">
        <v>345</v>
      </c>
      <c r="E1400" s="96">
        <v>685400</v>
      </c>
      <c r="G1400" s="95" t="s">
        <v>345</v>
      </c>
    </row>
    <row r="1401" spans="1:7">
      <c r="A1401" s="95" t="s">
        <v>787</v>
      </c>
      <c r="D1401" s="95" t="s">
        <v>345</v>
      </c>
      <c r="E1401" s="96">
        <v>481550</v>
      </c>
      <c r="G1401" s="95" t="s">
        <v>345</v>
      </c>
    </row>
    <row r="1402" spans="1:7">
      <c r="A1402" s="95" t="s">
        <v>787</v>
      </c>
      <c r="D1402" s="95" t="s">
        <v>345</v>
      </c>
      <c r="E1402" s="96">
        <v>540000</v>
      </c>
      <c r="G1402" s="95" t="s">
        <v>345</v>
      </c>
    </row>
    <row r="1403" spans="1:7">
      <c r="A1403" s="95" t="s">
        <v>787</v>
      </c>
      <c r="D1403" s="95" t="s">
        <v>345</v>
      </c>
      <c r="E1403" s="96">
        <v>242690</v>
      </c>
      <c r="G1403" s="95" t="s">
        <v>345</v>
      </c>
    </row>
    <row r="1404" spans="1:7">
      <c r="A1404" s="95" t="s">
        <v>787</v>
      </c>
      <c r="D1404" s="95" t="s">
        <v>345</v>
      </c>
      <c r="E1404" s="96">
        <v>500000</v>
      </c>
      <c r="G1404" s="95" t="s">
        <v>345</v>
      </c>
    </row>
    <row r="1405" spans="1:7">
      <c r="A1405" s="95" t="s">
        <v>787</v>
      </c>
      <c r="D1405" s="95" t="s">
        <v>345</v>
      </c>
      <c r="E1405" s="96">
        <v>615000</v>
      </c>
      <c r="G1405" s="95" t="s">
        <v>345</v>
      </c>
    </row>
    <row r="1406" spans="1:7">
      <c r="A1406" s="95" t="s">
        <v>787</v>
      </c>
      <c r="D1406" s="95" t="s">
        <v>345</v>
      </c>
      <c r="E1406" s="96">
        <v>432170</v>
      </c>
      <c r="G1406" s="95" t="s">
        <v>345</v>
      </c>
    </row>
    <row r="1407" spans="1:7">
      <c r="A1407" s="95" t="s">
        <v>787</v>
      </c>
      <c r="D1407" s="95" t="s">
        <v>415</v>
      </c>
      <c r="E1407" s="96">
        <v>171915</v>
      </c>
      <c r="G1407" s="95" t="s">
        <v>345</v>
      </c>
    </row>
    <row r="1408" spans="1:7">
      <c r="A1408" s="95" t="s">
        <v>788</v>
      </c>
      <c r="D1408" s="95" t="s">
        <v>345</v>
      </c>
      <c r="E1408" s="96">
        <v>38560</v>
      </c>
      <c r="G1408" s="95" t="s">
        <v>345</v>
      </c>
    </row>
    <row r="1409" spans="1:7">
      <c r="A1409" s="95" t="s">
        <v>788</v>
      </c>
      <c r="D1409" s="95" t="s">
        <v>345</v>
      </c>
      <c r="E1409" s="96">
        <v>486000</v>
      </c>
      <c r="G1409" s="95" t="s">
        <v>345</v>
      </c>
    </row>
    <row r="1410" spans="1:7">
      <c r="A1410" s="95" t="s">
        <v>789</v>
      </c>
      <c r="D1410" s="95" t="s">
        <v>345</v>
      </c>
      <c r="E1410" s="96">
        <v>326034</v>
      </c>
      <c r="G1410" s="96">
        <v>2903288093</v>
      </c>
    </row>
    <row r="1411" spans="1:7">
      <c r="A1411" s="95" t="s">
        <v>790</v>
      </c>
      <c r="D1411" s="95" t="s">
        <v>345</v>
      </c>
      <c r="F1411" s="96">
        <v>3744492</v>
      </c>
      <c r="G1411" s="95" t="s">
        <v>345</v>
      </c>
    </row>
    <row r="1412" spans="1:7">
      <c r="A1412" s="95" t="s">
        <v>790</v>
      </c>
      <c r="D1412" s="95" t="s">
        <v>345</v>
      </c>
      <c r="F1412" s="96">
        <v>13420</v>
      </c>
      <c r="G1412" s="95" t="s">
        <v>345</v>
      </c>
    </row>
    <row r="1413" spans="1:7">
      <c r="A1413" s="95" t="s">
        <v>790</v>
      </c>
      <c r="D1413" s="95" t="s">
        <v>400</v>
      </c>
      <c r="F1413" s="96">
        <v>2336500</v>
      </c>
      <c r="G1413" s="95" t="s">
        <v>345</v>
      </c>
    </row>
    <row r="1414" spans="1:7">
      <c r="A1414" s="95" t="s">
        <v>791</v>
      </c>
      <c r="D1414" s="95" t="s">
        <v>345</v>
      </c>
      <c r="E1414" s="96">
        <v>7804090</v>
      </c>
      <c r="G1414" s="95" t="s">
        <v>345</v>
      </c>
    </row>
    <row r="1415" spans="1:7">
      <c r="A1415" s="95" t="s">
        <v>791</v>
      </c>
      <c r="D1415" s="95" t="s">
        <v>345</v>
      </c>
      <c r="E1415" s="96">
        <v>23137</v>
      </c>
      <c r="G1415" s="95" t="s">
        <v>345</v>
      </c>
    </row>
    <row r="1416" spans="1:7">
      <c r="A1416" s="95" t="s">
        <v>791</v>
      </c>
      <c r="D1416" s="95" t="s">
        <v>345</v>
      </c>
      <c r="F1416" s="96">
        <v>584400</v>
      </c>
      <c r="G1416" s="95" t="s">
        <v>345</v>
      </c>
    </row>
    <row r="1417" spans="1:7">
      <c r="A1417" s="95" t="s">
        <v>792</v>
      </c>
      <c r="D1417" s="95" t="s">
        <v>345</v>
      </c>
      <c r="F1417" s="96">
        <v>24759450</v>
      </c>
      <c r="G1417" s="95" t="s">
        <v>345</v>
      </c>
    </row>
    <row r="1418" spans="1:7">
      <c r="A1418" s="95" t="s">
        <v>792</v>
      </c>
      <c r="D1418" s="95" t="s">
        <v>345</v>
      </c>
      <c r="F1418" s="96">
        <v>1384080</v>
      </c>
      <c r="G1418" s="95" t="s">
        <v>345</v>
      </c>
    </row>
    <row r="1419" spans="1:7">
      <c r="A1419" s="95" t="s">
        <v>793</v>
      </c>
      <c r="D1419" s="95" t="s">
        <v>479</v>
      </c>
      <c r="F1419" s="96">
        <v>360000</v>
      </c>
      <c r="G1419" s="95" t="s">
        <v>345</v>
      </c>
    </row>
    <row r="1420" spans="1:7">
      <c r="A1420" s="95" t="s">
        <v>793</v>
      </c>
      <c r="D1420" s="95" t="s">
        <v>479</v>
      </c>
      <c r="F1420" s="96">
        <v>3256000</v>
      </c>
      <c r="G1420" s="95" t="s">
        <v>345</v>
      </c>
    </row>
    <row r="1421" spans="1:7">
      <c r="A1421" s="95" t="s">
        <v>793</v>
      </c>
      <c r="D1421" s="95" t="s">
        <v>345</v>
      </c>
      <c r="F1421" s="96">
        <v>188410</v>
      </c>
      <c r="G1421" s="95" t="s">
        <v>345</v>
      </c>
    </row>
    <row r="1422" spans="1:7">
      <c r="A1422" s="95" t="s">
        <v>794</v>
      </c>
      <c r="D1422" s="95" t="s">
        <v>345</v>
      </c>
      <c r="F1422" s="96">
        <v>42000</v>
      </c>
      <c r="G1422" s="95" t="s">
        <v>345</v>
      </c>
    </row>
    <row r="1423" spans="1:7">
      <c r="A1423" s="95" t="s">
        <v>794</v>
      </c>
      <c r="D1423" s="95" t="s">
        <v>400</v>
      </c>
      <c r="F1423" s="96">
        <v>1000</v>
      </c>
      <c r="G1423" s="95" t="s">
        <v>345</v>
      </c>
    </row>
    <row r="1424" spans="1:7">
      <c r="A1424" s="95" t="s">
        <v>794</v>
      </c>
      <c r="D1424" s="95" t="s">
        <v>349</v>
      </c>
      <c r="F1424" s="96">
        <v>6300</v>
      </c>
      <c r="G1424" s="95" t="s">
        <v>345</v>
      </c>
    </row>
    <row r="1425" spans="1:7">
      <c r="A1425" s="95" t="s">
        <v>794</v>
      </c>
      <c r="D1425" s="95" t="s">
        <v>349</v>
      </c>
      <c r="F1425" s="96">
        <v>1800</v>
      </c>
      <c r="G1425" s="95" t="s">
        <v>345</v>
      </c>
    </row>
    <row r="1426" spans="1:7">
      <c r="A1426" s="95" t="s">
        <v>795</v>
      </c>
      <c r="D1426" s="95" t="s">
        <v>9315</v>
      </c>
      <c r="E1426" s="96">
        <v>389203</v>
      </c>
      <c r="G1426" s="95" t="s">
        <v>345</v>
      </c>
    </row>
    <row r="1427" spans="1:7">
      <c r="A1427" s="95" t="s">
        <v>795</v>
      </c>
      <c r="D1427" s="95" t="s">
        <v>345</v>
      </c>
      <c r="E1427" s="96">
        <v>27628000</v>
      </c>
      <c r="G1427" s="95" t="s">
        <v>345</v>
      </c>
    </row>
    <row r="1428" spans="1:7">
      <c r="A1428" s="95" t="s">
        <v>795</v>
      </c>
      <c r="D1428" s="95" t="s">
        <v>345</v>
      </c>
      <c r="E1428" s="96">
        <v>8420000</v>
      </c>
      <c r="G1428" s="95" t="s">
        <v>345</v>
      </c>
    </row>
    <row r="1429" spans="1:7">
      <c r="A1429" s="95" t="s">
        <v>795</v>
      </c>
      <c r="D1429" s="95" t="s">
        <v>345</v>
      </c>
      <c r="E1429" s="96">
        <v>33214516</v>
      </c>
      <c r="G1429" s="95" t="s">
        <v>345</v>
      </c>
    </row>
    <row r="1430" spans="1:7">
      <c r="A1430" s="95" t="s">
        <v>795</v>
      </c>
      <c r="D1430" s="95" t="s">
        <v>345</v>
      </c>
      <c r="E1430" s="96">
        <v>9548000</v>
      </c>
      <c r="G1430" s="95" t="s">
        <v>345</v>
      </c>
    </row>
    <row r="1431" spans="1:7">
      <c r="A1431" s="95" t="s">
        <v>796</v>
      </c>
      <c r="D1431" s="95" t="s">
        <v>345</v>
      </c>
      <c r="E1431" s="96">
        <v>25000</v>
      </c>
      <c r="G1431" s="95" t="s">
        <v>345</v>
      </c>
    </row>
    <row r="1432" spans="1:7">
      <c r="A1432" s="95" t="s">
        <v>796</v>
      </c>
      <c r="D1432" s="95" t="s">
        <v>345</v>
      </c>
      <c r="E1432" s="96">
        <v>315000</v>
      </c>
      <c r="G1432" s="95" t="s">
        <v>345</v>
      </c>
    </row>
    <row r="1433" spans="1:7">
      <c r="A1433" s="95" t="s">
        <v>796</v>
      </c>
      <c r="D1433" s="95" t="s">
        <v>345</v>
      </c>
      <c r="E1433" s="96">
        <v>400000</v>
      </c>
      <c r="G1433" s="95" t="s">
        <v>345</v>
      </c>
    </row>
    <row r="1434" spans="1:7">
      <c r="A1434" s="95" t="s">
        <v>796</v>
      </c>
      <c r="D1434" s="95" t="s">
        <v>345</v>
      </c>
      <c r="E1434" s="96">
        <v>215000</v>
      </c>
      <c r="G1434" s="95" t="s">
        <v>345</v>
      </c>
    </row>
    <row r="1435" spans="1:7">
      <c r="A1435" s="95" t="s">
        <v>796</v>
      </c>
      <c r="D1435" s="95" t="s">
        <v>345</v>
      </c>
      <c r="E1435" s="96">
        <v>390710</v>
      </c>
      <c r="G1435" s="95" t="s">
        <v>345</v>
      </c>
    </row>
    <row r="1436" spans="1:7">
      <c r="A1436" s="95" t="s">
        <v>796</v>
      </c>
      <c r="D1436" s="95" t="s">
        <v>345</v>
      </c>
      <c r="E1436" s="96">
        <v>484390</v>
      </c>
      <c r="G1436" s="95" t="s">
        <v>345</v>
      </c>
    </row>
    <row r="1437" spans="1:7">
      <c r="A1437" s="95" t="s">
        <v>796</v>
      </c>
      <c r="D1437" s="95" t="s">
        <v>345</v>
      </c>
      <c r="E1437" s="96">
        <v>580350</v>
      </c>
      <c r="G1437" s="95" t="s">
        <v>345</v>
      </c>
    </row>
    <row r="1438" spans="1:7">
      <c r="A1438" s="95" t="s">
        <v>796</v>
      </c>
      <c r="D1438" s="95" t="s">
        <v>345</v>
      </c>
      <c r="E1438" s="96">
        <v>421520</v>
      </c>
      <c r="G1438" s="95" t="s">
        <v>345</v>
      </c>
    </row>
    <row r="1439" spans="1:7">
      <c r="A1439" s="95" t="s">
        <v>796</v>
      </c>
      <c r="D1439" s="95" t="s">
        <v>345</v>
      </c>
      <c r="E1439" s="96">
        <v>750000</v>
      </c>
      <c r="G1439" s="95" t="s">
        <v>345</v>
      </c>
    </row>
    <row r="1440" spans="1:7">
      <c r="A1440" s="95" t="s">
        <v>796</v>
      </c>
      <c r="D1440" s="95" t="s">
        <v>345</v>
      </c>
      <c r="E1440" s="96">
        <v>600000</v>
      </c>
      <c r="G1440" s="95" t="s">
        <v>345</v>
      </c>
    </row>
    <row r="1441" spans="1:7">
      <c r="A1441" s="95" t="s">
        <v>796</v>
      </c>
      <c r="D1441" s="95" t="s">
        <v>345</v>
      </c>
      <c r="E1441" s="96">
        <v>418740</v>
      </c>
      <c r="G1441" s="95" t="s">
        <v>345</v>
      </c>
    </row>
    <row r="1442" spans="1:7">
      <c r="A1442" s="95" t="s">
        <v>796</v>
      </c>
      <c r="D1442" s="95" t="s">
        <v>415</v>
      </c>
      <c r="E1442" s="96">
        <v>585785</v>
      </c>
      <c r="G1442" s="95" t="s">
        <v>345</v>
      </c>
    </row>
    <row r="1443" spans="1:7">
      <c r="A1443" s="95" t="s">
        <v>796</v>
      </c>
      <c r="D1443" s="95" t="s">
        <v>345</v>
      </c>
      <c r="E1443" s="96">
        <v>435600</v>
      </c>
      <c r="G1443" s="95" t="s">
        <v>345</v>
      </c>
    </row>
    <row r="1444" spans="1:7">
      <c r="A1444" s="95" t="s">
        <v>796</v>
      </c>
      <c r="D1444" s="95" t="s">
        <v>415</v>
      </c>
      <c r="E1444" s="96">
        <v>2952000</v>
      </c>
      <c r="G1444" s="95" t="s">
        <v>345</v>
      </c>
    </row>
    <row r="1445" spans="1:7">
      <c r="A1445" s="95" t="s">
        <v>796</v>
      </c>
      <c r="D1445" s="95" t="s">
        <v>415</v>
      </c>
      <c r="E1445" s="96">
        <v>362368</v>
      </c>
      <c r="G1445" s="95" t="s">
        <v>345</v>
      </c>
    </row>
    <row r="1446" spans="1:7">
      <c r="A1446" s="95" t="s">
        <v>796</v>
      </c>
      <c r="D1446" s="95" t="s">
        <v>415</v>
      </c>
      <c r="E1446" s="96">
        <v>1000</v>
      </c>
      <c r="G1446" s="95" t="s">
        <v>345</v>
      </c>
    </row>
    <row r="1447" spans="1:7">
      <c r="A1447" s="95" t="s">
        <v>796</v>
      </c>
      <c r="D1447" s="95" t="s">
        <v>345</v>
      </c>
      <c r="E1447" s="96">
        <v>74002000</v>
      </c>
      <c r="G1447" s="95" t="s">
        <v>345</v>
      </c>
    </row>
    <row r="1448" spans="1:7">
      <c r="A1448" s="95" t="s">
        <v>797</v>
      </c>
      <c r="D1448" s="95" t="s">
        <v>345</v>
      </c>
      <c r="E1448" s="96">
        <v>41642</v>
      </c>
      <c r="G1448" s="95" t="s">
        <v>345</v>
      </c>
    </row>
    <row r="1449" spans="1:7">
      <c r="A1449" s="95" t="s">
        <v>797</v>
      </c>
      <c r="D1449" s="95" t="s">
        <v>345</v>
      </c>
      <c r="E1449" s="96">
        <v>173061</v>
      </c>
      <c r="G1449" s="95" t="s">
        <v>345</v>
      </c>
    </row>
    <row r="1450" spans="1:7">
      <c r="A1450" s="95" t="s">
        <v>798</v>
      </c>
      <c r="D1450" s="95" t="s">
        <v>345</v>
      </c>
      <c r="E1450" s="96">
        <v>50000000</v>
      </c>
      <c r="G1450" s="95" t="s">
        <v>345</v>
      </c>
    </row>
    <row r="1451" spans="1:7">
      <c r="A1451" s="95" t="s">
        <v>798</v>
      </c>
      <c r="D1451" s="95" t="s">
        <v>345</v>
      </c>
      <c r="F1451" s="96">
        <v>50000000</v>
      </c>
      <c r="G1451" s="95" t="s">
        <v>345</v>
      </c>
    </row>
    <row r="1452" spans="1:7">
      <c r="A1452" s="95" t="s">
        <v>798</v>
      </c>
      <c r="D1452" s="95" t="s">
        <v>415</v>
      </c>
      <c r="E1452" s="96">
        <v>74002000</v>
      </c>
      <c r="G1452" s="95" t="s">
        <v>345</v>
      </c>
    </row>
    <row r="1453" spans="1:7">
      <c r="A1453" s="95" t="s">
        <v>798</v>
      </c>
      <c r="D1453" s="95" t="s">
        <v>415</v>
      </c>
      <c r="F1453" s="96">
        <v>74002500</v>
      </c>
      <c r="G1453" s="95" t="s">
        <v>345</v>
      </c>
    </row>
    <row r="1454" spans="1:7">
      <c r="A1454" s="95" t="s">
        <v>798</v>
      </c>
      <c r="D1454" s="95" t="s">
        <v>415</v>
      </c>
      <c r="E1454" s="96">
        <v>4120000</v>
      </c>
      <c r="G1454" s="95" t="s">
        <v>345</v>
      </c>
    </row>
    <row r="1455" spans="1:7">
      <c r="A1455" s="95" t="s">
        <v>798</v>
      </c>
      <c r="D1455" s="95" t="s">
        <v>415</v>
      </c>
      <c r="F1455" s="96">
        <v>4120500</v>
      </c>
      <c r="G1455" s="95" t="s">
        <v>345</v>
      </c>
    </row>
    <row r="1456" spans="1:7">
      <c r="A1456" s="95" t="s">
        <v>798</v>
      </c>
      <c r="D1456" s="95" t="s">
        <v>415</v>
      </c>
      <c r="E1456" s="96">
        <v>1875000</v>
      </c>
      <c r="G1456" s="95" t="s">
        <v>345</v>
      </c>
    </row>
    <row r="1457" spans="1:7">
      <c r="A1457" s="95" t="s">
        <v>798</v>
      </c>
      <c r="D1457" s="95" t="s">
        <v>415</v>
      </c>
      <c r="F1457" s="96">
        <v>1875000</v>
      </c>
      <c r="G1457" s="95" t="s">
        <v>345</v>
      </c>
    </row>
    <row r="1458" spans="1:7">
      <c r="A1458" s="95" t="s">
        <v>798</v>
      </c>
      <c r="D1458" s="95" t="s">
        <v>345</v>
      </c>
      <c r="E1458" s="96">
        <v>41652470</v>
      </c>
      <c r="G1458" s="95" t="s">
        <v>345</v>
      </c>
    </row>
    <row r="1459" spans="1:7">
      <c r="A1459" s="95" t="s">
        <v>798</v>
      </c>
      <c r="D1459" s="95" t="s">
        <v>345</v>
      </c>
      <c r="F1459" s="96">
        <v>41652470</v>
      </c>
      <c r="G1459" s="95" t="s">
        <v>345</v>
      </c>
    </row>
    <row r="1460" spans="1:7">
      <c r="A1460" s="95" t="s">
        <v>799</v>
      </c>
      <c r="D1460" s="95" t="s">
        <v>345</v>
      </c>
      <c r="F1460" s="96">
        <v>11250000</v>
      </c>
      <c r="G1460" s="95" t="s">
        <v>345</v>
      </c>
    </row>
    <row r="1461" spans="1:7">
      <c r="A1461" s="95" t="s">
        <v>800</v>
      </c>
      <c r="D1461" s="95" t="s">
        <v>345</v>
      </c>
      <c r="F1461" s="96">
        <v>32778000</v>
      </c>
      <c r="G1461" s="95" t="s">
        <v>345</v>
      </c>
    </row>
    <row r="1462" spans="1:7">
      <c r="A1462" s="95" t="s">
        <v>801</v>
      </c>
      <c r="D1462" s="95" t="s">
        <v>345</v>
      </c>
      <c r="F1462" s="96">
        <v>770000</v>
      </c>
      <c r="G1462" s="95" t="s">
        <v>345</v>
      </c>
    </row>
    <row r="1463" spans="1:7">
      <c r="A1463" s="95" t="s">
        <v>801</v>
      </c>
      <c r="D1463" s="95" t="s">
        <v>345</v>
      </c>
      <c r="F1463" s="96">
        <v>693000</v>
      </c>
      <c r="G1463" s="95" t="s">
        <v>345</v>
      </c>
    </row>
    <row r="1464" spans="1:7">
      <c r="A1464" s="95" t="s">
        <v>801</v>
      </c>
      <c r="D1464" s="95" t="s">
        <v>345</v>
      </c>
      <c r="F1464" s="96">
        <v>640000</v>
      </c>
      <c r="G1464" s="95" t="s">
        <v>345</v>
      </c>
    </row>
    <row r="1465" spans="1:7">
      <c r="A1465" s="95" t="s">
        <v>801</v>
      </c>
      <c r="D1465" s="95" t="s">
        <v>345</v>
      </c>
      <c r="F1465" s="96">
        <v>425000</v>
      </c>
      <c r="G1465" s="95" t="s">
        <v>345</v>
      </c>
    </row>
    <row r="1466" spans="1:7">
      <c r="A1466" s="95" t="s">
        <v>801</v>
      </c>
      <c r="D1466" s="95" t="s">
        <v>345</v>
      </c>
      <c r="F1466" s="96">
        <v>5000</v>
      </c>
      <c r="G1466" s="95" t="s">
        <v>345</v>
      </c>
    </row>
    <row r="1467" spans="1:7">
      <c r="A1467" s="95" t="s">
        <v>801</v>
      </c>
      <c r="D1467" s="95" t="s">
        <v>345</v>
      </c>
      <c r="F1467" s="96">
        <v>485000</v>
      </c>
      <c r="G1467" s="95" t="s">
        <v>345</v>
      </c>
    </row>
    <row r="1468" spans="1:7">
      <c r="A1468" s="95" t="s">
        <v>801</v>
      </c>
      <c r="D1468" s="95" t="s">
        <v>345</v>
      </c>
      <c r="F1468" s="96">
        <v>495000</v>
      </c>
      <c r="G1468" s="95" t="s">
        <v>345</v>
      </c>
    </row>
    <row r="1469" spans="1:7">
      <c r="A1469" s="95" t="s">
        <v>801</v>
      </c>
      <c r="D1469" s="95" t="s">
        <v>345</v>
      </c>
      <c r="F1469" s="96">
        <v>5000000</v>
      </c>
      <c r="G1469" s="95" t="s">
        <v>345</v>
      </c>
    </row>
    <row r="1470" spans="1:7">
      <c r="A1470" s="95" t="s">
        <v>801</v>
      </c>
      <c r="D1470" s="95" t="s">
        <v>345</v>
      </c>
      <c r="F1470" s="96">
        <v>25611224</v>
      </c>
      <c r="G1470" s="95" t="s">
        <v>345</v>
      </c>
    </row>
    <row r="1471" spans="1:7">
      <c r="A1471" s="95" t="s">
        <v>802</v>
      </c>
      <c r="D1471" s="95" t="s">
        <v>345</v>
      </c>
      <c r="F1471" s="96">
        <v>3245000</v>
      </c>
      <c r="G1471" s="95" t="s">
        <v>345</v>
      </c>
    </row>
    <row r="1472" spans="1:7">
      <c r="A1472" s="95" t="s">
        <v>803</v>
      </c>
      <c r="D1472" s="95" t="s">
        <v>345</v>
      </c>
      <c r="F1472" s="96">
        <v>44839000</v>
      </c>
      <c r="G1472" s="96">
        <v>2910554129</v>
      </c>
    </row>
    <row r="1473" spans="1:7">
      <c r="A1473" s="95" t="s">
        <v>804</v>
      </c>
      <c r="D1473" s="95" t="s">
        <v>345</v>
      </c>
      <c r="F1473" s="96">
        <v>1827900</v>
      </c>
      <c r="G1473" s="95" t="s">
        <v>345</v>
      </c>
    </row>
    <row r="1474" spans="1:7">
      <c r="A1474" s="95" t="s">
        <v>804</v>
      </c>
      <c r="D1474" s="95" t="s">
        <v>345</v>
      </c>
      <c r="F1474" s="96">
        <v>101020</v>
      </c>
      <c r="G1474" s="95" t="s">
        <v>345</v>
      </c>
    </row>
    <row r="1475" spans="1:7">
      <c r="A1475" s="95" t="s">
        <v>804</v>
      </c>
      <c r="D1475" s="95" t="s">
        <v>345</v>
      </c>
      <c r="F1475" s="96">
        <v>163950</v>
      </c>
      <c r="G1475" s="95" t="s">
        <v>345</v>
      </c>
    </row>
    <row r="1476" spans="1:7">
      <c r="A1476" s="95" t="s">
        <v>804</v>
      </c>
      <c r="D1476" s="95" t="s">
        <v>345</v>
      </c>
      <c r="F1476" s="96">
        <v>848700</v>
      </c>
      <c r="G1476" s="95" t="s">
        <v>345</v>
      </c>
    </row>
    <row r="1477" spans="1:7">
      <c r="A1477" s="95" t="s">
        <v>804</v>
      </c>
      <c r="D1477" s="95" t="s">
        <v>345</v>
      </c>
      <c r="F1477" s="96">
        <v>515200</v>
      </c>
      <c r="G1477" s="95" t="s">
        <v>345</v>
      </c>
    </row>
    <row r="1478" spans="1:7">
      <c r="A1478" s="95" t="s">
        <v>804</v>
      </c>
      <c r="D1478" s="95" t="s">
        <v>345</v>
      </c>
      <c r="F1478" s="96">
        <v>1204700</v>
      </c>
      <c r="G1478" s="95" t="s">
        <v>345</v>
      </c>
    </row>
    <row r="1479" spans="1:7">
      <c r="A1479" s="95" t="s">
        <v>804</v>
      </c>
      <c r="D1479" s="95" t="s">
        <v>345</v>
      </c>
      <c r="F1479" s="96">
        <v>447464</v>
      </c>
      <c r="G1479" s="95" t="s">
        <v>345</v>
      </c>
    </row>
    <row r="1480" spans="1:7">
      <c r="A1480" s="95" t="s">
        <v>804</v>
      </c>
      <c r="D1480" s="95" t="s">
        <v>345</v>
      </c>
      <c r="F1480" s="96">
        <v>898580</v>
      </c>
      <c r="G1480" s="95" t="s">
        <v>345</v>
      </c>
    </row>
    <row r="1481" spans="1:7">
      <c r="A1481" s="95" t="s">
        <v>804</v>
      </c>
      <c r="D1481" s="95" t="s">
        <v>345</v>
      </c>
      <c r="F1481" s="96">
        <v>696000</v>
      </c>
      <c r="G1481" s="95" t="s">
        <v>345</v>
      </c>
    </row>
    <row r="1482" spans="1:7">
      <c r="A1482" s="95" t="s">
        <v>804</v>
      </c>
      <c r="D1482" s="95" t="s">
        <v>345</v>
      </c>
      <c r="F1482" s="96">
        <v>740300</v>
      </c>
      <c r="G1482" s="95" t="s">
        <v>345</v>
      </c>
    </row>
    <row r="1483" spans="1:7">
      <c r="A1483" s="95" t="s">
        <v>804</v>
      </c>
      <c r="D1483" s="95" t="s">
        <v>345</v>
      </c>
      <c r="F1483" s="96">
        <v>295650</v>
      </c>
      <c r="G1483" s="95" t="s">
        <v>345</v>
      </c>
    </row>
    <row r="1484" spans="1:7">
      <c r="A1484" s="95" t="s">
        <v>804</v>
      </c>
      <c r="D1484" s="95" t="s">
        <v>345</v>
      </c>
      <c r="F1484" s="96">
        <v>592680</v>
      </c>
      <c r="G1484" s="95" t="s">
        <v>345</v>
      </c>
    </row>
    <row r="1485" spans="1:7">
      <c r="A1485" s="95" t="s">
        <v>804</v>
      </c>
      <c r="D1485" s="95" t="s">
        <v>345</v>
      </c>
      <c r="F1485" s="96">
        <v>578600</v>
      </c>
      <c r="G1485" s="95" t="s">
        <v>345</v>
      </c>
    </row>
    <row r="1486" spans="1:7">
      <c r="A1486" s="95" t="s">
        <v>804</v>
      </c>
      <c r="D1486" s="95" t="s">
        <v>345</v>
      </c>
      <c r="F1486" s="96">
        <v>158300</v>
      </c>
      <c r="G1486" s="95" t="s">
        <v>345</v>
      </c>
    </row>
    <row r="1487" spans="1:7">
      <c r="A1487" s="95" t="s">
        <v>804</v>
      </c>
      <c r="D1487" s="95" t="s">
        <v>345</v>
      </c>
      <c r="F1487" s="96">
        <v>258660</v>
      </c>
      <c r="G1487" s="95" t="s">
        <v>345</v>
      </c>
    </row>
    <row r="1488" spans="1:7">
      <c r="A1488" s="95" t="s">
        <v>804</v>
      </c>
      <c r="D1488" s="95" t="s">
        <v>345</v>
      </c>
      <c r="F1488" s="96">
        <v>593240</v>
      </c>
      <c r="G1488" s="95" t="s">
        <v>345</v>
      </c>
    </row>
    <row r="1489" spans="1:7">
      <c r="A1489" s="95" t="s">
        <v>804</v>
      </c>
      <c r="D1489" s="95" t="s">
        <v>345</v>
      </c>
      <c r="F1489" s="96">
        <v>145520</v>
      </c>
      <c r="G1489" s="95" t="s">
        <v>345</v>
      </c>
    </row>
    <row r="1490" spans="1:7">
      <c r="A1490" s="95" t="s">
        <v>804</v>
      </c>
      <c r="D1490" s="95" t="s">
        <v>345</v>
      </c>
      <c r="F1490" s="96">
        <v>28000</v>
      </c>
      <c r="G1490" s="95" t="s">
        <v>345</v>
      </c>
    </row>
    <row r="1491" spans="1:7">
      <c r="A1491" s="95" t="s">
        <v>804</v>
      </c>
      <c r="D1491" s="95" t="s">
        <v>345</v>
      </c>
      <c r="F1491" s="96">
        <v>2391320</v>
      </c>
      <c r="G1491" s="95" t="s">
        <v>345</v>
      </c>
    </row>
    <row r="1492" spans="1:7">
      <c r="A1492" s="95" t="s">
        <v>804</v>
      </c>
      <c r="D1492" s="95" t="s">
        <v>345</v>
      </c>
      <c r="F1492" s="96">
        <v>1795062</v>
      </c>
      <c r="G1492" s="95" t="s">
        <v>345</v>
      </c>
    </row>
    <row r="1493" spans="1:7">
      <c r="A1493" s="95" t="s">
        <v>804</v>
      </c>
      <c r="D1493" s="95" t="s">
        <v>345</v>
      </c>
      <c r="F1493" s="96">
        <v>1209440</v>
      </c>
      <c r="G1493" s="95" t="s">
        <v>345</v>
      </c>
    </row>
    <row r="1494" spans="1:7">
      <c r="A1494" s="95" t="s">
        <v>804</v>
      </c>
      <c r="D1494" s="95" t="s">
        <v>345</v>
      </c>
      <c r="F1494" s="96">
        <v>56800</v>
      </c>
      <c r="G1494" s="95" t="s">
        <v>345</v>
      </c>
    </row>
    <row r="1495" spans="1:7">
      <c r="A1495" s="95" t="s">
        <v>804</v>
      </c>
      <c r="D1495" s="95" t="s">
        <v>345</v>
      </c>
      <c r="F1495" s="96">
        <v>738900</v>
      </c>
      <c r="G1495" s="95" t="s">
        <v>345</v>
      </c>
    </row>
    <row r="1496" spans="1:7">
      <c r="A1496" s="95" t="s">
        <v>804</v>
      </c>
      <c r="D1496" s="95" t="s">
        <v>345</v>
      </c>
      <c r="F1496" s="96">
        <v>721080</v>
      </c>
      <c r="G1496" s="95" t="s">
        <v>345</v>
      </c>
    </row>
    <row r="1497" spans="1:7">
      <c r="A1497" s="95" t="s">
        <v>804</v>
      </c>
      <c r="D1497" s="95" t="s">
        <v>345</v>
      </c>
      <c r="F1497" s="96">
        <v>1480500</v>
      </c>
      <c r="G1497" s="95" t="s">
        <v>345</v>
      </c>
    </row>
    <row r="1498" spans="1:7">
      <c r="A1498" s="95" t="s">
        <v>804</v>
      </c>
      <c r="D1498" s="95" t="s">
        <v>345</v>
      </c>
      <c r="F1498" s="96">
        <v>102030</v>
      </c>
      <c r="G1498" s="95" t="s">
        <v>345</v>
      </c>
    </row>
    <row r="1499" spans="1:7">
      <c r="A1499" s="95" t="s">
        <v>804</v>
      </c>
      <c r="D1499" s="95" t="s">
        <v>345</v>
      </c>
      <c r="F1499" s="96">
        <v>1754140</v>
      </c>
      <c r="G1499" s="95" t="s">
        <v>345</v>
      </c>
    </row>
    <row r="1500" spans="1:7">
      <c r="A1500" s="95" t="s">
        <v>804</v>
      </c>
      <c r="D1500" s="95" t="s">
        <v>345</v>
      </c>
      <c r="F1500" s="96">
        <v>31800</v>
      </c>
      <c r="G1500" s="95" t="s">
        <v>345</v>
      </c>
    </row>
    <row r="1501" spans="1:7">
      <c r="A1501" s="95" t="s">
        <v>804</v>
      </c>
      <c r="D1501" s="95" t="s">
        <v>345</v>
      </c>
      <c r="F1501" s="96">
        <v>83200</v>
      </c>
      <c r="G1501" s="95" t="s">
        <v>345</v>
      </c>
    </row>
    <row r="1502" spans="1:7">
      <c r="A1502" s="95" t="s">
        <v>804</v>
      </c>
      <c r="D1502" s="95" t="s">
        <v>345</v>
      </c>
      <c r="F1502" s="96">
        <v>95120</v>
      </c>
      <c r="G1502" s="95" t="s">
        <v>345</v>
      </c>
    </row>
    <row r="1503" spans="1:7">
      <c r="A1503" s="95" t="s">
        <v>804</v>
      </c>
      <c r="D1503" s="95" t="s">
        <v>345</v>
      </c>
      <c r="F1503" s="96">
        <v>71100</v>
      </c>
      <c r="G1503" s="95" t="s">
        <v>345</v>
      </c>
    </row>
    <row r="1504" spans="1:7">
      <c r="A1504" s="95" t="s">
        <v>804</v>
      </c>
      <c r="D1504" s="95" t="s">
        <v>345</v>
      </c>
      <c r="F1504" s="96">
        <v>7700</v>
      </c>
      <c r="G1504" s="95" t="s">
        <v>345</v>
      </c>
    </row>
    <row r="1505" spans="1:7">
      <c r="A1505" s="95" t="s">
        <v>805</v>
      </c>
      <c r="D1505" s="95" t="s">
        <v>345</v>
      </c>
      <c r="F1505" s="96">
        <v>2519697</v>
      </c>
      <c r="G1505" s="95" t="s">
        <v>345</v>
      </c>
    </row>
    <row r="1506" spans="1:7">
      <c r="A1506" s="95" t="s">
        <v>805</v>
      </c>
      <c r="D1506" s="95" t="s">
        <v>345</v>
      </c>
      <c r="F1506" s="96">
        <v>1707750</v>
      </c>
      <c r="G1506" s="95" t="s">
        <v>345</v>
      </c>
    </row>
    <row r="1507" spans="1:7">
      <c r="A1507" s="95" t="s">
        <v>805</v>
      </c>
      <c r="D1507" s="95" t="s">
        <v>345</v>
      </c>
      <c r="F1507" s="96">
        <v>70400</v>
      </c>
      <c r="G1507" s="95" t="s">
        <v>345</v>
      </c>
    </row>
    <row r="1508" spans="1:7">
      <c r="A1508" s="95" t="s">
        <v>805</v>
      </c>
      <c r="D1508" s="95" t="s">
        <v>345</v>
      </c>
      <c r="F1508" s="96">
        <v>2000000</v>
      </c>
      <c r="G1508" s="95" t="s">
        <v>345</v>
      </c>
    </row>
    <row r="1509" spans="1:7">
      <c r="A1509" s="95" t="s">
        <v>805</v>
      </c>
      <c r="D1509" s="95" t="s">
        <v>345</v>
      </c>
      <c r="F1509" s="96">
        <v>423792</v>
      </c>
      <c r="G1509" s="95" t="s">
        <v>345</v>
      </c>
    </row>
    <row r="1510" spans="1:7">
      <c r="A1510" s="95" t="s">
        <v>805</v>
      </c>
      <c r="D1510" s="95" t="s">
        <v>345</v>
      </c>
      <c r="F1510" s="96">
        <v>4400</v>
      </c>
      <c r="G1510" s="95" t="s">
        <v>345</v>
      </c>
    </row>
    <row r="1511" spans="1:7">
      <c r="A1511" s="95" t="s">
        <v>806</v>
      </c>
      <c r="D1511" s="95" t="s">
        <v>345</v>
      </c>
      <c r="F1511" s="96">
        <v>3694803</v>
      </c>
      <c r="G1511" s="95" t="s">
        <v>345</v>
      </c>
    </row>
    <row r="1512" spans="1:7">
      <c r="A1512" s="95" t="s">
        <v>806</v>
      </c>
      <c r="D1512" s="95" t="s">
        <v>345</v>
      </c>
      <c r="F1512" s="96">
        <v>5280</v>
      </c>
      <c r="G1512" s="95" t="s">
        <v>345</v>
      </c>
    </row>
    <row r="1513" spans="1:7">
      <c r="A1513" s="95" t="s">
        <v>806</v>
      </c>
      <c r="D1513" s="95" t="s">
        <v>400</v>
      </c>
      <c r="F1513" s="96">
        <v>268900</v>
      </c>
      <c r="G1513" s="95" t="s">
        <v>345</v>
      </c>
    </row>
    <row r="1514" spans="1:7">
      <c r="A1514" s="95" t="s">
        <v>807</v>
      </c>
      <c r="D1514" s="95" t="s">
        <v>9315</v>
      </c>
      <c r="E1514" s="96">
        <v>194572</v>
      </c>
      <c r="G1514" s="95" t="s">
        <v>345</v>
      </c>
    </row>
    <row r="1515" spans="1:7">
      <c r="A1515" s="95" t="s">
        <v>807</v>
      </c>
      <c r="D1515" s="95" t="s">
        <v>345</v>
      </c>
      <c r="E1515" s="96">
        <v>64000</v>
      </c>
      <c r="G1515" s="95" t="s">
        <v>345</v>
      </c>
    </row>
    <row r="1516" spans="1:7">
      <c r="A1516" s="95" t="s">
        <v>807</v>
      </c>
      <c r="D1516" s="95" t="s">
        <v>345</v>
      </c>
      <c r="E1516" s="96">
        <v>5000</v>
      </c>
      <c r="G1516" s="95" t="s">
        <v>345</v>
      </c>
    </row>
    <row r="1517" spans="1:7">
      <c r="A1517" s="95" t="s">
        <v>807</v>
      </c>
      <c r="D1517" s="95" t="s">
        <v>345</v>
      </c>
      <c r="E1517" s="96">
        <v>600000</v>
      </c>
      <c r="G1517" s="95" t="s">
        <v>345</v>
      </c>
    </row>
    <row r="1518" spans="1:7">
      <c r="A1518" s="95" t="s">
        <v>807</v>
      </c>
      <c r="D1518" s="95" t="s">
        <v>345</v>
      </c>
      <c r="E1518" s="96">
        <v>420710</v>
      </c>
      <c r="G1518" s="95" t="s">
        <v>345</v>
      </c>
    </row>
    <row r="1519" spans="1:7">
      <c r="A1519" s="95" t="s">
        <v>807</v>
      </c>
      <c r="D1519" s="95" t="s">
        <v>345</v>
      </c>
      <c r="E1519" s="96">
        <v>750000</v>
      </c>
      <c r="G1519" s="95" t="s">
        <v>345</v>
      </c>
    </row>
    <row r="1520" spans="1:7">
      <c r="A1520" s="95" t="s">
        <v>807</v>
      </c>
      <c r="D1520" s="95" t="s">
        <v>345</v>
      </c>
      <c r="E1520" s="96">
        <v>434480</v>
      </c>
      <c r="G1520" s="95" t="s">
        <v>345</v>
      </c>
    </row>
    <row r="1521" spans="1:7">
      <c r="A1521" s="95" t="s">
        <v>807</v>
      </c>
      <c r="D1521" s="95" t="s">
        <v>345</v>
      </c>
      <c r="E1521" s="96">
        <v>218694</v>
      </c>
      <c r="G1521" s="95" t="s">
        <v>345</v>
      </c>
    </row>
    <row r="1522" spans="1:7">
      <c r="A1522" s="95" t="s">
        <v>807</v>
      </c>
      <c r="D1522" s="95" t="s">
        <v>345</v>
      </c>
      <c r="E1522" s="96">
        <v>434480</v>
      </c>
      <c r="G1522" s="95" t="s">
        <v>345</v>
      </c>
    </row>
    <row r="1523" spans="1:7">
      <c r="A1523" s="95" t="s">
        <v>807</v>
      </c>
      <c r="D1523" s="95" t="s">
        <v>345</v>
      </c>
      <c r="E1523" s="96">
        <v>590400</v>
      </c>
      <c r="G1523" s="95" t="s">
        <v>345</v>
      </c>
    </row>
    <row r="1524" spans="1:7">
      <c r="A1524" s="95" t="s">
        <v>807</v>
      </c>
      <c r="D1524" s="95" t="s">
        <v>345</v>
      </c>
      <c r="E1524" s="96">
        <v>360213</v>
      </c>
      <c r="G1524" s="95" t="s">
        <v>345</v>
      </c>
    </row>
    <row r="1525" spans="1:7">
      <c r="A1525" s="95" t="s">
        <v>808</v>
      </c>
      <c r="D1525" s="95" t="s">
        <v>345</v>
      </c>
      <c r="E1525" s="96">
        <v>14042456</v>
      </c>
      <c r="G1525" s="95" t="s">
        <v>345</v>
      </c>
    </row>
    <row r="1526" spans="1:7">
      <c r="A1526" s="95" t="s">
        <v>808</v>
      </c>
      <c r="D1526" s="95" t="s">
        <v>345</v>
      </c>
      <c r="F1526" s="96">
        <v>2055182</v>
      </c>
      <c r="G1526" s="95" t="s">
        <v>345</v>
      </c>
    </row>
    <row r="1527" spans="1:7">
      <c r="A1527" s="95" t="s">
        <v>808</v>
      </c>
      <c r="D1527" s="95" t="s">
        <v>345</v>
      </c>
      <c r="E1527" s="96">
        <v>318780</v>
      </c>
      <c r="G1527" s="95" t="s">
        <v>345</v>
      </c>
    </row>
    <row r="1528" spans="1:7">
      <c r="A1528" s="95" t="s">
        <v>809</v>
      </c>
      <c r="D1528" s="95" t="s">
        <v>345</v>
      </c>
      <c r="E1528" s="96">
        <v>58125</v>
      </c>
      <c r="G1528" s="95" t="s">
        <v>345</v>
      </c>
    </row>
    <row r="1529" spans="1:7">
      <c r="A1529" s="95" t="s">
        <v>810</v>
      </c>
      <c r="D1529" s="95" t="s">
        <v>345</v>
      </c>
      <c r="E1529" s="96">
        <v>400058</v>
      </c>
      <c r="G1529" s="95" t="s">
        <v>345</v>
      </c>
    </row>
    <row r="1530" spans="1:7">
      <c r="A1530" s="95" t="s">
        <v>811</v>
      </c>
      <c r="D1530" s="95" t="s">
        <v>345</v>
      </c>
      <c r="E1530" s="96">
        <v>130000000</v>
      </c>
      <c r="G1530" s="95" t="s">
        <v>345</v>
      </c>
    </row>
    <row r="1531" spans="1:7">
      <c r="A1531" s="95" t="s">
        <v>811</v>
      </c>
      <c r="D1531" s="95" t="s">
        <v>345</v>
      </c>
      <c r="F1531" s="96">
        <v>130000000</v>
      </c>
      <c r="G1531" s="95" t="s">
        <v>345</v>
      </c>
    </row>
    <row r="1532" spans="1:7">
      <c r="A1532" s="95" t="s">
        <v>811</v>
      </c>
      <c r="D1532" s="95" t="s">
        <v>345</v>
      </c>
      <c r="E1532" s="96">
        <v>10000000</v>
      </c>
      <c r="G1532" s="95" t="s">
        <v>345</v>
      </c>
    </row>
    <row r="1533" spans="1:7">
      <c r="A1533" s="95" t="s">
        <v>811</v>
      </c>
      <c r="D1533" s="95" t="s">
        <v>345</v>
      </c>
      <c r="F1533" s="96">
        <v>10000000</v>
      </c>
      <c r="G1533" s="95" t="s">
        <v>345</v>
      </c>
    </row>
    <row r="1534" spans="1:7">
      <c r="A1534" s="95" t="s">
        <v>811</v>
      </c>
      <c r="D1534" s="95" t="s">
        <v>345</v>
      </c>
      <c r="E1534" s="96">
        <v>11000000</v>
      </c>
      <c r="G1534" s="95" t="s">
        <v>345</v>
      </c>
    </row>
    <row r="1535" spans="1:7">
      <c r="A1535" s="95" t="s">
        <v>811</v>
      </c>
      <c r="D1535" s="95" t="s">
        <v>345</v>
      </c>
      <c r="F1535" s="96">
        <v>11000000</v>
      </c>
      <c r="G1535" s="95" t="s">
        <v>345</v>
      </c>
    </row>
    <row r="1536" spans="1:7">
      <c r="A1536" s="95" t="s">
        <v>812</v>
      </c>
      <c r="D1536" s="95" t="s">
        <v>345</v>
      </c>
      <c r="F1536" s="96">
        <v>50388500</v>
      </c>
      <c r="G1536" s="95" t="s">
        <v>345</v>
      </c>
    </row>
    <row r="1537" spans="1:7">
      <c r="A1537" s="95" t="s">
        <v>813</v>
      </c>
      <c r="D1537" s="95" t="s">
        <v>345</v>
      </c>
      <c r="F1537" s="96">
        <v>66529000</v>
      </c>
      <c r="G1537" s="95" t="s">
        <v>345</v>
      </c>
    </row>
    <row r="1538" spans="1:7">
      <c r="A1538" s="95" t="s">
        <v>814</v>
      </c>
      <c r="D1538" s="95" t="s">
        <v>345</v>
      </c>
      <c r="F1538" s="96">
        <v>25114500</v>
      </c>
      <c r="G1538" s="95" t="s">
        <v>345</v>
      </c>
    </row>
    <row r="1539" spans="1:7">
      <c r="A1539" s="95" t="s">
        <v>815</v>
      </c>
      <c r="D1539" s="95" t="s">
        <v>345</v>
      </c>
      <c r="F1539" s="96">
        <v>8155000</v>
      </c>
      <c r="G1539" s="95" t="s">
        <v>345</v>
      </c>
    </row>
    <row r="1540" spans="1:7">
      <c r="A1540" s="95" t="s">
        <v>816</v>
      </c>
      <c r="D1540" s="95" t="s">
        <v>345</v>
      </c>
      <c r="F1540" s="96">
        <v>7308000</v>
      </c>
      <c r="G1540" s="95" t="s">
        <v>345</v>
      </c>
    </row>
    <row r="1541" spans="1:7">
      <c r="A1541" s="95" t="s">
        <v>817</v>
      </c>
      <c r="D1541" s="95" t="s">
        <v>345</v>
      </c>
      <c r="F1541" s="96">
        <v>46959500</v>
      </c>
      <c r="G1541" s="96">
        <v>2691608737</v>
      </c>
    </row>
    <row r="1542" spans="1:7">
      <c r="A1542" s="95" t="s">
        <v>818</v>
      </c>
      <c r="D1542" s="95" t="s">
        <v>345</v>
      </c>
      <c r="F1542" s="96">
        <v>4137947</v>
      </c>
      <c r="G1542" s="95" t="s">
        <v>345</v>
      </c>
    </row>
    <row r="1543" spans="1:7">
      <c r="A1543" s="95" t="s">
        <v>818</v>
      </c>
      <c r="D1543" s="95" t="s">
        <v>345</v>
      </c>
      <c r="F1543" s="96">
        <v>3960</v>
      </c>
      <c r="G1543" s="95" t="s">
        <v>345</v>
      </c>
    </row>
    <row r="1544" spans="1:7">
      <c r="A1544" s="95" t="s">
        <v>818</v>
      </c>
      <c r="D1544" s="95" t="s">
        <v>400</v>
      </c>
      <c r="F1544" s="96">
        <v>59400</v>
      </c>
      <c r="G1544" s="95" t="s">
        <v>345</v>
      </c>
    </row>
    <row r="1545" spans="1:7">
      <c r="A1545" s="95" t="s">
        <v>819</v>
      </c>
      <c r="D1545" s="95" t="s">
        <v>345</v>
      </c>
      <c r="E1545" s="96">
        <v>6744337</v>
      </c>
      <c r="G1545" s="95" t="s">
        <v>345</v>
      </c>
    </row>
    <row r="1546" spans="1:7">
      <c r="A1546" s="95" t="s">
        <v>819</v>
      </c>
      <c r="D1546" s="95" t="s">
        <v>345</v>
      </c>
      <c r="F1546" s="96">
        <v>2792387</v>
      </c>
      <c r="G1546" s="95" t="s">
        <v>345</v>
      </c>
    </row>
    <row r="1547" spans="1:7">
      <c r="A1547" s="95" t="s">
        <v>820</v>
      </c>
      <c r="D1547" s="95" t="s">
        <v>345</v>
      </c>
      <c r="F1547" s="96">
        <v>9900000</v>
      </c>
      <c r="G1547" s="95" t="s">
        <v>345</v>
      </c>
    </row>
    <row r="1548" spans="1:7">
      <c r="A1548" s="95" t="s">
        <v>820</v>
      </c>
      <c r="D1548" s="95" t="s">
        <v>9315</v>
      </c>
      <c r="F1548" s="96">
        <v>27810</v>
      </c>
      <c r="G1548" s="95" t="s">
        <v>345</v>
      </c>
    </row>
    <row r="1549" spans="1:7">
      <c r="A1549" s="95" t="s">
        <v>820</v>
      </c>
      <c r="D1549" s="95" t="s">
        <v>9315</v>
      </c>
      <c r="F1549" s="96">
        <v>27810</v>
      </c>
      <c r="G1549" s="95" t="s">
        <v>345</v>
      </c>
    </row>
    <row r="1550" spans="1:7">
      <c r="A1550" s="95" t="s">
        <v>820</v>
      </c>
      <c r="D1550" s="95" t="s">
        <v>415</v>
      </c>
      <c r="F1550" s="96">
        <v>4630</v>
      </c>
      <c r="G1550" s="95" t="s">
        <v>345</v>
      </c>
    </row>
    <row r="1551" spans="1:7">
      <c r="A1551" s="95" t="s">
        <v>820</v>
      </c>
      <c r="D1551" s="95" t="s">
        <v>562</v>
      </c>
      <c r="F1551" s="96">
        <v>9270</v>
      </c>
      <c r="G1551" s="95" t="s">
        <v>345</v>
      </c>
    </row>
    <row r="1552" spans="1:7">
      <c r="A1552" s="95" t="s">
        <v>820</v>
      </c>
      <c r="D1552" s="95" t="s">
        <v>562</v>
      </c>
      <c r="F1552" s="96">
        <v>12360</v>
      </c>
      <c r="G1552" s="95" t="s">
        <v>345</v>
      </c>
    </row>
    <row r="1553" spans="1:7">
      <c r="A1553" s="95" t="s">
        <v>820</v>
      </c>
      <c r="D1553" s="95" t="s">
        <v>400</v>
      </c>
      <c r="F1553" s="96">
        <v>27810</v>
      </c>
      <c r="G1553" s="95" t="s">
        <v>345</v>
      </c>
    </row>
    <row r="1554" spans="1:7">
      <c r="A1554" s="95" t="s">
        <v>820</v>
      </c>
      <c r="D1554" s="95" t="s">
        <v>345</v>
      </c>
      <c r="F1554" s="96">
        <v>825000</v>
      </c>
      <c r="G1554" s="95" t="s">
        <v>345</v>
      </c>
    </row>
    <row r="1555" spans="1:7">
      <c r="A1555" s="95" t="s">
        <v>821</v>
      </c>
      <c r="D1555" s="95" t="s">
        <v>9315</v>
      </c>
      <c r="E1555" s="96">
        <v>5131776</v>
      </c>
      <c r="G1555" s="95" t="s">
        <v>345</v>
      </c>
    </row>
    <row r="1556" spans="1:7">
      <c r="A1556" s="95" t="s">
        <v>821</v>
      </c>
      <c r="D1556" s="95" t="s">
        <v>345</v>
      </c>
      <c r="E1556" s="96">
        <v>11000</v>
      </c>
      <c r="G1556" s="95" t="s">
        <v>345</v>
      </c>
    </row>
    <row r="1557" spans="1:7">
      <c r="A1557" s="95" t="s">
        <v>821</v>
      </c>
      <c r="D1557" s="95" t="s">
        <v>345</v>
      </c>
      <c r="E1557" s="96">
        <v>520320</v>
      </c>
      <c r="G1557" s="95" t="s">
        <v>345</v>
      </c>
    </row>
    <row r="1558" spans="1:7">
      <c r="A1558" s="95" t="s">
        <v>821</v>
      </c>
      <c r="D1558" s="95" t="s">
        <v>345</v>
      </c>
      <c r="E1558" s="96">
        <v>529619</v>
      </c>
      <c r="G1558" s="95" t="s">
        <v>345</v>
      </c>
    </row>
    <row r="1559" spans="1:7">
      <c r="A1559" s="95" t="s">
        <v>821</v>
      </c>
      <c r="D1559" s="95" t="s">
        <v>345</v>
      </c>
      <c r="E1559" s="96">
        <v>750000</v>
      </c>
      <c r="G1559" s="95" t="s">
        <v>345</v>
      </c>
    </row>
    <row r="1560" spans="1:7">
      <c r="A1560" s="95" t="s">
        <v>821</v>
      </c>
      <c r="D1560" s="95" t="s">
        <v>345</v>
      </c>
      <c r="E1560" s="96">
        <v>133677</v>
      </c>
      <c r="G1560" s="95" t="s">
        <v>345</v>
      </c>
    </row>
    <row r="1561" spans="1:7">
      <c r="A1561" s="95" t="s">
        <v>821</v>
      </c>
      <c r="D1561" s="95" t="s">
        <v>345</v>
      </c>
      <c r="E1561" s="96">
        <v>186439</v>
      </c>
      <c r="G1561" s="95" t="s">
        <v>345</v>
      </c>
    </row>
    <row r="1562" spans="1:7">
      <c r="A1562" s="95" t="s">
        <v>821</v>
      </c>
      <c r="D1562" s="95" t="s">
        <v>345</v>
      </c>
      <c r="E1562" s="96">
        <v>309960</v>
      </c>
      <c r="G1562" s="95" t="s">
        <v>345</v>
      </c>
    </row>
    <row r="1563" spans="1:7">
      <c r="A1563" s="95" t="s">
        <v>821</v>
      </c>
      <c r="D1563" s="95" t="s">
        <v>345</v>
      </c>
      <c r="E1563" s="96">
        <v>181370</v>
      </c>
      <c r="G1563" s="95" t="s">
        <v>345</v>
      </c>
    </row>
    <row r="1564" spans="1:7">
      <c r="A1564" s="95" t="s">
        <v>821</v>
      </c>
      <c r="D1564" s="95" t="s">
        <v>345</v>
      </c>
      <c r="E1564" s="96">
        <v>398000</v>
      </c>
      <c r="G1564" s="95" t="s">
        <v>345</v>
      </c>
    </row>
    <row r="1565" spans="1:7">
      <c r="A1565" s="95" t="s">
        <v>821</v>
      </c>
      <c r="D1565" s="95" t="s">
        <v>345</v>
      </c>
      <c r="E1565" s="95">
        <v>11</v>
      </c>
      <c r="G1565" s="95" t="s">
        <v>345</v>
      </c>
    </row>
    <row r="1566" spans="1:7">
      <c r="A1566" s="95" t="s">
        <v>821</v>
      </c>
      <c r="D1566" s="95" t="s">
        <v>345</v>
      </c>
      <c r="E1566" s="96">
        <v>540000</v>
      </c>
      <c r="G1566" s="95" t="s">
        <v>345</v>
      </c>
    </row>
    <row r="1567" spans="1:7">
      <c r="A1567" s="95" t="s">
        <v>821</v>
      </c>
      <c r="D1567" s="95" t="s">
        <v>345</v>
      </c>
      <c r="E1567" s="96">
        <v>378000</v>
      </c>
      <c r="G1567" s="95" t="s">
        <v>345</v>
      </c>
    </row>
    <row r="1568" spans="1:7">
      <c r="A1568" s="95" t="s">
        <v>821</v>
      </c>
      <c r="D1568" s="95" t="s">
        <v>345</v>
      </c>
      <c r="E1568" s="96">
        <v>540000</v>
      </c>
      <c r="G1568" s="95" t="s">
        <v>345</v>
      </c>
    </row>
    <row r="1569" spans="1:7">
      <c r="A1569" s="95" t="s">
        <v>822</v>
      </c>
      <c r="D1569" s="95" t="s">
        <v>345</v>
      </c>
      <c r="E1569" s="96">
        <v>336620</v>
      </c>
      <c r="G1569" s="95" t="s">
        <v>345</v>
      </c>
    </row>
    <row r="1570" spans="1:7">
      <c r="A1570" s="95" t="s">
        <v>823</v>
      </c>
      <c r="D1570" s="95" t="s">
        <v>415</v>
      </c>
      <c r="F1570" s="96">
        <v>30000</v>
      </c>
      <c r="G1570" s="95" t="s">
        <v>345</v>
      </c>
    </row>
    <row r="1571" spans="1:7">
      <c r="A1571" s="95" t="s">
        <v>823</v>
      </c>
      <c r="D1571" s="95" t="s">
        <v>345</v>
      </c>
      <c r="F1571" s="96">
        <v>600000</v>
      </c>
      <c r="G1571" s="95" t="s">
        <v>345</v>
      </c>
    </row>
    <row r="1572" spans="1:7">
      <c r="A1572" s="95" t="s">
        <v>823</v>
      </c>
      <c r="D1572" s="95" t="s">
        <v>345</v>
      </c>
      <c r="F1572" s="96">
        <v>104000</v>
      </c>
      <c r="G1572" s="96">
        <v>2689737482</v>
      </c>
    </row>
    <row r="1573" spans="1:7">
      <c r="A1573" s="95" t="s">
        <v>824</v>
      </c>
      <c r="D1573" s="95" t="s">
        <v>345</v>
      </c>
      <c r="F1573" s="96">
        <v>2630750</v>
      </c>
      <c r="G1573" s="95" t="s">
        <v>345</v>
      </c>
    </row>
    <row r="1574" spans="1:7">
      <c r="A1574" s="95" t="s">
        <v>824</v>
      </c>
      <c r="D1574" s="95" t="s">
        <v>345</v>
      </c>
      <c r="F1574" s="96">
        <v>1980</v>
      </c>
      <c r="G1574" s="96">
        <v>2687104752</v>
      </c>
    </row>
    <row r="1575" spans="1:7">
      <c r="A1575" s="95" t="s">
        <v>825</v>
      </c>
      <c r="D1575" s="95" t="s">
        <v>345</v>
      </c>
      <c r="F1575" s="96">
        <v>964780</v>
      </c>
      <c r="G1575" s="95" t="s">
        <v>345</v>
      </c>
    </row>
    <row r="1576" spans="1:7">
      <c r="A1576" s="95" t="s">
        <v>825</v>
      </c>
      <c r="D1576" s="95" t="s">
        <v>345</v>
      </c>
      <c r="F1576" s="96">
        <v>1540</v>
      </c>
      <c r="G1576" s="96">
        <v>2686138432</v>
      </c>
    </row>
    <row r="1577" spans="1:7">
      <c r="A1577" s="95" t="s">
        <v>826</v>
      </c>
      <c r="D1577" s="95" t="s">
        <v>345</v>
      </c>
      <c r="F1577" s="96">
        <v>5824160</v>
      </c>
      <c r="G1577" s="95" t="s">
        <v>345</v>
      </c>
    </row>
    <row r="1578" spans="1:7">
      <c r="A1578" s="95" t="s">
        <v>826</v>
      </c>
      <c r="D1578" s="95" t="s">
        <v>345</v>
      </c>
      <c r="F1578" s="96">
        <v>4400</v>
      </c>
      <c r="G1578" s="95" t="s">
        <v>345</v>
      </c>
    </row>
    <row r="1579" spans="1:7">
      <c r="A1579" s="95" t="s">
        <v>826</v>
      </c>
      <c r="D1579" s="95" t="s">
        <v>400</v>
      </c>
      <c r="F1579" s="96">
        <v>269400</v>
      </c>
      <c r="G1579" s="95" t="s">
        <v>345</v>
      </c>
    </row>
    <row r="1580" spans="1:7">
      <c r="A1580" s="95" t="s">
        <v>827</v>
      </c>
      <c r="D1580" s="95" t="s">
        <v>345</v>
      </c>
      <c r="E1580" s="96">
        <v>5947301</v>
      </c>
      <c r="G1580" s="95" t="s">
        <v>345</v>
      </c>
    </row>
    <row r="1581" spans="1:7">
      <c r="A1581" s="95" t="s">
        <v>827</v>
      </c>
      <c r="D1581" s="95" t="s">
        <v>345</v>
      </c>
      <c r="F1581" s="96">
        <v>1012536</v>
      </c>
      <c r="G1581" s="95" t="s">
        <v>345</v>
      </c>
    </row>
    <row r="1582" spans="1:7">
      <c r="A1582" s="95" t="s">
        <v>828</v>
      </c>
      <c r="D1582" s="95" t="s">
        <v>349</v>
      </c>
      <c r="F1582" s="96">
        <v>541457</v>
      </c>
      <c r="G1582" s="95" t="s">
        <v>345</v>
      </c>
    </row>
    <row r="1583" spans="1:7">
      <c r="A1583" s="95" t="s">
        <v>828</v>
      </c>
      <c r="D1583" s="95" t="s">
        <v>349</v>
      </c>
      <c r="F1583" s="96">
        <v>65724</v>
      </c>
      <c r="G1583" s="95" t="s">
        <v>345</v>
      </c>
    </row>
    <row r="1584" spans="1:7">
      <c r="A1584" s="95" t="s">
        <v>828</v>
      </c>
      <c r="D1584" s="95" t="s">
        <v>345</v>
      </c>
      <c r="F1584" s="96">
        <v>30800</v>
      </c>
      <c r="G1584" s="95" t="s">
        <v>345</v>
      </c>
    </row>
    <row r="1585" spans="1:7">
      <c r="A1585" s="95" t="s">
        <v>828</v>
      </c>
      <c r="D1585" s="95" t="s">
        <v>345</v>
      </c>
      <c r="F1585" s="96">
        <v>24750</v>
      </c>
      <c r="G1585" s="95" t="s">
        <v>345</v>
      </c>
    </row>
    <row r="1586" spans="1:7">
      <c r="A1586" s="95" t="s">
        <v>828</v>
      </c>
      <c r="D1586" s="95" t="s">
        <v>345</v>
      </c>
      <c r="F1586" s="96">
        <v>13630</v>
      </c>
      <c r="G1586" s="95" t="s">
        <v>345</v>
      </c>
    </row>
    <row r="1587" spans="1:7">
      <c r="A1587" s="95" t="s">
        <v>828</v>
      </c>
      <c r="D1587" s="95" t="s">
        <v>345</v>
      </c>
      <c r="F1587" s="96">
        <v>24750</v>
      </c>
      <c r="G1587" s="95" t="s">
        <v>345</v>
      </c>
    </row>
    <row r="1588" spans="1:7">
      <c r="A1588" s="95" t="s">
        <v>828</v>
      </c>
      <c r="D1588" s="95" t="s">
        <v>345</v>
      </c>
      <c r="F1588" s="96">
        <v>44540</v>
      </c>
      <c r="G1588" s="95" t="s">
        <v>345</v>
      </c>
    </row>
    <row r="1589" spans="1:7">
      <c r="A1589" s="95" t="s">
        <v>828</v>
      </c>
      <c r="D1589" s="95" t="s">
        <v>345</v>
      </c>
      <c r="F1589" s="96">
        <v>24750</v>
      </c>
      <c r="G1589" s="95" t="s">
        <v>345</v>
      </c>
    </row>
    <row r="1590" spans="1:7">
      <c r="A1590" s="95" t="s">
        <v>828</v>
      </c>
      <c r="D1590" s="95" t="s">
        <v>345</v>
      </c>
      <c r="F1590" s="96">
        <v>24750</v>
      </c>
      <c r="G1590" s="95" t="s">
        <v>345</v>
      </c>
    </row>
    <row r="1591" spans="1:7">
      <c r="A1591" s="95" t="s">
        <v>828</v>
      </c>
      <c r="D1591" s="95" t="s">
        <v>345</v>
      </c>
      <c r="F1591" s="96">
        <v>44000</v>
      </c>
      <c r="G1591" s="95" t="s">
        <v>345</v>
      </c>
    </row>
    <row r="1592" spans="1:7">
      <c r="A1592" s="95" t="s">
        <v>828</v>
      </c>
      <c r="D1592" s="95" t="s">
        <v>345</v>
      </c>
      <c r="F1592" s="96">
        <v>100000</v>
      </c>
      <c r="G1592" s="95" t="s">
        <v>345</v>
      </c>
    </row>
    <row r="1593" spans="1:7">
      <c r="A1593" s="95" t="s">
        <v>828</v>
      </c>
      <c r="D1593" s="95" t="s">
        <v>345</v>
      </c>
      <c r="F1593" s="96">
        <v>1065000</v>
      </c>
      <c r="G1593" s="95" t="s">
        <v>345</v>
      </c>
    </row>
    <row r="1594" spans="1:7">
      <c r="A1594" s="95" t="s">
        <v>828</v>
      </c>
      <c r="D1594" s="95" t="s">
        <v>345</v>
      </c>
      <c r="F1594" s="96">
        <v>691500</v>
      </c>
      <c r="G1594" s="95" t="s">
        <v>345</v>
      </c>
    </row>
    <row r="1595" spans="1:7">
      <c r="A1595" s="95" t="s">
        <v>829</v>
      </c>
      <c r="D1595" s="95" t="s">
        <v>345</v>
      </c>
      <c r="F1595" s="96">
        <v>53900</v>
      </c>
      <c r="G1595" s="95" t="s">
        <v>345</v>
      </c>
    </row>
    <row r="1596" spans="1:7">
      <c r="A1596" s="95" t="s">
        <v>829</v>
      </c>
      <c r="D1596" s="95" t="s">
        <v>345</v>
      </c>
      <c r="F1596" s="96">
        <v>213000</v>
      </c>
      <c r="G1596" s="95" t="s">
        <v>345</v>
      </c>
    </row>
    <row r="1597" spans="1:7">
      <c r="A1597" s="95" t="s">
        <v>829</v>
      </c>
      <c r="D1597" s="95" t="s">
        <v>345</v>
      </c>
      <c r="F1597" s="96">
        <v>6900</v>
      </c>
      <c r="G1597" s="95" t="s">
        <v>345</v>
      </c>
    </row>
    <row r="1598" spans="1:7">
      <c r="A1598" s="95" t="s">
        <v>829</v>
      </c>
      <c r="D1598" s="95" t="s">
        <v>345</v>
      </c>
      <c r="F1598" s="96">
        <v>14850</v>
      </c>
      <c r="G1598" s="95" t="s">
        <v>345</v>
      </c>
    </row>
    <row r="1599" spans="1:7">
      <c r="A1599" s="95" t="s">
        <v>829</v>
      </c>
      <c r="D1599" s="95" t="s">
        <v>345</v>
      </c>
      <c r="F1599" s="96">
        <v>19800</v>
      </c>
      <c r="G1599" s="95" t="s">
        <v>345</v>
      </c>
    </row>
    <row r="1600" spans="1:7">
      <c r="A1600" s="95" t="s">
        <v>829</v>
      </c>
      <c r="D1600" s="95" t="s">
        <v>345</v>
      </c>
      <c r="F1600" s="96">
        <v>3300</v>
      </c>
      <c r="G1600" s="95" t="s">
        <v>345</v>
      </c>
    </row>
    <row r="1601" spans="1:7">
      <c r="A1601" s="95" t="s">
        <v>830</v>
      </c>
      <c r="D1601" s="95" t="s">
        <v>345</v>
      </c>
      <c r="E1601" s="96">
        <v>1240630</v>
      </c>
      <c r="G1601" s="95" t="s">
        <v>345</v>
      </c>
    </row>
    <row r="1602" spans="1:7">
      <c r="A1602" s="95" t="s">
        <v>830</v>
      </c>
      <c r="D1602" s="95" t="s">
        <v>345</v>
      </c>
      <c r="E1602" s="96">
        <v>2046000</v>
      </c>
      <c r="G1602" s="95" t="s">
        <v>345</v>
      </c>
    </row>
    <row r="1603" spans="1:7">
      <c r="A1603" s="95" t="s">
        <v>830</v>
      </c>
      <c r="D1603" s="95" t="s">
        <v>345</v>
      </c>
      <c r="E1603" s="96">
        <v>5500</v>
      </c>
      <c r="G1603" s="95" t="s">
        <v>345</v>
      </c>
    </row>
    <row r="1604" spans="1:7">
      <c r="A1604" s="95" t="s">
        <v>830</v>
      </c>
      <c r="D1604" s="95" t="s">
        <v>345</v>
      </c>
      <c r="E1604" s="96">
        <v>750000</v>
      </c>
      <c r="G1604" s="95" t="s">
        <v>345</v>
      </c>
    </row>
    <row r="1605" spans="1:7">
      <c r="A1605" s="95" t="s">
        <v>830</v>
      </c>
      <c r="D1605" s="95" t="s">
        <v>345</v>
      </c>
      <c r="E1605" s="96">
        <v>634307</v>
      </c>
      <c r="G1605" s="95" t="s">
        <v>345</v>
      </c>
    </row>
    <row r="1606" spans="1:7">
      <c r="A1606" s="95" t="s">
        <v>830</v>
      </c>
      <c r="D1606" s="95" t="s">
        <v>345</v>
      </c>
      <c r="E1606" s="96">
        <v>807648</v>
      </c>
      <c r="G1606" s="95" t="s">
        <v>345</v>
      </c>
    </row>
    <row r="1607" spans="1:7">
      <c r="A1607" s="95" t="s">
        <v>830</v>
      </c>
      <c r="D1607" s="95" t="s">
        <v>345</v>
      </c>
      <c r="E1607" s="96">
        <v>95163</v>
      </c>
      <c r="G1607" s="95" t="s">
        <v>345</v>
      </c>
    </row>
    <row r="1608" spans="1:7">
      <c r="A1608" s="95" t="s">
        <v>830</v>
      </c>
      <c r="D1608" s="95" t="s">
        <v>345</v>
      </c>
      <c r="E1608" s="96">
        <v>1120017</v>
      </c>
      <c r="G1608" s="95" t="s">
        <v>345</v>
      </c>
    </row>
    <row r="1609" spans="1:7">
      <c r="A1609" s="95" t="s">
        <v>830</v>
      </c>
      <c r="D1609" s="95" t="s">
        <v>345</v>
      </c>
      <c r="E1609" s="96">
        <v>590400</v>
      </c>
      <c r="G1609" s="95" t="s">
        <v>345</v>
      </c>
    </row>
    <row r="1610" spans="1:7">
      <c r="A1610" s="95" t="s">
        <v>830</v>
      </c>
      <c r="D1610" s="95" t="s">
        <v>345</v>
      </c>
      <c r="E1610" s="96">
        <v>535779</v>
      </c>
      <c r="G1610" s="95" t="s">
        <v>345</v>
      </c>
    </row>
    <row r="1611" spans="1:7">
      <c r="A1611" s="95" t="s">
        <v>830</v>
      </c>
      <c r="D1611" s="95" t="s">
        <v>345</v>
      </c>
      <c r="E1611" s="96">
        <v>600000</v>
      </c>
      <c r="G1611" s="95" t="s">
        <v>345</v>
      </c>
    </row>
    <row r="1612" spans="1:7">
      <c r="A1612" s="95" t="s">
        <v>830</v>
      </c>
      <c r="D1612" s="95" t="s">
        <v>345</v>
      </c>
      <c r="E1612" s="96">
        <v>1252000</v>
      </c>
      <c r="G1612" s="95" t="s">
        <v>345</v>
      </c>
    </row>
    <row r="1613" spans="1:7">
      <c r="A1613" s="95" t="s">
        <v>831</v>
      </c>
      <c r="D1613" s="95" t="s">
        <v>345</v>
      </c>
      <c r="E1613" s="96">
        <v>1120657</v>
      </c>
      <c r="G1613" s="95" t="s">
        <v>345</v>
      </c>
    </row>
    <row r="1614" spans="1:7">
      <c r="A1614" s="95" t="s">
        <v>831</v>
      </c>
      <c r="D1614" s="95" t="s">
        <v>345</v>
      </c>
      <c r="E1614" s="96">
        <v>54676</v>
      </c>
      <c r="G1614" s="95" t="s">
        <v>345</v>
      </c>
    </row>
    <row r="1615" spans="1:7">
      <c r="A1615" s="95" t="s">
        <v>832</v>
      </c>
      <c r="D1615" s="95" t="s">
        <v>345</v>
      </c>
      <c r="E1615" s="96">
        <v>60000000</v>
      </c>
      <c r="G1615" s="95" t="s">
        <v>345</v>
      </c>
    </row>
    <row r="1616" spans="1:7">
      <c r="A1616" s="95" t="s">
        <v>832</v>
      </c>
      <c r="D1616" s="95" t="s">
        <v>345</v>
      </c>
      <c r="F1616" s="96">
        <v>60000000</v>
      </c>
      <c r="G1616" s="95" t="s">
        <v>345</v>
      </c>
    </row>
    <row r="1617" spans="1:7">
      <c r="A1617" s="95" t="s">
        <v>833</v>
      </c>
      <c r="D1617" s="95" t="s">
        <v>345</v>
      </c>
      <c r="E1617" s="96">
        <v>23405000</v>
      </c>
      <c r="G1617" s="95" t="s">
        <v>345</v>
      </c>
    </row>
    <row r="1618" spans="1:7">
      <c r="A1618" s="95" t="s">
        <v>833</v>
      </c>
      <c r="D1618" s="95" t="s">
        <v>345</v>
      </c>
      <c r="F1618" s="96">
        <v>22280000</v>
      </c>
      <c r="G1618" s="95" t="s">
        <v>345</v>
      </c>
    </row>
    <row r="1619" spans="1:7">
      <c r="A1619" s="95" t="s">
        <v>834</v>
      </c>
      <c r="D1619" s="95" t="s">
        <v>345</v>
      </c>
      <c r="E1619" s="96">
        <v>36428000</v>
      </c>
      <c r="G1619" s="95" t="s">
        <v>345</v>
      </c>
    </row>
    <row r="1620" spans="1:7">
      <c r="A1620" s="95" t="s">
        <v>834</v>
      </c>
      <c r="D1620" s="95" t="s">
        <v>345</v>
      </c>
      <c r="F1620" s="96">
        <v>33513000</v>
      </c>
      <c r="G1620" s="96">
        <v>2696860613</v>
      </c>
    </row>
    <row r="1621" spans="1:7">
      <c r="A1621" s="95" t="s">
        <v>835</v>
      </c>
      <c r="D1621" s="95" t="s">
        <v>345</v>
      </c>
      <c r="F1621" s="96">
        <v>3407700</v>
      </c>
      <c r="G1621" s="95" t="s">
        <v>345</v>
      </c>
    </row>
    <row r="1622" spans="1:7">
      <c r="A1622" s="95" t="s">
        <v>835</v>
      </c>
      <c r="D1622" s="95" t="s">
        <v>345</v>
      </c>
      <c r="F1622" s="96">
        <v>3300</v>
      </c>
      <c r="G1622" s="95" t="s">
        <v>345</v>
      </c>
    </row>
    <row r="1623" spans="1:7">
      <c r="A1623" s="95" t="s">
        <v>835</v>
      </c>
      <c r="D1623" s="95" t="s">
        <v>400</v>
      </c>
      <c r="F1623" s="96">
        <v>49700</v>
      </c>
      <c r="G1623" s="95" t="s">
        <v>345</v>
      </c>
    </row>
    <row r="1624" spans="1:7">
      <c r="A1624" s="95" t="s">
        <v>836</v>
      </c>
      <c r="D1624" s="95" t="s">
        <v>345</v>
      </c>
      <c r="E1624" s="96">
        <v>6290035</v>
      </c>
      <c r="G1624" s="95" t="s">
        <v>345</v>
      </c>
    </row>
    <row r="1625" spans="1:7">
      <c r="A1625" s="95" t="s">
        <v>836</v>
      </c>
      <c r="D1625" s="95" t="s">
        <v>345</v>
      </c>
      <c r="F1625" s="96">
        <v>1208382</v>
      </c>
      <c r="G1625" s="95" t="s">
        <v>345</v>
      </c>
    </row>
    <row r="1626" spans="1:7">
      <c r="A1626" s="95" t="s">
        <v>836</v>
      </c>
      <c r="D1626" s="95" t="s">
        <v>345</v>
      </c>
      <c r="E1626" s="96">
        <v>5973840</v>
      </c>
      <c r="G1626" s="95" t="s">
        <v>345</v>
      </c>
    </row>
    <row r="1627" spans="1:7">
      <c r="A1627" s="95" t="s">
        <v>836</v>
      </c>
      <c r="D1627" s="95" t="s">
        <v>345</v>
      </c>
      <c r="E1627" s="96">
        <v>-144248</v>
      </c>
      <c r="G1627" s="95" t="s">
        <v>345</v>
      </c>
    </row>
    <row r="1628" spans="1:7">
      <c r="A1628" s="95" t="s">
        <v>837</v>
      </c>
      <c r="D1628" s="95" t="s">
        <v>345</v>
      </c>
      <c r="F1628" s="96">
        <v>1100000</v>
      </c>
      <c r="G1628" s="95" t="s">
        <v>345</v>
      </c>
    </row>
    <row r="1629" spans="1:7">
      <c r="A1629" s="95" t="s">
        <v>837</v>
      </c>
      <c r="D1629" s="95" t="s">
        <v>345</v>
      </c>
      <c r="F1629" s="96">
        <v>132000</v>
      </c>
      <c r="G1629" s="95" t="s">
        <v>345</v>
      </c>
    </row>
    <row r="1630" spans="1:7">
      <c r="A1630" s="95" t="s">
        <v>837</v>
      </c>
      <c r="D1630" s="95" t="s">
        <v>345</v>
      </c>
      <c r="F1630" s="96">
        <v>90468</v>
      </c>
      <c r="G1630" s="95" t="s">
        <v>345</v>
      </c>
    </row>
    <row r="1631" spans="1:7">
      <c r="A1631" s="95" t="s">
        <v>837</v>
      </c>
      <c r="D1631" s="95" t="s">
        <v>345</v>
      </c>
      <c r="F1631" s="96">
        <v>20020000</v>
      </c>
      <c r="G1631" s="95" t="s">
        <v>345</v>
      </c>
    </row>
    <row r="1632" spans="1:7">
      <c r="A1632" s="95" t="s">
        <v>837</v>
      </c>
      <c r="D1632" s="95" t="s">
        <v>349</v>
      </c>
      <c r="F1632" s="96">
        <v>360000</v>
      </c>
      <c r="G1632" s="95" t="s">
        <v>345</v>
      </c>
    </row>
    <row r="1633" spans="1:7">
      <c r="A1633" s="95" t="s">
        <v>837</v>
      </c>
      <c r="D1633" s="95" t="s">
        <v>345</v>
      </c>
      <c r="F1633" s="96">
        <v>72160</v>
      </c>
      <c r="G1633" s="95" t="s">
        <v>345</v>
      </c>
    </row>
    <row r="1634" spans="1:7">
      <c r="A1634" s="95" t="s">
        <v>837</v>
      </c>
      <c r="D1634" s="95" t="s">
        <v>345</v>
      </c>
      <c r="F1634" s="96">
        <v>6900</v>
      </c>
      <c r="G1634" s="95" t="s">
        <v>345</v>
      </c>
    </row>
    <row r="1635" spans="1:7">
      <c r="A1635" s="95" t="s">
        <v>838</v>
      </c>
      <c r="D1635" s="95" t="s">
        <v>345</v>
      </c>
      <c r="E1635" s="96">
        <v>1848000</v>
      </c>
      <c r="G1635" s="95" t="s">
        <v>345</v>
      </c>
    </row>
    <row r="1636" spans="1:7">
      <c r="A1636" s="95" t="s">
        <v>838</v>
      </c>
      <c r="D1636" s="95" t="s">
        <v>345</v>
      </c>
      <c r="E1636" s="96">
        <v>2169300</v>
      </c>
      <c r="G1636" s="95" t="s">
        <v>345</v>
      </c>
    </row>
    <row r="1637" spans="1:7">
      <c r="A1637" s="95" t="s">
        <v>838</v>
      </c>
      <c r="D1637" s="95" t="s">
        <v>345</v>
      </c>
      <c r="E1637" s="96">
        <v>534480</v>
      </c>
      <c r="G1637" s="95" t="s">
        <v>345</v>
      </c>
    </row>
    <row r="1638" spans="1:7">
      <c r="A1638" s="95" t="s">
        <v>838</v>
      </c>
      <c r="D1638" s="95" t="s">
        <v>345</v>
      </c>
      <c r="E1638" s="96">
        <v>534480</v>
      </c>
      <c r="G1638" s="95" t="s">
        <v>345</v>
      </c>
    </row>
    <row r="1639" spans="1:7">
      <c r="A1639" s="95" t="s">
        <v>838</v>
      </c>
      <c r="D1639" s="95" t="s">
        <v>345</v>
      </c>
      <c r="E1639" s="96">
        <v>634480</v>
      </c>
      <c r="G1639" s="95" t="s">
        <v>345</v>
      </c>
    </row>
    <row r="1640" spans="1:7">
      <c r="A1640" s="95" t="s">
        <v>838</v>
      </c>
      <c r="D1640" s="95" t="s">
        <v>345</v>
      </c>
      <c r="E1640" s="96">
        <v>496920</v>
      </c>
      <c r="G1640" s="95" t="s">
        <v>345</v>
      </c>
    </row>
    <row r="1641" spans="1:7">
      <c r="A1641" s="95" t="s">
        <v>838</v>
      </c>
      <c r="D1641" s="95" t="s">
        <v>345</v>
      </c>
      <c r="E1641" s="96">
        <v>1184400</v>
      </c>
      <c r="G1641" s="95" t="s">
        <v>345</v>
      </c>
    </row>
    <row r="1642" spans="1:7">
      <c r="A1642" s="95" t="s">
        <v>838</v>
      </c>
      <c r="D1642" s="95" t="s">
        <v>345</v>
      </c>
      <c r="E1642" s="96">
        <v>302020</v>
      </c>
      <c r="G1642" s="95" t="s">
        <v>345</v>
      </c>
    </row>
    <row r="1643" spans="1:7">
      <c r="A1643" s="95" t="s">
        <v>838</v>
      </c>
      <c r="D1643" s="95" t="s">
        <v>345</v>
      </c>
      <c r="E1643" s="96">
        <v>1180800</v>
      </c>
      <c r="G1643" s="95" t="s">
        <v>345</v>
      </c>
    </row>
    <row r="1644" spans="1:7">
      <c r="A1644" s="95" t="s">
        <v>838</v>
      </c>
      <c r="D1644" s="95" t="s">
        <v>345</v>
      </c>
      <c r="E1644" s="96">
        <v>6900</v>
      </c>
      <c r="G1644" s="95" t="s">
        <v>345</v>
      </c>
    </row>
    <row r="1645" spans="1:7">
      <c r="A1645" s="95" t="s">
        <v>838</v>
      </c>
      <c r="D1645" s="95" t="s">
        <v>345</v>
      </c>
      <c r="E1645" s="96">
        <v>540000</v>
      </c>
      <c r="G1645" s="95" t="s">
        <v>345</v>
      </c>
    </row>
    <row r="1646" spans="1:7">
      <c r="A1646" s="95" t="s">
        <v>839</v>
      </c>
      <c r="D1646" s="95" t="s">
        <v>345</v>
      </c>
      <c r="E1646" s="96">
        <v>241115</v>
      </c>
      <c r="G1646" s="95" t="s">
        <v>345</v>
      </c>
    </row>
    <row r="1647" spans="1:7">
      <c r="A1647" s="95" t="s">
        <v>840</v>
      </c>
      <c r="D1647" s="95" t="s">
        <v>345</v>
      </c>
      <c r="E1647" s="96">
        <v>20000000</v>
      </c>
      <c r="G1647" s="95" t="s">
        <v>345</v>
      </c>
    </row>
    <row r="1648" spans="1:7">
      <c r="A1648" s="95" t="s">
        <v>840</v>
      </c>
      <c r="D1648" s="95" t="s">
        <v>345</v>
      </c>
      <c r="F1648" s="96">
        <v>20000000</v>
      </c>
      <c r="G1648" s="95" t="s">
        <v>345</v>
      </c>
    </row>
    <row r="1649" spans="1:7">
      <c r="A1649" s="95" t="s">
        <v>840</v>
      </c>
      <c r="D1649" s="95" t="s">
        <v>345</v>
      </c>
      <c r="E1649" s="96">
        <v>20000000</v>
      </c>
      <c r="G1649" s="95" t="s">
        <v>345</v>
      </c>
    </row>
    <row r="1650" spans="1:7">
      <c r="A1650" s="95" t="s">
        <v>840</v>
      </c>
      <c r="D1650" s="95" t="s">
        <v>345</v>
      </c>
      <c r="F1650" s="96">
        <v>20000000</v>
      </c>
      <c r="G1650" s="95" t="s">
        <v>345</v>
      </c>
    </row>
    <row r="1651" spans="1:7">
      <c r="A1651" s="95" t="s">
        <v>841</v>
      </c>
      <c r="D1651" s="95" t="s">
        <v>345</v>
      </c>
      <c r="F1651" s="96">
        <v>2030000</v>
      </c>
      <c r="G1651" s="96">
        <v>2690172525</v>
      </c>
    </row>
    <row r="1652" spans="1:7">
      <c r="A1652" s="95" t="s">
        <v>842</v>
      </c>
      <c r="D1652" s="95" t="s">
        <v>345</v>
      </c>
      <c r="F1652" s="96">
        <v>3010133</v>
      </c>
      <c r="G1652" s="95" t="s">
        <v>345</v>
      </c>
    </row>
    <row r="1653" spans="1:7">
      <c r="A1653" s="95" t="s">
        <v>842</v>
      </c>
      <c r="D1653" s="95" t="s">
        <v>345</v>
      </c>
      <c r="F1653" s="96">
        <v>3520</v>
      </c>
      <c r="G1653" s="95" t="s">
        <v>345</v>
      </c>
    </row>
    <row r="1654" spans="1:7">
      <c r="A1654" s="95" t="s">
        <v>843</v>
      </c>
      <c r="D1654" s="95" t="s">
        <v>345</v>
      </c>
      <c r="E1654" s="96">
        <v>6371355</v>
      </c>
      <c r="G1654" s="95" t="s">
        <v>345</v>
      </c>
    </row>
    <row r="1655" spans="1:7">
      <c r="A1655" s="95" t="s">
        <v>843</v>
      </c>
      <c r="D1655" s="95" t="s">
        <v>345</v>
      </c>
      <c r="F1655" s="96">
        <v>2180645</v>
      </c>
      <c r="G1655" s="95" t="s">
        <v>345</v>
      </c>
    </row>
    <row r="1656" spans="1:7">
      <c r="A1656" s="95" t="s">
        <v>844</v>
      </c>
      <c r="D1656" s="95" t="s">
        <v>345</v>
      </c>
      <c r="F1656" s="96">
        <v>5390</v>
      </c>
      <c r="G1656" s="95" t="s">
        <v>345</v>
      </c>
    </row>
    <row r="1657" spans="1:7">
      <c r="A1657" s="95" t="s">
        <v>844</v>
      </c>
      <c r="D1657" s="95" t="s">
        <v>345</v>
      </c>
      <c r="F1657" s="96">
        <v>9560</v>
      </c>
      <c r="G1657" s="95" t="s">
        <v>345</v>
      </c>
    </row>
    <row r="1658" spans="1:7">
      <c r="A1658" s="95" t="s">
        <v>844</v>
      </c>
      <c r="D1658" s="95" t="s">
        <v>345</v>
      </c>
      <c r="F1658" s="96">
        <v>1036000</v>
      </c>
      <c r="G1658" s="95" t="s">
        <v>345</v>
      </c>
    </row>
    <row r="1659" spans="1:7">
      <c r="A1659" s="95" t="s">
        <v>844</v>
      </c>
      <c r="D1659" s="95" t="s">
        <v>345</v>
      </c>
      <c r="F1659" s="96">
        <v>225000</v>
      </c>
      <c r="G1659" s="95" t="s">
        <v>345</v>
      </c>
    </row>
    <row r="1660" spans="1:7">
      <c r="A1660" s="95" t="s">
        <v>844</v>
      </c>
      <c r="D1660" s="95" t="s">
        <v>345</v>
      </c>
      <c r="F1660" s="96">
        <v>425000</v>
      </c>
      <c r="G1660" s="95" t="s">
        <v>345</v>
      </c>
    </row>
    <row r="1661" spans="1:7">
      <c r="A1661" s="95" t="s">
        <v>844</v>
      </c>
      <c r="D1661" s="95" t="s">
        <v>345</v>
      </c>
      <c r="F1661" s="96">
        <v>680000</v>
      </c>
      <c r="G1661" s="95" t="s">
        <v>345</v>
      </c>
    </row>
    <row r="1662" spans="1:7">
      <c r="A1662" s="95" t="s">
        <v>845</v>
      </c>
      <c r="D1662" s="95" t="s">
        <v>345</v>
      </c>
      <c r="E1662" s="96">
        <v>36000</v>
      </c>
      <c r="G1662" s="95" t="s">
        <v>345</v>
      </c>
    </row>
    <row r="1663" spans="1:7">
      <c r="A1663" s="95" t="s">
        <v>845</v>
      </c>
      <c r="D1663" s="95" t="s">
        <v>9315</v>
      </c>
      <c r="E1663" s="96">
        <v>488973</v>
      </c>
      <c r="G1663" s="95" t="s">
        <v>345</v>
      </c>
    </row>
    <row r="1664" spans="1:7">
      <c r="A1664" s="95" t="s">
        <v>845</v>
      </c>
      <c r="D1664" s="95" t="s">
        <v>345</v>
      </c>
      <c r="E1664" s="96">
        <v>32000</v>
      </c>
      <c r="G1664" s="95" t="s">
        <v>345</v>
      </c>
    </row>
    <row r="1665" spans="1:7">
      <c r="A1665" s="95" t="s">
        <v>845</v>
      </c>
      <c r="D1665" s="95" t="s">
        <v>345</v>
      </c>
      <c r="E1665" s="96">
        <v>32000</v>
      </c>
      <c r="G1665" s="95" t="s">
        <v>345</v>
      </c>
    </row>
    <row r="1666" spans="1:7">
      <c r="A1666" s="95" t="s">
        <v>845</v>
      </c>
      <c r="D1666" s="95" t="s">
        <v>345</v>
      </c>
      <c r="E1666" s="96">
        <v>295200</v>
      </c>
      <c r="G1666" s="95" t="s">
        <v>345</v>
      </c>
    </row>
    <row r="1667" spans="1:7">
      <c r="A1667" s="95" t="s">
        <v>845</v>
      </c>
      <c r="D1667" s="95" t="s">
        <v>345</v>
      </c>
      <c r="E1667" s="96">
        <v>138180</v>
      </c>
      <c r="G1667" s="95" t="s">
        <v>345</v>
      </c>
    </row>
    <row r="1668" spans="1:7">
      <c r="A1668" s="95" t="s">
        <v>845</v>
      </c>
      <c r="D1668" s="95" t="s">
        <v>345</v>
      </c>
      <c r="E1668" s="96">
        <v>66200</v>
      </c>
      <c r="G1668" s="95" t="s">
        <v>345</v>
      </c>
    </row>
    <row r="1669" spans="1:7">
      <c r="A1669" s="95" t="s">
        <v>845</v>
      </c>
      <c r="D1669" s="95" t="s">
        <v>345</v>
      </c>
      <c r="E1669" s="96">
        <v>10700</v>
      </c>
      <c r="G1669" s="95" t="s">
        <v>345</v>
      </c>
    </row>
    <row r="1670" spans="1:7">
      <c r="A1670" s="95" t="s">
        <v>845</v>
      </c>
      <c r="D1670" s="95" t="s">
        <v>345</v>
      </c>
      <c r="E1670" s="96">
        <v>648000</v>
      </c>
      <c r="G1670" s="95" t="s">
        <v>345</v>
      </c>
    </row>
    <row r="1671" spans="1:7">
      <c r="A1671" s="95" t="s">
        <v>846</v>
      </c>
      <c r="D1671" s="95" t="s">
        <v>345</v>
      </c>
      <c r="E1671" s="96">
        <v>24708</v>
      </c>
      <c r="G1671" s="95" t="s">
        <v>345</v>
      </c>
    </row>
    <row r="1672" spans="1:7">
      <c r="A1672" s="95" t="s">
        <v>846</v>
      </c>
      <c r="D1672" s="95" t="s">
        <v>345</v>
      </c>
      <c r="E1672" s="96">
        <v>161238</v>
      </c>
      <c r="G1672" s="96">
        <v>2690901831</v>
      </c>
    </row>
    <row r="1673" spans="1:7">
      <c r="A1673" s="95" t="s">
        <v>847</v>
      </c>
      <c r="D1673" s="95" t="s">
        <v>345</v>
      </c>
      <c r="F1673" s="96">
        <v>1561036</v>
      </c>
      <c r="G1673" s="95" t="s">
        <v>345</v>
      </c>
    </row>
    <row r="1674" spans="1:7">
      <c r="A1674" s="95" t="s">
        <v>847</v>
      </c>
      <c r="D1674" s="95" t="s">
        <v>345</v>
      </c>
      <c r="F1674" s="96">
        <v>2860</v>
      </c>
      <c r="G1674" s="95" t="s">
        <v>345</v>
      </c>
    </row>
    <row r="1675" spans="1:7">
      <c r="A1675" s="95" t="s">
        <v>847</v>
      </c>
      <c r="D1675" s="95" t="s">
        <v>400</v>
      </c>
      <c r="F1675" s="96">
        <v>29700</v>
      </c>
      <c r="G1675" s="95" t="s">
        <v>345</v>
      </c>
    </row>
    <row r="1676" spans="1:7">
      <c r="A1676" s="95" t="s">
        <v>848</v>
      </c>
      <c r="D1676" s="95" t="s">
        <v>345</v>
      </c>
      <c r="E1676" s="96">
        <v>16682368</v>
      </c>
      <c r="G1676" s="95" t="s">
        <v>345</v>
      </c>
    </row>
    <row r="1677" spans="1:7">
      <c r="A1677" s="95" t="s">
        <v>848</v>
      </c>
      <c r="D1677" s="95" t="s">
        <v>345</v>
      </c>
      <c r="F1677" s="96">
        <v>1723993</v>
      </c>
      <c r="G1677" s="95" t="s">
        <v>345</v>
      </c>
    </row>
    <row r="1678" spans="1:7">
      <c r="A1678" s="95" t="s">
        <v>848</v>
      </c>
      <c r="D1678" s="95" t="s">
        <v>345</v>
      </c>
      <c r="E1678" s="96">
        <v>144248</v>
      </c>
      <c r="G1678" s="95" t="s">
        <v>345</v>
      </c>
    </row>
    <row r="1679" spans="1:7">
      <c r="A1679" s="95" t="s">
        <v>849</v>
      </c>
      <c r="D1679" s="95" t="s">
        <v>9315</v>
      </c>
      <c r="E1679" s="96">
        <v>5773075</v>
      </c>
      <c r="G1679" s="95" t="s">
        <v>345</v>
      </c>
    </row>
    <row r="1680" spans="1:7">
      <c r="A1680" s="95" t="s">
        <v>849</v>
      </c>
      <c r="D1680" s="95" t="s">
        <v>9315</v>
      </c>
      <c r="E1680" s="96">
        <v>205448</v>
      </c>
      <c r="G1680" s="95" t="s">
        <v>345</v>
      </c>
    </row>
    <row r="1681" spans="1:7">
      <c r="A1681" s="95" t="s">
        <v>849</v>
      </c>
      <c r="D1681" s="95" t="s">
        <v>345</v>
      </c>
      <c r="E1681" s="96">
        <v>108000</v>
      </c>
      <c r="G1681" s="95" t="s">
        <v>345</v>
      </c>
    </row>
    <row r="1682" spans="1:7">
      <c r="A1682" s="95" t="s">
        <v>849</v>
      </c>
      <c r="D1682" s="95" t="s">
        <v>345</v>
      </c>
      <c r="E1682" s="96">
        <v>686016</v>
      </c>
      <c r="G1682" s="95" t="s">
        <v>345</v>
      </c>
    </row>
    <row r="1683" spans="1:7">
      <c r="A1683" s="95" t="s">
        <v>849</v>
      </c>
      <c r="D1683" s="95" t="s">
        <v>345</v>
      </c>
      <c r="E1683" s="96">
        <v>361252</v>
      </c>
      <c r="G1683" s="95" t="s">
        <v>345</v>
      </c>
    </row>
    <row r="1684" spans="1:7">
      <c r="A1684" s="95" t="s">
        <v>849</v>
      </c>
      <c r="D1684" s="95" t="s">
        <v>345</v>
      </c>
      <c r="E1684" s="96">
        <v>17800</v>
      </c>
      <c r="G1684" s="95" t="s">
        <v>345</v>
      </c>
    </row>
    <row r="1685" spans="1:7">
      <c r="A1685" s="95" t="s">
        <v>850</v>
      </c>
      <c r="D1685" s="95" t="s">
        <v>345</v>
      </c>
      <c r="F1685" s="96">
        <v>25000</v>
      </c>
      <c r="G1685" s="95" t="s">
        <v>345</v>
      </c>
    </row>
    <row r="1686" spans="1:7">
      <c r="A1686" s="95" t="s">
        <v>850</v>
      </c>
      <c r="D1686" s="95" t="s">
        <v>345</v>
      </c>
      <c r="F1686" s="96">
        <v>340000</v>
      </c>
      <c r="G1686" s="95" t="s">
        <v>345</v>
      </c>
    </row>
    <row r="1687" spans="1:7">
      <c r="A1687" s="95" t="s">
        <v>850</v>
      </c>
      <c r="D1687" s="95" t="s">
        <v>345</v>
      </c>
      <c r="F1687" s="96">
        <v>97000</v>
      </c>
      <c r="G1687" s="95" t="s">
        <v>345</v>
      </c>
    </row>
    <row r="1688" spans="1:7">
      <c r="A1688" s="95" t="s">
        <v>850</v>
      </c>
      <c r="D1688" s="95" t="s">
        <v>345</v>
      </c>
      <c r="F1688" s="96">
        <v>97000</v>
      </c>
      <c r="G1688" s="95" t="s">
        <v>345</v>
      </c>
    </row>
    <row r="1689" spans="1:7">
      <c r="A1689" s="95" t="s">
        <v>850</v>
      </c>
      <c r="D1689" s="95" t="s">
        <v>345</v>
      </c>
      <c r="F1689" s="96">
        <v>375000</v>
      </c>
      <c r="G1689" s="95" t="s">
        <v>345</v>
      </c>
    </row>
    <row r="1690" spans="1:7">
      <c r="A1690" s="95" t="s">
        <v>850</v>
      </c>
      <c r="D1690" s="95" t="s">
        <v>345</v>
      </c>
      <c r="F1690" s="96">
        <v>750000</v>
      </c>
      <c r="G1690" s="95" t="s">
        <v>345</v>
      </c>
    </row>
    <row r="1691" spans="1:7">
      <c r="A1691" s="95" t="s">
        <v>850</v>
      </c>
      <c r="D1691" s="95" t="s">
        <v>345</v>
      </c>
      <c r="F1691" s="96">
        <v>2000000</v>
      </c>
      <c r="G1691" s="95" t="s">
        <v>345</v>
      </c>
    </row>
    <row r="1692" spans="1:7">
      <c r="A1692" s="95" t="s">
        <v>850</v>
      </c>
      <c r="D1692" s="95" t="s">
        <v>345</v>
      </c>
      <c r="F1692" s="96">
        <v>1590000</v>
      </c>
      <c r="G1692" s="95" t="s">
        <v>345</v>
      </c>
    </row>
    <row r="1693" spans="1:7">
      <c r="A1693" s="95" t="s">
        <v>850</v>
      </c>
      <c r="D1693" s="95" t="s">
        <v>345</v>
      </c>
      <c r="F1693" s="96">
        <v>11000</v>
      </c>
      <c r="G1693" s="95" t="s">
        <v>345</v>
      </c>
    </row>
    <row r="1694" spans="1:7">
      <c r="A1694" s="95" t="s">
        <v>850</v>
      </c>
      <c r="D1694" s="95" t="s">
        <v>345</v>
      </c>
      <c r="F1694" s="96">
        <v>11000</v>
      </c>
      <c r="G1694" s="95" t="s">
        <v>345</v>
      </c>
    </row>
    <row r="1695" spans="1:7">
      <c r="A1695" s="95" t="s">
        <v>850</v>
      </c>
      <c r="D1695" s="95" t="s">
        <v>345</v>
      </c>
      <c r="F1695" s="96">
        <v>42000</v>
      </c>
      <c r="G1695" s="95" t="s">
        <v>345</v>
      </c>
    </row>
    <row r="1696" spans="1:7">
      <c r="A1696" s="95" t="s">
        <v>850</v>
      </c>
      <c r="D1696" s="95" t="s">
        <v>345</v>
      </c>
      <c r="F1696" s="96">
        <v>10450</v>
      </c>
      <c r="G1696" s="95" t="s">
        <v>345</v>
      </c>
    </row>
    <row r="1697" spans="1:7">
      <c r="A1697" s="95" t="s">
        <v>850</v>
      </c>
      <c r="D1697" s="95" t="s">
        <v>345</v>
      </c>
      <c r="F1697" s="96">
        <v>13040</v>
      </c>
      <c r="G1697" s="95" t="s">
        <v>345</v>
      </c>
    </row>
    <row r="1698" spans="1:7">
      <c r="A1698" s="95" t="s">
        <v>851</v>
      </c>
      <c r="D1698" s="95" t="s">
        <v>345</v>
      </c>
      <c r="E1698" s="96">
        <v>1052452</v>
      </c>
      <c r="G1698" s="96">
        <v>2707253411</v>
      </c>
    </row>
    <row r="1699" spans="1:7">
      <c r="A1699" s="95" t="s">
        <v>852</v>
      </c>
      <c r="D1699" s="95" t="s">
        <v>345</v>
      </c>
      <c r="F1699" s="96">
        <v>4582580</v>
      </c>
      <c r="G1699" s="95" t="s">
        <v>345</v>
      </c>
    </row>
    <row r="1700" spans="1:7">
      <c r="A1700" s="95" t="s">
        <v>852</v>
      </c>
      <c r="D1700" s="95" t="s">
        <v>345</v>
      </c>
      <c r="F1700" s="96">
        <v>3740</v>
      </c>
      <c r="G1700" s="95" t="s">
        <v>345</v>
      </c>
    </row>
    <row r="1701" spans="1:7">
      <c r="A1701" s="95" t="s">
        <v>852</v>
      </c>
      <c r="D1701" s="95" t="s">
        <v>400</v>
      </c>
      <c r="F1701" s="96">
        <v>99400</v>
      </c>
      <c r="G1701" s="95" t="s">
        <v>345</v>
      </c>
    </row>
    <row r="1702" spans="1:7">
      <c r="A1702" s="95" t="s">
        <v>853</v>
      </c>
      <c r="D1702" s="95" t="s">
        <v>345</v>
      </c>
      <c r="E1702" s="96">
        <v>17838956</v>
      </c>
      <c r="G1702" s="95" t="s">
        <v>345</v>
      </c>
    </row>
    <row r="1703" spans="1:7">
      <c r="A1703" s="95" t="s">
        <v>853</v>
      </c>
      <c r="D1703" s="95" t="s">
        <v>345</v>
      </c>
      <c r="F1703" s="96">
        <v>5284857</v>
      </c>
      <c r="G1703" s="95" t="s">
        <v>345</v>
      </c>
    </row>
    <row r="1704" spans="1:7">
      <c r="A1704" s="95" t="s">
        <v>853</v>
      </c>
      <c r="D1704" s="95" t="s">
        <v>345</v>
      </c>
      <c r="E1704" s="96">
        <v>1414236</v>
      </c>
      <c r="G1704" s="95" t="s">
        <v>345</v>
      </c>
    </row>
    <row r="1705" spans="1:7">
      <c r="A1705" s="95" t="s">
        <v>854</v>
      </c>
      <c r="D1705" s="95" t="s">
        <v>345</v>
      </c>
      <c r="F1705" s="96">
        <v>5500000</v>
      </c>
      <c r="G1705" s="95" t="s">
        <v>345</v>
      </c>
    </row>
    <row r="1706" spans="1:7">
      <c r="A1706" s="95" t="s">
        <v>854</v>
      </c>
      <c r="D1706" s="95" t="s">
        <v>345</v>
      </c>
      <c r="F1706" s="96">
        <v>371250</v>
      </c>
      <c r="G1706" s="95" t="s">
        <v>345</v>
      </c>
    </row>
    <row r="1707" spans="1:7">
      <c r="A1707" s="95" t="s">
        <v>854</v>
      </c>
      <c r="D1707" s="95" t="s">
        <v>345</v>
      </c>
      <c r="F1707" s="96">
        <v>2200000</v>
      </c>
      <c r="G1707" s="95" t="s">
        <v>345</v>
      </c>
    </row>
    <row r="1708" spans="1:7">
      <c r="A1708" s="95" t="s">
        <v>854</v>
      </c>
      <c r="D1708" s="95" t="s">
        <v>345</v>
      </c>
      <c r="F1708" s="96">
        <v>797500</v>
      </c>
      <c r="G1708" s="95" t="s">
        <v>345</v>
      </c>
    </row>
    <row r="1709" spans="1:7">
      <c r="A1709" s="95" t="s">
        <v>854</v>
      </c>
      <c r="D1709" s="95" t="s">
        <v>345</v>
      </c>
      <c r="F1709" s="96">
        <v>25000000</v>
      </c>
      <c r="G1709" s="95" t="s">
        <v>345</v>
      </c>
    </row>
    <row r="1710" spans="1:7">
      <c r="A1710" s="95" t="s">
        <v>854</v>
      </c>
      <c r="D1710" s="95" t="s">
        <v>345</v>
      </c>
      <c r="F1710" s="96">
        <v>1000000</v>
      </c>
      <c r="G1710" s="95" t="s">
        <v>345</v>
      </c>
    </row>
    <row r="1711" spans="1:7">
      <c r="A1711" s="95" t="s">
        <v>854</v>
      </c>
      <c r="D1711" s="95" t="s">
        <v>345</v>
      </c>
      <c r="F1711" s="96">
        <v>1000000</v>
      </c>
      <c r="G1711" s="95" t="s">
        <v>345</v>
      </c>
    </row>
    <row r="1712" spans="1:7">
      <c r="A1712" s="95" t="s">
        <v>854</v>
      </c>
      <c r="D1712" s="95" t="s">
        <v>345</v>
      </c>
      <c r="F1712" s="96">
        <v>1800000</v>
      </c>
      <c r="G1712" s="95" t="s">
        <v>345</v>
      </c>
    </row>
    <row r="1713" spans="1:7">
      <c r="A1713" s="95" t="s">
        <v>854</v>
      </c>
      <c r="D1713" s="95" t="s">
        <v>345</v>
      </c>
      <c r="F1713" s="96">
        <v>1800000</v>
      </c>
      <c r="G1713" s="95" t="s">
        <v>345</v>
      </c>
    </row>
    <row r="1714" spans="1:7">
      <c r="A1714" s="95" t="s">
        <v>854</v>
      </c>
      <c r="D1714" s="95" t="s">
        <v>345</v>
      </c>
      <c r="F1714" s="96">
        <v>75000</v>
      </c>
      <c r="G1714" s="95" t="s">
        <v>345</v>
      </c>
    </row>
    <row r="1715" spans="1:7">
      <c r="A1715" s="95" t="s">
        <v>855</v>
      </c>
      <c r="D1715" s="95" t="s">
        <v>345</v>
      </c>
      <c r="E1715" s="96">
        <v>6396</v>
      </c>
      <c r="G1715" s="95" t="s">
        <v>345</v>
      </c>
    </row>
    <row r="1716" spans="1:7">
      <c r="A1716" s="95" t="s">
        <v>855</v>
      </c>
      <c r="D1716" s="95" t="s">
        <v>345</v>
      </c>
      <c r="E1716" s="95">
        <v>12</v>
      </c>
      <c r="G1716" s="95" t="s">
        <v>345</v>
      </c>
    </row>
    <row r="1717" spans="1:7">
      <c r="A1717" s="95" t="s">
        <v>855</v>
      </c>
      <c r="D1717" s="95" t="s">
        <v>345</v>
      </c>
      <c r="E1717" s="95">
        <v>306</v>
      </c>
      <c r="G1717" s="95" t="s">
        <v>345</v>
      </c>
    </row>
    <row r="1718" spans="1:7">
      <c r="A1718" s="95" t="s">
        <v>855</v>
      </c>
      <c r="D1718" s="95" t="s">
        <v>345</v>
      </c>
      <c r="E1718" s="96">
        <v>1496</v>
      </c>
      <c r="G1718" s="95" t="s">
        <v>345</v>
      </c>
    </row>
    <row r="1719" spans="1:7">
      <c r="A1719" s="95" t="s">
        <v>855</v>
      </c>
      <c r="D1719" s="95" t="s">
        <v>345</v>
      </c>
      <c r="E1719" s="95">
        <v>9</v>
      </c>
      <c r="G1719" s="95" t="s">
        <v>345</v>
      </c>
    </row>
    <row r="1720" spans="1:7">
      <c r="A1720" s="95" t="s">
        <v>855</v>
      </c>
      <c r="D1720" s="95" t="s">
        <v>345</v>
      </c>
      <c r="E1720" s="96">
        <v>1134</v>
      </c>
      <c r="G1720" s="95" t="s">
        <v>345</v>
      </c>
    </row>
    <row r="1721" spans="1:7">
      <c r="A1721" s="95" t="s">
        <v>855</v>
      </c>
      <c r="D1721" s="95" t="s">
        <v>345</v>
      </c>
      <c r="E1721" s="96">
        <v>4577</v>
      </c>
      <c r="G1721" s="95" t="s">
        <v>345</v>
      </c>
    </row>
    <row r="1722" spans="1:7">
      <c r="A1722" s="95" t="s">
        <v>855</v>
      </c>
      <c r="D1722" s="95" t="s">
        <v>345</v>
      </c>
      <c r="E1722" s="96">
        <v>1991</v>
      </c>
      <c r="G1722" s="95" t="s">
        <v>345</v>
      </c>
    </row>
    <row r="1723" spans="1:7">
      <c r="A1723" s="95" t="s">
        <v>856</v>
      </c>
      <c r="D1723" s="95" t="s">
        <v>345</v>
      </c>
      <c r="E1723" s="96">
        <v>694197</v>
      </c>
      <c r="G1723" s="95" t="s">
        <v>345</v>
      </c>
    </row>
    <row r="1724" spans="1:7">
      <c r="A1724" s="95" t="s">
        <v>856</v>
      </c>
      <c r="D1724" s="95" t="s">
        <v>345</v>
      </c>
      <c r="E1724" s="96">
        <v>9212</v>
      </c>
      <c r="G1724" s="95" t="s">
        <v>345</v>
      </c>
    </row>
    <row r="1725" spans="1:7">
      <c r="A1725" s="95" t="s">
        <v>856</v>
      </c>
      <c r="D1725" s="95" t="s">
        <v>345</v>
      </c>
      <c r="E1725" s="96">
        <v>7079</v>
      </c>
      <c r="G1725" s="95" t="s">
        <v>345</v>
      </c>
    </row>
    <row r="1726" spans="1:7">
      <c r="A1726" s="95" t="s">
        <v>857</v>
      </c>
      <c r="D1726" s="95" t="s">
        <v>345</v>
      </c>
      <c r="E1726" s="96">
        <v>600000</v>
      </c>
      <c r="G1726" s="95" t="s">
        <v>345</v>
      </c>
    </row>
    <row r="1727" spans="1:7">
      <c r="A1727" s="95" t="s">
        <v>857</v>
      </c>
      <c r="D1727" s="95" t="s">
        <v>345</v>
      </c>
      <c r="E1727" s="96">
        <v>477350</v>
      </c>
      <c r="G1727" s="95" t="s">
        <v>345</v>
      </c>
    </row>
    <row r="1728" spans="1:7">
      <c r="A1728" s="95" t="s">
        <v>857</v>
      </c>
      <c r="D1728" s="95" t="s">
        <v>345</v>
      </c>
      <c r="E1728" s="96">
        <v>289160</v>
      </c>
      <c r="G1728" s="95" t="s">
        <v>345</v>
      </c>
    </row>
    <row r="1729" spans="1:7">
      <c r="A1729" s="95" t="s">
        <v>857</v>
      </c>
      <c r="D1729" s="95" t="s">
        <v>345</v>
      </c>
      <c r="E1729" s="96">
        <v>405890</v>
      </c>
      <c r="G1729" s="95" t="s">
        <v>345</v>
      </c>
    </row>
    <row r="1730" spans="1:7">
      <c r="A1730" s="95" t="s">
        <v>857</v>
      </c>
      <c r="D1730" s="95" t="s">
        <v>345</v>
      </c>
      <c r="E1730" s="96">
        <v>1046199</v>
      </c>
      <c r="G1730" s="95" t="s">
        <v>345</v>
      </c>
    </row>
    <row r="1731" spans="1:7">
      <c r="A1731" s="95" t="s">
        <v>857</v>
      </c>
      <c r="D1731" s="95" t="s">
        <v>345</v>
      </c>
      <c r="E1731" s="96">
        <v>5000000</v>
      </c>
      <c r="G1731" s="95" t="s">
        <v>345</v>
      </c>
    </row>
    <row r="1732" spans="1:7">
      <c r="A1732" s="95" t="s">
        <v>857</v>
      </c>
      <c r="D1732" s="95" t="s">
        <v>345</v>
      </c>
      <c r="F1732" s="96">
        <v>5000000</v>
      </c>
      <c r="G1732" s="95" t="s">
        <v>345</v>
      </c>
    </row>
    <row r="1733" spans="1:7">
      <c r="A1733" s="95" t="s">
        <v>857</v>
      </c>
      <c r="D1733" s="95" t="s">
        <v>345</v>
      </c>
      <c r="E1733" s="96">
        <v>5000000</v>
      </c>
      <c r="G1733" s="95" t="s">
        <v>345</v>
      </c>
    </row>
    <row r="1734" spans="1:7">
      <c r="A1734" s="95" t="s">
        <v>857</v>
      </c>
      <c r="D1734" s="95" t="s">
        <v>345</v>
      </c>
      <c r="F1734" s="96">
        <v>5000000</v>
      </c>
      <c r="G1734" s="95" t="s">
        <v>345</v>
      </c>
    </row>
    <row r="1735" spans="1:7">
      <c r="A1735" s="95" t="s">
        <v>858</v>
      </c>
      <c r="D1735" s="95" t="s">
        <v>345</v>
      </c>
      <c r="E1735" s="96">
        <v>338688</v>
      </c>
      <c r="G1735" s="96">
        <v>2680875972</v>
      </c>
    </row>
    <row r="1736" spans="1:7">
      <c r="A1736" s="95" t="s">
        <v>859</v>
      </c>
      <c r="D1736" s="95" t="s">
        <v>345</v>
      </c>
      <c r="F1736" s="96">
        <v>2857762</v>
      </c>
      <c r="G1736" s="95" t="s">
        <v>345</v>
      </c>
    </row>
    <row r="1737" spans="1:7">
      <c r="A1737" s="95" t="s">
        <v>859</v>
      </c>
      <c r="D1737" s="95" t="s">
        <v>345</v>
      </c>
      <c r="F1737" s="96">
        <v>2640</v>
      </c>
      <c r="G1737" s="95" t="s">
        <v>345</v>
      </c>
    </row>
    <row r="1738" spans="1:7">
      <c r="A1738" s="95" t="s">
        <v>859</v>
      </c>
      <c r="D1738" s="95" t="s">
        <v>400</v>
      </c>
      <c r="F1738" s="96">
        <v>79700</v>
      </c>
      <c r="G1738" s="96">
        <v>2677935870</v>
      </c>
    </row>
    <row r="1739" spans="1:7">
      <c r="A1739" s="95" t="s">
        <v>860</v>
      </c>
      <c r="D1739" s="95" t="s">
        <v>345</v>
      </c>
      <c r="F1739" s="96">
        <v>657200</v>
      </c>
      <c r="G1739" s="95" t="s">
        <v>345</v>
      </c>
    </row>
    <row r="1740" spans="1:7">
      <c r="A1740" s="95" t="s">
        <v>860</v>
      </c>
      <c r="D1740" s="95" t="s">
        <v>345</v>
      </c>
      <c r="F1740" s="96">
        <v>1100</v>
      </c>
      <c r="G1740" s="96">
        <v>2677277570</v>
      </c>
    </row>
    <row r="1741" spans="1:7">
      <c r="A1741" s="95" t="s">
        <v>861</v>
      </c>
      <c r="D1741" s="95" t="s">
        <v>345</v>
      </c>
      <c r="F1741" s="96">
        <v>5412588</v>
      </c>
      <c r="G1741" s="95" t="s">
        <v>345</v>
      </c>
    </row>
    <row r="1742" spans="1:7">
      <c r="A1742" s="95" t="s">
        <v>861</v>
      </c>
      <c r="D1742" s="95" t="s">
        <v>345</v>
      </c>
      <c r="F1742" s="96">
        <v>2640</v>
      </c>
      <c r="G1742" s="95" t="s">
        <v>345</v>
      </c>
    </row>
    <row r="1743" spans="1:7">
      <c r="A1743" s="95" t="s">
        <v>862</v>
      </c>
      <c r="D1743" s="95" t="s">
        <v>345</v>
      </c>
      <c r="E1743" s="96">
        <v>6757989</v>
      </c>
      <c r="G1743" s="95" t="s">
        <v>345</v>
      </c>
    </row>
    <row r="1744" spans="1:7">
      <c r="A1744" s="95" t="s">
        <v>862</v>
      </c>
      <c r="D1744" s="95" t="s">
        <v>345</v>
      </c>
      <c r="F1744" s="96">
        <v>1938427</v>
      </c>
      <c r="G1744" s="95" t="s">
        <v>345</v>
      </c>
    </row>
    <row r="1745" spans="1:7">
      <c r="A1745" s="95" t="s">
        <v>862</v>
      </c>
      <c r="D1745" s="95" t="s">
        <v>345</v>
      </c>
      <c r="F1745" s="96">
        <v>3616200</v>
      </c>
      <c r="G1745" s="95" t="s">
        <v>345</v>
      </c>
    </row>
    <row r="1746" spans="1:7">
      <c r="A1746" s="95" t="s">
        <v>863</v>
      </c>
      <c r="D1746" s="95" t="s">
        <v>345</v>
      </c>
      <c r="F1746" s="96">
        <v>1485780</v>
      </c>
      <c r="G1746" s="95" t="s">
        <v>345</v>
      </c>
    </row>
    <row r="1747" spans="1:7">
      <c r="A1747" s="95" t="s">
        <v>863</v>
      </c>
      <c r="D1747" s="95" t="s">
        <v>345</v>
      </c>
      <c r="F1747" s="96">
        <v>35200</v>
      </c>
      <c r="G1747" s="95" t="s">
        <v>345</v>
      </c>
    </row>
    <row r="1748" spans="1:7">
      <c r="A1748" s="95" t="s">
        <v>863</v>
      </c>
      <c r="D1748" s="95" t="s">
        <v>345</v>
      </c>
      <c r="F1748" s="96">
        <v>990000</v>
      </c>
      <c r="G1748" s="95" t="s">
        <v>345</v>
      </c>
    </row>
    <row r="1749" spans="1:7">
      <c r="A1749" s="95" t="s">
        <v>863</v>
      </c>
      <c r="D1749" s="95" t="s">
        <v>345</v>
      </c>
      <c r="F1749" s="96">
        <v>1760000</v>
      </c>
      <c r="G1749" s="95" t="s">
        <v>345</v>
      </c>
    </row>
    <row r="1750" spans="1:7">
      <c r="A1750" s="95" t="s">
        <v>863</v>
      </c>
      <c r="D1750" s="95" t="s">
        <v>345</v>
      </c>
      <c r="F1750" s="96">
        <v>1650000</v>
      </c>
      <c r="G1750" s="95" t="s">
        <v>345</v>
      </c>
    </row>
    <row r="1751" spans="1:7">
      <c r="A1751" s="95" t="s">
        <v>863</v>
      </c>
      <c r="D1751" s="95" t="s">
        <v>345</v>
      </c>
      <c r="F1751" s="96">
        <v>11000</v>
      </c>
      <c r="G1751" s="95" t="s">
        <v>345</v>
      </c>
    </row>
    <row r="1752" spans="1:7">
      <c r="A1752" s="95" t="s">
        <v>863</v>
      </c>
      <c r="D1752" s="95" t="s">
        <v>415</v>
      </c>
      <c r="F1752" s="96">
        <v>100000</v>
      </c>
      <c r="G1752" s="95" t="s">
        <v>345</v>
      </c>
    </row>
    <row r="1753" spans="1:7">
      <c r="A1753" s="95" t="s">
        <v>863</v>
      </c>
      <c r="D1753" s="95" t="s">
        <v>9315</v>
      </c>
      <c r="F1753" s="96">
        <v>100000</v>
      </c>
      <c r="G1753" s="95" t="s">
        <v>345</v>
      </c>
    </row>
    <row r="1754" spans="1:7">
      <c r="A1754" s="95" t="s">
        <v>863</v>
      </c>
      <c r="D1754" s="95" t="s">
        <v>345</v>
      </c>
      <c r="F1754" s="96">
        <v>88000</v>
      </c>
      <c r="G1754" s="95" t="s">
        <v>345</v>
      </c>
    </row>
    <row r="1755" spans="1:7">
      <c r="A1755" s="95" t="s">
        <v>863</v>
      </c>
      <c r="D1755" s="95" t="s">
        <v>345</v>
      </c>
      <c r="F1755" s="96">
        <v>110000</v>
      </c>
      <c r="G1755" s="95" t="s">
        <v>345</v>
      </c>
    </row>
    <row r="1756" spans="1:7">
      <c r="A1756" s="95" t="s">
        <v>863</v>
      </c>
      <c r="D1756" s="95" t="s">
        <v>345</v>
      </c>
      <c r="F1756" s="96">
        <v>38110</v>
      </c>
      <c r="G1756" s="95" t="s">
        <v>345</v>
      </c>
    </row>
    <row r="1757" spans="1:7">
      <c r="A1757" s="95" t="s">
        <v>863</v>
      </c>
      <c r="D1757" s="95" t="s">
        <v>345</v>
      </c>
      <c r="F1757" s="96">
        <v>11000</v>
      </c>
      <c r="G1757" s="95" t="s">
        <v>345</v>
      </c>
    </row>
    <row r="1758" spans="1:7">
      <c r="A1758" s="95" t="s">
        <v>863</v>
      </c>
      <c r="D1758" s="95" t="s">
        <v>345</v>
      </c>
      <c r="F1758" s="96">
        <v>11000</v>
      </c>
      <c r="G1758" s="95" t="s">
        <v>345</v>
      </c>
    </row>
    <row r="1759" spans="1:7">
      <c r="A1759" s="95" t="s">
        <v>863</v>
      </c>
      <c r="D1759" s="95" t="s">
        <v>345</v>
      </c>
      <c r="F1759" s="96">
        <v>353393</v>
      </c>
      <c r="G1759" s="95" t="s">
        <v>345</v>
      </c>
    </row>
    <row r="1760" spans="1:7">
      <c r="A1760" s="95" t="s">
        <v>863</v>
      </c>
      <c r="D1760" s="95" t="s">
        <v>345</v>
      </c>
      <c r="F1760" s="96">
        <v>110000</v>
      </c>
      <c r="G1760" s="95" t="s">
        <v>345</v>
      </c>
    </row>
    <row r="1761" spans="1:7">
      <c r="A1761" s="95" t="s">
        <v>863</v>
      </c>
      <c r="D1761" s="95" t="s">
        <v>345</v>
      </c>
      <c r="F1761" s="96">
        <v>174000</v>
      </c>
      <c r="G1761" s="95" t="s">
        <v>345</v>
      </c>
    </row>
    <row r="1762" spans="1:7">
      <c r="A1762" s="95" t="s">
        <v>863</v>
      </c>
      <c r="D1762" s="95" t="s">
        <v>345</v>
      </c>
      <c r="F1762" s="96">
        <v>11000</v>
      </c>
      <c r="G1762" s="95" t="s">
        <v>345</v>
      </c>
    </row>
    <row r="1763" spans="1:7">
      <c r="A1763" s="95" t="s">
        <v>863</v>
      </c>
      <c r="D1763" s="95" t="s">
        <v>345</v>
      </c>
      <c r="F1763" s="96">
        <v>10030</v>
      </c>
      <c r="G1763" s="95" t="s">
        <v>345</v>
      </c>
    </row>
    <row r="1764" spans="1:7">
      <c r="A1764" s="95" t="s">
        <v>863</v>
      </c>
      <c r="D1764" s="95" t="s">
        <v>345</v>
      </c>
      <c r="F1764" s="96">
        <v>43160</v>
      </c>
      <c r="G1764" s="95" t="s">
        <v>345</v>
      </c>
    </row>
    <row r="1765" spans="1:7">
      <c r="A1765" s="95" t="s">
        <v>864</v>
      </c>
      <c r="D1765" s="95" t="s">
        <v>345</v>
      </c>
      <c r="E1765" s="96">
        <v>9011520</v>
      </c>
      <c r="G1765" s="95" t="s">
        <v>345</v>
      </c>
    </row>
    <row r="1766" spans="1:7">
      <c r="A1766" s="95" t="s">
        <v>864</v>
      </c>
      <c r="D1766" s="95" t="s">
        <v>345</v>
      </c>
      <c r="E1766" s="96">
        <v>825890</v>
      </c>
      <c r="G1766" s="95" t="s">
        <v>345</v>
      </c>
    </row>
    <row r="1767" spans="1:7">
      <c r="A1767" s="95" t="s">
        <v>864</v>
      </c>
      <c r="D1767" s="95" t="s">
        <v>345</v>
      </c>
      <c r="E1767" s="96">
        <v>1000</v>
      </c>
      <c r="G1767" s="95" t="s">
        <v>345</v>
      </c>
    </row>
    <row r="1768" spans="1:7">
      <c r="A1768" s="95" t="s">
        <v>864</v>
      </c>
      <c r="D1768" s="95" t="s">
        <v>345</v>
      </c>
      <c r="E1768" s="96">
        <v>15000</v>
      </c>
      <c r="G1768" s="95" t="s">
        <v>345</v>
      </c>
    </row>
    <row r="1769" spans="1:7">
      <c r="A1769" s="95" t="s">
        <v>864</v>
      </c>
      <c r="D1769" s="95" t="s">
        <v>345</v>
      </c>
      <c r="E1769" s="96">
        <v>179974</v>
      </c>
      <c r="G1769" s="95" t="s">
        <v>345</v>
      </c>
    </row>
    <row r="1770" spans="1:7">
      <c r="A1770" s="95" t="s">
        <v>864</v>
      </c>
      <c r="D1770" s="95" t="s">
        <v>345</v>
      </c>
      <c r="E1770" s="96">
        <v>290733</v>
      </c>
      <c r="G1770" s="95" t="s">
        <v>345</v>
      </c>
    </row>
    <row r="1771" spans="1:7">
      <c r="A1771" s="95" t="s">
        <v>864</v>
      </c>
      <c r="D1771" s="95" t="s">
        <v>345</v>
      </c>
      <c r="E1771" s="96">
        <v>9560</v>
      </c>
      <c r="G1771" s="95" t="s">
        <v>345</v>
      </c>
    </row>
    <row r="1772" spans="1:7">
      <c r="A1772" s="95" t="s">
        <v>864</v>
      </c>
      <c r="D1772" s="95" t="s">
        <v>345</v>
      </c>
      <c r="E1772" s="96">
        <v>186150</v>
      </c>
      <c r="G1772" s="95" t="s">
        <v>345</v>
      </c>
    </row>
    <row r="1773" spans="1:7">
      <c r="A1773" s="95" t="s">
        <v>864</v>
      </c>
      <c r="D1773" s="95" t="s">
        <v>345</v>
      </c>
      <c r="E1773" s="96">
        <v>100000</v>
      </c>
      <c r="G1773" s="95" t="s">
        <v>345</v>
      </c>
    </row>
    <row r="1774" spans="1:7">
      <c r="A1774" s="95" t="s">
        <v>864</v>
      </c>
      <c r="D1774" s="95" t="s">
        <v>345</v>
      </c>
      <c r="F1774" s="96">
        <v>100000</v>
      </c>
      <c r="G1774" s="95" t="s">
        <v>345</v>
      </c>
    </row>
    <row r="1775" spans="1:7">
      <c r="A1775" s="95" t="s">
        <v>865</v>
      </c>
      <c r="D1775" s="95" t="s">
        <v>345</v>
      </c>
      <c r="F1775" s="96">
        <v>50000</v>
      </c>
      <c r="G1775" s="95" t="s">
        <v>345</v>
      </c>
    </row>
    <row r="1776" spans="1:7">
      <c r="A1776" s="95" t="s">
        <v>865</v>
      </c>
      <c r="D1776" s="95" t="s">
        <v>415</v>
      </c>
      <c r="F1776" s="96">
        <v>5500</v>
      </c>
      <c r="G1776" s="95" t="s">
        <v>345</v>
      </c>
    </row>
    <row r="1777" spans="1:7">
      <c r="A1777" s="95" t="s">
        <v>866</v>
      </c>
      <c r="D1777" s="95" t="s">
        <v>345</v>
      </c>
      <c r="E1777" s="96">
        <v>602012</v>
      </c>
      <c r="G1777" s="95" t="s">
        <v>345</v>
      </c>
    </row>
    <row r="1778" spans="1:7">
      <c r="A1778" s="95" t="s">
        <v>866</v>
      </c>
      <c r="D1778" s="95" t="s">
        <v>345</v>
      </c>
      <c r="E1778" s="96">
        <v>54676</v>
      </c>
      <c r="G1778" s="95" t="s">
        <v>345</v>
      </c>
    </row>
    <row r="1779" spans="1:7">
      <c r="A1779" s="95" t="s">
        <v>867</v>
      </c>
      <c r="D1779" s="95" t="s">
        <v>400</v>
      </c>
      <c r="F1779" s="95">
        <v>500</v>
      </c>
      <c r="G1779" s="96">
        <v>2677094546</v>
      </c>
    </row>
    <row r="1780" spans="1:7">
      <c r="A1780" s="95" t="s">
        <v>868</v>
      </c>
      <c r="D1780" s="95" t="s">
        <v>345</v>
      </c>
      <c r="F1780" s="96">
        <v>4768773</v>
      </c>
      <c r="G1780" s="95" t="s">
        <v>345</v>
      </c>
    </row>
    <row r="1781" spans="1:7">
      <c r="A1781" s="95" t="s">
        <v>868</v>
      </c>
      <c r="D1781" s="95" t="s">
        <v>345</v>
      </c>
      <c r="F1781" s="96">
        <v>3520</v>
      </c>
      <c r="G1781" s="95" t="s">
        <v>345</v>
      </c>
    </row>
    <row r="1782" spans="1:7">
      <c r="A1782" s="95" t="s">
        <v>869</v>
      </c>
      <c r="D1782" s="95" t="s">
        <v>345</v>
      </c>
      <c r="E1782" s="96">
        <v>9996672</v>
      </c>
      <c r="G1782" s="95" t="s">
        <v>345</v>
      </c>
    </row>
    <row r="1783" spans="1:7">
      <c r="A1783" s="95" t="s">
        <v>869</v>
      </c>
      <c r="D1783" s="95" t="s">
        <v>345</v>
      </c>
      <c r="F1783" s="96">
        <v>3553411</v>
      </c>
      <c r="G1783" s="95" t="s">
        <v>345</v>
      </c>
    </row>
    <row r="1784" spans="1:7">
      <c r="A1784" s="95" t="s">
        <v>869</v>
      </c>
      <c r="D1784" s="95" t="s">
        <v>345</v>
      </c>
      <c r="E1784" s="96">
        <v>667580</v>
      </c>
      <c r="G1784" s="95" t="s">
        <v>345</v>
      </c>
    </row>
    <row r="1785" spans="1:7">
      <c r="A1785" s="95" t="s">
        <v>869</v>
      </c>
      <c r="D1785" s="95" t="s">
        <v>345</v>
      </c>
      <c r="E1785" s="96">
        <v>-1864561</v>
      </c>
      <c r="G1785" s="95" t="s">
        <v>345</v>
      </c>
    </row>
    <row r="1786" spans="1:7">
      <c r="A1786" s="95" t="s">
        <v>870</v>
      </c>
      <c r="D1786" s="95" t="s">
        <v>345</v>
      </c>
      <c r="F1786" s="96">
        <v>2862160</v>
      </c>
      <c r="G1786" s="95" t="s">
        <v>345</v>
      </c>
    </row>
    <row r="1787" spans="1:7">
      <c r="A1787" s="95" t="s">
        <v>870</v>
      </c>
      <c r="D1787" s="95" t="s">
        <v>345</v>
      </c>
      <c r="F1787" s="96">
        <v>24150</v>
      </c>
      <c r="G1787" s="95" t="s">
        <v>345</v>
      </c>
    </row>
    <row r="1788" spans="1:7">
      <c r="A1788" s="95" t="s">
        <v>871</v>
      </c>
      <c r="D1788" s="95" t="s">
        <v>345</v>
      </c>
      <c r="E1788" s="96">
        <v>257287</v>
      </c>
      <c r="G1788" s="95" t="s">
        <v>345</v>
      </c>
    </row>
    <row r="1789" spans="1:7">
      <c r="A1789" s="95" t="s">
        <v>871</v>
      </c>
      <c r="D1789" s="95" t="s">
        <v>345</v>
      </c>
      <c r="E1789" s="96">
        <v>709829</v>
      </c>
      <c r="G1789" s="95" t="s">
        <v>345</v>
      </c>
    </row>
    <row r="1790" spans="1:7">
      <c r="A1790" s="95" t="s">
        <v>871</v>
      </c>
      <c r="D1790" s="95" t="s">
        <v>345</v>
      </c>
      <c r="E1790" s="96">
        <v>740250</v>
      </c>
      <c r="G1790" s="95" t="s">
        <v>345</v>
      </c>
    </row>
    <row r="1791" spans="1:7">
      <c r="A1791" s="95" t="s">
        <v>871</v>
      </c>
      <c r="D1791" s="95" t="s">
        <v>345</v>
      </c>
      <c r="E1791" s="96">
        <v>845109</v>
      </c>
      <c r="G1791" s="95" t="s">
        <v>345</v>
      </c>
    </row>
    <row r="1792" spans="1:7">
      <c r="A1792" s="95" t="s">
        <v>871</v>
      </c>
      <c r="D1792" s="95" t="s">
        <v>345</v>
      </c>
      <c r="E1792" s="96">
        <v>15000</v>
      </c>
      <c r="G1792" s="95" t="s">
        <v>345</v>
      </c>
    </row>
    <row r="1793" spans="1:7">
      <c r="A1793" s="95" t="s">
        <v>871</v>
      </c>
      <c r="D1793" s="95" t="s">
        <v>345</v>
      </c>
      <c r="E1793" s="96">
        <v>8000</v>
      </c>
      <c r="G1793" s="95" t="s">
        <v>345</v>
      </c>
    </row>
    <row r="1794" spans="1:7">
      <c r="A1794" s="95" t="s">
        <v>872</v>
      </c>
      <c r="D1794" s="95" t="s">
        <v>345</v>
      </c>
      <c r="E1794" s="96">
        <v>103276</v>
      </c>
      <c r="G1794" s="96">
        <v>2677360974</v>
      </c>
    </row>
    <row r="1795" spans="1:7">
      <c r="A1795" s="95" t="s">
        <v>873</v>
      </c>
      <c r="D1795" s="95" t="s">
        <v>345</v>
      </c>
      <c r="F1795" s="96">
        <v>3728779</v>
      </c>
      <c r="G1795" s="95" t="s">
        <v>345</v>
      </c>
    </row>
    <row r="1796" spans="1:7">
      <c r="A1796" s="95" t="s">
        <v>873</v>
      </c>
      <c r="D1796" s="95" t="s">
        <v>345</v>
      </c>
      <c r="F1796" s="96">
        <v>3080</v>
      </c>
      <c r="G1796" s="95" t="s">
        <v>345</v>
      </c>
    </row>
    <row r="1797" spans="1:7">
      <c r="A1797" s="95" t="s">
        <v>874</v>
      </c>
      <c r="D1797" s="95" t="s">
        <v>345</v>
      </c>
      <c r="E1797" s="96">
        <v>12042460</v>
      </c>
      <c r="G1797" s="95" t="s">
        <v>345</v>
      </c>
    </row>
    <row r="1798" spans="1:7">
      <c r="A1798" s="95" t="s">
        <v>874</v>
      </c>
      <c r="D1798" s="95" t="s">
        <v>345</v>
      </c>
      <c r="F1798" s="96">
        <v>788130</v>
      </c>
      <c r="G1798" s="95" t="s">
        <v>345</v>
      </c>
    </row>
    <row r="1799" spans="1:7">
      <c r="A1799" s="95" t="s">
        <v>875</v>
      </c>
      <c r="D1799" s="95" t="s">
        <v>345</v>
      </c>
      <c r="F1799" s="96">
        <v>852500</v>
      </c>
      <c r="G1799" s="95" t="s">
        <v>345</v>
      </c>
    </row>
    <row r="1800" spans="1:7">
      <c r="A1800" s="95" t="s">
        <v>875</v>
      </c>
      <c r="D1800" s="95" t="s">
        <v>345</v>
      </c>
      <c r="F1800" s="96">
        <v>1782000</v>
      </c>
      <c r="G1800" s="95" t="s">
        <v>345</v>
      </c>
    </row>
    <row r="1801" spans="1:7">
      <c r="A1801" s="95" t="s">
        <v>875</v>
      </c>
      <c r="D1801" s="95" t="s">
        <v>345</v>
      </c>
      <c r="F1801" s="96">
        <v>110000</v>
      </c>
      <c r="G1801" s="95" t="s">
        <v>345</v>
      </c>
    </row>
    <row r="1802" spans="1:7">
      <c r="A1802" s="95" t="s">
        <v>875</v>
      </c>
      <c r="D1802" s="95" t="s">
        <v>345</v>
      </c>
      <c r="F1802" s="96">
        <v>279500</v>
      </c>
      <c r="G1802" s="95" t="s">
        <v>345</v>
      </c>
    </row>
    <row r="1803" spans="1:7">
      <c r="A1803" s="95" t="s">
        <v>875</v>
      </c>
      <c r="D1803" s="95" t="s">
        <v>345</v>
      </c>
      <c r="F1803" s="96">
        <v>69000</v>
      </c>
      <c r="G1803" s="95" t="s">
        <v>345</v>
      </c>
    </row>
    <row r="1804" spans="1:7">
      <c r="A1804" s="95" t="s">
        <v>875</v>
      </c>
      <c r="D1804" s="95" t="s">
        <v>345</v>
      </c>
      <c r="F1804" s="96">
        <v>28350</v>
      </c>
      <c r="G1804" s="95" t="s">
        <v>345</v>
      </c>
    </row>
    <row r="1805" spans="1:7">
      <c r="A1805" s="95" t="s">
        <v>876</v>
      </c>
      <c r="D1805" s="95" t="s">
        <v>9315</v>
      </c>
      <c r="E1805" s="96">
        <v>473851</v>
      </c>
      <c r="G1805" s="95" t="s">
        <v>345</v>
      </c>
    </row>
    <row r="1806" spans="1:7">
      <c r="A1806" s="95" t="s">
        <v>876</v>
      </c>
      <c r="D1806" s="95" t="s">
        <v>345</v>
      </c>
      <c r="E1806" s="96">
        <v>25000</v>
      </c>
      <c r="G1806" s="95" t="s">
        <v>345</v>
      </c>
    </row>
    <row r="1807" spans="1:7">
      <c r="A1807" s="95" t="s">
        <v>876</v>
      </c>
      <c r="D1807" s="95" t="s">
        <v>345</v>
      </c>
      <c r="E1807" s="96">
        <v>1197154</v>
      </c>
      <c r="G1807" s="95" t="s">
        <v>345</v>
      </c>
    </row>
    <row r="1808" spans="1:7">
      <c r="A1808" s="95" t="s">
        <v>876</v>
      </c>
      <c r="D1808" s="95" t="s">
        <v>345</v>
      </c>
      <c r="E1808" s="96">
        <v>413280</v>
      </c>
      <c r="G1808" s="95" t="s">
        <v>345</v>
      </c>
    </row>
    <row r="1809" spans="1:7">
      <c r="A1809" s="95" t="s">
        <v>876</v>
      </c>
      <c r="D1809" s="95" t="s">
        <v>345</v>
      </c>
      <c r="E1809" s="96">
        <v>77220</v>
      </c>
      <c r="G1809" s="95" t="s">
        <v>345</v>
      </c>
    </row>
    <row r="1810" spans="1:7">
      <c r="A1810" s="95" t="s">
        <v>876</v>
      </c>
      <c r="D1810" s="95" t="s">
        <v>345</v>
      </c>
      <c r="E1810" s="96">
        <v>323400</v>
      </c>
      <c r="G1810" s="95" t="s">
        <v>345</v>
      </c>
    </row>
    <row r="1811" spans="1:7">
      <c r="A1811" s="95" t="s">
        <v>876</v>
      </c>
      <c r="D1811" s="95" t="s">
        <v>345</v>
      </c>
      <c r="E1811" s="96">
        <v>198000</v>
      </c>
      <c r="G1811" s="95" t="s">
        <v>345</v>
      </c>
    </row>
    <row r="1812" spans="1:7">
      <c r="A1812" s="95" t="s">
        <v>876</v>
      </c>
      <c r="D1812" s="95" t="s">
        <v>345</v>
      </c>
      <c r="E1812" s="96">
        <v>180000</v>
      </c>
      <c r="G1812" s="95" t="s">
        <v>345</v>
      </c>
    </row>
    <row r="1813" spans="1:7">
      <c r="A1813" s="95" t="s">
        <v>877</v>
      </c>
      <c r="D1813" s="95" t="s">
        <v>345</v>
      </c>
      <c r="E1813" s="96">
        <v>63495000</v>
      </c>
      <c r="G1813" s="95" t="s">
        <v>345</v>
      </c>
    </row>
    <row r="1814" spans="1:7">
      <c r="A1814" s="95" t="s">
        <v>877</v>
      </c>
      <c r="D1814" s="95" t="s">
        <v>345</v>
      </c>
      <c r="F1814" s="96">
        <v>1804000</v>
      </c>
      <c r="G1814" s="95" t="s">
        <v>345</v>
      </c>
    </row>
    <row r="1815" spans="1:7">
      <c r="A1815" s="95" t="s">
        <v>878</v>
      </c>
      <c r="D1815" s="95" t="s">
        <v>345</v>
      </c>
      <c r="E1815" s="96">
        <v>465970</v>
      </c>
      <c r="G1815" s="95" t="s">
        <v>345</v>
      </c>
    </row>
    <row r="1816" spans="1:7">
      <c r="A1816" s="95" t="s">
        <v>878</v>
      </c>
      <c r="D1816" s="95" t="s">
        <v>345</v>
      </c>
      <c r="E1816" s="96">
        <v>54676</v>
      </c>
      <c r="G1816" s="95" t="s">
        <v>345</v>
      </c>
    </row>
    <row r="1817" spans="1:7">
      <c r="A1817" s="95" t="s">
        <v>878</v>
      </c>
      <c r="D1817" s="95" t="s">
        <v>345</v>
      </c>
      <c r="E1817" s="96">
        <v>21226</v>
      </c>
      <c r="G1817" s="96">
        <v>2746882872</v>
      </c>
    </row>
    <row r="1818" spans="1:7">
      <c r="A1818" s="95" t="s">
        <v>879</v>
      </c>
      <c r="D1818" s="95" t="s">
        <v>345</v>
      </c>
      <c r="F1818" s="96">
        <v>18500</v>
      </c>
      <c r="G1818" s="95" t="s">
        <v>345</v>
      </c>
    </row>
    <row r="1819" spans="1:7">
      <c r="A1819" s="95" t="s">
        <v>879</v>
      </c>
      <c r="D1819" s="95" t="s">
        <v>345</v>
      </c>
      <c r="F1819" s="96">
        <v>24200</v>
      </c>
      <c r="G1819" s="95" t="s">
        <v>345</v>
      </c>
    </row>
    <row r="1820" spans="1:7">
      <c r="A1820" s="95" t="s">
        <v>879</v>
      </c>
      <c r="D1820" s="95" t="s">
        <v>345</v>
      </c>
      <c r="F1820" s="96">
        <v>22410</v>
      </c>
      <c r="G1820" s="95" t="s">
        <v>345</v>
      </c>
    </row>
    <row r="1821" spans="1:7">
      <c r="A1821" s="95" t="s">
        <v>879</v>
      </c>
      <c r="D1821" s="95" t="s">
        <v>345</v>
      </c>
      <c r="F1821" s="96">
        <v>371250</v>
      </c>
      <c r="G1821" s="95" t="s">
        <v>345</v>
      </c>
    </row>
    <row r="1822" spans="1:7">
      <c r="A1822" s="95" t="s">
        <v>879</v>
      </c>
      <c r="D1822" s="95" t="s">
        <v>345</v>
      </c>
      <c r="F1822" s="96">
        <v>371250</v>
      </c>
      <c r="G1822" s="95" t="s">
        <v>345</v>
      </c>
    </row>
    <row r="1823" spans="1:7">
      <c r="A1823" s="95" t="s">
        <v>879</v>
      </c>
      <c r="D1823" s="95" t="s">
        <v>345</v>
      </c>
      <c r="F1823" s="96">
        <v>20690</v>
      </c>
      <c r="G1823" s="95" t="s">
        <v>345</v>
      </c>
    </row>
    <row r="1824" spans="1:7">
      <c r="A1824" s="95" t="s">
        <v>879</v>
      </c>
      <c r="D1824" s="95" t="s">
        <v>345</v>
      </c>
      <c r="F1824" s="96">
        <v>30490</v>
      </c>
      <c r="G1824" s="95" t="s">
        <v>345</v>
      </c>
    </row>
    <row r="1825" spans="1:7">
      <c r="A1825" s="95" t="s">
        <v>879</v>
      </c>
      <c r="D1825" s="95" t="s">
        <v>345</v>
      </c>
      <c r="F1825" s="96">
        <v>119840</v>
      </c>
      <c r="G1825" s="95" t="s">
        <v>345</v>
      </c>
    </row>
    <row r="1826" spans="1:7">
      <c r="A1826" s="95" t="s">
        <v>879</v>
      </c>
      <c r="D1826" s="95" t="s">
        <v>345</v>
      </c>
      <c r="F1826" s="96">
        <v>2316950</v>
      </c>
      <c r="G1826" s="95" t="s">
        <v>345</v>
      </c>
    </row>
    <row r="1827" spans="1:7">
      <c r="A1827" s="95" t="s">
        <v>879</v>
      </c>
      <c r="D1827" s="95" t="s">
        <v>345</v>
      </c>
      <c r="F1827" s="96">
        <v>34000</v>
      </c>
      <c r="G1827" s="95" t="s">
        <v>345</v>
      </c>
    </row>
    <row r="1828" spans="1:7">
      <c r="A1828" s="95" t="s">
        <v>879</v>
      </c>
      <c r="D1828" s="95" t="s">
        <v>345</v>
      </c>
      <c r="F1828" s="96">
        <v>21780</v>
      </c>
      <c r="G1828" s="95" t="s">
        <v>345</v>
      </c>
    </row>
    <row r="1829" spans="1:7">
      <c r="A1829" s="95" t="s">
        <v>880</v>
      </c>
      <c r="D1829" s="95" t="s">
        <v>9315</v>
      </c>
      <c r="E1829" s="96">
        <v>369979</v>
      </c>
      <c r="G1829" s="95" t="s">
        <v>345</v>
      </c>
    </row>
    <row r="1830" spans="1:7">
      <c r="A1830" s="95" t="s">
        <v>880</v>
      </c>
      <c r="D1830" s="95" t="s">
        <v>345</v>
      </c>
      <c r="E1830" s="96">
        <v>32000</v>
      </c>
      <c r="G1830" s="95" t="s">
        <v>345</v>
      </c>
    </row>
    <row r="1831" spans="1:7">
      <c r="A1831" s="95" t="s">
        <v>880</v>
      </c>
      <c r="D1831" s="95" t="s">
        <v>345</v>
      </c>
      <c r="E1831" s="96">
        <v>384480</v>
      </c>
      <c r="G1831" s="95" t="s">
        <v>345</v>
      </c>
    </row>
    <row r="1832" spans="1:7">
      <c r="A1832" s="95" t="s">
        <v>880</v>
      </c>
      <c r="D1832" s="95" t="s">
        <v>345</v>
      </c>
      <c r="E1832" s="96">
        <v>327460</v>
      </c>
      <c r="G1832" s="95" t="s">
        <v>345</v>
      </c>
    </row>
    <row r="1833" spans="1:7">
      <c r="A1833" s="95" t="s">
        <v>880</v>
      </c>
      <c r="D1833" s="95" t="s">
        <v>345</v>
      </c>
      <c r="E1833" s="96">
        <v>24675</v>
      </c>
      <c r="G1833" s="95" t="s">
        <v>345</v>
      </c>
    </row>
    <row r="1834" spans="1:7">
      <c r="A1834" s="95" t="s">
        <v>880</v>
      </c>
      <c r="D1834" s="95" t="s">
        <v>345</v>
      </c>
      <c r="E1834" s="96">
        <v>279230</v>
      </c>
      <c r="G1834" s="95" t="s">
        <v>345</v>
      </c>
    </row>
    <row r="1835" spans="1:7">
      <c r="A1835" s="95" t="s">
        <v>880</v>
      </c>
      <c r="D1835" s="95" t="s">
        <v>345</v>
      </c>
      <c r="E1835" s="95">
        <v>970</v>
      </c>
      <c r="G1835" s="95" t="s">
        <v>345</v>
      </c>
    </row>
    <row r="1836" spans="1:7">
      <c r="A1836" s="95" t="s">
        <v>881</v>
      </c>
      <c r="D1836" s="95" t="s">
        <v>345</v>
      </c>
      <c r="F1836" s="96">
        <v>6229158</v>
      </c>
      <c r="G1836" s="95" t="s">
        <v>345</v>
      </c>
    </row>
    <row r="1837" spans="1:7">
      <c r="A1837" s="95" t="s">
        <v>881</v>
      </c>
      <c r="D1837" s="95" t="s">
        <v>345</v>
      </c>
      <c r="F1837" s="96">
        <v>4620</v>
      </c>
      <c r="G1837" s="95" t="s">
        <v>345</v>
      </c>
    </row>
    <row r="1838" spans="1:7">
      <c r="A1838" s="95" t="s">
        <v>882</v>
      </c>
      <c r="D1838" s="95" t="s">
        <v>345</v>
      </c>
      <c r="E1838" s="96">
        <v>23411341</v>
      </c>
      <c r="G1838" s="95" t="s">
        <v>345</v>
      </c>
    </row>
    <row r="1839" spans="1:7">
      <c r="A1839" s="95" t="s">
        <v>882</v>
      </c>
      <c r="D1839" s="95" t="s">
        <v>345</v>
      </c>
      <c r="F1839" s="96">
        <v>5643538</v>
      </c>
      <c r="G1839" s="95" t="s">
        <v>345</v>
      </c>
    </row>
    <row r="1840" spans="1:7">
      <c r="A1840" s="95" t="s">
        <v>882</v>
      </c>
      <c r="D1840" s="95" t="s">
        <v>345</v>
      </c>
      <c r="E1840" s="96">
        <v>1864561</v>
      </c>
      <c r="G1840" s="95" t="s">
        <v>345</v>
      </c>
    </row>
    <row r="1841" spans="1:7">
      <c r="A1841" s="95" t="s">
        <v>883</v>
      </c>
      <c r="D1841" s="95" t="s">
        <v>345</v>
      </c>
      <c r="E1841" s="96">
        <v>47637000</v>
      </c>
      <c r="G1841" s="95" t="s">
        <v>345</v>
      </c>
    </row>
    <row r="1842" spans="1:7">
      <c r="A1842" s="95" t="s">
        <v>884</v>
      </c>
      <c r="D1842" s="95" t="s">
        <v>345</v>
      </c>
      <c r="E1842" s="96">
        <v>38800</v>
      </c>
      <c r="G1842" s="95" t="s">
        <v>345</v>
      </c>
    </row>
    <row r="1843" spans="1:7">
      <c r="A1843" s="95" t="s">
        <v>884</v>
      </c>
      <c r="D1843" s="95" t="s">
        <v>345</v>
      </c>
      <c r="E1843" s="96">
        <v>36205</v>
      </c>
      <c r="G1843" s="95" t="s">
        <v>345</v>
      </c>
    </row>
    <row r="1844" spans="1:7">
      <c r="A1844" s="95" t="s">
        <v>884</v>
      </c>
      <c r="D1844" s="95" t="s">
        <v>345</v>
      </c>
      <c r="F1844" s="96">
        <v>880000</v>
      </c>
      <c r="G1844" s="96">
        <v>2805180897</v>
      </c>
    </row>
    <row r="1845" spans="1:7">
      <c r="A1845" s="95" t="s">
        <v>885</v>
      </c>
      <c r="D1845" s="95" t="s">
        <v>345</v>
      </c>
      <c r="F1845" s="96">
        <v>330000</v>
      </c>
      <c r="G1845" s="95" t="s">
        <v>345</v>
      </c>
    </row>
    <row r="1846" spans="1:7">
      <c r="A1846" s="95" t="s">
        <v>885</v>
      </c>
      <c r="D1846" s="95" t="s">
        <v>345</v>
      </c>
      <c r="F1846" s="96">
        <v>165000</v>
      </c>
      <c r="G1846" s="95" t="s">
        <v>345</v>
      </c>
    </row>
    <row r="1847" spans="1:7">
      <c r="A1847" s="95" t="s">
        <v>885</v>
      </c>
      <c r="D1847" s="95" t="s">
        <v>345</v>
      </c>
      <c r="F1847" s="96">
        <v>13365000</v>
      </c>
      <c r="G1847" s="95" t="s">
        <v>345</v>
      </c>
    </row>
    <row r="1848" spans="1:7">
      <c r="A1848" s="95" t="s">
        <v>885</v>
      </c>
      <c r="D1848" s="95" t="s">
        <v>345</v>
      </c>
      <c r="F1848" s="96">
        <v>440000</v>
      </c>
      <c r="G1848" s="95" t="s">
        <v>345</v>
      </c>
    </row>
    <row r="1849" spans="1:7">
      <c r="A1849" s="95" t="s">
        <v>885</v>
      </c>
      <c r="D1849" s="95" t="s">
        <v>345</v>
      </c>
      <c r="F1849" s="96">
        <v>218380</v>
      </c>
      <c r="G1849" s="95" t="s">
        <v>345</v>
      </c>
    </row>
    <row r="1850" spans="1:7">
      <c r="A1850" s="95" t="s">
        <v>885</v>
      </c>
      <c r="D1850" s="95" t="s">
        <v>345</v>
      </c>
      <c r="F1850" s="96">
        <v>338910</v>
      </c>
      <c r="G1850" s="95" t="s">
        <v>345</v>
      </c>
    </row>
    <row r="1851" spans="1:7">
      <c r="A1851" s="95" t="s">
        <v>885</v>
      </c>
      <c r="D1851" s="95" t="s">
        <v>345</v>
      </c>
      <c r="F1851" s="96">
        <v>110000</v>
      </c>
      <c r="G1851" s="95" t="s">
        <v>345</v>
      </c>
    </row>
    <row r="1852" spans="1:7">
      <c r="A1852" s="95" t="s">
        <v>886</v>
      </c>
      <c r="D1852" s="95" t="s">
        <v>345</v>
      </c>
      <c r="E1852" s="96">
        <v>6000</v>
      </c>
      <c r="G1852" s="95" t="s">
        <v>345</v>
      </c>
    </row>
    <row r="1853" spans="1:7">
      <c r="A1853" s="95" t="s">
        <v>886</v>
      </c>
      <c r="D1853" s="95" t="s">
        <v>345</v>
      </c>
      <c r="E1853" s="96">
        <v>25000</v>
      </c>
      <c r="G1853" s="95" t="s">
        <v>345</v>
      </c>
    </row>
    <row r="1854" spans="1:7">
      <c r="A1854" s="95" t="s">
        <v>886</v>
      </c>
      <c r="D1854" s="95" t="s">
        <v>345</v>
      </c>
      <c r="E1854" s="96">
        <v>764760</v>
      </c>
      <c r="G1854" s="95" t="s">
        <v>345</v>
      </c>
    </row>
    <row r="1855" spans="1:7">
      <c r="A1855" s="95" t="s">
        <v>886</v>
      </c>
      <c r="D1855" s="95" t="s">
        <v>345</v>
      </c>
      <c r="E1855" s="96">
        <v>5000000</v>
      </c>
      <c r="G1855" s="95" t="s">
        <v>345</v>
      </c>
    </row>
    <row r="1856" spans="1:7">
      <c r="A1856" s="95" t="s">
        <v>886</v>
      </c>
      <c r="D1856" s="95" t="s">
        <v>345</v>
      </c>
      <c r="F1856" s="96">
        <v>5000000</v>
      </c>
      <c r="G1856" s="95" t="s">
        <v>345</v>
      </c>
    </row>
    <row r="1857" spans="1:7">
      <c r="A1857" s="95" t="s">
        <v>886</v>
      </c>
      <c r="D1857" s="95" t="s">
        <v>345</v>
      </c>
      <c r="E1857" s="96">
        <v>12000000</v>
      </c>
      <c r="G1857" s="95" t="s">
        <v>345</v>
      </c>
    </row>
    <row r="1858" spans="1:7">
      <c r="A1858" s="95" t="s">
        <v>886</v>
      </c>
      <c r="D1858" s="95" t="s">
        <v>345</v>
      </c>
      <c r="F1858" s="96">
        <v>12000000</v>
      </c>
      <c r="G1858" s="95" t="s">
        <v>345</v>
      </c>
    </row>
    <row r="1859" spans="1:7">
      <c r="A1859" s="95" t="s">
        <v>886</v>
      </c>
      <c r="D1859" s="95" t="s">
        <v>345</v>
      </c>
      <c r="E1859" s="96">
        <v>667800</v>
      </c>
      <c r="G1859" s="95" t="s">
        <v>345</v>
      </c>
    </row>
    <row r="1860" spans="1:7">
      <c r="A1860" s="95" t="s">
        <v>886</v>
      </c>
      <c r="D1860" s="95" t="s">
        <v>345</v>
      </c>
      <c r="F1860" s="96">
        <v>667800</v>
      </c>
      <c r="G1860" s="95" t="s">
        <v>345</v>
      </c>
    </row>
    <row r="1861" spans="1:7">
      <c r="A1861" s="95" t="s">
        <v>887</v>
      </c>
      <c r="D1861" s="95" t="s">
        <v>345</v>
      </c>
      <c r="F1861" s="96">
        <v>765000</v>
      </c>
      <c r="G1861" s="95" t="s">
        <v>345</v>
      </c>
    </row>
    <row r="1862" spans="1:7">
      <c r="A1862" s="95" t="s">
        <v>887</v>
      </c>
      <c r="D1862" s="95" t="s">
        <v>345</v>
      </c>
      <c r="F1862" s="96">
        <v>498000</v>
      </c>
      <c r="G1862" s="95" t="s">
        <v>345</v>
      </c>
    </row>
    <row r="1863" spans="1:7">
      <c r="A1863" s="95" t="s">
        <v>888</v>
      </c>
      <c r="D1863" s="95" t="s">
        <v>345</v>
      </c>
      <c r="F1863" s="96">
        <v>10895842</v>
      </c>
      <c r="G1863" s="95" t="s">
        <v>345</v>
      </c>
    </row>
    <row r="1864" spans="1:7">
      <c r="A1864" s="95" t="s">
        <v>888</v>
      </c>
      <c r="D1864" s="95" t="s">
        <v>345</v>
      </c>
      <c r="F1864" s="96">
        <v>6600</v>
      </c>
      <c r="G1864" s="95" t="s">
        <v>345</v>
      </c>
    </row>
    <row r="1865" spans="1:7">
      <c r="A1865" s="95" t="s">
        <v>888</v>
      </c>
      <c r="D1865" s="95" t="s">
        <v>400</v>
      </c>
      <c r="F1865" s="96">
        <v>49700</v>
      </c>
      <c r="G1865" s="95" t="s">
        <v>345</v>
      </c>
    </row>
    <row r="1866" spans="1:7">
      <c r="A1866" s="95" t="s">
        <v>889</v>
      </c>
      <c r="D1866" s="95" t="s">
        <v>345</v>
      </c>
      <c r="E1866" s="96">
        <v>6908650</v>
      </c>
      <c r="G1866" s="95" t="s">
        <v>345</v>
      </c>
    </row>
    <row r="1867" spans="1:7">
      <c r="A1867" s="95" t="s">
        <v>889</v>
      </c>
      <c r="D1867" s="95" t="s">
        <v>345</v>
      </c>
      <c r="F1867" s="96">
        <v>2266130</v>
      </c>
      <c r="G1867" s="95" t="s">
        <v>345</v>
      </c>
    </row>
    <row r="1868" spans="1:7">
      <c r="A1868" s="95" t="s">
        <v>889</v>
      </c>
      <c r="D1868" s="95" t="s">
        <v>345</v>
      </c>
      <c r="E1868" s="96">
        <v>5804460</v>
      </c>
      <c r="G1868" s="95" t="s">
        <v>345</v>
      </c>
    </row>
    <row r="1869" spans="1:7">
      <c r="A1869" s="95" t="s">
        <v>889</v>
      </c>
      <c r="D1869" s="95" t="s">
        <v>345</v>
      </c>
      <c r="E1869" s="96">
        <v>-613097</v>
      </c>
      <c r="G1869" s="95" t="s">
        <v>345</v>
      </c>
    </row>
    <row r="1870" spans="1:7">
      <c r="A1870" s="95" t="s">
        <v>889</v>
      </c>
      <c r="D1870" s="95" t="s">
        <v>345</v>
      </c>
      <c r="F1870" s="96">
        <v>667800</v>
      </c>
      <c r="G1870" s="95" t="s">
        <v>345</v>
      </c>
    </row>
    <row r="1871" spans="1:7">
      <c r="A1871" s="95" t="s">
        <v>890</v>
      </c>
      <c r="D1871" s="95" t="s">
        <v>345</v>
      </c>
      <c r="E1871" s="96">
        <v>156831</v>
      </c>
      <c r="G1871" s="95" t="s">
        <v>345</v>
      </c>
    </row>
    <row r="1872" spans="1:7">
      <c r="A1872" s="95" t="s">
        <v>890</v>
      </c>
      <c r="D1872" s="95" t="s">
        <v>345</v>
      </c>
      <c r="E1872" s="96">
        <v>75902</v>
      </c>
      <c r="G1872" s="96">
        <v>2788193041</v>
      </c>
    </row>
    <row r="1873" spans="1:7">
      <c r="A1873" s="95" t="s">
        <v>891</v>
      </c>
      <c r="D1873" s="95" t="s">
        <v>345</v>
      </c>
      <c r="F1873" s="96">
        <v>2283952</v>
      </c>
      <c r="G1873" s="95" t="s">
        <v>345</v>
      </c>
    </row>
    <row r="1874" spans="1:7">
      <c r="A1874" s="95" t="s">
        <v>891</v>
      </c>
      <c r="D1874" s="95" t="s">
        <v>345</v>
      </c>
      <c r="F1874" s="96">
        <v>3080</v>
      </c>
      <c r="G1874" s="96">
        <v>2785906009</v>
      </c>
    </row>
    <row r="1875" spans="1:7">
      <c r="A1875" s="95" t="s">
        <v>892</v>
      </c>
      <c r="D1875" s="95" t="s">
        <v>345</v>
      </c>
      <c r="F1875" s="96">
        <v>4054630</v>
      </c>
      <c r="G1875" s="95" t="s">
        <v>345</v>
      </c>
    </row>
    <row r="1876" spans="1:7">
      <c r="A1876" s="95" t="s">
        <v>892</v>
      </c>
      <c r="D1876" s="95" t="s">
        <v>345</v>
      </c>
      <c r="F1876" s="96">
        <v>3300</v>
      </c>
      <c r="G1876" s="96">
        <v>2781848079</v>
      </c>
    </row>
    <row r="1877" spans="1:7">
      <c r="A1877" s="95" t="s">
        <v>893</v>
      </c>
      <c r="D1877" s="95" t="s">
        <v>345</v>
      </c>
      <c r="F1877" s="96">
        <v>6188160</v>
      </c>
      <c r="G1877" s="95" t="s">
        <v>345</v>
      </c>
    </row>
    <row r="1878" spans="1:7">
      <c r="A1878" s="95" t="s">
        <v>893</v>
      </c>
      <c r="D1878" s="95" t="s">
        <v>345</v>
      </c>
      <c r="F1878" s="96">
        <v>4400</v>
      </c>
      <c r="G1878" s="95" t="s">
        <v>345</v>
      </c>
    </row>
    <row r="1879" spans="1:7">
      <c r="A1879" s="95" t="s">
        <v>894</v>
      </c>
      <c r="D1879" s="95" t="s">
        <v>345</v>
      </c>
      <c r="E1879" s="96">
        <v>11460535</v>
      </c>
      <c r="G1879" s="95" t="s">
        <v>345</v>
      </c>
    </row>
    <row r="1880" spans="1:7">
      <c r="A1880" s="95" t="s">
        <v>894</v>
      </c>
      <c r="D1880" s="95" t="s">
        <v>345</v>
      </c>
      <c r="F1880" s="96">
        <v>1880243</v>
      </c>
      <c r="G1880" s="95" t="s">
        <v>345</v>
      </c>
    </row>
    <row r="1881" spans="1:7">
      <c r="A1881" s="95" t="s">
        <v>894</v>
      </c>
      <c r="D1881" s="95" t="s">
        <v>345</v>
      </c>
      <c r="E1881" s="96">
        <v>317780</v>
      </c>
      <c r="G1881" s="95" t="s">
        <v>345</v>
      </c>
    </row>
    <row r="1882" spans="1:7">
      <c r="A1882" s="95" t="s">
        <v>894</v>
      </c>
      <c r="D1882" s="95" t="s">
        <v>345</v>
      </c>
      <c r="E1882" s="96">
        <v>-1621374</v>
      </c>
      <c r="G1882" s="95" t="s">
        <v>345</v>
      </c>
    </row>
    <row r="1883" spans="1:7">
      <c r="A1883" s="95" t="s">
        <v>895</v>
      </c>
      <c r="D1883" s="95" t="s">
        <v>345</v>
      </c>
      <c r="F1883" s="96">
        <v>38110</v>
      </c>
      <c r="G1883" s="95" t="s">
        <v>345</v>
      </c>
    </row>
    <row r="1884" spans="1:7">
      <c r="A1884" s="95" t="s">
        <v>895</v>
      </c>
      <c r="D1884" s="95" t="s">
        <v>345</v>
      </c>
      <c r="F1884" s="96">
        <v>7840</v>
      </c>
      <c r="G1884" s="95" t="s">
        <v>345</v>
      </c>
    </row>
    <row r="1885" spans="1:7">
      <c r="A1885" s="95" t="s">
        <v>895</v>
      </c>
      <c r="D1885" s="95" t="s">
        <v>345</v>
      </c>
      <c r="F1885" s="96">
        <v>110000</v>
      </c>
      <c r="G1885" s="95" t="s">
        <v>345</v>
      </c>
    </row>
    <row r="1886" spans="1:7">
      <c r="A1886" s="95" t="s">
        <v>895</v>
      </c>
      <c r="D1886" s="95" t="s">
        <v>345</v>
      </c>
      <c r="F1886" s="96">
        <v>90000</v>
      </c>
      <c r="G1886" s="95" t="s">
        <v>345</v>
      </c>
    </row>
    <row r="1887" spans="1:7">
      <c r="A1887" s="95" t="s">
        <v>895</v>
      </c>
      <c r="D1887" s="95" t="s">
        <v>345</v>
      </c>
      <c r="F1887" s="96">
        <v>72900</v>
      </c>
      <c r="G1887" s="95" t="s">
        <v>345</v>
      </c>
    </row>
    <row r="1888" spans="1:7">
      <c r="A1888" s="95" t="s">
        <v>896</v>
      </c>
      <c r="D1888" s="95" t="s">
        <v>345</v>
      </c>
      <c r="E1888" s="96">
        <v>927310</v>
      </c>
      <c r="G1888" s="95" t="s">
        <v>345</v>
      </c>
    </row>
    <row r="1889" spans="1:7">
      <c r="A1889" s="95" t="s">
        <v>896</v>
      </c>
      <c r="D1889" s="95" t="s">
        <v>345</v>
      </c>
      <c r="E1889" s="96">
        <v>4651</v>
      </c>
      <c r="G1889" s="95" t="s">
        <v>345</v>
      </c>
    </row>
    <row r="1890" spans="1:7">
      <c r="A1890" s="95" t="s">
        <v>896</v>
      </c>
      <c r="D1890" s="95" t="s">
        <v>345</v>
      </c>
      <c r="E1890" s="96">
        <v>178500</v>
      </c>
      <c r="G1890" s="95" t="s">
        <v>345</v>
      </c>
    </row>
    <row r="1891" spans="1:7">
      <c r="A1891" s="95" t="s">
        <v>896</v>
      </c>
      <c r="D1891" s="95" t="s">
        <v>345</v>
      </c>
      <c r="E1891" s="96">
        <v>434480</v>
      </c>
      <c r="G1891" s="95" t="s">
        <v>345</v>
      </c>
    </row>
    <row r="1892" spans="1:7">
      <c r="A1892" s="95" t="s">
        <v>896</v>
      </c>
      <c r="D1892" s="95" t="s">
        <v>345</v>
      </c>
      <c r="E1892" s="96">
        <v>398827</v>
      </c>
      <c r="G1892" s="95" t="s">
        <v>345</v>
      </c>
    </row>
    <row r="1893" spans="1:7">
      <c r="A1893" s="95" t="s">
        <v>896</v>
      </c>
      <c r="D1893" s="95" t="s">
        <v>345</v>
      </c>
      <c r="E1893" s="96">
        <v>57060</v>
      </c>
      <c r="G1893" s="95" t="s">
        <v>345</v>
      </c>
    </row>
    <row r="1894" spans="1:7">
      <c r="A1894" s="95" t="s">
        <v>896</v>
      </c>
      <c r="D1894" s="95" t="s">
        <v>345</v>
      </c>
      <c r="E1894" s="96">
        <v>9900</v>
      </c>
      <c r="G1894" s="95" t="s">
        <v>345</v>
      </c>
    </row>
    <row r="1895" spans="1:7">
      <c r="A1895" s="95" t="s">
        <v>897</v>
      </c>
      <c r="D1895" s="95" t="s">
        <v>345</v>
      </c>
      <c r="F1895" s="96">
        <v>730000</v>
      </c>
      <c r="G1895" s="95" t="s">
        <v>345</v>
      </c>
    </row>
    <row r="1896" spans="1:7">
      <c r="A1896" s="95" t="s">
        <v>897</v>
      </c>
      <c r="D1896" s="95" t="s">
        <v>345</v>
      </c>
      <c r="F1896" s="96">
        <v>1212000</v>
      </c>
      <c r="G1896" s="95" t="s">
        <v>345</v>
      </c>
    </row>
    <row r="1897" spans="1:7">
      <c r="A1897" s="95" t="s">
        <v>897</v>
      </c>
      <c r="D1897" s="95" t="s">
        <v>345</v>
      </c>
      <c r="F1897" s="96">
        <v>2104000</v>
      </c>
      <c r="G1897" s="95" t="s">
        <v>345</v>
      </c>
    </row>
    <row r="1898" spans="1:7">
      <c r="A1898" s="95" t="s">
        <v>898</v>
      </c>
      <c r="D1898" s="95" t="s">
        <v>345</v>
      </c>
      <c r="F1898" s="96">
        <v>519000</v>
      </c>
      <c r="G1898" s="95" t="s">
        <v>345</v>
      </c>
    </row>
    <row r="1899" spans="1:7">
      <c r="A1899" s="95" t="s">
        <v>899</v>
      </c>
      <c r="D1899" s="95" t="s">
        <v>345</v>
      </c>
      <c r="E1899" s="96">
        <v>50283</v>
      </c>
      <c r="G1899" s="95" t="s">
        <v>345</v>
      </c>
    </row>
    <row r="1900" spans="1:7">
      <c r="A1900" s="95" t="s">
        <v>899</v>
      </c>
      <c r="D1900" s="95" t="s">
        <v>345</v>
      </c>
      <c r="E1900" s="96">
        <v>515057</v>
      </c>
      <c r="G1900" s="96">
        <v>2781624435</v>
      </c>
    </row>
    <row r="1901" spans="1:7">
      <c r="A1901" s="95" t="s">
        <v>900</v>
      </c>
      <c r="D1901" s="95" t="s">
        <v>345</v>
      </c>
      <c r="F1901" s="96">
        <v>6914006</v>
      </c>
      <c r="G1901" s="95" t="s">
        <v>345</v>
      </c>
    </row>
    <row r="1902" spans="1:7">
      <c r="A1902" s="95" t="s">
        <v>900</v>
      </c>
      <c r="D1902" s="95" t="s">
        <v>345</v>
      </c>
      <c r="F1902" s="96">
        <v>5720</v>
      </c>
      <c r="G1902" s="95" t="s">
        <v>345</v>
      </c>
    </row>
    <row r="1903" spans="1:7">
      <c r="A1903" s="95" t="s">
        <v>900</v>
      </c>
      <c r="D1903" s="95" t="s">
        <v>400</v>
      </c>
      <c r="F1903" s="96">
        <v>29700</v>
      </c>
      <c r="G1903" s="95" t="s">
        <v>345</v>
      </c>
    </row>
    <row r="1904" spans="1:7">
      <c r="A1904" s="95" t="s">
        <v>901</v>
      </c>
      <c r="D1904" s="95" t="s">
        <v>345</v>
      </c>
      <c r="E1904" s="96">
        <v>8400</v>
      </c>
      <c r="G1904" s="95" t="s">
        <v>345</v>
      </c>
    </row>
    <row r="1905" spans="1:7">
      <c r="A1905" s="95" t="s">
        <v>901</v>
      </c>
      <c r="D1905" s="95" t="s">
        <v>345</v>
      </c>
      <c r="E1905" s="96">
        <v>534480</v>
      </c>
      <c r="G1905" s="95" t="s">
        <v>345</v>
      </c>
    </row>
    <row r="1906" spans="1:7">
      <c r="A1906" s="95" t="s">
        <v>901</v>
      </c>
      <c r="D1906" s="95" t="s">
        <v>345</v>
      </c>
      <c r="E1906" s="96">
        <v>444150</v>
      </c>
      <c r="G1906" s="95" t="s">
        <v>345</v>
      </c>
    </row>
    <row r="1907" spans="1:7">
      <c r="A1907" s="95" t="s">
        <v>901</v>
      </c>
      <c r="D1907" s="95" t="s">
        <v>345</v>
      </c>
      <c r="E1907" s="96">
        <v>492000</v>
      </c>
      <c r="G1907" s="95" t="s">
        <v>345</v>
      </c>
    </row>
    <row r="1908" spans="1:7">
      <c r="A1908" s="95" t="s">
        <v>901</v>
      </c>
      <c r="D1908" s="95" t="s">
        <v>345</v>
      </c>
      <c r="E1908" s="96">
        <v>296940</v>
      </c>
      <c r="G1908" s="95" t="s">
        <v>345</v>
      </c>
    </row>
    <row r="1909" spans="1:7">
      <c r="A1909" s="95" t="s">
        <v>901</v>
      </c>
      <c r="D1909" s="95" t="s">
        <v>345</v>
      </c>
      <c r="E1909" s="96">
        <v>250000000</v>
      </c>
      <c r="G1909" s="95" t="s">
        <v>345</v>
      </c>
    </row>
    <row r="1910" spans="1:7">
      <c r="A1910" s="95" t="s">
        <v>901</v>
      </c>
      <c r="D1910" s="95" t="s">
        <v>345</v>
      </c>
      <c r="F1910" s="96">
        <v>250000000</v>
      </c>
      <c r="G1910" s="95" t="s">
        <v>345</v>
      </c>
    </row>
    <row r="1911" spans="1:7">
      <c r="A1911" s="95" t="s">
        <v>901</v>
      </c>
      <c r="D1911" s="95" t="s">
        <v>345</v>
      </c>
      <c r="E1911" s="96">
        <v>50000000</v>
      </c>
      <c r="G1911" s="95" t="s">
        <v>345</v>
      </c>
    </row>
    <row r="1912" spans="1:7">
      <c r="A1912" s="95" t="s">
        <v>901</v>
      </c>
      <c r="D1912" s="95" t="s">
        <v>345</v>
      </c>
      <c r="F1912" s="96">
        <v>50000000</v>
      </c>
      <c r="G1912" s="95" t="s">
        <v>345</v>
      </c>
    </row>
    <row r="1913" spans="1:7">
      <c r="A1913" s="95" t="s">
        <v>901</v>
      </c>
      <c r="D1913" s="95" t="s">
        <v>345</v>
      </c>
      <c r="E1913" s="96">
        <v>290000000</v>
      </c>
      <c r="G1913" s="95" t="s">
        <v>345</v>
      </c>
    </row>
    <row r="1914" spans="1:7">
      <c r="A1914" s="95" t="s">
        <v>901</v>
      </c>
      <c r="D1914" s="95" t="s">
        <v>345</v>
      </c>
      <c r="F1914" s="96">
        <v>290000000</v>
      </c>
      <c r="G1914" s="95" t="s">
        <v>345</v>
      </c>
    </row>
    <row r="1915" spans="1:7">
      <c r="A1915" s="95" t="s">
        <v>902</v>
      </c>
      <c r="D1915" s="95" t="s">
        <v>345</v>
      </c>
      <c r="E1915" s="96">
        <v>3336169</v>
      </c>
      <c r="G1915" s="95" t="s">
        <v>345</v>
      </c>
    </row>
    <row r="1916" spans="1:7">
      <c r="A1916" s="95" t="s">
        <v>902</v>
      </c>
      <c r="D1916" s="95" t="s">
        <v>345</v>
      </c>
      <c r="F1916" s="96">
        <v>1134710</v>
      </c>
      <c r="G1916" s="95" t="s">
        <v>345</v>
      </c>
    </row>
    <row r="1917" spans="1:7">
      <c r="A1917" s="95" t="s">
        <v>902</v>
      </c>
      <c r="D1917" s="95" t="s">
        <v>345</v>
      </c>
      <c r="E1917" s="96">
        <v>1706380</v>
      </c>
      <c r="G1917" s="95" t="s">
        <v>345</v>
      </c>
    </row>
    <row r="1918" spans="1:7">
      <c r="A1918" s="95" t="s">
        <v>903</v>
      </c>
      <c r="D1918" s="95" t="s">
        <v>345</v>
      </c>
      <c r="E1918" s="96">
        <v>163599</v>
      </c>
      <c r="G1918" s="95" t="s">
        <v>345</v>
      </c>
    </row>
    <row r="1919" spans="1:7">
      <c r="A1919" s="95" t="s">
        <v>903</v>
      </c>
      <c r="D1919" s="95" t="s">
        <v>345</v>
      </c>
      <c r="E1919" s="96">
        <v>28418</v>
      </c>
      <c r="G1919" s="95" t="s">
        <v>345</v>
      </c>
    </row>
    <row r="1920" spans="1:7">
      <c r="A1920" s="95" t="s">
        <v>903</v>
      </c>
      <c r="D1920" s="95" t="s">
        <v>345</v>
      </c>
      <c r="E1920" s="96">
        <v>269949</v>
      </c>
      <c r="G1920" s="95" t="s">
        <v>345</v>
      </c>
    </row>
    <row r="1921" spans="1:7">
      <c r="A1921" s="95" t="s">
        <v>904</v>
      </c>
      <c r="D1921" s="95" t="s">
        <v>345</v>
      </c>
      <c r="F1921" s="96">
        <v>2750000</v>
      </c>
      <c r="G1921" s="95" t="s">
        <v>345</v>
      </c>
    </row>
    <row r="1922" spans="1:7">
      <c r="A1922" s="95" t="s">
        <v>904</v>
      </c>
      <c r="D1922" s="95" t="s">
        <v>345</v>
      </c>
      <c r="F1922" s="96">
        <v>275000</v>
      </c>
      <c r="G1922" s="95" t="s">
        <v>345</v>
      </c>
    </row>
    <row r="1923" spans="1:7">
      <c r="A1923" s="95" t="s">
        <v>904</v>
      </c>
      <c r="D1923" s="95" t="s">
        <v>345</v>
      </c>
      <c r="F1923" s="96">
        <v>220000</v>
      </c>
      <c r="G1923" s="95" t="s">
        <v>345</v>
      </c>
    </row>
    <row r="1924" spans="1:7">
      <c r="A1924" s="95" t="s">
        <v>904</v>
      </c>
      <c r="D1924" s="95" t="s">
        <v>345</v>
      </c>
      <c r="F1924" s="96">
        <v>14000</v>
      </c>
      <c r="G1924" s="95" t="s">
        <v>345</v>
      </c>
    </row>
    <row r="1925" spans="1:7">
      <c r="A1925" s="95" t="s">
        <v>904</v>
      </c>
      <c r="D1925" s="95" t="s">
        <v>345</v>
      </c>
      <c r="F1925" s="96">
        <v>490000</v>
      </c>
      <c r="G1925" s="95" t="s">
        <v>345</v>
      </c>
    </row>
    <row r="1926" spans="1:7">
      <c r="A1926" s="95" t="s">
        <v>904</v>
      </c>
      <c r="D1926" s="95" t="s">
        <v>345</v>
      </c>
      <c r="F1926" s="96">
        <v>510000</v>
      </c>
      <c r="G1926" s="96">
        <v>2776561784</v>
      </c>
    </row>
    <row r="1927" spans="1:7">
      <c r="A1927" s="95" t="s">
        <v>905</v>
      </c>
      <c r="D1927" s="95" t="s">
        <v>345</v>
      </c>
      <c r="F1927" s="96">
        <v>9924670</v>
      </c>
      <c r="G1927" s="95" t="s">
        <v>345</v>
      </c>
    </row>
    <row r="1928" spans="1:7">
      <c r="A1928" s="95" t="s">
        <v>905</v>
      </c>
      <c r="D1928" s="95" t="s">
        <v>345</v>
      </c>
      <c r="F1928" s="96">
        <v>6380</v>
      </c>
      <c r="G1928" s="95" t="s">
        <v>345</v>
      </c>
    </row>
    <row r="1929" spans="1:7">
      <c r="A1929" s="95" t="s">
        <v>905</v>
      </c>
      <c r="D1929" s="95" t="s">
        <v>400</v>
      </c>
      <c r="F1929" s="96">
        <v>180800</v>
      </c>
      <c r="G1929" s="95" t="s">
        <v>345</v>
      </c>
    </row>
    <row r="1930" spans="1:7">
      <c r="A1930" s="95" t="s">
        <v>906</v>
      </c>
      <c r="D1930" s="95" t="s">
        <v>345</v>
      </c>
      <c r="E1930" s="96">
        <v>6470437</v>
      </c>
      <c r="G1930" s="95" t="s">
        <v>345</v>
      </c>
    </row>
    <row r="1931" spans="1:7">
      <c r="A1931" s="95" t="s">
        <v>906</v>
      </c>
      <c r="D1931" s="95" t="s">
        <v>345</v>
      </c>
      <c r="F1931" s="96">
        <v>3950623</v>
      </c>
      <c r="G1931" s="95" t="s">
        <v>345</v>
      </c>
    </row>
    <row r="1932" spans="1:7">
      <c r="A1932" s="95" t="s">
        <v>906</v>
      </c>
      <c r="D1932" s="95" t="s">
        <v>345</v>
      </c>
      <c r="E1932" s="96">
        <v>318000</v>
      </c>
      <c r="G1932" s="95" t="s">
        <v>345</v>
      </c>
    </row>
    <row r="1933" spans="1:7">
      <c r="A1933" s="95" t="s">
        <v>906</v>
      </c>
      <c r="D1933" s="95" t="s">
        <v>345</v>
      </c>
      <c r="E1933" s="96">
        <v>2234471</v>
      </c>
      <c r="G1933" s="95" t="s">
        <v>345</v>
      </c>
    </row>
    <row r="1934" spans="1:7">
      <c r="A1934" s="95" t="s">
        <v>907</v>
      </c>
      <c r="D1934" s="95" t="s">
        <v>562</v>
      </c>
      <c r="F1934" s="95">
        <v>810</v>
      </c>
      <c r="G1934" s="95" t="s">
        <v>345</v>
      </c>
    </row>
    <row r="1935" spans="1:7">
      <c r="A1935" s="95" t="s">
        <v>907</v>
      </c>
      <c r="D1935" s="95" t="s">
        <v>400</v>
      </c>
      <c r="F1935" s="96">
        <v>201310</v>
      </c>
      <c r="G1935" s="95" t="s">
        <v>345</v>
      </c>
    </row>
    <row r="1936" spans="1:7">
      <c r="A1936" s="95" t="s">
        <v>907</v>
      </c>
      <c r="D1936" s="95" t="s">
        <v>345</v>
      </c>
      <c r="F1936" s="96">
        <v>100000</v>
      </c>
      <c r="G1936" s="95" t="s">
        <v>345</v>
      </c>
    </row>
    <row r="1937" spans="1:7">
      <c r="A1937" s="95" t="s">
        <v>907</v>
      </c>
      <c r="D1937" s="95" t="s">
        <v>345</v>
      </c>
      <c r="F1937" s="96">
        <v>3300000</v>
      </c>
      <c r="G1937" s="95" t="s">
        <v>345</v>
      </c>
    </row>
    <row r="1938" spans="1:7">
      <c r="A1938" s="95" t="s">
        <v>907</v>
      </c>
      <c r="D1938" s="95" t="s">
        <v>345</v>
      </c>
      <c r="F1938" s="96">
        <v>124960</v>
      </c>
      <c r="G1938" s="95" t="s">
        <v>345</v>
      </c>
    </row>
    <row r="1939" spans="1:7">
      <c r="A1939" s="95" t="s">
        <v>907</v>
      </c>
      <c r="D1939" s="95" t="s">
        <v>345</v>
      </c>
      <c r="F1939" s="96">
        <v>482930</v>
      </c>
      <c r="G1939" s="95" t="s">
        <v>345</v>
      </c>
    </row>
    <row r="1940" spans="1:7">
      <c r="A1940" s="95" t="s">
        <v>907</v>
      </c>
      <c r="D1940" s="95" t="s">
        <v>479</v>
      </c>
      <c r="F1940" s="96">
        <v>2420</v>
      </c>
      <c r="G1940" s="95" t="s">
        <v>345</v>
      </c>
    </row>
    <row r="1941" spans="1:7">
      <c r="A1941" s="95" t="s">
        <v>907</v>
      </c>
      <c r="D1941" s="95" t="s">
        <v>345</v>
      </c>
      <c r="F1941" s="96">
        <v>192163</v>
      </c>
      <c r="G1941" s="95" t="s">
        <v>345</v>
      </c>
    </row>
    <row r="1942" spans="1:7">
      <c r="A1942" s="95" t="s">
        <v>907</v>
      </c>
      <c r="D1942" s="95" t="s">
        <v>345</v>
      </c>
      <c r="F1942" s="96">
        <v>660000</v>
      </c>
      <c r="G1942" s="95" t="s">
        <v>345</v>
      </c>
    </row>
    <row r="1943" spans="1:7">
      <c r="A1943" s="95" t="s">
        <v>907</v>
      </c>
      <c r="D1943" s="95" t="s">
        <v>345</v>
      </c>
      <c r="F1943" s="96">
        <v>2200000</v>
      </c>
      <c r="G1943" s="95" t="s">
        <v>345</v>
      </c>
    </row>
    <row r="1944" spans="1:7">
      <c r="A1944" s="95" t="s">
        <v>907</v>
      </c>
      <c r="D1944" s="95" t="s">
        <v>345</v>
      </c>
      <c r="F1944" s="96">
        <v>19075643</v>
      </c>
      <c r="G1944" s="95" t="s">
        <v>345</v>
      </c>
    </row>
    <row r="1945" spans="1:7">
      <c r="A1945" s="95" t="s">
        <v>907</v>
      </c>
      <c r="D1945" s="95" t="s">
        <v>345</v>
      </c>
      <c r="F1945" s="96">
        <v>48400000</v>
      </c>
      <c r="G1945" s="95" t="s">
        <v>345</v>
      </c>
    </row>
    <row r="1946" spans="1:7">
      <c r="A1946" s="95" t="s">
        <v>907</v>
      </c>
      <c r="D1946" s="95" t="s">
        <v>345</v>
      </c>
      <c r="F1946" s="96">
        <v>159500000</v>
      </c>
      <c r="G1946" s="95" t="s">
        <v>345</v>
      </c>
    </row>
    <row r="1947" spans="1:7">
      <c r="A1947" s="95" t="s">
        <v>907</v>
      </c>
      <c r="D1947" s="95" t="s">
        <v>345</v>
      </c>
      <c r="F1947" s="96">
        <v>827000</v>
      </c>
      <c r="G1947" s="95" t="s">
        <v>345</v>
      </c>
    </row>
    <row r="1948" spans="1:7">
      <c r="A1948" s="95" t="s">
        <v>907</v>
      </c>
      <c r="D1948" s="95" t="s">
        <v>345</v>
      </c>
      <c r="F1948" s="96">
        <v>490090</v>
      </c>
      <c r="G1948" s="95" t="s">
        <v>345</v>
      </c>
    </row>
    <row r="1949" spans="1:7">
      <c r="A1949" s="95" t="s">
        <v>907</v>
      </c>
      <c r="D1949" s="95" t="s">
        <v>9315</v>
      </c>
      <c r="F1949" s="96">
        <v>17890</v>
      </c>
      <c r="G1949" s="95" t="s">
        <v>345</v>
      </c>
    </row>
    <row r="1950" spans="1:7">
      <c r="A1950" s="95" t="s">
        <v>908</v>
      </c>
      <c r="D1950" s="95" t="s">
        <v>345</v>
      </c>
      <c r="E1950" s="96">
        <v>106822030</v>
      </c>
      <c r="G1950" s="95" t="s">
        <v>345</v>
      </c>
    </row>
    <row r="1951" spans="1:7">
      <c r="A1951" s="95" t="s">
        <v>908</v>
      </c>
      <c r="D1951" s="95" t="s">
        <v>345</v>
      </c>
      <c r="F1951" s="96">
        <v>106822030</v>
      </c>
      <c r="G1951" s="95" t="s">
        <v>345</v>
      </c>
    </row>
    <row r="1952" spans="1:7">
      <c r="A1952" s="95" t="s">
        <v>908</v>
      </c>
      <c r="D1952" s="95" t="s">
        <v>345</v>
      </c>
      <c r="F1952" s="96">
        <v>8500000</v>
      </c>
      <c r="G1952" s="95" t="s">
        <v>345</v>
      </c>
    </row>
    <row r="1953" spans="1:7">
      <c r="A1953" s="95" t="s">
        <v>908</v>
      </c>
      <c r="D1953" s="95" t="s">
        <v>345</v>
      </c>
      <c r="F1953" s="96">
        <v>322030</v>
      </c>
      <c r="G1953" s="95" t="s">
        <v>345</v>
      </c>
    </row>
    <row r="1954" spans="1:7">
      <c r="A1954" s="95" t="s">
        <v>909</v>
      </c>
      <c r="D1954" s="95" t="s">
        <v>9315</v>
      </c>
      <c r="F1954" s="96">
        <v>1300000</v>
      </c>
      <c r="G1954" s="95" t="s">
        <v>345</v>
      </c>
    </row>
    <row r="1955" spans="1:7">
      <c r="A1955" s="95" t="s">
        <v>909</v>
      </c>
      <c r="D1955" s="95" t="s">
        <v>345</v>
      </c>
      <c r="F1955" s="96">
        <v>31223348</v>
      </c>
      <c r="G1955" s="95" t="s">
        <v>345</v>
      </c>
    </row>
    <row r="1956" spans="1:7">
      <c r="A1956" s="95" t="s">
        <v>909</v>
      </c>
      <c r="D1956" s="95" t="s">
        <v>345</v>
      </c>
      <c r="F1956" s="96">
        <v>22554690</v>
      </c>
      <c r="G1956" s="95" t="s">
        <v>345</v>
      </c>
    </row>
    <row r="1957" spans="1:7">
      <c r="A1957" s="95" t="s">
        <v>909</v>
      </c>
      <c r="D1957" s="95" t="s">
        <v>345</v>
      </c>
      <c r="F1957" s="96">
        <v>142910</v>
      </c>
      <c r="G1957" s="95" t="s">
        <v>345</v>
      </c>
    </row>
    <row r="1958" spans="1:7">
      <c r="A1958" s="95" t="s">
        <v>909</v>
      </c>
      <c r="D1958" s="95" t="s">
        <v>345</v>
      </c>
      <c r="F1958" s="96">
        <v>80050</v>
      </c>
      <c r="G1958" s="95" t="s">
        <v>345</v>
      </c>
    </row>
    <row r="1959" spans="1:7">
      <c r="A1959" s="95" t="s">
        <v>909</v>
      </c>
      <c r="D1959" s="95" t="s">
        <v>345</v>
      </c>
      <c r="F1959" s="96">
        <v>102500</v>
      </c>
      <c r="G1959" s="95" t="s">
        <v>345</v>
      </c>
    </row>
    <row r="1960" spans="1:7">
      <c r="A1960" s="95" t="s">
        <v>910</v>
      </c>
      <c r="D1960" s="95" t="s">
        <v>345</v>
      </c>
      <c r="E1960" s="96">
        <v>23883597</v>
      </c>
      <c r="G1960" s="95" t="s">
        <v>345</v>
      </c>
    </row>
    <row r="1961" spans="1:7">
      <c r="A1961" s="95" t="s">
        <v>910</v>
      </c>
      <c r="D1961" s="95" t="s">
        <v>345</v>
      </c>
      <c r="E1961" s="96">
        <v>14836443</v>
      </c>
      <c r="G1961" s="95" t="s">
        <v>345</v>
      </c>
    </row>
    <row r="1962" spans="1:7">
      <c r="A1962" s="95" t="s">
        <v>910</v>
      </c>
      <c r="D1962" s="95" t="s">
        <v>345</v>
      </c>
      <c r="E1962" s="96">
        <v>604978</v>
      </c>
      <c r="G1962" s="95" t="s">
        <v>345</v>
      </c>
    </row>
    <row r="1963" spans="1:7">
      <c r="A1963" s="95" t="s">
        <v>910</v>
      </c>
      <c r="D1963" s="95" t="s">
        <v>345</v>
      </c>
      <c r="E1963" s="96">
        <v>434480</v>
      </c>
      <c r="G1963" s="95" t="s">
        <v>345</v>
      </c>
    </row>
    <row r="1964" spans="1:7">
      <c r="A1964" s="95" t="s">
        <v>910</v>
      </c>
      <c r="D1964" s="95" t="s">
        <v>345</v>
      </c>
      <c r="E1964" s="96">
        <v>4025940</v>
      </c>
      <c r="G1964" s="95" t="s">
        <v>345</v>
      </c>
    </row>
    <row r="1965" spans="1:7">
      <c r="A1965" s="95" t="s">
        <v>910</v>
      </c>
      <c r="D1965" s="95" t="s">
        <v>345</v>
      </c>
      <c r="E1965" s="96">
        <v>18250</v>
      </c>
      <c r="G1965" s="95" t="s">
        <v>345</v>
      </c>
    </row>
    <row r="1966" spans="1:7">
      <c r="A1966" s="95" t="s">
        <v>910</v>
      </c>
      <c r="D1966" s="95" t="s">
        <v>345</v>
      </c>
      <c r="E1966" s="96">
        <v>540000</v>
      </c>
      <c r="G1966" s="95" t="s">
        <v>345</v>
      </c>
    </row>
    <row r="1967" spans="1:7">
      <c r="A1967" s="95" t="s">
        <v>910</v>
      </c>
      <c r="D1967" s="95" t="s">
        <v>345</v>
      </c>
      <c r="E1967" s="96">
        <v>20000000</v>
      </c>
      <c r="G1967" s="95" t="s">
        <v>345</v>
      </c>
    </row>
    <row r="1968" spans="1:7">
      <c r="A1968" s="95" t="s">
        <v>910</v>
      </c>
      <c r="D1968" s="95" t="s">
        <v>345</v>
      </c>
      <c r="E1968" s="96">
        <v>653620</v>
      </c>
      <c r="G1968" s="95" t="s">
        <v>345</v>
      </c>
    </row>
    <row r="1969" spans="1:7">
      <c r="A1969" s="95" t="s">
        <v>911</v>
      </c>
      <c r="D1969" s="95" t="s">
        <v>345</v>
      </c>
      <c r="E1969" s="96">
        <v>14836749</v>
      </c>
      <c r="G1969" s="95" t="s">
        <v>345</v>
      </c>
    </row>
    <row r="1970" spans="1:7">
      <c r="A1970" s="95" t="s">
        <v>911</v>
      </c>
      <c r="D1970" s="95" t="s">
        <v>345</v>
      </c>
      <c r="F1970" s="96">
        <v>14836749</v>
      </c>
      <c r="G1970" s="95" t="s">
        <v>345</v>
      </c>
    </row>
    <row r="1971" spans="1:7">
      <c r="A1971" s="95" t="s">
        <v>911</v>
      </c>
      <c r="D1971" s="95" t="s">
        <v>345</v>
      </c>
      <c r="F1971" s="96">
        <v>75000</v>
      </c>
      <c r="G1971" s="95" t="s">
        <v>345</v>
      </c>
    </row>
    <row r="1972" spans="1:7">
      <c r="A1972" s="95" t="s">
        <v>911</v>
      </c>
      <c r="D1972" s="95" t="s">
        <v>345</v>
      </c>
      <c r="F1972" s="96">
        <v>7000000</v>
      </c>
      <c r="G1972" s="95" t="s">
        <v>345</v>
      </c>
    </row>
    <row r="1973" spans="1:7">
      <c r="A1973" s="95" t="s">
        <v>912</v>
      </c>
      <c r="D1973" s="95" t="s">
        <v>345</v>
      </c>
      <c r="E1973" s="96">
        <v>225835</v>
      </c>
      <c r="G1973" s="95" t="s">
        <v>345</v>
      </c>
    </row>
    <row r="1974" spans="1:7">
      <c r="A1974" s="95" t="s">
        <v>912</v>
      </c>
      <c r="D1974" s="95" t="s">
        <v>345</v>
      </c>
      <c r="E1974" s="96">
        <v>17687</v>
      </c>
      <c r="G1974" s="95" t="s">
        <v>345</v>
      </c>
    </row>
    <row r="1975" spans="1:7">
      <c r="A1975" s="95" t="s">
        <v>913</v>
      </c>
      <c r="D1975" s="95" t="s">
        <v>345</v>
      </c>
      <c r="E1975" s="96">
        <v>98000000</v>
      </c>
      <c r="G1975" s="95" t="s">
        <v>345</v>
      </c>
    </row>
    <row r="1976" spans="1:7">
      <c r="A1976" s="95" t="s">
        <v>913</v>
      </c>
      <c r="D1976" s="95" t="s">
        <v>345</v>
      </c>
      <c r="F1976" s="96">
        <v>98000000</v>
      </c>
      <c r="G1976" s="96">
        <v>2529887305</v>
      </c>
    </row>
    <row r="1977" spans="1:7">
      <c r="A1977" s="95" t="s">
        <v>396</v>
      </c>
      <c r="D1977" s="95" t="s">
        <v>345</v>
      </c>
      <c r="E1977" s="96">
        <v>2652988698</v>
      </c>
      <c r="F1977" s="96">
        <v>3015613646</v>
      </c>
      <c r="G1977" s="95" t="s">
        <v>345</v>
      </c>
    </row>
    <row r="1978" spans="1:7">
      <c r="A1978" s="95" t="s">
        <v>397</v>
      </c>
      <c r="D1978" s="95" t="s">
        <v>345</v>
      </c>
      <c r="E1978" s="96">
        <v>10509884399</v>
      </c>
      <c r="F1978" s="96">
        <v>7979997094</v>
      </c>
      <c r="G1978" s="96">
        <v>2529887305</v>
      </c>
    </row>
    <row r="1979" spans="1:7">
      <c r="A1979" s="95" t="s">
        <v>398</v>
      </c>
    </row>
    <row r="1981" spans="1:7">
      <c r="A1981" s="95" t="s">
        <v>9112</v>
      </c>
    </row>
    <row r="1982" spans="1:7">
      <c r="A1982" s="95" t="s">
        <v>338</v>
      </c>
      <c r="D1982" s="95" t="s">
        <v>341</v>
      </c>
      <c r="E1982" s="95" t="s">
        <v>342</v>
      </c>
      <c r="F1982" s="95" t="s">
        <v>343</v>
      </c>
      <c r="G1982" s="95" t="s">
        <v>344</v>
      </c>
    </row>
    <row r="1983" spans="1:7">
      <c r="A1983" s="95" t="s">
        <v>345</v>
      </c>
      <c r="D1983" s="95" t="s">
        <v>345</v>
      </c>
      <c r="E1983" s="96">
        <v>64084079</v>
      </c>
      <c r="G1983" s="96">
        <v>64084079</v>
      </c>
    </row>
    <row r="1984" spans="1:7">
      <c r="A1984" s="95" t="s">
        <v>914</v>
      </c>
      <c r="D1984" s="95" t="s">
        <v>562</v>
      </c>
      <c r="E1984" s="96">
        <v>17090</v>
      </c>
      <c r="G1984" s="95" t="s">
        <v>345</v>
      </c>
    </row>
    <row r="1985" spans="1:7">
      <c r="A1985" s="95" t="s">
        <v>915</v>
      </c>
      <c r="D1985" s="95" t="s">
        <v>562</v>
      </c>
      <c r="E1985" s="96">
        <v>10180</v>
      </c>
      <c r="G1985" s="95" t="s">
        <v>345</v>
      </c>
    </row>
    <row r="1986" spans="1:7">
      <c r="A1986" s="95" t="s">
        <v>916</v>
      </c>
      <c r="D1986" s="95" t="s">
        <v>562</v>
      </c>
      <c r="E1986" s="96">
        <v>210880</v>
      </c>
      <c r="G1986" s="95" t="s">
        <v>345</v>
      </c>
    </row>
    <row r="1987" spans="1:7">
      <c r="A1987" s="95" t="s">
        <v>917</v>
      </c>
      <c r="D1987" s="95" t="s">
        <v>562</v>
      </c>
      <c r="E1987" s="96">
        <v>15600</v>
      </c>
      <c r="G1987" s="95" t="s">
        <v>345</v>
      </c>
    </row>
    <row r="1988" spans="1:7">
      <c r="A1988" s="95" t="s">
        <v>918</v>
      </c>
      <c r="D1988" s="95" t="s">
        <v>562</v>
      </c>
      <c r="E1988" s="96">
        <v>36270</v>
      </c>
      <c r="G1988" s="95" t="s">
        <v>345</v>
      </c>
    </row>
    <row r="1989" spans="1:7">
      <c r="A1989" s="95" t="s">
        <v>919</v>
      </c>
      <c r="D1989" s="95" t="s">
        <v>562</v>
      </c>
      <c r="E1989" s="96">
        <v>41120</v>
      </c>
      <c r="G1989" s="95" t="s">
        <v>345</v>
      </c>
    </row>
    <row r="1990" spans="1:7">
      <c r="A1990" s="95" t="s">
        <v>920</v>
      </c>
      <c r="D1990" s="95" t="s">
        <v>562</v>
      </c>
      <c r="E1990" s="96">
        <v>67000</v>
      </c>
      <c r="G1990" s="95" t="s">
        <v>345</v>
      </c>
    </row>
    <row r="1991" spans="1:7">
      <c r="A1991" s="95" t="s">
        <v>921</v>
      </c>
      <c r="D1991" s="95" t="s">
        <v>562</v>
      </c>
      <c r="E1991" s="96">
        <v>87000</v>
      </c>
      <c r="G1991" s="95" t="s">
        <v>345</v>
      </c>
    </row>
    <row r="1992" spans="1:7">
      <c r="A1992" s="95" t="s">
        <v>922</v>
      </c>
      <c r="D1992" s="95" t="s">
        <v>562</v>
      </c>
      <c r="E1992" s="96">
        <v>13140</v>
      </c>
      <c r="G1992" s="95" t="s">
        <v>345</v>
      </c>
    </row>
    <row r="1993" spans="1:7">
      <c r="A1993" s="95" t="s">
        <v>923</v>
      </c>
      <c r="D1993" s="95" t="s">
        <v>562</v>
      </c>
      <c r="E1993" s="96">
        <v>7950</v>
      </c>
      <c r="G1993" s="95" t="s">
        <v>345</v>
      </c>
    </row>
    <row r="1994" spans="1:7">
      <c r="A1994" s="95" t="s">
        <v>924</v>
      </c>
      <c r="D1994" s="95" t="s">
        <v>562</v>
      </c>
      <c r="E1994" s="96">
        <v>9320</v>
      </c>
      <c r="G1994" s="95" t="s">
        <v>345</v>
      </c>
    </row>
    <row r="1995" spans="1:7">
      <c r="A1995" s="95" t="s">
        <v>925</v>
      </c>
      <c r="D1995" s="95" t="s">
        <v>562</v>
      </c>
      <c r="E1995" s="96">
        <v>16600</v>
      </c>
      <c r="G1995" s="95" t="s">
        <v>345</v>
      </c>
    </row>
    <row r="1996" spans="1:7">
      <c r="A1996" s="95" t="s">
        <v>926</v>
      </c>
      <c r="D1996" s="95" t="s">
        <v>562</v>
      </c>
      <c r="E1996" s="96">
        <v>31200</v>
      </c>
      <c r="G1996" s="95" t="s">
        <v>345</v>
      </c>
    </row>
    <row r="1997" spans="1:7">
      <c r="A1997" s="95" t="s">
        <v>927</v>
      </c>
      <c r="D1997" s="95" t="s">
        <v>562</v>
      </c>
      <c r="E1997" s="96">
        <v>8560</v>
      </c>
      <c r="G1997" s="95" t="s">
        <v>345</v>
      </c>
    </row>
    <row r="1998" spans="1:7">
      <c r="A1998" s="95" t="s">
        <v>928</v>
      </c>
      <c r="D1998" s="95" t="s">
        <v>562</v>
      </c>
      <c r="E1998" s="96">
        <v>18940</v>
      </c>
      <c r="G1998" s="95" t="s">
        <v>345</v>
      </c>
    </row>
    <row r="1999" spans="1:7">
      <c r="A1999" s="95" t="s">
        <v>929</v>
      </c>
      <c r="D1999" s="95" t="s">
        <v>562</v>
      </c>
      <c r="E1999" s="96">
        <v>430200</v>
      </c>
      <c r="G1999" s="95" t="s">
        <v>345</v>
      </c>
    </row>
    <row r="2000" spans="1:7">
      <c r="A2000" s="95" t="s">
        <v>930</v>
      </c>
      <c r="D2000" s="95" t="s">
        <v>562</v>
      </c>
      <c r="E2000" s="96">
        <v>34000</v>
      </c>
      <c r="G2000" s="95" t="s">
        <v>345</v>
      </c>
    </row>
    <row r="2001" spans="1:7">
      <c r="A2001" s="95" t="s">
        <v>931</v>
      </c>
      <c r="D2001" s="95" t="s">
        <v>562</v>
      </c>
      <c r="E2001" s="96">
        <v>57000</v>
      </c>
      <c r="G2001" s="95" t="s">
        <v>345</v>
      </c>
    </row>
    <row r="2002" spans="1:7">
      <c r="A2002" s="95" t="s">
        <v>932</v>
      </c>
      <c r="D2002" s="95" t="s">
        <v>562</v>
      </c>
      <c r="E2002" s="96">
        <v>9610</v>
      </c>
      <c r="G2002" s="95" t="s">
        <v>345</v>
      </c>
    </row>
    <row r="2003" spans="1:7">
      <c r="A2003" s="95" t="s">
        <v>933</v>
      </c>
      <c r="D2003" s="95" t="s">
        <v>562</v>
      </c>
      <c r="E2003" s="96">
        <v>37090</v>
      </c>
      <c r="G2003" s="95" t="s">
        <v>345</v>
      </c>
    </row>
    <row r="2004" spans="1:7">
      <c r="A2004" s="95" t="s">
        <v>934</v>
      </c>
      <c r="D2004" s="95" t="s">
        <v>562</v>
      </c>
      <c r="E2004" s="96">
        <v>48000</v>
      </c>
      <c r="G2004" s="95" t="s">
        <v>345</v>
      </c>
    </row>
    <row r="2005" spans="1:7">
      <c r="A2005" s="95" t="s">
        <v>935</v>
      </c>
      <c r="D2005" s="95" t="s">
        <v>562</v>
      </c>
      <c r="E2005" s="96">
        <v>23210</v>
      </c>
      <c r="G2005" s="95" t="s">
        <v>345</v>
      </c>
    </row>
    <row r="2006" spans="1:7">
      <c r="A2006" s="95" t="s">
        <v>936</v>
      </c>
      <c r="D2006" s="95" t="s">
        <v>562</v>
      </c>
      <c r="E2006" s="96">
        <v>20700</v>
      </c>
      <c r="G2006" s="95" t="s">
        <v>345</v>
      </c>
    </row>
    <row r="2007" spans="1:7">
      <c r="A2007" s="95" t="s">
        <v>937</v>
      </c>
      <c r="D2007" s="95" t="s">
        <v>562</v>
      </c>
      <c r="E2007" s="96">
        <v>57000</v>
      </c>
      <c r="G2007" s="95" t="s">
        <v>345</v>
      </c>
    </row>
    <row r="2008" spans="1:7">
      <c r="A2008" s="95" t="s">
        <v>938</v>
      </c>
      <c r="D2008" s="95" t="s">
        <v>562</v>
      </c>
      <c r="E2008" s="96">
        <v>57000</v>
      </c>
      <c r="G2008" s="95" t="s">
        <v>345</v>
      </c>
    </row>
    <row r="2009" spans="1:7">
      <c r="A2009" s="95" t="s">
        <v>939</v>
      </c>
      <c r="D2009" s="95" t="s">
        <v>562</v>
      </c>
      <c r="E2009" s="96">
        <v>31000</v>
      </c>
      <c r="G2009" s="95" t="s">
        <v>345</v>
      </c>
    </row>
    <row r="2010" spans="1:7">
      <c r="A2010" s="95" t="s">
        <v>940</v>
      </c>
      <c r="D2010" s="95" t="s">
        <v>562</v>
      </c>
      <c r="E2010" s="96">
        <v>16600</v>
      </c>
      <c r="G2010" s="95" t="s">
        <v>345</v>
      </c>
    </row>
    <row r="2011" spans="1:7">
      <c r="A2011" s="95" t="s">
        <v>941</v>
      </c>
      <c r="D2011" s="95" t="s">
        <v>562</v>
      </c>
      <c r="E2011" s="96">
        <v>57000</v>
      </c>
      <c r="G2011" s="95" t="s">
        <v>345</v>
      </c>
    </row>
    <row r="2012" spans="1:7">
      <c r="A2012" s="95" t="s">
        <v>942</v>
      </c>
      <c r="D2012" s="95" t="s">
        <v>562</v>
      </c>
      <c r="E2012" s="96">
        <v>28440</v>
      </c>
      <c r="G2012" s="95" t="s">
        <v>345</v>
      </c>
    </row>
    <row r="2013" spans="1:7">
      <c r="A2013" s="95" t="s">
        <v>943</v>
      </c>
      <c r="D2013" s="95" t="s">
        <v>562</v>
      </c>
      <c r="E2013" s="96">
        <v>98000</v>
      </c>
      <c r="G2013" s="95" t="s">
        <v>345</v>
      </c>
    </row>
    <row r="2014" spans="1:7">
      <c r="A2014" s="95" t="s">
        <v>944</v>
      </c>
      <c r="D2014" s="95" t="s">
        <v>562</v>
      </c>
      <c r="E2014" s="96">
        <v>9480</v>
      </c>
      <c r="G2014" s="95" t="s">
        <v>345</v>
      </c>
    </row>
    <row r="2015" spans="1:7">
      <c r="A2015" s="95" t="s">
        <v>945</v>
      </c>
      <c r="D2015" s="95" t="s">
        <v>562</v>
      </c>
      <c r="E2015" s="96">
        <v>34000</v>
      </c>
      <c r="G2015" s="95" t="s">
        <v>345</v>
      </c>
    </row>
    <row r="2016" spans="1:7">
      <c r="A2016" s="95" t="s">
        <v>946</v>
      </c>
      <c r="D2016" s="95" t="s">
        <v>562</v>
      </c>
      <c r="E2016" s="96">
        <v>39750</v>
      </c>
      <c r="G2016" s="95" t="s">
        <v>345</v>
      </c>
    </row>
    <row r="2017" spans="1:7">
      <c r="A2017" s="95" t="s">
        <v>947</v>
      </c>
      <c r="D2017" s="95" t="s">
        <v>562</v>
      </c>
      <c r="E2017" s="96">
        <v>56800</v>
      </c>
      <c r="G2017" s="95" t="s">
        <v>345</v>
      </c>
    </row>
    <row r="2018" spans="1:7">
      <c r="A2018" s="95" t="s">
        <v>948</v>
      </c>
      <c r="D2018" s="95" t="s">
        <v>562</v>
      </c>
      <c r="E2018" s="96">
        <v>522670</v>
      </c>
      <c r="G2018" s="95" t="s">
        <v>345</v>
      </c>
    </row>
    <row r="2019" spans="1:7">
      <c r="A2019" s="95" t="s">
        <v>949</v>
      </c>
      <c r="D2019" s="95" t="s">
        <v>415</v>
      </c>
      <c r="E2019" s="96">
        <v>180000</v>
      </c>
      <c r="G2019" s="95" t="s">
        <v>345</v>
      </c>
    </row>
    <row r="2020" spans="1:7">
      <c r="A2020" s="95" t="s">
        <v>950</v>
      </c>
      <c r="D2020" s="95" t="s">
        <v>562</v>
      </c>
      <c r="E2020" s="96">
        <v>57000</v>
      </c>
      <c r="G2020" s="95" t="s">
        <v>345</v>
      </c>
    </row>
    <row r="2021" spans="1:7">
      <c r="A2021" s="95" t="s">
        <v>951</v>
      </c>
      <c r="D2021" s="95" t="s">
        <v>415</v>
      </c>
      <c r="E2021" s="96">
        <v>770000</v>
      </c>
      <c r="G2021" s="95" t="s">
        <v>345</v>
      </c>
    </row>
    <row r="2022" spans="1:7">
      <c r="A2022" s="95" t="s">
        <v>952</v>
      </c>
      <c r="D2022" s="95" t="s">
        <v>345</v>
      </c>
      <c r="E2022" s="96">
        <v>26340</v>
      </c>
      <c r="G2022" s="96">
        <v>67375819</v>
      </c>
    </row>
    <row r="2023" spans="1:7">
      <c r="A2023" s="95" t="s">
        <v>953</v>
      </c>
      <c r="D2023" s="95" t="s">
        <v>345</v>
      </c>
      <c r="E2023" s="96">
        <v>56800</v>
      </c>
      <c r="G2023" s="96">
        <v>67432619</v>
      </c>
    </row>
    <row r="2024" spans="1:7">
      <c r="A2024" s="95" t="s">
        <v>954</v>
      </c>
      <c r="D2024" s="95" t="s">
        <v>562</v>
      </c>
      <c r="E2024" s="96">
        <v>15970</v>
      </c>
      <c r="G2024" s="95" t="s">
        <v>345</v>
      </c>
    </row>
    <row r="2025" spans="1:7">
      <c r="A2025" s="95" t="s">
        <v>955</v>
      </c>
      <c r="D2025" s="95" t="s">
        <v>562</v>
      </c>
      <c r="E2025" s="96">
        <v>37090</v>
      </c>
      <c r="G2025" s="95" t="s">
        <v>345</v>
      </c>
    </row>
    <row r="2026" spans="1:7">
      <c r="A2026" s="95" t="s">
        <v>956</v>
      </c>
      <c r="D2026" s="95" t="s">
        <v>562</v>
      </c>
      <c r="E2026" s="96">
        <v>57000</v>
      </c>
      <c r="G2026" s="95" t="s">
        <v>345</v>
      </c>
    </row>
    <row r="2027" spans="1:7">
      <c r="A2027" s="95" t="s">
        <v>957</v>
      </c>
      <c r="D2027" s="95" t="s">
        <v>562</v>
      </c>
      <c r="E2027" s="96">
        <v>11780</v>
      </c>
      <c r="G2027" s="95" t="s">
        <v>345</v>
      </c>
    </row>
    <row r="2028" spans="1:7">
      <c r="A2028" s="95" t="s">
        <v>958</v>
      </c>
      <c r="D2028" s="95" t="s">
        <v>562</v>
      </c>
      <c r="E2028" s="96">
        <v>35000</v>
      </c>
      <c r="G2028" s="95" t="s">
        <v>345</v>
      </c>
    </row>
    <row r="2029" spans="1:7">
      <c r="A2029" s="95" t="s">
        <v>959</v>
      </c>
      <c r="D2029" s="95" t="s">
        <v>562</v>
      </c>
      <c r="E2029" s="96">
        <v>7880</v>
      </c>
      <c r="G2029" s="95" t="s">
        <v>345</v>
      </c>
    </row>
    <row r="2030" spans="1:7">
      <c r="A2030" s="95" t="s">
        <v>960</v>
      </c>
      <c r="D2030" s="95" t="s">
        <v>562</v>
      </c>
      <c r="E2030" s="96">
        <v>12710</v>
      </c>
      <c r="G2030" s="95" t="s">
        <v>345</v>
      </c>
    </row>
    <row r="2031" spans="1:7">
      <c r="A2031" s="95" t="s">
        <v>961</v>
      </c>
      <c r="D2031" s="95" t="s">
        <v>562</v>
      </c>
      <c r="E2031" s="96">
        <v>34000</v>
      </c>
      <c r="G2031" s="95" t="s">
        <v>345</v>
      </c>
    </row>
    <row r="2032" spans="1:7">
      <c r="A2032" s="95" t="s">
        <v>962</v>
      </c>
      <c r="D2032" s="95" t="s">
        <v>562</v>
      </c>
      <c r="E2032" s="96">
        <v>57000</v>
      </c>
      <c r="G2032" s="95" t="s">
        <v>345</v>
      </c>
    </row>
    <row r="2033" spans="1:7">
      <c r="A2033" s="95" t="s">
        <v>963</v>
      </c>
      <c r="D2033" s="95" t="s">
        <v>562</v>
      </c>
      <c r="E2033" s="96">
        <v>59000</v>
      </c>
      <c r="G2033" s="95" t="s">
        <v>345</v>
      </c>
    </row>
    <row r="2034" spans="1:7">
      <c r="A2034" s="95" t="s">
        <v>964</v>
      </c>
      <c r="D2034" s="95" t="s">
        <v>562</v>
      </c>
      <c r="E2034" s="96">
        <v>57000</v>
      </c>
      <c r="G2034" s="95" t="s">
        <v>345</v>
      </c>
    </row>
    <row r="2035" spans="1:7">
      <c r="A2035" s="95" t="s">
        <v>965</v>
      </c>
      <c r="D2035" s="95" t="s">
        <v>562</v>
      </c>
      <c r="E2035" s="96">
        <v>6700</v>
      </c>
      <c r="G2035" s="95" t="s">
        <v>345</v>
      </c>
    </row>
    <row r="2036" spans="1:7">
      <c r="A2036" s="95" t="s">
        <v>966</v>
      </c>
      <c r="D2036" s="95" t="s">
        <v>562</v>
      </c>
      <c r="E2036" s="96">
        <v>6700</v>
      </c>
      <c r="G2036" s="95" t="s">
        <v>345</v>
      </c>
    </row>
    <row r="2037" spans="1:7">
      <c r="A2037" s="95" t="s">
        <v>967</v>
      </c>
      <c r="D2037" s="95" t="s">
        <v>562</v>
      </c>
      <c r="E2037" s="96">
        <v>35000</v>
      </c>
      <c r="G2037" s="95" t="s">
        <v>345</v>
      </c>
    </row>
    <row r="2038" spans="1:7">
      <c r="A2038" s="95" t="s">
        <v>968</v>
      </c>
      <c r="D2038" s="95" t="s">
        <v>562</v>
      </c>
      <c r="E2038" s="96">
        <v>187000</v>
      </c>
      <c r="G2038" s="95" t="s">
        <v>345</v>
      </c>
    </row>
    <row r="2039" spans="1:7">
      <c r="A2039" s="95" t="s">
        <v>969</v>
      </c>
      <c r="D2039" s="95" t="s">
        <v>562</v>
      </c>
      <c r="E2039" s="96">
        <v>16200</v>
      </c>
      <c r="G2039" s="95" t="s">
        <v>345</v>
      </c>
    </row>
    <row r="2040" spans="1:7">
      <c r="A2040" s="95" t="s">
        <v>406</v>
      </c>
      <c r="D2040" s="95" t="s">
        <v>345</v>
      </c>
      <c r="F2040" s="96">
        <v>392277</v>
      </c>
      <c r="G2040" s="95" t="s">
        <v>345</v>
      </c>
    </row>
    <row r="2041" spans="1:7">
      <c r="A2041" s="95" t="s">
        <v>407</v>
      </c>
      <c r="D2041" s="95" t="s">
        <v>345</v>
      </c>
      <c r="F2041" s="96">
        <v>153350</v>
      </c>
      <c r="G2041" s="95" t="s">
        <v>345</v>
      </c>
    </row>
    <row r="2042" spans="1:7">
      <c r="A2042" s="95" t="s">
        <v>970</v>
      </c>
      <c r="D2042" s="95" t="s">
        <v>400</v>
      </c>
      <c r="E2042" s="96">
        <v>968744</v>
      </c>
      <c r="G2042" s="95" t="s">
        <v>345</v>
      </c>
    </row>
    <row r="2043" spans="1:7">
      <c r="A2043" s="95" t="s">
        <v>971</v>
      </c>
      <c r="D2043" s="95" t="s">
        <v>400</v>
      </c>
      <c r="E2043" s="96">
        <v>-586904</v>
      </c>
      <c r="G2043" s="95" t="s">
        <v>345</v>
      </c>
    </row>
    <row r="2044" spans="1:7">
      <c r="A2044" s="95" t="s">
        <v>409</v>
      </c>
      <c r="D2044" s="95" t="s">
        <v>345</v>
      </c>
      <c r="F2044" s="96">
        <v>968744</v>
      </c>
      <c r="G2044" s="95" t="s">
        <v>345</v>
      </c>
    </row>
    <row r="2045" spans="1:7">
      <c r="A2045" s="95" t="s">
        <v>409</v>
      </c>
      <c r="D2045" s="95" t="s">
        <v>345</v>
      </c>
      <c r="F2045" s="96">
        <v>-586904</v>
      </c>
      <c r="G2045" s="96">
        <v>67523022</v>
      </c>
    </row>
    <row r="2046" spans="1:7">
      <c r="A2046" s="95" t="s">
        <v>972</v>
      </c>
      <c r="D2046" s="95" t="s">
        <v>562</v>
      </c>
      <c r="E2046" s="96">
        <v>202400</v>
      </c>
      <c r="G2046" s="95" t="s">
        <v>345</v>
      </c>
    </row>
    <row r="2047" spans="1:7">
      <c r="A2047" s="95" t="s">
        <v>973</v>
      </c>
      <c r="D2047" s="95" t="s">
        <v>562</v>
      </c>
      <c r="E2047" s="96">
        <v>3000000</v>
      </c>
      <c r="G2047" s="95" t="s">
        <v>345</v>
      </c>
    </row>
    <row r="2048" spans="1:7">
      <c r="A2048" s="95" t="s">
        <v>974</v>
      </c>
      <c r="D2048" s="95" t="s">
        <v>562</v>
      </c>
      <c r="E2048" s="96">
        <v>29400</v>
      </c>
      <c r="G2048" s="95" t="s">
        <v>345</v>
      </c>
    </row>
    <row r="2049" spans="1:7">
      <c r="A2049" s="95" t="s">
        <v>975</v>
      </c>
      <c r="D2049" s="95" t="s">
        <v>562</v>
      </c>
      <c r="E2049" s="96">
        <v>12710</v>
      </c>
      <c r="G2049" s="95" t="s">
        <v>345</v>
      </c>
    </row>
    <row r="2050" spans="1:7">
      <c r="A2050" s="95" t="s">
        <v>976</v>
      </c>
      <c r="D2050" s="95" t="s">
        <v>562</v>
      </c>
      <c r="E2050" s="96">
        <v>49110</v>
      </c>
      <c r="G2050" s="95" t="s">
        <v>345</v>
      </c>
    </row>
    <row r="2051" spans="1:7">
      <c r="A2051" s="95" t="s">
        <v>977</v>
      </c>
      <c r="D2051" s="95" t="s">
        <v>562</v>
      </c>
      <c r="E2051" s="96">
        <v>22500</v>
      </c>
      <c r="G2051" s="95" t="s">
        <v>345</v>
      </c>
    </row>
    <row r="2052" spans="1:7">
      <c r="A2052" s="95" t="s">
        <v>978</v>
      </c>
      <c r="D2052" s="95" t="s">
        <v>562</v>
      </c>
      <c r="E2052" s="96">
        <v>111000</v>
      </c>
      <c r="G2052" s="95" t="s">
        <v>345</v>
      </c>
    </row>
    <row r="2053" spans="1:7">
      <c r="A2053" s="95" t="s">
        <v>979</v>
      </c>
      <c r="D2053" s="95" t="s">
        <v>562</v>
      </c>
      <c r="E2053" s="96">
        <v>4510</v>
      </c>
      <c r="G2053" s="95" t="s">
        <v>345</v>
      </c>
    </row>
    <row r="2054" spans="1:7">
      <c r="A2054" s="95" t="s">
        <v>980</v>
      </c>
      <c r="D2054" s="95" t="s">
        <v>562</v>
      </c>
      <c r="E2054" s="96">
        <v>57000</v>
      </c>
      <c r="G2054" s="95" t="s">
        <v>345</v>
      </c>
    </row>
    <row r="2055" spans="1:7">
      <c r="A2055" s="95" t="s">
        <v>981</v>
      </c>
      <c r="D2055" s="95" t="s">
        <v>562</v>
      </c>
      <c r="E2055" s="96">
        <v>51210</v>
      </c>
      <c r="G2055" s="95" t="s">
        <v>345</v>
      </c>
    </row>
    <row r="2056" spans="1:7">
      <c r="A2056" s="95" t="s">
        <v>982</v>
      </c>
      <c r="D2056" s="95" t="s">
        <v>562</v>
      </c>
      <c r="E2056" s="96">
        <v>95120</v>
      </c>
      <c r="G2056" s="95" t="s">
        <v>345</v>
      </c>
    </row>
    <row r="2057" spans="1:7">
      <c r="A2057" s="95" t="s">
        <v>414</v>
      </c>
      <c r="D2057" s="95" t="s">
        <v>345</v>
      </c>
      <c r="F2057" s="96">
        <v>777052</v>
      </c>
      <c r="G2057" s="95" t="s">
        <v>345</v>
      </c>
    </row>
    <row r="2058" spans="1:7">
      <c r="A2058" s="95" t="s">
        <v>414</v>
      </c>
      <c r="D2058" s="95" t="s">
        <v>9315</v>
      </c>
      <c r="F2058" s="96">
        <v>510000</v>
      </c>
      <c r="G2058" s="95" t="s">
        <v>345</v>
      </c>
    </row>
    <row r="2059" spans="1:7">
      <c r="A2059" s="95" t="s">
        <v>414</v>
      </c>
      <c r="D2059" s="95" t="s">
        <v>9315</v>
      </c>
      <c r="F2059" s="96">
        <v>321420</v>
      </c>
      <c r="G2059" s="95" t="s">
        <v>345</v>
      </c>
    </row>
    <row r="2060" spans="1:7">
      <c r="A2060" s="95" t="s">
        <v>414</v>
      </c>
      <c r="D2060" s="95" t="s">
        <v>345</v>
      </c>
      <c r="F2060" s="96">
        <v>57200</v>
      </c>
      <c r="G2060" s="95" t="s">
        <v>345</v>
      </c>
    </row>
    <row r="2061" spans="1:7">
      <c r="A2061" s="95" t="s">
        <v>417</v>
      </c>
      <c r="D2061" s="95" t="s">
        <v>345</v>
      </c>
      <c r="F2061" s="96">
        <v>1050000</v>
      </c>
      <c r="G2061" s="95" t="s">
        <v>345</v>
      </c>
    </row>
    <row r="2062" spans="1:7">
      <c r="A2062" s="95" t="s">
        <v>983</v>
      </c>
      <c r="D2062" s="95" t="s">
        <v>562</v>
      </c>
      <c r="E2062" s="96">
        <v>20000</v>
      </c>
      <c r="G2062" s="95" t="s">
        <v>345</v>
      </c>
    </row>
    <row r="2063" spans="1:7">
      <c r="A2063" s="95" t="s">
        <v>984</v>
      </c>
      <c r="D2063" s="95" t="s">
        <v>9315</v>
      </c>
      <c r="E2063" s="96">
        <v>32000</v>
      </c>
      <c r="G2063" s="95" t="s">
        <v>345</v>
      </c>
    </row>
    <row r="2064" spans="1:7">
      <c r="A2064" s="95" t="s">
        <v>985</v>
      </c>
      <c r="D2064" s="95" t="s">
        <v>400</v>
      </c>
      <c r="E2064" s="96">
        <v>724605</v>
      </c>
      <c r="G2064" s="95" t="s">
        <v>345</v>
      </c>
    </row>
    <row r="2065" spans="1:7">
      <c r="A2065" s="95" t="s">
        <v>986</v>
      </c>
      <c r="D2065" s="95" t="s">
        <v>400</v>
      </c>
      <c r="E2065" s="96">
        <v>-641667</v>
      </c>
      <c r="G2065" s="95" t="s">
        <v>345</v>
      </c>
    </row>
    <row r="2066" spans="1:7">
      <c r="A2066" s="95" t="s">
        <v>419</v>
      </c>
      <c r="D2066" s="95" t="s">
        <v>345</v>
      </c>
      <c r="F2066" s="96">
        <v>724605</v>
      </c>
      <c r="G2066" s="95" t="s">
        <v>345</v>
      </c>
    </row>
    <row r="2067" spans="1:7">
      <c r="A2067" s="95" t="s">
        <v>419</v>
      </c>
      <c r="D2067" s="95" t="s">
        <v>345</v>
      </c>
      <c r="F2067" s="96">
        <v>-641667</v>
      </c>
      <c r="G2067" s="96">
        <v>68494310</v>
      </c>
    </row>
    <row r="2068" spans="1:7">
      <c r="A2068" s="95" t="s">
        <v>987</v>
      </c>
      <c r="D2068" s="95" t="s">
        <v>562</v>
      </c>
      <c r="E2068" s="96">
        <v>7390</v>
      </c>
      <c r="G2068" s="95" t="s">
        <v>345</v>
      </c>
    </row>
    <row r="2069" spans="1:7">
      <c r="A2069" s="95" t="s">
        <v>988</v>
      </c>
      <c r="D2069" s="95" t="s">
        <v>562</v>
      </c>
      <c r="E2069" s="96">
        <v>37090</v>
      </c>
      <c r="G2069" s="95" t="s">
        <v>345</v>
      </c>
    </row>
    <row r="2070" spans="1:7">
      <c r="A2070" s="95" t="s">
        <v>989</v>
      </c>
      <c r="D2070" s="95" t="s">
        <v>562</v>
      </c>
      <c r="E2070" s="96">
        <v>14890</v>
      </c>
      <c r="G2070" s="95" t="s">
        <v>345</v>
      </c>
    </row>
    <row r="2071" spans="1:7">
      <c r="A2071" s="95" t="s">
        <v>990</v>
      </c>
      <c r="D2071" s="95" t="s">
        <v>562</v>
      </c>
      <c r="E2071" s="96">
        <v>220000</v>
      </c>
      <c r="G2071" s="95" t="s">
        <v>345</v>
      </c>
    </row>
    <row r="2072" spans="1:7">
      <c r="A2072" s="95" t="s">
        <v>991</v>
      </c>
      <c r="D2072" s="95" t="s">
        <v>562</v>
      </c>
      <c r="E2072" s="96">
        <v>16600</v>
      </c>
      <c r="G2072" s="95" t="s">
        <v>345</v>
      </c>
    </row>
    <row r="2073" spans="1:7">
      <c r="A2073" s="95" t="s">
        <v>992</v>
      </c>
      <c r="D2073" s="95" t="s">
        <v>562</v>
      </c>
      <c r="E2073" s="96">
        <v>60000</v>
      </c>
      <c r="G2073" s="95" t="s">
        <v>345</v>
      </c>
    </row>
    <row r="2074" spans="1:7">
      <c r="A2074" s="95" t="s">
        <v>993</v>
      </c>
      <c r="D2074" s="95" t="s">
        <v>562</v>
      </c>
      <c r="E2074" s="96">
        <v>71000</v>
      </c>
      <c r="G2074" s="95" t="s">
        <v>345</v>
      </c>
    </row>
    <row r="2075" spans="1:7">
      <c r="A2075" s="95" t="s">
        <v>994</v>
      </c>
      <c r="D2075" s="95" t="s">
        <v>562</v>
      </c>
      <c r="E2075" s="96">
        <v>38670</v>
      </c>
      <c r="G2075" s="95" t="s">
        <v>345</v>
      </c>
    </row>
    <row r="2076" spans="1:7">
      <c r="A2076" s="95" t="s">
        <v>995</v>
      </c>
      <c r="D2076" s="95" t="s">
        <v>562</v>
      </c>
      <c r="E2076" s="96">
        <v>437820</v>
      </c>
      <c r="G2076" s="95" t="s">
        <v>345</v>
      </c>
    </row>
    <row r="2077" spans="1:7">
      <c r="A2077" s="95" t="s">
        <v>996</v>
      </c>
      <c r="D2077" s="95" t="s">
        <v>562</v>
      </c>
      <c r="E2077" s="96">
        <v>40700</v>
      </c>
      <c r="G2077" s="95" t="s">
        <v>345</v>
      </c>
    </row>
    <row r="2078" spans="1:7">
      <c r="A2078" s="95" t="s">
        <v>997</v>
      </c>
      <c r="D2078" s="95" t="s">
        <v>562</v>
      </c>
      <c r="E2078" s="96">
        <v>57200</v>
      </c>
      <c r="G2078" s="95" t="s">
        <v>345</v>
      </c>
    </row>
    <row r="2079" spans="1:7">
      <c r="A2079" s="95" t="s">
        <v>998</v>
      </c>
      <c r="D2079" s="95" t="s">
        <v>562</v>
      </c>
      <c r="E2079" s="96">
        <v>104010</v>
      </c>
      <c r="G2079" s="95" t="s">
        <v>345</v>
      </c>
    </row>
    <row r="2080" spans="1:7">
      <c r="A2080" s="95" t="s">
        <v>421</v>
      </c>
      <c r="D2080" s="95" t="s">
        <v>345</v>
      </c>
      <c r="F2080" s="96">
        <v>32000</v>
      </c>
      <c r="G2080" s="95" t="s">
        <v>345</v>
      </c>
    </row>
    <row r="2081" spans="1:7">
      <c r="A2081" s="95" t="s">
        <v>421</v>
      </c>
      <c r="D2081" s="95" t="s">
        <v>345</v>
      </c>
      <c r="F2081" s="96">
        <v>20000</v>
      </c>
      <c r="G2081" s="95" t="s">
        <v>345</v>
      </c>
    </row>
    <row r="2082" spans="1:7">
      <c r="A2082" s="95" t="s">
        <v>421</v>
      </c>
      <c r="D2082" s="95" t="s">
        <v>345</v>
      </c>
      <c r="F2082" s="96">
        <v>146330</v>
      </c>
      <c r="G2082" s="95" t="s">
        <v>345</v>
      </c>
    </row>
    <row r="2083" spans="1:7">
      <c r="A2083" s="95" t="s">
        <v>999</v>
      </c>
      <c r="D2083" s="95" t="s">
        <v>345</v>
      </c>
      <c r="F2083" s="96">
        <v>1748000</v>
      </c>
      <c r="G2083" s="95" t="s">
        <v>345</v>
      </c>
    </row>
    <row r="2084" spans="1:7">
      <c r="A2084" s="95" t="s">
        <v>1000</v>
      </c>
      <c r="D2084" s="95" t="s">
        <v>562</v>
      </c>
      <c r="E2084" s="96">
        <v>146330</v>
      </c>
      <c r="G2084" s="95" t="s">
        <v>345</v>
      </c>
    </row>
    <row r="2085" spans="1:7">
      <c r="A2085" s="95" t="s">
        <v>1001</v>
      </c>
      <c r="D2085" s="95" t="s">
        <v>400</v>
      </c>
      <c r="E2085" s="96">
        <v>857674</v>
      </c>
      <c r="G2085" s="95" t="s">
        <v>345</v>
      </c>
    </row>
    <row r="2086" spans="1:7">
      <c r="A2086" s="95" t="s">
        <v>1002</v>
      </c>
      <c r="D2086" s="95" t="s">
        <v>400</v>
      </c>
      <c r="E2086" s="96">
        <v>-37800</v>
      </c>
      <c r="G2086" s="95" t="s">
        <v>345</v>
      </c>
    </row>
    <row r="2087" spans="1:7">
      <c r="A2087" s="95" t="s">
        <v>423</v>
      </c>
      <c r="D2087" s="95" t="s">
        <v>345</v>
      </c>
      <c r="F2087" s="96">
        <v>857674</v>
      </c>
      <c r="G2087" s="95" t="s">
        <v>345</v>
      </c>
    </row>
    <row r="2088" spans="1:7">
      <c r="A2088" s="95" t="s">
        <v>423</v>
      </c>
      <c r="D2088" s="95" t="s">
        <v>345</v>
      </c>
      <c r="F2088" s="96">
        <v>-37800</v>
      </c>
      <c r="G2088" s="95" t="s">
        <v>345</v>
      </c>
    </row>
    <row r="2089" spans="1:7">
      <c r="A2089" s="95" t="s">
        <v>350</v>
      </c>
      <c r="D2089" s="95" t="s">
        <v>9315</v>
      </c>
      <c r="F2089" s="96">
        <v>20000</v>
      </c>
      <c r="G2089" s="95" t="s">
        <v>345</v>
      </c>
    </row>
    <row r="2090" spans="1:7">
      <c r="A2090" s="95" t="s">
        <v>350</v>
      </c>
      <c r="D2090" s="95" t="s">
        <v>9315</v>
      </c>
      <c r="F2090" s="96">
        <v>20000</v>
      </c>
      <c r="G2090" s="96">
        <v>67759680</v>
      </c>
    </row>
    <row r="2091" spans="1:7">
      <c r="A2091" s="95" t="s">
        <v>1003</v>
      </c>
      <c r="D2091" s="95" t="s">
        <v>562</v>
      </c>
      <c r="E2091" s="96">
        <v>31200</v>
      </c>
      <c r="G2091" s="95" t="s">
        <v>345</v>
      </c>
    </row>
    <row r="2092" spans="1:7">
      <c r="A2092" s="95" t="s">
        <v>1004</v>
      </c>
      <c r="D2092" s="95" t="s">
        <v>562</v>
      </c>
      <c r="E2092" s="96">
        <v>46000</v>
      </c>
      <c r="G2092" s="95" t="s">
        <v>345</v>
      </c>
    </row>
    <row r="2093" spans="1:7">
      <c r="A2093" s="95" t="s">
        <v>1005</v>
      </c>
      <c r="D2093" s="95" t="s">
        <v>562</v>
      </c>
      <c r="E2093" s="96">
        <v>12720</v>
      </c>
      <c r="G2093" s="95" t="s">
        <v>345</v>
      </c>
    </row>
    <row r="2094" spans="1:7">
      <c r="A2094" s="95" t="s">
        <v>1006</v>
      </c>
      <c r="D2094" s="95" t="s">
        <v>562</v>
      </c>
      <c r="E2094" s="96">
        <v>492000</v>
      </c>
      <c r="G2094" s="95" t="s">
        <v>345</v>
      </c>
    </row>
    <row r="2095" spans="1:7">
      <c r="A2095" s="95" t="s">
        <v>1007</v>
      </c>
      <c r="D2095" s="95" t="s">
        <v>562</v>
      </c>
      <c r="E2095" s="96">
        <v>10860</v>
      </c>
      <c r="G2095" s="95" t="s">
        <v>345</v>
      </c>
    </row>
    <row r="2096" spans="1:7">
      <c r="A2096" s="95" t="s">
        <v>1008</v>
      </c>
      <c r="D2096" s="95" t="s">
        <v>562</v>
      </c>
      <c r="E2096" s="96">
        <v>156600</v>
      </c>
      <c r="G2096" s="95" t="s">
        <v>345</v>
      </c>
    </row>
    <row r="2097" spans="1:7">
      <c r="A2097" s="95" t="s">
        <v>1009</v>
      </c>
      <c r="D2097" s="95" t="s">
        <v>562</v>
      </c>
      <c r="E2097" s="96">
        <v>128580</v>
      </c>
      <c r="G2097" s="95" t="s">
        <v>345</v>
      </c>
    </row>
    <row r="2098" spans="1:7">
      <c r="A2098" s="95" t="s">
        <v>1010</v>
      </c>
      <c r="D2098" s="95" t="s">
        <v>562</v>
      </c>
      <c r="E2098" s="96">
        <v>71880</v>
      </c>
      <c r="G2098" s="95" t="s">
        <v>345</v>
      </c>
    </row>
    <row r="2099" spans="1:7">
      <c r="A2099" s="95" t="s">
        <v>424</v>
      </c>
      <c r="D2099" s="95" t="s">
        <v>345</v>
      </c>
      <c r="F2099" s="96">
        <v>27000</v>
      </c>
      <c r="G2099" s="95" t="s">
        <v>345</v>
      </c>
    </row>
    <row r="2100" spans="1:7">
      <c r="A2100" s="95" t="s">
        <v>424</v>
      </c>
      <c r="D2100" s="95" t="s">
        <v>345</v>
      </c>
      <c r="F2100" s="96">
        <v>202400</v>
      </c>
      <c r="G2100" s="95" t="s">
        <v>345</v>
      </c>
    </row>
    <row r="2101" spans="1:7">
      <c r="A2101" s="95" t="s">
        <v>424</v>
      </c>
      <c r="D2101" s="95" t="s">
        <v>345</v>
      </c>
      <c r="F2101" s="96">
        <v>1778000</v>
      </c>
      <c r="G2101" s="95" t="s">
        <v>345</v>
      </c>
    </row>
    <row r="2102" spans="1:7">
      <c r="A2102" s="95" t="s">
        <v>425</v>
      </c>
      <c r="D2102" s="95" t="s">
        <v>345</v>
      </c>
      <c r="F2102" s="96">
        <v>275460</v>
      </c>
      <c r="G2102" s="95" t="s">
        <v>345</v>
      </c>
    </row>
    <row r="2103" spans="1:7">
      <c r="A2103" s="95" t="s">
        <v>427</v>
      </c>
      <c r="D2103" s="95" t="s">
        <v>345</v>
      </c>
      <c r="F2103" s="96">
        <v>1519000</v>
      </c>
      <c r="G2103" s="95" t="s">
        <v>345</v>
      </c>
    </row>
    <row r="2104" spans="1:7">
      <c r="A2104" s="95" t="s">
        <v>1011</v>
      </c>
      <c r="D2104" s="95" t="s">
        <v>562</v>
      </c>
      <c r="E2104" s="96">
        <v>1778000</v>
      </c>
      <c r="G2104" s="95" t="s">
        <v>345</v>
      </c>
    </row>
    <row r="2105" spans="1:7">
      <c r="A2105" s="95" t="s">
        <v>1012</v>
      </c>
      <c r="D2105" s="95" t="s">
        <v>9315</v>
      </c>
      <c r="E2105" s="96">
        <v>21540</v>
      </c>
      <c r="G2105" s="95" t="s">
        <v>345</v>
      </c>
    </row>
    <row r="2106" spans="1:7">
      <c r="A2106" s="95" t="s">
        <v>1013</v>
      </c>
      <c r="D2106" s="95" t="s">
        <v>9315</v>
      </c>
      <c r="E2106" s="96">
        <v>5460</v>
      </c>
      <c r="G2106" s="95" t="s">
        <v>345</v>
      </c>
    </row>
    <row r="2107" spans="1:7">
      <c r="A2107" s="95" t="s">
        <v>1014</v>
      </c>
      <c r="D2107" s="95" t="s">
        <v>400</v>
      </c>
      <c r="E2107" s="96">
        <v>2049979</v>
      </c>
      <c r="G2107" s="95" t="s">
        <v>345</v>
      </c>
    </row>
    <row r="2108" spans="1:7">
      <c r="A2108" s="95" t="s">
        <v>1015</v>
      </c>
      <c r="D2108" s="95" t="s">
        <v>400</v>
      </c>
      <c r="E2108" s="96">
        <v>-294971</v>
      </c>
      <c r="G2108" s="95" t="s">
        <v>345</v>
      </c>
    </row>
    <row r="2109" spans="1:7">
      <c r="A2109" s="95" t="s">
        <v>429</v>
      </c>
      <c r="D2109" s="95" t="s">
        <v>345</v>
      </c>
      <c r="F2109" s="96">
        <v>2049979</v>
      </c>
      <c r="G2109" s="95" t="s">
        <v>345</v>
      </c>
    </row>
    <row r="2110" spans="1:7">
      <c r="A2110" s="95" t="s">
        <v>429</v>
      </c>
      <c r="D2110" s="95" t="s">
        <v>345</v>
      </c>
      <c r="F2110" s="96">
        <v>-294971</v>
      </c>
      <c r="G2110" s="96">
        <v>66712660</v>
      </c>
    </row>
    <row r="2111" spans="1:7">
      <c r="A2111" s="95" t="s">
        <v>1016</v>
      </c>
      <c r="D2111" s="95" t="s">
        <v>562</v>
      </c>
      <c r="E2111" s="96">
        <v>121900</v>
      </c>
      <c r="G2111" s="95" t="s">
        <v>345</v>
      </c>
    </row>
    <row r="2112" spans="1:7">
      <c r="A2112" s="95" t="s">
        <v>1017</v>
      </c>
      <c r="D2112" s="95" t="s">
        <v>562</v>
      </c>
      <c r="E2112" s="96">
        <v>188000</v>
      </c>
      <c r="G2112" s="95" t="s">
        <v>345</v>
      </c>
    </row>
    <row r="2113" spans="1:7">
      <c r="A2113" s="95" t="s">
        <v>1018</v>
      </c>
      <c r="D2113" s="95" t="s">
        <v>562</v>
      </c>
      <c r="E2113" s="96">
        <v>6160</v>
      </c>
      <c r="G2113" s="95" t="s">
        <v>345</v>
      </c>
    </row>
    <row r="2114" spans="1:7">
      <c r="A2114" s="95" t="s">
        <v>1019</v>
      </c>
      <c r="D2114" s="95" t="s">
        <v>562</v>
      </c>
      <c r="E2114" s="96">
        <v>80000</v>
      </c>
      <c r="G2114" s="95" t="s">
        <v>345</v>
      </c>
    </row>
    <row r="2115" spans="1:7">
      <c r="A2115" s="95" t="s">
        <v>1020</v>
      </c>
      <c r="D2115" s="95" t="s">
        <v>562</v>
      </c>
      <c r="E2115" s="96">
        <v>70880</v>
      </c>
      <c r="G2115" s="95" t="s">
        <v>345</v>
      </c>
    </row>
    <row r="2116" spans="1:7">
      <c r="A2116" s="95" t="s">
        <v>1021</v>
      </c>
      <c r="D2116" s="95" t="s">
        <v>562</v>
      </c>
      <c r="E2116" s="96">
        <v>211700</v>
      </c>
      <c r="G2116" s="95" t="s">
        <v>345</v>
      </c>
    </row>
    <row r="2117" spans="1:7">
      <c r="A2117" s="95" t="s">
        <v>431</v>
      </c>
      <c r="D2117" s="95" t="s">
        <v>345</v>
      </c>
      <c r="F2117" s="96">
        <v>7500</v>
      </c>
      <c r="G2117" s="95" t="s">
        <v>345</v>
      </c>
    </row>
    <row r="2118" spans="1:7">
      <c r="A2118" s="95" t="s">
        <v>432</v>
      </c>
      <c r="D2118" s="95" t="s">
        <v>345</v>
      </c>
      <c r="F2118" s="96">
        <v>700000</v>
      </c>
      <c r="G2118" s="95" t="s">
        <v>345</v>
      </c>
    </row>
    <row r="2119" spans="1:7">
      <c r="A2119" s="95" t="s">
        <v>433</v>
      </c>
      <c r="D2119" s="95" t="s">
        <v>345</v>
      </c>
      <c r="F2119" s="96">
        <v>1190000</v>
      </c>
      <c r="G2119" s="95" t="s">
        <v>345</v>
      </c>
    </row>
    <row r="2120" spans="1:7">
      <c r="A2120" s="95" t="s">
        <v>434</v>
      </c>
      <c r="D2120" s="95" t="s">
        <v>345</v>
      </c>
      <c r="F2120" s="96">
        <v>350000</v>
      </c>
      <c r="G2120" s="95" t="s">
        <v>345</v>
      </c>
    </row>
    <row r="2121" spans="1:7">
      <c r="A2121" s="95" t="s">
        <v>435</v>
      </c>
      <c r="D2121" s="95" t="s">
        <v>345</v>
      </c>
      <c r="F2121" s="96">
        <v>126349</v>
      </c>
      <c r="G2121" s="95" t="s">
        <v>345</v>
      </c>
    </row>
    <row r="2122" spans="1:7">
      <c r="A2122" s="95" t="s">
        <v>436</v>
      </c>
      <c r="D2122" s="95" t="s">
        <v>345</v>
      </c>
      <c r="F2122" s="96">
        <v>8672044</v>
      </c>
      <c r="G2122" s="95" t="s">
        <v>345</v>
      </c>
    </row>
    <row r="2123" spans="1:7">
      <c r="A2123" s="95" t="s">
        <v>437</v>
      </c>
      <c r="D2123" s="95" t="s">
        <v>345</v>
      </c>
      <c r="F2123" s="96">
        <v>211700</v>
      </c>
      <c r="G2123" s="95" t="s">
        <v>345</v>
      </c>
    </row>
    <row r="2124" spans="1:7">
      <c r="A2124" s="95" t="s">
        <v>1022</v>
      </c>
      <c r="D2124" s="95" t="s">
        <v>9315</v>
      </c>
      <c r="E2124" s="96">
        <v>9119</v>
      </c>
      <c r="G2124" s="95" t="s">
        <v>345</v>
      </c>
    </row>
    <row r="2125" spans="1:7">
      <c r="A2125" s="95" t="s">
        <v>1023</v>
      </c>
      <c r="D2125" s="95" t="s">
        <v>9315</v>
      </c>
      <c r="E2125" s="96">
        <v>12785</v>
      </c>
      <c r="G2125" s="95" t="s">
        <v>345</v>
      </c>
    </row>
    <row r="2126" spans="1:7">
      <c r="A2126" s="95" t="s">
        <v>1024</v>
      </c>
      <c r="D2126" s="95" t="s">
        <v>400</v>
      </c>
      <c r="E2126" s="96">
        <v>337874</v>
      </c>
      <c r="G2126" s="95" t="s">
        <v>345</v>
      </c>
    </row>
    <row r="2127" spans="1:7">
      <c r="A2127" s="95" t="s">
        <v>1025</v>
      </c>
      <c r="D2127" s="95" t="s">
        <v>400</v>
      </c>
      <c r="E2127" s="96">
        <v>-588765</v>
      </c>
      <c r="G2127" s="95" t="s">
        <v>345</v>
      </c>
    </row>
    <row r="2128" spans="1:7">
      <c r="A2128" s="95" t="s">
        <v>440</v>
      </c>
      <c r="D2128" s="95" t="s">
        <v>345</v>
      </c>
      <c r="F2128" s="96">
        <v>337874</v>
      </c>
      <c r="G2128" s="95" t="s">
        <v>345</v>
      </c>
    </row>
    <row r="2129" spans="1:7">
      <c r="A2129" s="95" t="s">
        <v>440</v>
      </c>
      <c r="D2129" s="95" t="s">
        <v>345</v>
      </c>
      <c r="F2129" s="96">
        <v>-588765</v>
      </c>
      <c r="G2129" s="96">
        <v>56155611</v>
      </c>
    </row>
    <row r="2130" spans="1:7">
      <c r="A2130" s="95" t="s">
        <v>1026</v>
      </c>
      <c r="D2130" s="95" t="s">
        <v>9315</v>
      </c>
      <c r="E2130" s="96">
        <v>14440</v>
      </c>
      <c r="G2130" s="95" t="s">
        <v>345</v>
      </c>
    </row>
    <row r="2131" spans="1:7">
      <c r="A2131" s="95" t="s">
        <v>1027</v>
      </c>
      <c r="D2131" s="95" t="s">
        <v>9315</v>
      </c>
      <c r="E2131" s="96">
        <v>7560</v>
      </c>
      <c r="G2131" s="96">
        <v>56177611</v>
      </c>
    </row>
    <row r="2132" spans="1:7">
      <c r="A2132" s="95" t="s">
        <v>1028</v>
      </c>
      <c r="D2132" s="95" t="s">
        <v>562</v>
      </c>
      <c r="E2132" s="96">
        <v>-50110</v>
      </c>
      <c r="G2132" s="95" t="s">
        <v>345</v>
      </c>
    </row>
    <row r="2133" spans="1:7">
      <c r="A2133" s="95" t="s">
        <v>1029</v>
      </c>
      <c r="D2133" s="95" t="s">
        <v>562</v>
      </c>
      <c r="E2133" s="96">
        <v>30000</v>
      </c>
      <c r="G2133" s="95" t="s">
        <v>345</v>
      </c>
    </row>
    <row r="2134" spans="1:7">
      <c r="A2134" s="95" t="s">
        <v>1030</v>
      </c>
      <c r="D2134" s="95" t="s">
        <v>562</v>
      </c>
      <c r="E2134" s="96">
        <v>34000</v>
      </c>
      <c r="G2134" s="95" t="s">
        <v>345</v>
      </c>
    </row>
    <row r="2135" spans="1:7">
      <c r="A2135" s="95" t="s">
        <v>1031</v>
      </c>
      <c r="D2135" s="95" t="s">
        <v>562</v>
      </c>
      <c r="E2135" s="96">
        <v>31070</v>
      </c>
      <c r="G2135" s="95" t="s">
        <v>345</v>
      </c>
    </row>
    <row r="2136" spans="1:7">
      <c r="A2136" s="95" t="s">
        <v>1032</v>
      </c>
      <c r="D2136" s="95" t="s">
        <v>562</v>
      </c>
      <c r="E2136" s="96">
        <v>14680</v>
      </c>
      <c r="G2136" s="95" t="s">
        <v>345</v>
      </c>
    </row>
    <row r="2137" spans="1:7">
      <c r="A2137" s="95" t="s">
        <v>1033</v>
      </c>
      <c r="D2137" s="95" t="s">
        <v>562</v>
      </c>
      <c r="E2137" s="96">
        <v>4850</v>
      </c>
      <c r="G2137" s="95" t="s">
        <v>345</v>
      </c>
    </row>
    <row r="2138" spans="1:7">
      <c r="A2138" s="95" t="s">
        <v>1034</v>
      </c>
      <c r="D2138" s="95" t="s">
        <v>562</v>
      </c>
      <c r="E2138" s="96">
        <v>16170</v>
      </c>
      <c r="G2138" s="95" t="s">
        <v>345</v>
      </c>
    </row>
    <row r="2139" spans="1:7">
      <c r="A2139" s="95" t="s">
        <v>1035</v>
      </c>
      <c r="D2139" s="95" t="s">
        <v>562</v>
      </c>
      <c r="E2139" s="96">
        <v>14890</v>
      </c>
      <c r="G2139" s="95" t="s">
        <v>345</v>
      </c>
    </row>
    <row r="2140" spans="1:7">
      <c r="A2140" s="95" t="s">
        <v>1036</v>
      </c>
      <c r="D2140" s="95" t="s">
        <v>562</v>
      </c>
      <c r="E2140" s="96">
        <v>26680</v>
      </c>
      <c r="G2140" s="95" t="s">
        <v>345</v>
      </c>
    </row>
    <row r="2141" spans="1:7">
      <c r="A2141" s="95" t="s">
        <v>1037</v>
      </c>
      <c r="D2141" s="95" t="s">
        <v>562</v>
      </c>
      <c r="E2141" s="96">
        <v>39270</v>
      </c>
      <c r="G2141" s="95" t="s">
        <v>345</v>
      </c>
    </row>
    <row r="2142" spans="1:7">
      <c r="A2142" s="95" t="s">
        <v>1038</v>
      </c>
      <c r="D2142" s="95" t="s">
        <v>562</v>
      </c>
      <c r="E2142" s="96">
        <v>80000</v>
      </c>
      <c r="G2142" s="95" t="s">
        <v>345</v>
      </c>
    </row>
    <row r="2143" spans="1:7">
      <c r="A2143" s="95" t="s">
        <v>1039</v>
      </c>
      <c r="D2143" s="95" t="s">
        <v>562</v>
      </c>
      <c r="E2143" s="96">
        <v>32700</v>
      </c>
      <c r="G2143" s="95" t="s">
        <v>345</v>
      </c>
    </row>
    <row r="2144" spans="1:7">
      <c r="A2144" s="95" t="s">
        <v>1040</v>
      </c>
      <c r="D2144" s="95" t="s">
        <v>562</v>
      </c>
      <c r="E2144" s="96">
        <v>80000</v>
      </c>
      <c r="G2144" s="95" t="s">
        <v>345</v>
      </c>
    </row>
    <row r="2145" spans="1:7">
      <c r="A2145" s="95" t="s">
        <v>1041</v>
      </c>
      <c r="D2145" s="95" t="s">
        <v>562</v>
      </c>
      <c r="E2145" s="96">
        <v>80000</v>
      </c>
      <c r="G2145" s="95" t="s">
        <v>345</v>
      </c>
    </row>
    <row r="2146" spans="1:7">
      <c r="A2146" s="95" t="s">
        <v>1042</v>
      </c>
      <c r="D2146" s="95" t="s">
        <v>562</v>
      </c>
      <c r="E2146" s="96">
        <v>69000</v>
      </c>
      <c r="G2146" s="95" t="s">
        <v>345</v>
      </c>
    </row>
    <row r="2147" spans="1:7">
      <c r="A2147" s="95" t="s">
        <v>1043</v>
      </c>
      <c r="D2147" s="95" t="s">
        <v>562</v>
      </c>
      <c r="E2147" s="96">
        <v>10620</v>
      </c>
      <c r="G2147" s="95" t="s">
        <v>345</v>
      </c>
    </row>
    <row r="2148" spans="1:7">
      <c r="A2148" s="95" t="s">
        <v>444</v>
      </c>
      <c r="D2148" s="95" t="s">
        <v>345</v>
      </c>
      <c r="F2148" s="96">
        <v>1241214</v>
      </c>
      <c r="G2148" s="95" t="s">
        <v>345</v>
      </c>
    </row>
    <row r="2149" spans="1:7">
      <c r="A2149" s="95" t="s">
        <v>444</v>
      </c>
      <c r="D2149" s="95" t="s">
        <v>345</v>
      </c>
      <c r="F2149" s="96">
        <v>25500</v>
      </c>
      <c r="G2149" s="95" t="s">
        <v>345</v>
      </c>
    </row>
    <row r="2150" spans="1:7">
      <c r="A2150" s="95" t="s">
        <v>444</v>
      </c>
      <c r="D2150" s="95" t="s">
        <v>345</v>
      </c>
      <c r="F2150" s="96">
        <v>17000</v>
      </c>
      <c r="G2150" s="95" t="s">
        <v>345</v>
      </c>
    </row>
    <row r="2151" spans="1:7">
      <c r="A2151" s="95" t="s">
        <v>444</v>
      </c>
      <c r="D2151" s="95" t="s">
        <v>345</v>
      </c>
      <c r="F2151" s="96">
        <v>22000</v>
      </c>
      <c r="G2151" s="95" t="s">
        <v>345</v>
      </c>
    </row>
    <row r="2152" spans="1:7">
      <c r="A2152" s="95" t="s">
        <v>445</v>
      </c>
      <c r="D2152" s="95" t="s">
        <v>345</v>
      </c>
      <c r="F2152" s="96">
        <v>1318000</v>
      </c>
      <c r="G2152" s="95" t="s">
        <v>345</v>
      </c>
    </row>
    <row r="2153" spans="1:7">
      <c r="A2153" s="95" t="s">
        <v>446</v>
      </c>
      <c r="D2153" s="95" t="s">
        <v>345</v>
      </c>
      <c r="F2153" s="96">
        <v>2085000</v>
      </c>
      <c r="G2153" s="95" t="s">
        <v>345</v>
      </c>
    </row>
    <row r="2154" spans="1:7">
      <c r="A2154" s="95" t="s">
        <v>447</v>
      </c>
      <c r="D2154" s="95" t="s">
        <v>345</v>
      </c>
      <c r="F2154" s="96">
        <v>978000</v>
      </c>
      <c r="G2154" s="95" t="s">
        <v>345</v>
      </c>
    </row>
    <row r="2155" spans="1:7">
      <c r="A2155" s="95" t="s">
        <v>447</v>
      </c>
      <c r="D2155" s="95" t="s">
        <v>345</v>
      </c>
      <c r="F2155" s="96">
        <v>360000</v>
      </c>
      <c r="G2155" s="95" t="s">
        <v>345</v>
      </c>
    </row>
    <row r="2156" spans="1:7">
      <c r="A2156" s="95" t="s">
        <v>449</v>
      </c>
      <c r="D2156" s="95" t="s">
        <v>345</v>
      </c>
      <c r="F2156" s="96">
        <v>70000</v>
      </c>
      <c r="G2156" s="95" t="s">
        <v>345</v>
      </c>
    </row>
    <row r="2157" spans="1:7">
      <c r="A2157" s="95" t="s">
        <v>453</v>
      </c>
      <c r="D2157" s="95" t="s">
        <v>345</v>
      </c>
      <c r="F2157" s="96">
        <v>569040</v>
      </c>
      <c r="G2157" s="95" t="s">
        <v>345</v>
      </c>
    </row>
    <row r="2158" spans="1:7">
      <c r="A2158" s="95" t="s">
        <v>454</v>
      </c>
      <c r="D2158" s="95" t="s">
        <v>345</v>
      </c>
      <c r="F2158" s="96">
        <v>40700</v>
      </c>
      <c r="G2158" s="95" t="s">
        <v>345</v>
      </c>
    </row>
    <row r="2159" spans="1:7">
      <c r="A2159" s="95" t="s">
        <v>455</v>
      </c>
      <c r="D2159" s="95" t="s">
        <v>345</v>
      </c>
      <c r="F2159" s="96">
        <v>522670</v>
      </c>
      <c r="G2159" s="95" t="s">
        <v>345</v>
      </c>
    </row>
    <row r="2160" spans="1:7">
      <c r="A2160" s="95" t="s">
        <v>1044</v>
      </c>
      <c r="D2160" s="95" t="s">
        <v>9315</v>
      </c>
      <c r="E2160" s="96">
        <v>17000</v>
      </c>
      <c r="G2160" s="95" t="s">
        <v>345</v>
      </c>
    </row>
    <row r="2161" spans="1:7">
      <c r="A2161" s="95" t="s">
        <v>1045</v>
      </c>
      <c r="D2161" s="95" t="s">
        <v>9315</v>
      </c>
      <c r="E2161" s="96">
        <v>25500</v>
      </c>
      <c r="G2161" s="95" t="s">
        <v>345</v>
      </c>
    </row>
    <row r="2162" spans="1:7">
      <c r="A2162" s="95" t="s">
        <v>1046</v>
      </c>
      <c r="D2162" s="95" t="s">
        <v>400</v>
      </c>
      <c r="E2162" s="96">
        <v>840964</v>
      </c>
      <c r="G2162" s="95" t="s">
        <v>345</v>
      </c>
    </row>
    <row r="2163" spans="1:7">
      <c r="A2163" s="95" t="s">
        <v>1047</v>
      </c>
      <c r="D2163" s="95" t="s">
        <v>400</v>
      </c>
      <c r="E2163" s="96">
        <v>-402062</v>
      </c>
      <c r="G2163" s="95" t="s">
        <v>345</v>
      </c>
    </row>
    <row r="2164" spans="1:7">
      <c r="A2164" s="95" t="s">
        <v>1048</v>
      </c>
      <c r="D2164" s="95" t="s">
        <v>400</v>
      </c>
      <c r="E2164" s="96">
        <v>87000</v>
      </c>
      <c r="G2164" s="95" t="s">
        <v>345</v>
      </c>
    </row>
    <row r="2165" spans="1:7">
      <c r="A2165" s="95" t="s">
        <v>458</v>
      </c>
      <c r="D2165" s="95" t="s">
        <v>345</v>
      </c>
      <c r="F2165" s="96">
        <v>927964</v>
      </c>
      <c r="G2165" s="95" t="s">
        <v>345</v>
      </c>
    </row>
    <row r="2166" spans="1:7">
      <c r="A2166" s="95" t="s">
        <v>458</v>
      </c>
      <c r="D2166" s="95" t="s">
        <v>345</v>
      </c>
      <c r="F2166" s="96">
        <v>-402062</v>
      </c>
      <c r="G2166" s="96">
        <v>49484807</v>
      </c>
    </row>
    <row r="2167" spans="1:7">
      <c r="A2167" s="95" t="s">
        <v>1049</v>
      </c>
      <c r="D2167" s="95" t="s">
        <v>562</v>
      </c>
      <c r="E2167" s="96">
        <v>67000</v>
      </c>
      <c r="G2167" s="95" t="s">
        <v>345</v>
      </c>
    </row>
    <row r="2168" spans="1:7">
      <c r="A2168" s="95" t="s">
        <v>1050</v>
      </c>
      <c r="D2168" s="95" t="s">
        <v>562</v>
      </c>
      <c r="E2168" s="96">
        <v>57000</v>
      </c>
      <c r="G2168" s="95" t="s">
        <v>345</v>
      </c>
    </row>
    <row r="2169" spans="1:7">
      <c r="A2169" s="95" t="s">
        <v>1051</v>
      </c>
      <c r="D2169" s="95" t="s">
        <v>562</v>
      </c>
      <c r="E2169" s="96">
        <v>4510</v>
      </c>
      <c r="G2169" s="95" t="s">
        <v>345</v>
      </c>
    </row>
    <row r="2170" spans="1:7">
      <c r="A2170" s="95" t="s">
        <v>1052</v>
      </c>
      <c r="D2170" s="95" t="s">
        <v>562</v>
      </c>
      <c r="E2170" s="96">
        <v>276280</v>
      </c>
      <c r="G2170" s="95" t="s">
        <v>345</v>
      </c>
    </row>
    <row r="2171" spans="1:7">
      <c r="A2171" s="95" t="s">
        <v>1053</v>
      </c>
      <c r="D2171" s="95" t="s">
        <v>562</v>
      </c>
      <c r="E2171" s="96">
        <v>31000</v>
      </c>
      <c r="G2171" s="95" t="s">
        <v>345</v>
      </c>
    </row>
    <row r="2172" spans="1:7">
      <c r="A2172" s="95" t="s">
        <v>1054</v>
      </c>
      <c r="D2172" s="95" t="s">
        <v>562</v>
      </c>
      <c r="E2172" s="96">
        <v>57000</v>
      </c>
      <c r="G2172" s="95" t="s">
        <v>345</v>
      </c>
    </row>
    <row r="2173" spans="1:7">
      <c r="A2173" s="95" t="s">
        <v>1055</v>
      </c>
      <c r="D2173" s="95" t="s">
        <v>562</v>
      </c>
      <c r="E2173" s="96">
        <v>14800</v>
      </c>
      <c r="G2173" s="95" t="s">
        <v>345</v>
      </c>
    </row>
    <row r="2174" spans="1:7">
      <c r="A2174" s="95" t="s">
        <v>1056</v>
      </c>
      <c r="D2174" s="95" t="s">
        <v>562</v>
      </c>
      <c r="E2174" s="96">
        <v>39960</v>
      </c>
      <c r="G2174" s="95" t="s">
        <v>345</v>
      </c>
    </row>
    <row r="2175" spans="1:7">
      <c r="A2175" s="95" t="s">
        <v>1057</v>
      </c>
      <c r="D2175" s="95" t="s">
        <v>562</v>
      </c>
      <c r="E2175" s="96">
        <v>263560</v>
      </c>
      <c r="G2175" s="95" t="s">
        <v>345</v>
      </c>
    </row>
    <row r="2176" spans="1:7">
      <c r="A2176" s="95" t="s">
        <v>1058</v>
      </c>
      <c r="D2176" s="95" t="s">
        <v>562</v>
      </c>
      <c r="E2176" s="96">
        <v>19000</v>
      </c>
      <c r="G2176" s="95" t="s">
        <v>345</v>
      </c>
    </row>
    <row r="2177" spans="1:7">
      <c r="A2177" s="95" t="s">
        <v>460</v>
      </c>
      <c r="D2177" s="95" t="s">
        <v>345</v>
      </c>
      <c r="F2177" s="96">
        <v>19500</v>
      </c>
      <c r="G2177" s="95" t="s">
        <v>345</v>
      </c>
    </row>
    <row r="2178" spans="1:7">
      <c r="A2178" s="95" t="s">
        <v>460</v>
      </c>
      <c r="D2178" s="95" t="s">
        <v>345</v>
      </c>
      <c r="F2178" s="96">
        <v>38560</v>
      </c>
      <c r="G2178" s="95" t="s">
        <v>345</v>
      </c>
    </row>
    <row r="2179" spans="1:7">
      <c r="A2179" s="95" t="s">
        <v>461</v>
      </c>
      <c r="D2179" s="95" t="s">
        <v>345</v>
      </c>
      <c r="F2179" s="96">
        <v>6160</v>
      </c>
      <c r="G2179" s="95" t="s">
        <v>345</v>
      </c>
    </row>
    <row r="2180" spans="1:7">
      <c r="A2180" s="95" t="s">
        <v>463</v>
      </c>
      <c r="D2180" s="95" t="s">
        <v>345</v>
      </c>
      <c r="F2180" s="96">
        <v>180000</v>
      </c>
      <c r="G2180" s="95" t="s">
        <v>345</v>
      </c>
    </row>
    <row r="2181" spans="1:7">
      <c r="A2181" s="95" t="s">
        <v>464</v>
      </c>
      <c r="D2181" s="95" t="s">
        <v>345</v>
      </c>
      <c r="F2181" s="96">
        <v>770000</v>
      </c>
      <c r="G2181" s="95" t="s">
        <v>345</v>
      </c>
    </row>
    <row r="2182" spans="1:7">
      <c r="A2182" s="95" t="s">
        <v>1059</v>
      </c>
      <c r="D2182" s="95" t="s">
        <v>400</v>
      </c>
      <c r="E2182" s="96">
        <v>346430</v>
      </c>
      <c r="G2182" s="95" t="s">
        <v>345</v>
      </c>
    </row>
    <row r="2183" spans="1:7">
      <c r="A2183" s="95" t="s">
        <v>1060</v>
      </c>
      <c r="D2183" s="95" t="s">
        <v>400</v>
      </c>
      <c r="E2183" s="96">
        <v>-259981</v>
      </c>
      <c r="G2183" s="95" t="s">
        <v>345</v>
      </c>
    </row>
    <row r="2184" spans="1:7">
      <c r="A2184" s="95" t="s">
        <v>469</v>
      </c>
      <c r="D2184" s="95" t="s">
        <v>345</v>
      </c>
      <c r="F2184" s="96">
        <v>346430</v>
      </c>
      <c r="G2184" s="95" t="s">
        <v>345</v>
      </c>
    </row>
    <row r="2185" spans="1:7">
      <c r="A2185" s="95" t="s">
        <v>469</v>
      </c>
      <c r="D2185" s="95" t="s">
        <v>345</v>
      </c>
      <c r="F2185" s="96">
        <v>-259981</v>
      </c>
      <c r="G2185" s="95" t="s">
        <v>345</v>
      </c>
    </row>
    <row r="2186" spans="1:7">
      <c r="A2186" s="95" t="s">
        <v>1061</v>
      </c>
      <c r="D2186" s="95" t="s">
        <v>345</v>
      </c>
      <c r="E2186" s="96">
        <v>-4510</v>
      </c>
      <c r="G2186" s="96">
        <v>49296187</v>
      </c>
    </row>
    <row r="2187" spans="1:7">
      <c r="A2187" s="95" t="s">
        <v>1062</v>
      </c>
      <c r="D2187" s="95" t="s">
        <v>562</v>
      </c>
      <c r="E2187" s="96">
        <v>34000</v>
      </c>
      <c r="G2187" s="95" t="s">
        <v>345</v>
      </c>
    </row>
    <row r="2188" spans="1:7">
      <c r="A2188" s="95" t="s">
        <v>1063</v>
      </c>
      <c r="D2188" s="95" t="s">
        <v>562</v>
      </c>
      <c r="E2188" s="96">
        <v>22990</v>
      </c>
      <c r="G2188" s="95" t="s">
        <v>345</v>
      </c>
    </row>
    <row r="2189" spans="1:7">
      <c r="A2189" s="95" t="s">
        <v>1064</v>
      </c>
      <c r="D2189" s="95" t="s">
        <v>562</v>
      </c>
      <c r="E2189" s="96">
        <v>15200</v>
      </c>
      <c r="G2189" s="95" t="s">
        <v>345</v>
      </c>
    </row>
    <row r="2190" spans="1:7">
      <c r="A2190" s="95" t="s">
        <v>1065</v>
      </c>
      <c r="D2190" s="95" t="s">
        <v>562</v>
      </c>
      <c r="E2190" s="96">
        <v>13900</v>
      </c>
      <c r="G2190" s="95" t="s">
        <v>345</v>
      </c>
    </row>
    <row r="2191" spans="1:7">
      <c r="A2191" s="95" t="s">
        <v>1066</v>
      </c>
      <c r="D2191" s="95" t="s">
        <v>562</v>
      </c>
      <c r="E2191" s="96">
        <v>228350</v>
      </c>
      <c r="G2191" s="95" t="s">
        <v>345</v>
      </c>
    </row>
    <row r="2192" spans="1:7">
      <c r="A2192" s="95" t="s">
        <v>1067</v>
      </c>
      <c r="D2192" s="95" t="s">
        <v>562</v>
      </c>
      <c r="E2192" s="96">
        <v>25300</v>
      </c>
      <c r="G2192" s="95" t="s">
        <v>345</v>
      </c>
    </row>
    <row r="2193" spans="1:7">
      <c r="A2193" s="95" t="s">
        <v>1068</v>
      </c>
      <c r="D2193" s="95" t="s">
        <v>562</v>
      </c>
      <c r="E2193" s="96">
        <v>39750</v>
      </c>
      <c r="G2193" s="95" t="s">
        <v>345</v>
      </c>
    </row>
    <row r="2194" spans="1:7">
      <c r="A2194" s="95" t="s">
        <v>1069</v>
      </c>
      <c r="D2194" s="95" t="s">
        <v>562</v>
      </c>
      <c r="E2194" s="96">
        <v>38560</v>
      </c>
      <c r="G2194" s="95" t="s">
        <v>345</v>
      </c>
    </row>
    <row r="2195" spans="1:7">
      <c r="A2195" s="95" t="s">
        <v>1070</v>
      </c>
      <c r="D2195" s="95" t="s">
        <v>562</v>
      </c>
      <c r="E2195" s="96">
        <v>66000</v>
      </c>
      <c r="G2195" s="95" t="s">
        <v>345</v>
      </c>
    </row>
    <row r="2196" spans="1:7">
      <c r="A2196" s="95" t="s">
        <v>471</v>
      </c>
      <c r="D2196" s="95" t="s">
        <v>9315</v>
      </c>
      <c r="F2196" s="96">
        <v>6038779</v>
      </c>
      <c r="G2196" s="95" t="s">
        <v>345</v>
      </c>
    </row>
    <row r="2197" spans="1:7">
      <c r="A2197" s="95" t="s">
        <v>471</v>
      </c>
      <c r="D2197" s="95" t="s">
        <v>9315</v>
      </c>
      <c r="F2197" s="96">
        <v>18000</v>
      </c>
      <c r="G2197" s="95" t="s">
        <v>345</v>
      </c>
    </row>
    <row r="2198" spans="1:7">
      <c r="A2198" s="95" t="s">
        <v>471</v>
      </c>
      <c r="D2198" s="95" t="s">
        <v>9315</v>
      </c>
      <c r="F2198" s="96">
        <v>40000</v>
      </c>
      <c r="G2198" s="95" t="s">
        <v>345</v>
      </c>
    </row>
    <row r="2199" spans="1:7">
      <c r="A2199" s="95" t="s">
        <v>471</v>
      </c>
      <c r="D2199" s="95" t="s">
        <v>345</v>
      </c>
      <c r="F2199" s="96">
        <v>66000</v>
      </c>
      <c r="G2199" s="95" t="s">
        <v>345</v>
      </c>
    </row>
    <row r="2200" spans="1:7">
      <c r="A2200" s="95" t="s">
        <v>471</v>
      </c>
      <c r="D2200" s="95" t="s">
        <v>345</v>
      </c>
      <c r="F2200" s="96">
        <v>39750</v>
      </c>
      <c r="G2200" s="95" t="s">
        <v>345</v>
      </c>
    </row>
    <row r="2201" spans="1:7">
      <c r="A2201" s="95" t="s">
        <v>472</v>
      </c>
      <c r="D2201" s="95" t="s">
        <v>345</v>
      </c>
      <c r="F2201" s="96">
        <v>154860</v>
      </c>
      <c r="G2201" s="95" t="s">
        <v>345</v>
      </c>
    </row>
    <row r="2202" spans="1:7">
      <c r="A2202" s="95" t="s">
        <v>473</v>
      </c>
      <c r="D2202" s="95" t="s">
        <v>345</v>
      </c>
      <c r="F2202" s="96">
        <v>95120</v>
      </c>
      <c r="G2202" s="95" t="s">
        <v>345</v>
      </c>
    </row>
    <row r="2203" spans="1:7">
      <c r="A2203" s="95" t="s">
        <v>473</v>
      </c>
      <c r="D2203" s="95" t="s">
        <v>345</v>
      </c>
      <c r="F2203" s="96">
        <v>-50110</v>
      </c>
      <c r="G2203" s="95" t="s">
        <v>345</v>
      </c>
    </row>
    <row r="2204" spans="1:7">
      <c r="A2204" s="95" t="s">
        <v>474</v>
      </c>
      <c r="D2204" s="95" t="s">
        <v>345</v>
      </c>
      <c r="F2204" s="96">
        <v>92000</v>
      </c>
      <c r="G2204" s="95" t="s">
        <v>345</v>
      </c>
    </row>
    <row r="2205" spans="1:7">
      <c r="A2205" s="95" t="s">
        <v>1071</v>
      </c>
      <c r="D2205" s="95" t="s">
        <v>9315</v>
      </c>
      <c r="E2205" s="96">
        <v>40000</v>
      </c>
      <c r="G2205" s="95" t="s">
        <v>345</v>
      </c>
    </row>
    <row r="2206" spans="1:7">
      <c r="A2206" s="95" t="s">
        <v>1072</v>
      </c>
      <c r="D2206" s="95" t="s">
        <v>9315</v>
      </c>
      <c r="E2206" s="96">
        <v>18000</v>
      </c>
      <c r="G2206" s="95" t="s">
        <v>345</v>
      </c>
    </row>
    <row r="2207" spans="1:7">
      <c r="A2207" s="95" t="s">
        <v>1073</v>
      </c>
      <c r="D2207" s="95" t="s">
        <v>400</v>
      </c>
      <c r="E2207" s="96">
        <v>539080</v>
      </c>
      <c r="G2207" s="95" t="s">
        <v>345</v>
      </c>
    </row>
    <row r="2208" spans="1:7">
      <c r="A2208" s="95" t="s">
        <v>1074</v>
      </c>
      <c r="D2208" s="95" t="s">
        <v>400</v>
      </c>
      <c r="E2208" s="96">
        <v>-26991</v>
      </c>
      <c r="G2208" s="95" t="s">
        <v>345</v>
      </c>
    </row>
    <row r="2209" spans="1:7">
      <c r="A2209" s="95" t="s">
        <v>477</v>
      </c>
      <c r="D2209" s="95" t="s">
        <v>345</v>
      </c>
      <c r="F2209" s="96">
        <v>539080</v>
      </c>
      <c r="G2209" s="95" t="s">
        <v>345</v>
      </c>
    </row>
    <row r="2210" spans="1:7">
      <c r="A2210" s="95" t="s">
        <v>477</v>
      </c>
      <c r="D2210" s="95" t="s">
        <v>345</v>
      </c>
      <c r="F2210" s="96">
        <v>-26991</v>
      </c>
      <c r="G2210" s="96">
        <v>43343838</v>
      </c>
    </row>
    <row r="2211" spans="1:7">
      <c r="A2211" s="95" t="s">
        <v>1075</v>
      </c>
      <c r="D2211" s="95" t="s">
        <v>562</v>
      </c>
      <c r="E2211" s="96">
        <v>114390</v>
      </c>
      <c r="G2211" s="95" t="s">
        <v>345</v>
      </c>
    </row>
    <row r="2212" spans="1:7">
      <c r="A2212" s="95" t="s">
        <v>1076</v>
      </c>
      <c r="D2212" s="95" t="s">
        <v>562</v>
      </c>
      <c r="E2212" s="96">
        <v>111000</v>
      </c>
      <c r="G2212" s="95" t="s">
        <v>345</v>
      </c>
    </row>
    <row r="2213" spans="1:7">
      <c r="A2213" s="95" t="s">
        <v>1077</v>
      </c>
      <c r="D2213" s="95" t="s">
        <v>562</v>
      </c>
      <c r="E2213" s="96">
        <v>12000</v>
      </c>
      <c r="G2213" s="95" t="s">
        <v>345</v>
      </c>
    </row>
    <row r="2214" spans="1:7">
      <c r="A2214" s="95" t="s">
        <v>1078</v>
      </c>
      <c r="D2214" s="95" t="s">
        <v>562</v>
      </c>
      <c r="E2214" s="96">
        <v>20330</v>
      </c>
      <c r="G2214" s="95" t="s">
        <v>345</v>
      </c>
    </row>
    <row r="2215" spans="1:7">
      <c r="A2215" s="95" t="s">
        <v>1079</v>
      </c>
      <c r="D2215" s="95" t="s">
        <v>562</v>
      </c>
      <c r="E2215" s="96">
        <v>14900</v>
      </c>
      <c r="G2215" s="95" t="s">
        <v>345</v>
      </c>
    </row>
    <row r="2216" spans="1:7">
      <c r="A2216" s="95" t="s">
        <v>1080</v>
      </c>
      <c r="D2216" s="95" t="s">
        <v>562</v>
      </c>
      <c r="E2216" s="96">
        <v>1400732</v>
      </c>
      <c r="G2216" s="95" t="s">
        <v>345</v>
      </c>
    </row>
    <row r="2217" spans="1:7">
      <c r="A2217" s="95" t="s">
        <v>480</v>
      </c>
      <c r="D2217" s="95" t="s">
        <v>345</v>
      </c>
      <c r="F2217" s="96">
        <v>9000</v>
      </c>
      <c r="G2217" s="95" t="s">
        <v>345</v>
      </c>
    </row>
    <row r="2218" spans="1:7">
      <c r="A2218" s="95" t="s">
        <v>481</v>
      </c>
      <c r="D2218" s="95" t="s">
        <v>345</v>
      </c>
      <c r="F2218" s="96">
        <v>582280</v>
      </c>
      <c r="G2218" s="95" t="s">
        <v>345</v>
      </c>
    </row>
    <row r="2219" spans="1:7">
      <c r="A2219" s="95" t="s">
        <v>482</v>
      </c>
      <c r="D2219" s="95" t="s">
        <v>345</v>
      </c>
      <c r="F2219" s="96">
        <v>104010</v>
      </c>
      <c r="G2219" s="95" t="s">
        <v>345</v>
      </c>
    </row>
    <row r="2220" spans="1:7">
      <c r="A2220" s="95" t="s">
        <v>1081</v>
      </c>
      <c r="D2220" s="95" t="s">
        <v>400</v>
      </c>
      <c r="E2220" s="96">
        <v>536446</v>
      </c>
      <c r="G2220" s="95" t="s">
        <v>345</v>
      </c>
    </row>
    <row r="2221" spans="1:7">
      <c r="A2221" s="95" t="s">
        <v>1082</v>
      </c>
      <c r="D2221" s="95" t="s">
        <v>400</v>
      </c>
      <c r="E2221" s="96">
        <v>-199558</v>
      </c>
      <c r="G2221" s="95" t="s">
        <v>345</v>
      </c>
    </row>
    <row r="2222" spans="1:7">
      <c r="A2222" s="95" t="s">
        <v>484</v>
      </c>
      <c r="D2222" s="95" t="s">
        <v>345</v>
      </c>
      <c r="F2222" s="96">
        <v>536446</v>
      </c>
      <c r="G2222" s="95" t="s">
        <v>345</v>
      </c>
    </row>
    <row r="2223" spans="1:7">
      <c r="A2223" s="95" t="s">
        <v>484</v>
      </c>
      <c r="D2223" s="95" t="s">
        <v>345</v>
      </c>
      <c r="F2223" s="96">
        <v>-199558</v>
      </c>
      <c r="G2223" s="96">
        <v>44321900</v>
      </c>
    </row>
    <row r="2224" spans="1:7">
      <c r="A2224" s="95" t="s">
        <v>1083</v>
      </c>
      <c r="D2224" s="95" t="s">
        <v>9315</v>
      </c>
      <c r="E2224" s="96">
        <v>1068002</v>
      </c>
      <c r="G2224" s="95" t="s">
        <v>345</v>
      </c>
    </row>
    <row r="2225" spans="1:7">
      <c r="A2225" s="95" t="s">
        <v>1084</v>
      </c>
      <c r="D2225" s="95" t="s">
        <v>9315</v>
      </c>
      <c r="E2225" s="96">
        <v>1675211</v>
      </c>
      <c r="G2225" s="95" t="s">
        <v>345</v>
      </c>
    </row>
    <row r="2226" spans="1:7">
      <c r="A2226" s="95" t="s">
        <v>1085</v>
      </c>
      <c r="D2226" s="95" t="s">
        <v>9315</v>
      </c>
      <c r="E2226" s="96">
        <v>665071</v>
      </c>
      <c r="G2226" s="95" t="s">
        <v>345</v>
      </c>
    </row>
    <row r="2227" spans="1:7">
      <c r="A2227" s="95" t="s">
        <v>1086</v>
      </c>
      <c r="D2227" s="95" t="s">
        <v>9315</v>
      </c>
      <c r="E2227" s="96">
        <v>798270</v>
      </c>
      <c r="G2227" s="95" t="s">
        <v>345</v>
      </c>
    </row>
    <row r="2228" spans="1:7">
      <c r="A2228" s="95" t="s">
        <v>1087</v>
      </c>
      <c r="D2228" s="95" t="s">
        <v>9315</v>
      </c>
      <c r="E2228" s="96">
        <v>72000</v>
      </c>
      <c r="G2228" s="95" t="s">
        <v>345</v>
      </c>
    </row>
    <row r="2229" spans="1:7">
      <c r="A2229" s="95" t="s">
        <v>1088</v>
      </c>
      <c r="D2229" s="95" t="s">
        <v>345</v>
      </c>
      <c r="E2229" s="96">
        <v>16600</v>
      </c>
      <c r="G2229" s="95" t="s">
        <v>345</v>
      </c>
    </row>
    <row r="2230" spans="1:7">
      <c r="A2230" s="95" t="s">
        <v>1089</v>
      </c>
      <c r="D2230" s="95" t="s">
        <v>345</v>
      </c>
      <c r="E2230" s="96">
        <v>35000</v>
      </c>
      <c r="G2230" s="95" t="s">
        <v>345</v>
      </c>
    </row>
    <row r="2231" spans="1:7">
      <c r="A2231" s="95" t="s">
        <v>1090</v>
      </c>
      <c r="D2231" s="95" t="s">
        <v>345</v>
      </c>
      <c r="E2231" s="96">
        <v>59200</v>
      </c>
      <c r="G2231" s="95" t="s">
        <v>345</v>
      </c>
    </row>
    <row r="2232" spans="1:7">
      <c r="A2232" s="95" t="s">
        <v>1091</v>
      </c>
      <c r="D2232" s="95" t="s">
        <v>345</v>
      </c>
      <c r="E2232" s="96">
        <v>22440</v>
      </c>
      <c r="G2232" s="95" t="s">
        <v>345</v>
      </c>
    </row>
    <row r="2233" spans="1:7">
      <c r="A2233" s="95" t="s">
        <v>1092</v>
      </c>
      <c r="D2233" s="95" t="s">
        <v>345</v>
      </c>
      <c r="E2233" s="96">
        <v>7390</v>
      </c>
      <c r="G2233" s="95" t="s">
        <v>345</v>
      </c>
    </row>
    <row r="2234" spans="1:7">
      <c r="A2234" s="95" t="s">
        <v>486</v>
      </c>
      <c r="D2234" s="95" t="s">
        <v>345</v>
      </c>
      <c r="F2234" s="96">
        <v>5200</v>
      </c>
      <c r="G2234" s="95" t="s">
        <v>345</v>
      </c>
    </row>
    <row r="2235" spans="1:7">
      <c r="A2235" s="95" t="s">
        <v>486</v>
      </c>
      <c r="D2235" s="95" t="s">
        <v>345</v>
      </c>
      <c r="F2235" s="96">
        <v>3000000</v>
      </c>
      <c r="G2235" s="95" t="s">
        <v>345</v>
      </c>
    </row>
    <row r="2236" spans="1:7">
      <c r="A2236" s="95" t="s">
        <v>487</v>
      </c>
      <c r="D2236" s="95" t="s">
        <v>345</v>
      </c>
      <c r="F2236" s="96">
        <v>316510</v>
      </c>
      <c r="G2236" s="95" t="s">
        <v>345</v>
      </c>
    </row>
    <row r="2237" spans="1:7">
      <c r="A2237" s="95" t="s">
        <v>488</v>
      </c>
      <c r="D2237" s="95" t="s">
        <v>345</v>
      </c>
      <c r="F2237" s="96">
        <v>200460</v>
      </c>
      <c r="G2237" s="95" t="s">
        <v>345</v>
      </c>
    </row>
    <row r="2238" spans="1:7">
      <c r="A2238" s="95" t="s">
        <v>1093</v>
      </c>
      <c r="D2238" s="95" t="s">
        <v>400</v>
      </c>
      <c r="E2238" s="96">
        <v>788724</v>
      </c>
      <c r="G2238" s="95" t="s">
        <v>345</v>
      </c>
    </row>
    <row r="2239" spans="1:7">
      <c r="A2239" s="95" t="s">
        <v>1094</v>
      </c>
      <c r="D2239" s="95" t="s">
        <v>400</v>
      </c>
      <c r="E2239" s="96">
        <v>-130541</v>
      </c>
      <c r="G2239" s="95" t="s">
        <v>345</v>
      </c>
    </row>
    <row r="2240" spans="1:7">
      <c r="A2240" s="95" t="s">
        <v>492</v>
      </c>
      <c r="D2240" s="95" t="s">
        <v>345</v>
      </c>
      <c r="F2240" s="96">
        <v>788724</v>
      </c>
      <c r="G2240" s="95" t="s">
        <v>345</v>
      </c>
    </row>
    <row r="2241" spans="1:7">
      <c r="A2241" s="95" t="s">
        <v>492</v>
      </c>
      <c r="D2241" s="95" t="s">
        <v>345</v>
      </c>
      <c r="F2241" s="96">
        <v>-130541</v>
      </c>
      <c r="G2241" s="95" t="s">
        <v>345</v>
      </c>
    </row>
    <row r="2242" spans="1:7">
      <c r="A2242" s="95" t="s">
        <v>1095</v>
      </c>
      <c r="D2242" s="95" t="s">
        <v>345</v>
      </c>
      <c r="E2242" s="96">
        <v>34880</v>
      </c>
      <c r="G2242" s="96">
        <v>45253794</v>
      </c>
    </row>
    <row r="2243" spans="1:7">
      <c r="A2243" s="95" t="s">
        <v>1096</v>
      </c>
      <c r="D2243" s="95" t="s">
        <v>9315</v>
      </c>
      <c r="E2243" s="96">
        <v>64000</v>
      </c>
      <c r="G2243" s="96">
        <v>45317794</v>
      </c>
    </row>
    <row r="2244" spans="1:7">
      <c r="A2244" s="95" t="s">
        <v>1097</v>
      </c>
      <c r="D2244" s="95" t="s">
        <v>9315</v>
      </c>
      <c r="E2244" s="96">
        <v>144487</v>
      </c>
      <c r="G2244" s="95" t="s">
        <v>345</v>
      </c>
    </row>
    <row r="2245" spans="1:7">
      <c r="A2245" s="95" t="s">
        <v>1098</v>
      </c>
      <c r="D2245" s="95" t="s">
        <v>9315</v>
      </c>
      <c r="E2245" s="96">
        <v>394730</v>
      </c>
      <c r="G2245" s="95" t="s">
        <v>345</v>
      </c>
    </row>
    <row r="2246" spans="1:7">
      <c r="A2246" s="95" t="s">
        <v>495</v>
      </c>
      <c r="D2246" s="95" t="s">
        <v>345</v>
      </c>
      <c r="F2246" s="96">
        <v>676000</v>
      </c>
      <c r="G2246" s="95" t="s">
        <v>345</v>
      </c>
    </row>
    <row r="2247" spans="1:7">
      <c r="A2247" s="95" t="s">
        <v>496</v>
      </c>
      <c r="D2247" s="95" t="s">
        <v>345</v>
      </c>
      <c r="F2247" s="96">
        <v>800000</v>
      </c>
      <c r="G2247" s="95" t="s">
        <v>345</v>
      </c>
    </row>
    <row r="2248" spans="1:7">
      <c r="A2248" s="95" t="s">
        <v>497</v>
      </c>
      <c r="D2248" s="95" t="s">
        <v>345</v>
      </c>
      <c r="F2248" s="96">
        <v>70000</v>
      </c>
      <c r="G2248" s="95" t="s">
        <v>345</v>
      </c>
    </row>
    <row r="2249" spans="1:7">
      <c r="A2249" s="95" t="s">
        <v>1099</v>
      </c>
      <c r="D2249" s="95" t="s">
        <v>345</v>
      </c>
      <c r="E2249" s="96">
        <v>8560</v>
      </c>
      <c r="G2249" s="95" t="s">
        <v>345</v>
      </c>
    </row>
    <row r="2250" spans="1:7">
      <c r="A2250" s="95" t="s">
        <v>1100</v>
      </c>
      <c r="D2250" s="95" t="s">
        <v>345</v>
      </c>
      <c r="E2250" s="96">
        <v>57530</v>
      </c>
      <c r="G2250" s="95" t="s">
        <v>345</v>
      </c>
    </row>
    <row r="2251" spans="1:7">
      <c r="A2251" s="95" t="s">
        <v>1101</v>
      </c>
      <c r="D2251" s="95" t="s">
        <v>345</v>
      </c>
      <c r="E2251" s="96">
        <v>18210</v>
      </c>
      <c r="G2251" s="95" t="s">
        <v>345</v>
      </c>
    </row>
    <row r="2252" spans="1:7">
      <c r="A2252" s="95" t="s">
        <v>1102</v>
      </c>
      <c r="D2252" s="95" t="s">
        <v>345</v>
      </c>
      <c r="E2252" s="96">
        <v>7390</v>
      </c>
      <c r="G2252" s="95" t="s">
        <v>345</v>
      </c>
    </row>
    <row r="2253" spans="1:7">
      <c r="A2253" s="95" t="s">
        <v>1103</v>
      </c>
      <c r="D2253" s="95" t="s">
        <v>345</v>
      </c>
      <c r="E2253" s="96">
        <v>6060</v>
      </c>
      <c r="G2253" s="95" t="s">
        <v>345</v>
      </c>
    </row>
    <row r="2254" spans="1:7">
      <c r="A2254" s="95" t="s">
        <v>1104</v>
      </c>
      <c r="D2254" s="95" t="s">
        <v>345</v>
      </c>
      <c r="E2254" s="96">
        <v>16600</v>
      </c>
      <c r="G2254" s="95" t="s">
        <v>345</v>
      </c>
    </row>
    <row r="2255" spans="1:7">
      <c r="A2255" s="95" t="s">
        <v>1105</v>
      </c>
      <c r="D2255" s="95" t="s">
        <v>345</v>
      </c>
      <c r="E2255" s="96">
        <v>19200</v>
      </c>
      <c r="G2255" s="95" t="s">
        <v>345</v>
      </c>
    </row>
    <row r="2256" spans="1:7">
      <c r="A2256" s="95" t="s">
        <v>1106</v>
      </c>
      <c r="D2256" s="95" t="s">
        <v>345</v>
      </c>
      <c r="E2256" s="96">
        <v>53340</v>
      </c>
      <c r="G2256" s="95" t="s">
        <v>345</v>
      </c>
    </row>
    <row r="2257" spans="1:7">
      <c r="A2257" s="95" t="s">
        <v>1107</v>
      </c>
      <c r="D2257" s="95" t="s">
        <v>345</v>
      </c>
      <c r="E2257" s="96">
        <v>5400</v>
      </c>
      <c r="G2257" s="95" t="s">
        <v>345</v>
      </c>
    </row>
    <row r="2258" spans="1:7">
      <c r="A2258" s="95" t="s">
        <v>1108</v>
      </c>
      <c r="D2258" s="95" t="s">
        <v>345</v>
      </c>
      <c r="E2258" s="96">
        <v>6240</v>
      </c>
      <c r="G2258" s="95" t="s">
        <v>345</v>
      </c>
    </row>
    <row r="2259" spans="1:7">
      <c r="A2259" s="95" t="s">
        <v>1109</v>
      </c>
      <c r="D2259" s="95" t="s">
        <v>345</v>
      </c>
      <c r="E2259" s="96">
        <v>16260</v>
      </c>
      <c r="G2259" s="95" t="s">
        <v>345</v>
      </c>
    </row>
    <row r="2260" spans="1:7">
      <c r="A2260" s="95" t="s">
        <v>1110</v>
      </c>
      <c r="D2260" s="95" t="s">
        <v>345</v>
      </c>
      <c r="E2260" s="96">
        <v>28500</v>
      </c>
      <c r="G2260" s="95" t="s">
        <v>345</v>
      </c>
    </row>
    <row r="2261" spans="1:7">
      <c r="A2261" s="95" t="s">
        <v>1111</v>
      </c>
      <c r="D2261" s="95" t="s">
        <v>345</v>
      </c>
      <c r="E2261" s="96">
        <v>263560</v>
      </c>
      <c r="G2261" s="95" t="s">
        <v>345</v>
      </c>
    </row>
    <row r="2262" spans="1:7">
      <c r="A2262" s="95" t="s">
        <v>1112</v>
      </c>
      <c r="D2262" s="95" t="s">
        <v>345</v>
      </c>
      <c r="E2262" s="96">
        <v>420600</v>
      </c>
      <c r="G2262" s="95" t="s">
        <v>345</v>
      </c>
    </row>
    <row r="2263" spans="1:7">
      <c r="A2263" s="95" t="s">
        <v>499</v>
      </c>
      <c r="D2263" s="95" t="s">
        <v>345</v>
      </c>
      <c r="F2263" s="96">
        <v>67150</v>
      </c>
      <c r="G2263" s="95" t="s">
        <v>345</v>
      </c>
    </row>
    <row r="2264" spans="1:7">
      <c r="A2264" s="95" t="s">
        <v>499</v>
      </c>
      <c r="D2264" s="95" t="s">
        <v>345</v>
      </c>
      <c r="F2264" s="96">
        <v>64000</v>
      </c>
      <c r="G2264" s="95" t="s">
        <v>345</v>
      </c>
    </row>
    <row r="2265" spans="1:7">
      <c r="A2265" s="95" t="s">
        <v>499</v>
      </c>
      <c r="D2265" s="95" t="s">
        <v>345</v>
      </c>
      <c r="F2265" s="96">
        <v>10000</v>
      </c>
      <c r="G2265" s="95" t="s">
        <v>345</v>
      </c>
    </row>
    <row r="2266" spans="1:7">
      <c r="A2266" s="95" t="s">
        <v>499</v>
      </c>
      <c r="D2266" s="95" t="s">
        <v>345</v>
      </c>
      <c r="F2266" s="96">
        <v>420600</v>
      </c>
      <c r="G2266" s="95" t="s">
        <v>345</v>
      </c>
    </row>
    <row r="2267" spans="1:7">
      <c r="A2267" s="95" t="s">
        <v>500</v>
      </c>
      <c r="D2267" s="95" t="s">
        <v>345</v>
      </c>
      <c r="F2267" s="96">
        <v>1886490</v>
      </c>
      <c r="G2267" s="95" t="s">
        <v>345</v>
      </c>
    </row>
    <row r="2268" spans="1:7">
      <c r="A2268" s="95" t="s">
        <v>501</v>
      </c>
      <c r="D2268" s="95" t="s">
        <v>345</v>
      </c>
      <c r="F2268" s="96">
        <v>81500</v>
      </c>
      <c r="G2268" s="95" t="s">
        <v>345</v>
      </c>
    </row>
    <row r="2269" spans="1:7">
      <c r="A2269" s="95" t="s">
        <v>1113</v>
      </c>
      <c r="D2269" s="95" t="s">
        <v>9315</v>
      </c>
      <c r="E2269" s="96">
        <v>14000</v>
      </c>
      <c r="G2269" s="95" t="s">
        <v>345</v>
      </c>
    </row>
    <row r="2270" spans="1:7">
      <c r="A2270" s="95" t="s">
        <v>1114</v>
      </c>
      <c r="D2270" s="95" t="s">
        <v>9315</v>
      </c>
      <c r="E2270" s="96">
        <v>10000</v>
      </c>
      <c r="G2270" s="95" t="s">
        <v>345</v>
      </c>
    </row>
    <row r="2271" spans="1:7">
      <c r="A2271" s="95" t="s">
        <v>1115</v>
      </c>
      <c r="D2271" s="95" t="s">
        <v>400</v>
      </c>
      <c r="E2271" s="96">
        <v>432900</v>
      </c>
      <c r="G2271" s="95" t="s">
        <v>345</v>
      </c>
    </row>
    <row r="2272" spans="1:7">
      <c r="A2272" s="95" t="s">
        <v>1116</v>
      </c>
      <c r="D2272" s="95" t="s">
        <v>400</v>
      </c>
      <c r="E2272" s="96">
        <v>-216159</v>
      </c>
      <c r="G2272" s="95" t="s">
        <v>345</v>
      </c>
    </row>
    <row r="2273" spans="1:7">
      <c r="A2273" s="95" t="s">
        <v>503</v>
      </c>
      <c r="D2273" s="95" t="s">
        <v>345</v>
      </c>
      <c r="F2273" s="96">
        <v>432900</v>
      </c>
      <c r="G2273" s="95" t="s">
        <v>345</v>
      </c>
    </row>
    <row r="2274" spans="1:7">
      <c r="A2274" s="95" t="s">
        <v>503</v>
      </c>
      <c r="D2274" s="95" t="s">
        <v>345</v>
      </c>
      <c r="F2274" s="96">
        <v>-216159</v>
      </c>
      <c r="G2274" s="96">
        <v>42732721</v>
      </c>
    </row>
    <row r="2275" spans="1:7">
      <c r="A2275" s="95" t="s">
        <v>1117</v>
      </c>
      <c r="D2275" s="95" t="s">
        <v>345</v>
      </c>
      <c r="E2275" s="96">
        <v>35000</v>
      </c>
      <c r="G2275" s="95" t="s">
        <v>345</v>
      </c>
    </row>
    <row r="2276" spans="1:7">
      <c r="A2276" s="95" t="s">
        <v>1118</v>
      </c>
      <c r="D2276" s="95" t="s">
        <v>345</v>
      </c>
      <c r="E2276" s="96">
        <v>9450</v>
      </c>
      <c r="G2276" s="95" t="s">
        <v>345</v>
      </c>
    </row>
    <row r="2277" spans="1:7">
      <c r="A2277" s="95" t="s">
        <v>1119</v>
      </c>
      <c r="D2277" s="95" t="s">
        <v>345</v>
      </c>
      <c r="E2277" s="96">
        <v>19440</v>
      </c>
      <c r="G2277" s="95" t="s">
        <v>345</v>
      </c>
    </row>
    <row r="2278" spans="1:7">
      <c r="A2278" s="95" t="s">
        <v>1120</v>
      </c>
      <c r="D2278" s="95" t="s">
        <v>345</v>
      </c>
      <c r="E2278" s="96">
        <v>17100</v>
      </c>
      <c r="G2278" s="95" t="s">
        <v>345</v>
      </c>
    </row>
    <row r="2279" spans="1:7">
      <c r="A2279" s="95" t="s">
        <v>1121</v>
      </c>
      <c r="D2279" s="95" t="s">
        <v>345</v>
      </c>
      <c r="E2279" s="96">
        <v>14120</v>
      </c>
      <c r="G2279" s="95" t="s">
        <v>345</v>
      </c>
    </row>
    <row r="2280" spans="1:7">
      <c r="A2280" s="95" t="s">
        <v>1122</v>
      </c>
      <c r="D2280" s="95" t="s">
        <v>345</v>
      </c>
      <c r="E2280" s="96">
        <v>35000</v>
      </c>
      <c r="G2280" s="95" t="s">
        <v>345</v>
      </c>
    </row>
    <row r="2281" spans="1:7">
      <c r="A2281" s="95" t="s">
        <v>1123</v>
      </c>
      <c r="D2281" s="95" t="s">
        <v>345</v>
      </c>
      <c r="E2281" s="96">
        <v>38580</v>
      </c>
      <c r="G2281" s="95" t="s">
        <v>345</v>
      </c>
    </row>
    <row r="2282" spans="1:7">
      <c r="A2282" s="95" t="s">
        <v>1124</v>
      </c>
      <c r="D2282" s="95" t="s">
        <v>345</v>
      </c>
      <c r="E2282" s="96">
        <v>73500</v>
      </c>
      <c r="G2282" s="95" t="s">
        <v>345</v>
      </c>
    </row>
    <row r="2283" spans="1:7">
      <c r="A2283" s="95" t="s">
        <v>1125</v>
      </c>
      <c r="D2283" s="95" t="s">
        <v>345</v>
      </c>
      <c r="E2283" s="96">
        <v>57000</v>
      </c>
      <c r="G2283" s="95" t="s">
        <v>345</v>
      </c>
    </row>
    <row r="2284" spans="1:7">
      <c r="A2284" s="95" t="s">
        <v>1126</v>
      </c>
      <c r="D2284" s="95" t="s">
        <v>345</v>
      </c>
      <c r="E2284" s="96">
        <v>51070</v>
      </c>
      <c r="G2284" s="95" t="s">
        <v>345</v>
      </c>
    </row>
    <row r="2285" spans="1:7">
      <c r="A2285" s="95" t="s">
        <v>1127</v>
      </c>
      <c r="D2285" s="95" t="s">
        <v>345</v>
      </c>
      <c r="E2285" s="96">
        <v>37090</v>
      </c>
      <c r="G2285" s="95" t="s">
        <v>345</v>
      </c>
    </row>
    <row r="2286" spans="1:7">
      <c r="A2286" s="95" t="s">
        <v>1128</v>
      </c>
      <c r="D2286" s="95" t="s">
        <v>345</v>
      </c>
      <c r="E2286" s="96">
        <v>136850</v>
      </c>
      <c r="G2286" s="95" t="s">
        <v>345</v>
      </c>
    </row>
    <row r="2287" spans="1:7">
      <c r="A2287" s="95" t="s">
        <v>504</v>
      </c>
      <c r="D2287" s="95" t="s">
        <v>9315</v>
      </c>
      <c r="F2287" s="96">
        <v>918738</v>
      </c>
      <c r="G2287" s="95" t="s">
        <v>345</v>
      </c>
    </row>
    <row r="2288" spans="1:7">
      <c r="A2288" s="95" t="s">
        <v>504</v>
      </c>
      <c r="D2288" s="95" t="s">
        <v>9315</v>
      </c>
      <c r="F2288" s="96">
        <v>4278554</v>
      </c>
      <c r="G2288" s="95" t="s">
        <v>345</v>
      </c>
    </row>
    <row r="2289" spans="1:7">
      <c r="A2289" s="95" t="s">
        <v>504</v>
      </c>
      <c r="D2289" s="95" t="s">
        <v>345</v>
      </c>
      <c r="F2289" s="96">
        <v>5800</v>
      </c>
      <c r="G2289" s="95" t="s">
        <v>345</v>
      </c>
    </row>
    <row r="2290" spans="1:7">
      <c r="A2290" s="95" t="s">
        <v>506</v>
      </c>
      <c r="D2290" s="95" t="s">
        <v>345</v>
      </c>
      <c r="F2290" s="96">
        <v>16170</v>
      </c>
      <c r="G2290" s="95" t="s">
        <v>345</v>
      </c>
    </row>
    <row r="2291" spans="1:7">
      <c r="A2291" s="95" t="s">
        <v>507</v>
      </c>
      <c r="D2291" s="95" t="s">
        <v>345</v>
      </c>
      <c r="F2291" s="96">
        <v>39960</v>
      </c>
      <c r="G2291" s="95" t="s">
        <v>345</v>
      </c>
    </row>
    <row r="2292" spans="1:7">
      <c r="A2292" s="95" t="s">
        <v>1129</v>
      </c>
      <c r="D2292" s="95" t="s">
        <v>400</v>
      </c>
      <c r="E2292" s="96">
        <v>615927</v>
      </c>
      <c r="G2292" s="95" t="s">
        <v>345</v>
      </c>
    </row>
    <row r="2293" spans="1:7">
      <c r="A2293" s="95" t="s">
        <v>1130</v>
      </c>
      <c r="D2293" s="95" t="s">
        <v>400</v>
      </c>
      <c r="E2293" s="96">
        <v>-37400</v>
      </c>
      <c r="G2293" s="95" t="s">
        <v>345</v>
      </c>
    </row>
    <row r="2294" spans="1:7">
      <c r="A2294" s="95" t="s">
        <v>509</v>
      </c>
      <c r="D2294" s="95" t="s">
        <v>345</v>
      </c>
      <c r="F2294" s="96">
        <v>615927</v>
      </c>
      <c r="G2294" s="95" t="s">
        <v>345</v>
      </c>
    </row>
    <row r="2295" spans="1:7">
      <c r="A2295" s="95" t="s">
        <v>509</v>
      </c>
      <c r="D2295" s="95" t="s">
        <v>345</v>
      </c>
      <c r="F2295" s="96">
        <v>-37400</v>
      </c>
      <c r="G2295" s="96">
        <v>37997699</v>
      </c>
    </row>
    <row r="2296" spans="1:7">
      <c r="A2296" s="95" t="s">
        <v>511</v>
      </c>
      <c r="D2296" s="95" t="s">
        <v>9315</v>
      </c>
      <c r="F2296" s="96">
        <v>539217</v>
      </c>
      <c r="G2296" s="95" t="s">
        <v>345</v>
      </c>
    </row>
    <row r="2297" spans="1:7">
      <c r="A2297" s="95" t="s">
        <v>511</v>
      </c>
      <c r="D2297" s="95" t="s">
        <v>345</v>
      </c>
      <c r="F2297" s="96">
        <v>32000</v>
      </c>
      <c r="G2297" s="95" t="s">
        <v>345</v>
      </c>
    </row>
    <row r="2298" spans="1:7">
      <c r="A2298" s="95" t="s">
        <v>511</v>
      </c>
      <c r="D2298" s="95" t="s">
        <v>345</v>
      </c>
      <c r="F2298" s="96">
        <v>110160</v>
      </c>
      <c r="G2298" s="95" t="s">
        <v>345</v>
      </c>
    </row>
    <row r="2299" spans="1:7">
      <c r="A2299" s="95" t="s">
        <v>512</v>
      </c>
      <c r="D2299" s="95" t="s">
        <v>345</v>
      </c>
      <c r="F2299" s="96">
        <v>124540</v>
      </c>
      <c r="G2299" s="95" t="s">
        <v>345</v>
      </c>
    </row>
    <row r="2300" spans="1:7">
      <c r="A2300" s="95" t="s">
        <v>513</v>
      </c>
      <c r="D2300" s="95" t="s">
        <v>345</v>
      </c>
      <c r="F2300" s="96">
        <v>288860</v>
      </c>
      <c r="G2300" s="95" t="s">
        <v>345</v>
      </c>
    </row>
    <row r="2301" spans="1:7">
      <c r="A2301" s="95" t="s">
        <v>514</v>
      </c>
      <c r="D2301" s="95" t="s">
        <v>345</v>
      </c>
      <c r="F2301" s="96">
        <v>21570</v>
      </c>
      <c r="G2301" s="95" t="s">
        <v>345</v>
      </c>
    </row>
    <row r="2302" spans="1:7">
      <c r="A2302" s="95" t="s">
        <v>1131</v>
      </c>
      <c r="D2302" s="95" t="s">
        <v>345</v>
      </c>
      <c r="E2302" s="96">
        <v>105460</v>
      </c>
      <c r="G2302" s="95" t="s">
        <v>345</v>
      </c>
    </row>
    <row r="2303" spans="1:7">
      <c r="A2303" s="95" t="s">
        <v>1132</v>
      </c>
      <c r="D2303" s="95" t="s">
        <v>345</v>
      </c>
      <c r="E2303" s="96">
        <v>110160</v>
      </c>
      <c r="G2303" s="95" t="s">
        <v>345</v>
      </c>
    </row>
    <row r="2304" spans="1:7">
      <c r="A2304" s="95" t="s">
        <v>1133</v>
      </c>
      <c r="D2304" s="95" t="s">
        <v>9315</v>
      </c>
      <c r="E2304" s="96">
        <v>32000</v>
      </c>
      <c r="G2304" s="95" t="s">
        <v>345</v>
      </c>
    </row>
    <row r="2305" spans="1:7">
      <c r="A2305" s="95" t="s">
        <v>1134</v>
      </c>
      <c r="D2305" s="95" t="s">
        <v>400</v>
      </c>
      <c r="E2305" s="96">
        <v>490871</v>
      </c>
      <c r="G2305" s="95" t="s">
        <v>345</v>
      </c>
    </row>
    <row r="2306" spans="1:7">
      <c r="A2306" s="95" t="s">
        <v>1135</v>
      </c>
      <c r="D2306" s="95" t="s">
        <v>400</v>
      </c>
      <c r="E2306" s="96">
        <v>-17200</v>
      </c>
      <c r="G2306" s="95" t="s">
        <v>345</v>
      </c>
    </row>
    <row r="2307" spans="1:7">
      <c r="A2307" s="95" t="s">
        <v>516</v>
      </c>
      <c r="D2307" s="95" t="s">
        <v>345</v>
      </c>
      <c r="F2307" s="96">
        <v>490871</v>
      </c>
      <c r="G2307" s="95" t="s">
        <v>345</v>
      </c>
    </row>
    <row r="2308" spans="1:7">
      <c r="A2308" s="95" t="s">
        <v>516</v>
      </c>
      <c r="D2308" s="95" t="s">
        <v>345</v>
      </c>
      <c r="F2308" s="96">
        <v>-17200</v>
      </c>
      <c r="G2308" s="95" t="s">
        <v>345</v>
      </c>
    </row>
    <row r="2309" spans="1:7">
      <c r="A2309" s="95" t="s">
        <v>354</v>
      </c>
      <c r="D2309" s="95" t="s">
        <v>9315</v>
      </c>
      <c r="F2309" s="96">
        <v>24500</v>
      </c>
      <c r="G2309" s="95" t="s">
        <v>345</v>
      </c>
    </row>
    <row r="2310" spans="1:7">
      <c r="A2310" s="95" t="s">
        <v>354</v>
      </c>
      <c r="D2310" s="95" t="s">
        <v>9315</v>
      </c>
      <c r="F2310" s="96">
        <v>15000</v>
      </c>
      <c r="G2310" s="96">
        <v>37089472</v>
      </c>
    </row>
    <row r="2311" spans="1:7">
      <c r="A2311" s="95" t="s">
        <v>1136</v>
      </c>
      <c r="D2311" s="95" t="s">
        <v>345</v>
      </c>
      <c r="E2311" s="96">
        <v>22380</v>
      </c>
      <c r="G2311" s="95" t="s">
        <v>345</v>
      </c>
    </row>
    <row r="2312" spans="1:7">
      <c r="A2312" s="95" t="s">
        <v>1137</v>
      </c>
      <c r="D2312" s="95" t="s">
        <v>345</v>
      </c>
      <c r="E2312" s="96">
        <v>31000</v>
      </c>
      <c r="G2312" s="95" t="s">
        <v>345</v>
      </c>
    </row>
    <row r="2313" spans="1:7">
      <c r="A2313" s="95" t="s">
        <v>1138</v>
      </c>
      <c r="D2313" s="95" t="s">
        <v>345</v>
      </c>
      <c r="E2313" s="96">
        <v>10970</v>
      </c>
      <c r="G2313" s="95" t="s">
        <v>345</v>
      </c>
    </row>
    <row r="2314" spans="1:7">
      <c r="A2314" s="95" t="s">
        <v>1139</v>
      </c>
      <c r="D2314" s="95" t="s">
        <v>345</v>
      </c>
      <c r="E2314" s="96">
        <v>34000</v>
      </c>
      <c r="G2314" s="95" t="s">
        <v>345</v>
      </c>
    </row>
    <row r="2315" spans="1:7">
      <c r="A2315" s="95" t="s">
        <v>1140</v>
      </c>
      <c r="D2315" s="95" t="s">
        <v>345</v>
      </c>
      <c r="E2315" s="96">
        <v>68900</v>
      </c>
      <c r="G2315" s="95" t="s">
        <v>345</v>
      </c>
    </row>
    <row r="2316" spans="1:7">
      <c r="A2316" s="95" t="s">
        <v>1141</v>
      </c>
      <c r="D2316" s="95" t="s">
        <v>345</v>
      </c>
      <c r="E2316" s="96">
        <v>71070</v>
      </c>
      <c r="G2316" s="95" t="s">
        <v>345</v>
      </c>
    </row>
    <row r="2317" spans="1:7">
      <c r="A2317" s="95" t="s">
        <v>1142</v>
      </c>
      <c r="D2317" s="95" t="s">
        <v>345</v>
      </c>
      <c r="E2317" s="96">
        <v>87480</v>
      </c>
      <c r="G2317" s="95" t="s">
        <v>345</v>
      </c>
    </row>
    <row r="2318" spans="1:7">
      <c r="A2318" s="95" t="s">
        <v>1143</v>
      </c>
      <c r="D2318" s="95" t="s">
        <v>345</v>
      </c>
      <c r="E2318" s="96">
        <v>87000</v>
      </c>
      <c r="G2318" s="95" t="s">
        <v>345</v>
      </c>
    </row>
    <row r="2319" spans="1:7">
      <c r="A2319" s="95" t="s">
        <v>1144</v>
      </c>
      <c r="D2319" s="95" t="s">
        <v>345</v>
      </c>
      <c r="E2319" s="96">
        <v>6040</v>
      </c>
      <c r="G2319" s="95" t="s">
        <v>345</v>
      </c>
    </row>
    <row r="2320" spans="1:7">
      <c r="A2320" s="95" t="s">
        <v>1145</v>
      </c>
      <c r="D2320" s="95" t="s">
        <v>345</v>
      </c>
      <c r="E2320" s="96">
        <v>16000</v>
      </c>
      <c r="G2320" s="95" t="s">
        <v>345</v>
      </c>
    </row>
    <row r="2321" spans="1:7">
      <c r="A2321" s="95" t="s">
        <v>1146</v>
      </c>
      <c r="D2321" s="95" t="s">
        <v>345</v>
      </c>
      <c r="E2321" s="96">
        <v>67000</v>
      </c>
      <c r="G2321" s="95" t="s">
        <v>345</v>
      </c>
    </row>
    <row r="2322" spans="1:7">
      <c r="A2322" s="95" t="s">
        <v>1147</v>
      </c>
      <c r="D2322" s="95" t="s">
        <v>345</v>
      </c>
      <c r="E2322" s="96">
        <v>6870</v>
      </c>
      <c r="G2322" s="95" t="s">
        <v>345</v>
      </c>
    </row>
    <row r="2323" spans="1:7">
      <c r="A2323" s="95" t="s">
        <v>1148</v>
      </c>
      <c r="D2323" s="95" t="s">
        <v>345</v>
      </c>
      <c r="E2323" s="96">
        <v>70900</v>
      </c>
      <c r="G2323" s="95" t="s">
        <v>345</v>
      </c>
    </row>
    <row r="2324" spans="1:7">
      <c r="A2324" s="95" t="s">
        <v>1149</v>
      </c>
      <c r="D2324" s="95" t="s">
        <v>345</v>
      </c>
      <c r="E2324" s="96">
        <v>110100</v>
      </c>
      <c r="G2324" s="95" t="s">
        <v>345</v>
      </c>
    </row>
    <row r="2325" spans="1:7">
      <c r="A2325" s="95" t="s">
        <v>1150</v>
      </c>
      <c r="D2325" s="95" t="s">
        <v>345</v>
      </c>
      <c r="E2325" s="96">
        <v>39700</v>
      </c>
      <c r="G2325" s="95" t="s">
        <v>345</v>
      </c>
    </row>
    <row r="2326" spans="1:7">
      <c r="A2326" s="95" t="s">
        <v>1151</v>
      </c>
      <c r="D2326" s="95" t="s">
        <v>345</v>
      </c>
      <c r="E2326" s="96">
        <v>154800</v>
      </c>
      <c r="G2326" s="95" t="s">
        <v>345</v>
      </c>
    </row>
    <row r="2327" spans="1:7">
      <c r="A2327" s="95" t="s">
        <v>518</v>
      </c>
      <c r="D2327" s="95" t="s">
        <v>345</v>
      </c>
      <c r="F2327" s="96">
        <v>28000</v>
      </c>
      <c r="G2327" s="95" t="s">
        <v>345</v>
      </c>
    </row>
    <row r="2328" spans="1:7">
      <c r="A2328" s="95" t="s">
        <v>519</v>
      </c>
      <c r="D2328" s="95" t="s">
        <v>345</v>
      </c>
      <c r="F2328" s="96">
        <v>328190</v>
      </c>
      <c r="G2328" s="95" t="s">
        <v>345</v>
      </c>
    </row>
    <row r="2329" spans="1:7">
      <c r="A2329" s="95" t="s">
        <v>1152</v>
      </c>
      <c r="D2329" s="95" t="s">
        <v>9315</v>
      </c>
      <c r="E2329" s="96">
        <v>15631</v>
      </c>
      <c r="G2329" s="95" t="s">
        <v>345</v>
      </c>
    </row>
    <row r="2330" spans="1:7">
      <c r="A2330" s="95" t="s">
        <v>1153</v>
      </c>
      <c r="D2330" s="95" t="s">
        <v>9315</v>
      </c>
      <c r="E2330" s="96">
        <v>28000</v>
      </c>
      <c r="G2330" s="95" t="s">
        <v>345</v>
      </c>
    </row>
    <row r="2331" spans="1:7">
      <c r="A2331" s="95" t="s">
        <v>1154</v>
      </c>
      <c r="D2331" s="95" t="s">
        <v>9315</v>
      </c>
      <c r="E2331" s="96">
        <v>11340</v>
      </c>
      <c r="G2331" s="95" t="s">
        <v>345</v>
      </c>
    </row>
    <row r="2332" spans="1:7">
      <c r="A2332" s="95" t="s">
        <v>1155</v>
      </c>
      <c r="D2332" s="95" t="s">
        <v>400</v>
      </c>
      <c r="E2332" s="96">
        <v>726182</v>
      </c>
      <c r="G2332" s="95" t="s">
        <v>345</v>
      </c>
    </row>
    <row r="2333" spans="1:7">
      <c r="A2333" s="95" t="s">
        <v>1156</v>
      </c>
      <c r="D2333" s="95" t="s">
        <v>400</v>
      </c>
      <c r="E2333" s="96">
        <v>-203559</v>
      </c>
      <c r="G2333" s="95" t="s">
        <v>345</v>
      </c>
    </row>
    <row r="2334" spans="1:7">
      <c r="A2334" s="95" t="s">
        <v>522</v>
      </c>
      <c r="D2334" s="95" t="s">
        <v>345</v>
      </c>
      <c r="F2334" s="96">
        <v>726182</v>
      </c>
      <c r="G2334" s="95" t="s">
        <v>345</v>
      </c>
    </row>
    <row r="2335" spans="1:7">
      <c r="A2335" s="95" t="s">
        <v>522</v>
      </c>
      <c r="D2335" s="95" t="s">
        <v>345</v>
      </c>
      <c r="F2335" s="96">
        <v>-203559</v>
      </c>
      <c r="G2335" s="96">
        <v>37672463</v>
      </c>
    </row>
    <row r="2336" spans="1:7">
      <c r="A2336" s="95" t="s">
        <v>1157</v>
      </c>
      <c r="D2336" s="95" t="s">
        <v>345</v>
      </c>
      <c r="E2336" s="96">
        <v>21570</v>
      </c>
      <c r="G2336" s="95" t="s">
        <v>345</v>
      </c>
    </row>
    <row r="2337" spans="1:7">
      <c r="A2337" s="95" t="s">
        <v>1158</v>
      </c>
      <c r="D2337" s="95" t="s">
        <v>345</v>
      </c>
      <c r="E2337" s="96">
        <v>12360</v>
      </c>
      <c r="G2337" s="95" t="s">
        <v>345</v>
      </c>
    </row>
    <row r="2338" spans="1:7">
      <c r="A2338" s="95" t="s">
        <v>1159</v>
      </c>
      <c r="D2338" s="95" t="s">
        <v>345</v>
      </c>
      <c r="E2338" s="96">
        <v>68900</v>
      </c>
      <c r="G2338" s="95" t="s">
        <v>345</v>
      </c>
    </row>
    <row r="2339" spans="1:7">
      <c r="A2339" s="95" t="s">
        <v>523</v>
      </c>
      <c r="D2339" s="95" t="s">
        <v>345</v>
      </c>
      <c r="F2339" s="96">
        <v>48000</v>
      </c>
      <c r="G2339" s="95" t="s">
        <v>345</v>
      </c>
    </row>
    <row r="2340" spans="1:7">
      <c r="A2340" s="95" t="s">
        <v>525</v>
      </c>
      <c r="D2340" s="95" t="s">
        <v>345</v>
      </c>
      <c r="F2340" s="96">
        <v>114390</v>
      </c>
      <c r="G2340" s="95" t="s">
        <v>345</v>
      </c>
    </row>
    <row r="2341" spans="1:7">
      <c r="A2341" s="95" t="s">
        <v>526</v>
      </c>
      <c r="D2341" s="95" t="s">
        <v>345</v>
      </c>
      <c r="F2341" s="96">
        <v>741890</v>
      </c>
      <c r="G2341" s="95" t="s">
        <v>345</v>
      </c>
    </row>
    <row r="2342" spans="1:7">
      <c r="A2342" s="95" t="s">
        <v>527</v>
      </c>
      <c r="D2342" s="95" t="s">
        <v>345</v>
      </c>
      <c r="F2342" s="96">
        <v>263560</v>
      </c>
      <c r="G2342" s="95" t="s">
        <v>345</v>
      </c>
    </row>
    <row r="2343" spans="1:7">
      <c r="A2343" s="95" t="s">
        <v>1160</v>
      </c>
      <c r="D2343" s="95" t="s">
        <v>9315</v>
      </c>
      <c r="E2343" s="96">
        <v>48000</v>
      </c>
      <c r="G2343" s="95" t="s">
        <v>345</v>
      </c>
    </row>
    <row r="2344" spans="1:7">
      <c r="A2344" s="95" t="s">
        <v>1161</v>
      </c>
      <c r="D2344" s="95" t="s">
        <v>400</v>
      </c>
      <c r="E2344" s="96">
        <v>411056</v>
      </c>
      <c r="G2344" s="95" t="s">
        <v>345</v>
      </c>
    </row>
    <row r="2345" spans="1:7">
      <c r="A2345" s="95" t="s">
        <v>1162</v>
      </c>
      <c r="D2345" s="95" t="s">
        <v>400</v>
      </c>
      <c r="E2345" s="96">
        <v>-152014</v>
      </c>
      <c r="G2345" s="95" t="s">
        <v>345</v>
      </c>
    </row>
    <row r="2346" spans="1:7">
      <c r="A2346" s="95" t="s">
        <v>529</v>
      </c>
      <c r="D2346" s="95" t="s">
        <v>345</v>
      </c>
      <c r="F2346" s="96">
        <v>411056</v>
      </c>
      <c r="G2346" s="95" t="s">
        <v>345</v>
      </c>
    </row>
    <row r="2347" spans="1:7">
      <c r="A2347" s="95" t="s">
        <v>529</v>
      </c>
      <c r="D2347" s="95" t="s">
        <v>345</v>
      </c>
      <c r="F2347" s="96">
        <v>-152014</v>
      </c>
      <c r="G2347" s="96">
        <v>36655453</v>
      </c>
    </row>
    <row r="2348" spans="1:7">
      <c r="A2348" s="95" t="s">
        <v>1163</v>
      </c>
      <c r="D2348" s="95" t="s">
        <v>9315</v>
      </c>
      <c r="E2348" s="96">
        <v>142681</v>
      </c>
      <c r="G2348" s="95" t="s">
        <v>345</v>
      </c>
    </row>
    <row r="2349" spans="1:7">
      <c r="A2349" s="95" t="s">
        <v>1164</v>
      </c>
      <c r="D2349" s="95" t="s">
        <v>9315</v>
      </c>
      <c r="E2349" s="96">
        <v>392644</v>
      </c>
      <c r="G2349" s="95" t="s">
        <v>345</v>
      </c>
    </row>
    <row r="2350" spans="1:7">
      <c r="A2350" s="95" t="s">
        <v>1165</v>
      </c>
      <c r="D2350" s="95" t="s">
        <v>9315</v>
      </c>
      <c r="E2350" s="96">
        <v>22400</v>
      </c>
      <c r="G2350" s="95" t="s">
        <v>345</v>
      </c>
    </row>
    <row r="2351" spans="1:7">
      <c r="A2351" s="95" t="s">
        <v>1166</v>
      </c>
      <c r="D2351" s="95" t="s">
        <v>345</v>
      </c>
      <c r="E2351" s="96">
        <v>147210</v>
      </c>
      <c r="G2351" s="95" t="s">
        <v>345</v>
      </c>
    </row>
    <row r="2352" spans="1:7">
      <c r="A2352" s="95" t="s">
        <v>1167</v>
      </c>
      <c r="D2352" s="95" t="s">
        <v>345</v>
      </c>
      <c r="E2352" s="96">
        <v>26600</v>
      </c>
      <c r="G2352" s="95" t="s">
        <v>345</v>
      </c>
    </row>
    <row r="2353" spans="1:7">
      <c r="A2353" s="95" t="s">
        <v>1168</v>
      </c>
      <c r="D2353" s="95" t="s">
        <v>345</v>
      </c>
      <c r="E2353" s="96">
        <v>20710</v>
      </c>
      <c r="G2353" s="95" t="s">
        <v>345</v>
      </c>
    </row>
    <row r="2354" spans="1:7">
      <c r="A2354" s="95" t="s">
        <v>1169</v>
      </c>
      <c r="D2354" s="95" t="s">
        <v>345</v>
      </c>
      <c r="E2354" s="96">
        <v>614400</v>
      </c>
      <c r="G2354" s="95" t="s">
        <v>345</v>
      </c>
    </row>
    <row r="2355" spans="1:7">
      <c r="A2355" s="95" t="s">
        <v>1170</v>
      </c>
      <c r="D2355" s="95" t="s">
        <v>345</v>
      </c>
      <c r="E2355" s="96">
        <v>276280</v>
      </c>
      <c r="G2355" s="95" t="s">
        <v>345</v>
      </c>
    </row>
    <row r="2356" spans="1:7">
      <c r="A2356" s="95" t="s">
        <v>1171</v>
      </c>
      <c r="D2356" s="95" t="s">
        <v>345</v>
      </c>
      <c r="E2356" s="96">
        <v>11850</v>
      </c>
      <c r="G2356" s="95" t="s">
        <v>345</v>
      </c>
    </row>
    <row r="2357" spans="1:7">
      <c r="A2357" s="95" t="s">
        <v>1172</v>
      </c>
      <c r="D2357" s="95" t="s">
        <v>345</v>
      </c>
      <c r="E2357" s="96">
        <v>36150</v>
      </c>
      <c r="G2357" s="95" t="s">
        <v>345</v>
      </c>
    </row>
    <row r="2358" spans="1:7">
      <c r="A2358" s="95" t="s">
        <v>1173</v>
      </c>
      <c r="D2358" s="95" t="s">
        <v>345</v>
      </c>
      <c r="E2358" s="96">
        <v>34000</v>
      </c>
      <c r="G2358" s="95" t="s">
        <v>345</v>
      </c>
    </row>
    <row r="2359" spans="1:7">
      <c r="A2359" s="95" t="s">
        <v>1174</v>
      </c>
      <c r="D2359" s="95" t="s">
        <v>345</v>
      </c>
      <c r="E2359" s="96">
        <v>57000</v>
      </c>
      <c r="G2359" s="95" t="s">
        <v>345</v>
      </c>
    </row>
    <row r="2360" spans="1:7">
      <c r="A2360" s="95" t="s">
        <v>1175</v>
      </c>
      <c r="D2360" s="95" t="s">
        <v>345</v>
      </c>
      <c r="E2360" s="96">
        <v>9720</v>
      </c>
      <c r="G2360" s="95" t="s">
        <v>345</v>
      </c>
    </row>
    <row r="2361" spans="1:7">
      <c r="A2361" s="95" t="s">
        <v>1176</v>
      </c>
      <c r="D2361" s="95" t="s">
        <v>345</v>
      </c>
      <c r="E2361" s="96">
        <v>36270</v>
      </c>
      <c r="G2361" s="95" t="s">
        <v>345</v>
      </c>
    </row>
    <row r="2362" spans="1:7">
      <c r="A2362" s="95" t="s">
        <v>1177</v>
      </c>
      <c r="D2362" s="95" t="s">
        <v>345</v>
      </c>
      <c r="E2362" s="96">
        <v>21480</v>
      </c>
      <c r="G2362" s="95" t="s">
        <v>345</v>
      </c>
    </row>
    <row r="2363" spans="1:7">
      <c r="A2363" s="95" t="s">
        <v>1178</v>
      </c>
      <c r="D2363" s="95" t="s">
        <v>345</v>
      </c>
      <c r="E2363" s="96">
        <v>8070</v>
      </c>
      <c r="G2363" s="95" t="s">
        <v>345</v>
      </c>
    </row>
    <row r="2364" spans="1:7">
      <c r="A2364" s="95" t="s">
        <v>1179</v>
      </c>
      <c r="D2364" s="95" t="s">
        <v>345</v>
      </c>
      <c r="E2364" s="96">
        <v>72070</v>
      </c>
      <c r="G2364" s="95" t="s">
        <v>345</v>
      </c>
    </row>
    <row r="2365" spans="1:7">
      <c r="A2365" s="95" t="s">
        <v>1180</v>
      </c>
      <c r="D2365" s="95" t="s">
        <v>345</v>
      </c>
      <c r="E2365" s="96">
        <v>34620</v>
      </c>
      <c r="G2365" s="95" t="s">
        <v>345</v>
      </c>
    </row>
    <row r="2366" spans="1:7">
      <c r="A2366" s="95" t="s">
        <v>1181</v>
      </c>
      <c r="D2366" s="95" t="s">
        <v>345</v>
      </c>
      <c r="E2366" s="96">
        <v>72070</v>
      </c>
      <c r="G2366" s="95" t="s">
        <v>345</v>
      </c>
    </row>
    <row r="2367" spans="1:7">
      <c r="A2367" s="95" t="s">
        <v>533</v>
      </c>
      <c r="D2367" s="95" t="s">
        <v>345</v>
      </c>
      <c r="F2367" s="96">
        <v>1377357</v>
      </c>
      <c r="G2367" s="95" t="s">
        <v>345</v>
      </c>
    </row>
    <row r="2368" spans="1:7">
      <c r="A2368" s="95" t="s">
        <v>534</v>
      </c>
      <c r="D2368" s="95" t="s">
        <v>345</v>
      </c>
      <c r="F2368" s="96">
        <v>277270</v>
      </c>
      <c r="G2368" s="95" t="s">
        <v>345</v>
      </c>
    </row>
    <row r="2369" spans="1:7">
      <c r="A2369" s="95" t="s">
        <v>1182</v>
      </c>
      <c r="D2369" s="95" t="s">
        <v>345</v>
      </c>
      <c r="F2369" s="96">
        <v>1390000</v>
      </c>
      <c r="G2369" s="95" t="s">
        <v>345</v>
      </c>
    </row>
    <row r="2370" spans="1:7">
      <c r="A2370" s="95" t="s">
        <v>1183</v>
      </c>
      <c r="D2370" s="95" t="s">
        <v>400</v>
      </c>
      <c r="E2370" s="96">
        <v>392969</v>
      </c>
      <c r="G2370" s="95" t="s">
        <v>345</v>
      </c>
    </row>
    <row r="2371" spans="1:7">
      <c r="A2371" s="95" t="s">
        <v>1184</v>
      </c>
      <c r="D2371" s="95" t="s">
        <v>400</v>
      </c>
      <c r="E2371" s="96">
        <v>87000</v>
      </c>
      <c r="G2371" s="95" t="s">
        <v>345</v>
      </c>
    </row>
    <row r="2372" spans="1:7">
      <c r="A2372" s="95" t="s">
        <v>1185</v>
      </c>
      <c r="D2372" s="95" t="s">
        <v>400</v>
      </c>
      <c r="E2372" s="96">
        <v>-144628</v>
      </c>
      <c r="G2372" s="95" t="s">
        <v>345</v>
      </c>
    </row>
    <row r="2373" spans="1:7">
      <c r="A2373" s="95" t="s">
        <v>537</v>
      </c>
      <c r="D2373" s="95" t="s">
        <v>345</v>
      </c>
      <c r="F2373" s="96">
        <v>392969</v>
      </c>
      <c r="G2373" s="95" t="s">
        <v>345</v>
      </c>
    </row>
    <row r="2374" spans="1:7">
      <c r="A2374" s="95" t="s">
        <v>537</v>
      </c>
      <c r="D2374" s="95" t="s">
        <v>345</v>
      </c>
      <c r="F2374" s="96">
        <v>-144628</v>
      </c>
      <c r="G2374" s="95" t="s">
        <v>345</v>
      </c>
    </row>
    <row r="2375" spans="1:7">
      <c r="A2375" s="95" t="s">
        <v>537</v>
      </c>
      <c r="D2375" s="95" t="s">
        <v>345</v>
      </c>
      <c r="F2375" s="96">
        <v>87000</v>
      </c>
      <c r="G2375" s="96">
        <v>35647051</v>
      </c>
    </row>
    <row r="2376" spans="1:7">
      <c r="A2376" s="95" t="s">
        <v>1186</v>
      </c>
      <c r="D2376" s="95" t="s">
        <v>345</v>
      </c>
      <c r="E2376" s="96">
        <v>18480</v>
      </c>
      <c r="G2376" s="95" t="s">
        <v>345</v>
      </c>
    </row>
    <row r="2377" spans="1:7">
      <c r="A2377" s="95" t="s">
        <v>1187</v>
      </c>
      <c r="D2377" s="95" t="s">
        <v>345</v>
      </c>
      <c r="E2377" s="96">
        <v>34000</v>
      </c>
      <c r="G2377" s="95" t="s">
        <v>345</v>
      </c>
    </row>
    <row r="2378" spans="1:7">
      <c r="A2378" s="95" t="s">
        <v>1188</v>
      </c>
      <c r="D2378" s="95" t="s">
        <v>345</v>
      </c>
      <c r="E2378" s="96">
        <v>18200</v>
      </c>
      <c r="G2378" s="95" t="s">
        <v>345</v>
      </c>
    </row>
    <row r="2379" spans="1:7">
      <c r="A2379" s="95" t="s">
        <v>1189</v>
      </c>
      <c r="D2379" s="95" t="s">
        <v>345</v>
      </c>
      <c r="E2379" s="96">
        <v>20140</v>
      </c>
      <c r="G2379" s="95" t="s">
        <v>345</v>
      </c>
    </row>
    <row r="2380" spans="1:7">
      <c r="A2380" s="95" t="s">
        <v>1190</v>
      </c>
      <c r="D2380" s="95" t="s">
        <v>345</v>
      </c>
      <c r="E2380" s="96">
        <v>129820</v>
      </c>
      <c r="G2380" s="95" t="s">
        <v>345</v>
      </c>
    </row>
    <row r="2381" spans="1:7">
      <c r="A2381" s="95" t="s">
        <v>1191</v>
      </c>
      <c r="D2381" s="95" t="s">
        <v>345</v>
      </c>
      <c r="E2381" s="96">
        <v>378000</v>
      </c>
      <c r="G2381" s="95" t="s">
        <v>345</v>
      </c>
    </row>
    <row r="2382" spans="1:7">
      <c r="A2382" s="95" t="s">
        <v>1192</v>
      </c>
      <c r="D2382" s="95" t="s">
        <v>345</v>
      </c>
      <c r="E2382" s="96">
        <v>60940</v>
      </c>
      <c r="G2382" s="95" t="s">
        <v>345</v>
      </c>
    </row>
    <row r="2383" spans="1:7">
      <c r="A2383" s="95" t="s">
        <v>1193</v>
      </c>
      <c r="D2383" s="95" t="s">
        <v>345</v>
      </c>
      <c r="E2383" s="96">
        <v>238550</v>
      </c>
      <c r="G2383" s="95" t="s">
        <v>345</v>
      </c>
    </row>
    <row r="2384" spans="1:7">
      <c r="A2384" s="95" t="s">
        <v>1194</v>
      </c>
      <c r="D2384" s="95" t="s">
        <v>345</v>
      </c>
      <c r="E2384" s="96">
        <v>20490</v>
      </c>
      <c r="G2384" s="95" t="s">
        <v>345</v>
      </c>
    </row>
    <row r="2385" spans="1:7">
      <c r="A2385" s="95" t="s">
        <v>1195</v>
      </c>
      <c r="D2385" s="95" t="s">
        <v>345</v>
      </c>
      <c r="E2385" s="96">
        <v>86920</v>
      </c>
      <c r="G2385" s="95" t="s">
        <v>345</v>
      </c>
    </row>
    <row r="2386" spans="1:7">
      <c r="A2386" s="95" t="s">
        <v>539</v>
      </c>
      <c r="D2386" s="95" t="s">
        <v>345</v>
      </c>
      <c r="F2386" s="96">
        <v>165350</v>
      </c>
      <c r="G2386" s="95" t="s">
        <v>345</v>
      </c>
    </row>
    <row r="2387" spans="1:7">
      <c r="A2387" s="95" t="s">
        <v>540</v>
      </c>
      <c r="D2387" s="95" t="s">
        <v>345</v>
      </c>
      <c r="F2387" s="96">
        <v>167160</v>
      </c>
      <c r="G2387" s="95" t="s">
        <v>345</v>
      </c>
    </row>
    <row r="2388" spans="1:7">
      <c r="A2388" s="95" t="s">
        <v>542</v>
      </c>
      <c r="D2388" s="95" t="s">
        <v>345</v>
      </c>
      <c r="F2388" s="96">
        <v>86920</v>
      </c>
      <c r="G2388" s="95" t="s">
        <v>345</v>
      </c>
    </row>
    <row r="2389" spans="1:7">
      <c r="A2389" s="95" t="s">
        <v>1196</v>
      </c>
      <c r="D2389" s="95" t="s">
        <v>9315</v>
      </c>
      <c r="E2389" s="96">
        <v>9400</v>
      </c>
      <c r="G2389" s="95" t="s">
        <v>345</v>
      </c>
    </row>
    <row r="2390" spans="1:7">
      <c r="A2390" s="95" t="s">
        <v>1197</v>
      </c>
      <c r="D2390" s="95" t="s">
        <v>400</v>
      </c>
      <c r="E2390" s="96">
        <v>377393</v>
      </c>
      <c r="G2390" s="95" t="s">
        <v>345</v>
      </c>
    </row>
    <row r="2391" spans="1:7">
      <c r="A2391" s="95" t="s">
        <v>1198</v>
      </c>
      <c r="D2391" s="95" t="s">
        <v>400</v>
      </c>
      <c r="E2391" s="96">
        <v>-30501</v>
      </c>
      <c r="G2391" s="95" t="s">
        <v>345</v>
      </c>
    </row>
    <row r="2392" spans="1:7">
      <c r="A2392" s="95" t="s">
        <v>545</v>
      </c>
      <c r="D2392" s="95" t="s">
        <v>345</v>
      </c>
      <c r="F2392" s="96">
        <v>377393</v>
      </c>
      <c r="G2392" s="95" t="s">
        <v>345</v>
      </c>
    </row>
    <row r="2393" spans="1:7">
      <c r="A2393" s="95" t="s">
        <v>545</v>
      </c>
      <c r="D2393" s="95" t="s">
        <v>345</v>
      </c>
      <c r="F2393" s="96">
        <v>-30501</v>
      </c>
      <c r="G2393" s="95" t="s">
        <v>345</v>
      </c>
    </row>
    <row r="2394" spans="1:7">
      <c r="A2394" s="95" t="s">
        <v>545</v>
      </c>
      <c r="D2394" s="95" t="s">
        <v>345</v>
      </c>
      <c r="F2394" s="96">
        <v>-5745</v>
      </c>
      <c r="G2394" s="95" t="s">
        <v>345</v>
      </c>
    </row>
    <row r="2395" spans="1:7">
      <c r="A2395" s="95" t="s">
        <v>1199</v>
      </c>
      <c r="D2395" s="95" t="s">
        <v>400</v>
      </c>
      <c r="E2395" s="96">
        <v>-5745</v>
      </c>
      <c r="G2395" s="96">
        <v>36242561</v>
      </c>
    </row>
    <row r="2396" spans="1:7">
      <c r="A2396" s="95" t="s">
        <v>1200</v>
      </c>
      <c r="D2396" s="95" t="s">
        <v>345</v>
      </c>
      <c r="E2396" s="96">
        <v>323400</v>
      </c>
      <c r="G2396" s="95" t="s">
        <v>345</v>
      </c>
    </row>
    <row r="2397" spans="1:7">
      <c r="A2397" s="95" t="s">
        <v>1201</v>
      </c>
      <c r="D2397" s="95" t="s">
        <v>345</v>
      </c>
      <c r="E2397" s="96">
        <v>16000</v>
      </c>
      <c r="G2397" s="95" t="s">
        <v>345</v>
      </c>
    </row>
    <row r="2398" spans="1:7">
      <c r="A2398" s="95" t="s">
        <v>1202</v>
      </c>
      <c r="D2398" s="95" t="s">
        <v>345</v>
      </c>
      <c r="E2398" s="96">
        <v>31340</v>
      </c>
      <c r="G2398" s="95" t="s">
        <v>345</v>
      </c>
    </row>
    <row r="2399" spans="1:7">
      <c r="A2399" s="95" t="s">
        <v>1203</v>
      </c>
      <c r="D2399" s="95" t="s">
        <v>345</v>
      </c>
      <c r="E2399" s="96">
        <v>218130</v>
      </c>
      <c r="G2399" s="95" t="s">
        <v>345</v>
      </c>
    </row>
    <row r="2400" spans="1:7">
      <c r="A2400" s="95" t="s">
        <v>1204</v>
      </c>
      <c r="D2400" s="95" t="s">
        <v>345</v>
      </c>
      <c r="E2400" s="96">
        <v>24330</v>
      </c>
      <c r="G2400" s="95" t="s">
        <v>345</v>
      </c>
    </row>
    <row r="2401" spans="1:7">
      <c r="A2401" s="95" t="s">
        <v>546</v>
      </c>
      <c r="D2401" s="95" t="s">
        <v>9315</v>
      </c>
      <c r="F2401" s="96">
        <v>557725</v>
      </c>
      <c r="G2401" s="95" t="s">
        <v>345</v>
      </c>
    </row>
    <row r="2402" spans="1:7">
      <c r="A2402" s="95" t="s">
        <v>546</v>
      </c>
      <c r="D2402" s="95" t="s">
        <v>345</v>
      </c>
      <c r="F2402" s="96">
        <v>19000</v>
      </c>
      <c r="G2402" s="95" t="s">
        <v>345</v>
      </c>
    </row>
    <row r="2403" spans="1:7">
      <c r="A2403" s="95" t="s">
        <v>546</v>
      </c>
      <c r="D2403" s="95" t="s">
        <v>345</v>
      </c>
      <c r="F2403" s="96">
        <v>323400</v>
      </c>
      <c r="G2403" s="95" t="s">
        <v>345</v>
      </c>
    </row>
    <row r="2404" spans="1:7">
      <c r="A2404" s="95" t="s">
        <v>547</v>
      </c>
      <c r="D2404" s="95" t="s">
        <v>345</v>
      </c>
      <c r="F2404" s="96">
        <v>105460</v>
      </c>
      <c r="G2404" s="95" t="s">
        <v>345</v>
      </c>
    </row>
    <row r="2405" spans="1:7">
      <c r="A2405" s="95" t="s">
        <v>548</v>
      </c>
      <c r="D2405" s="95" t="s">
        <v>345</v>
      </c>
      <c r="F2405" s="96">
        <v>96040</v>
      </c>
      <c r="G2405" s="95" t="s">
        <v>345</v>
      </c>
    </row>
    <row r="2406" spans="1:7">
      <c r="A2406" s="95" t="s">
        <v>549</v>
      </c>
      <c r="D2406" s="95" t="s">
        <v>345</v>
      </c>
      <c r="F2406" s="96">
        <v>72070</v>
      </c>
      <c r="G2406" s="95" t="s">
        <v>345</v>
      </c>
    </row>
    <row r="2407" spans="1:7">
      <c r="A2407" s="95" t="s">
        <v>1205</v>
      </c>
      <c r="D2407" s="95" t="s">
        <v>9315</v>
      </c>
      <c r="E2407" s="96">
        <v>19000</v>
      </c>
      <c r="G2407" s="95" t="s">
        <v>345</v>
      </c>
    </row>
    <row r="2408" spans="1:7">
      <c r="A2408" s="95" t="s">
        <v>1206</v>
      </c>
      <c r="D2408" s="95" t="s">
        <v>400</v>
      </c>
      <c r="E2408" s="96">
        <v>185132</v>
      </c>
      <c r="G2408" s="95" t="s">
        <v>345</v>
      </c>
    </row>
    <row r="2409" spans="1:7">
      <c r="A2409" s="95" t="s">
        <v>1207</v>
      </c>
      <c r="D2409" s="95" t="s">
        <v>400</v>
      </c>
      <c r="E2409" s="96">
        <v>-367527</v>
      </c>
      <c r="G2409" s="95" t="s">
        <v>345</v>
      </c>
    </row>
    <row r="2410" spans="1:7">
      <c r="A2410" s="95" t="s">
        <v>552</v>
      </c>
      <c r="D2410" s="95" t="s">
        <v>345</v>
      </c>
      <c r="F2410" s="96">
        <v>185132</v>
      </c>
      <c r="G2410" s="95" t="s">
        <v>345</v>
      </c>
    </row>
    <row r="2411" spans="1:7">
      <c r="A2411" s="95" t="s">
        <v>552</v>
      </c>
      <c r="D2411" s="95" t="s">
        <v>345</v>
      </c>
      <c r="F2411" s="96">
        <v>-367527</v>
      </c>
      <c r="G2411" s="96">
        <v>35701066</v>
      </c>
    </row>
    <row r="2412" spans="1:7">
      <c r="A2412" s="95" t="s">
        <v>1208</v>
      </c>
      <c r="D2412" s="95" t="s">
        <v>9315</v>
      </c>
      <c r="E2412" s="96">
        <v>82588</v>
      </c>
      <c r="G2412" s="95" t="s">
        <v>345</v>
      </c>
    </row>
    <row r="2413" spans="1:7">
      <c r="A2413" s="95" t="s">
        <v>1209</v>
      </c>
      <c r="D2413" s="95" t="s">
        <v>9315</v>
      </c>
      <c r="E2413" s="96">
        <v>223355</v>
      </c>
      <c r="G2413" s="95" t="s">
        <v>345</v>
      </c>
    </row>
    <row r="2414" spans="1:7">
      <c r="A2414" s="95" t="s">
        <v>1210</v>
      </c>
      <c r="D2414" s="95" t="s">
        <v>9315</v>
      </c>
      <c r="E2414" s="96">
        <v>117557</v>
      </c>
      <c r="G2414" s="95" t="s">
        <v>345</v>
      </c>
    </row>
    <row r="2415" spans="1:7">
      <c r="A2415" s="95" t="s">
        <v>1211</v>
      </c>
      <c r="D2415" s="95" t="s">
        <v>9315</v>
      </c>
      <c r="E2415" s="96">
        <v>111264</v>
      </c>
      <c r="G2415" s="95" t="s">
        <v>345</v>
      </c>
    </row>
    <row r="2416" spans="1:7">
      <c r="A2416" s="95" t="s">
        <v>1212</v>
      </c>
      <c r="D2416" s="95" t="s">
        <v>9315</v>
      </c>
      <c r="E2416" s="96">
        <v>87683</v>
      </c>
      <c r="G2416" s="95" t="s">
        <v>345</v>
      </c>
    </row>
    <row r="2417" spans="1:7">
      <c r="A2417" s="95" t="s">
        <v>1213</v>
      </c>
      <c r="D2417" s="95" t="s">
        <v>9315</v>
      </c>
      <c r="E2417" s="96">
        <v>200952</v>
      </c>
      <c r="G2417" s="95" t="s">
        <v>345</v>
      </c>
    </row>
    <row r="2418" spans="1:7">
      <c r="A2418" s="95" t="s">
        <v>1214</v>
      </c>
      <c r="D2418" s="95" t="s">
        <v>9315</v>
      </c>
      <c r="E2418" s="96">
        <v>105787</v>
      </c>
      <c r="G2418" s="95" t="s">
        <v>345</v>
      </c>
    </row>
    <row r="2419" spans="1:7">
      <c r="A2419" s="95" t="s">
        <v>1215</v>
      </c>
      <c r="D2419" s="95" t="s">
        <v>9315</v>
      </c>
      <c r="E2419" s="96">
        <v>218103</v>
      </c>
      <c r="G2419" s="95" t="s">
        <v>345</v>
      </c>
    </row>
    <row r="2420" spans="1:7">
      <c r="A2420" s="95" t="s">
        <v>1216</v>
      </c>
      <c r="D2420" s="95" t="s">
        <v>9315</v>
      </c>
      <c r="E2420" s="96">
        <v>20790</v>
      </c>
      <c r="G2420" s="95" t="s">
        <v>345</v>
      </c>
    </row>
    <row r="2421" spans="1:7">
      <c r="A2421" s="95" t="s">
        <v>1217</v>
      </c>
      <c r="D2421" s="95" t="s">
        <v>9315</v>
      </c>
      <c r="E2421" s="96">
        <v>88534</v>
      </c>
      <c r="G2421" s="95" t="s">
        <v>345</v>
      </c>
    </row>
    <row r="2422" spans="1:7">
      <c r="A2422" s="95" t="s">
        <v>1218</v>
      </c>
      <c r="D2422" s="95" t="s">
        <v>9315</v>
      </c>
      <c r="E2422" s="96">
        <v>148061</v>
      </c>
      <c r="G2422" s="95" t="s">
        <v>345</v>
      </c>
    </row>
    <row r="2423" spans="1:7">
      <c r="A2423" s="95" t="s">
        <v>1219</v>
      </c>
      <c r="D2423" s="95" t="s">
        <v>9315</v>
      </c>
      <c r="E2423" s="96">
        <v>65956</v>
      </c>
      <c r="G2423" s="95" t="s">
        <v>345</v>
      </c>
    </row>
    <row r="2424" spans="1:7">
      <c r="A2424" s="95" t="s">
        <v>1220</v>
      </c>
      <c r="D2424" s="95" t="s">
        <v>9315</v>
      </c>
      <c r="E2424" s="96">
        <v>189718</v>
      </c>
      <c r="G2424" s="95" t="s">
        <v>345</v>
      </c>
    </row>
    <row r="2425" spans="1:7">
      <c r="A2425" s="95" t="s">
        <v>1221</v>
      </c>
      <c r="D2425" s="95" t="s">
        <v>345</v>
      </c>
      <c r="E2425" s="96">
        <v>91850</v>
      </c>
      <c r="G2425" s="95" t="s">
        <v>345</v>
      </c>
    </row>
    <row r="2426" spans="1:7">
      <c r="A2426" s="95" t="s">
        <v>1222</v>
      </c>
      <c r="D2426" s="95" t="s">
        <v>345</v>
      </c>
      <c r="E2426" s="96">
        <v>201900</v>
      </c>
      <c r="G2426" s="95" t="s">
        <v>345</v>
      </c>
    </row>
    <row r="2427" spans="1:7">
      <c r="A2427" s="95" t="s">
        <v>1223</v>
      </c>
      <c r="D2427" s="95" t="s">
        <v>345</v>
      </c>
      <c r="E2427" s="96">
        <v>14670</v>
      </c>
      <c r="G2427" s="95" t="s">
        <v>345</v>
      </c>
    </row>
    <row r="2428" spans="1:7">
      <c r="A2428" s="95" t="s">
        <v>1224</v>
      </c>
      <c r="D2428" s="95" t="s">
        <v>345</v>
      </c>
      <c r="E2428" s="96">
        <v>46900</v>
      </c>
      <c r="G2428" s="95" t="s">
        <v>345</v>
      </c>
    </row>
    <row r="2429" spans="1:7">
      <c r="A2429" s="95" t="s">
        <v>1225</v>
      </c>
      <c r="D2429" s="95" t="s">
        <v>345</v>
      </c>
      <c r="E2429" s="96">
        <v>42480</v>
      </c>
      <c r="G2429" s="95" t="s">
        <v>345</v>
      </c>
    </row>
    <row r="2430" spans="1:7">
      <c r="A2430" s="95" t="s">
        <v>1226</v>
      </c>
      <c r="D2430" s="95" t="s">
        <v>345</v>
      </c>
      <c r="E2430" s="96">
        <v>63020</v>
      </c>
      <c r="G2430" s="95" t="s">
        <v>345</v>
      </c>
    </row>
    <row r="2431" spans="1:7">
      <c r="A2431" s="95" t="s">
        <v>1227</v>
      </c>
      <c r="D2431" s="95" t="s">
        <v>9315</v>
      </c>
      <c r="E2431" s="96">
        <v>2068</v>
      </c>
      <c r="G2431" s="95" t="s">
        <v>345</v>
      </c>
    </row>
    <row r="2432" spans="1:7">
      <c r="A2432" s="95" t="s">
        <v>1228</v>
      </c>
      <c r="D2432" s="95" t="s">
        <v>9315</v>
      </c>
      <c r="E2432" s="96">
        <v>15054</v>
      </c>
      <c r="G2432" s="95" t="s">
        <v>345</v>
      </c>
    </row>
    <row r="2433" spans="1:7">
      <c r="A2433" s="95" t="s">
        <v>555</v>
      </c>
      <c r="D2433" s="95" t="s">
        <v>345</v>
      </c>
      <c r="F2433" s="96">
        <v>32000</v>
      </c>
      <c r="G2433" s="95" t="s">
        <v>345</v>
      </c>
    </row>
    <row r="2434" spans="1:7">
      <c r="A2434" s="95" t="s">
        <v>555</v>
      </c>
      <c r="D2434" s="95" t="s">
        <v>345</v>
      </c>
      <c r="F2434" s="96">
        <v>32000</v>
      </c>
      <c r="G2434" s="95" t="s">
        <v>345</v>
      </c>
    </row>
    <row r="2435" spans="1:7">
      <c r="A2435" s="95" t="s">
        <v>555</v>
      </c>
      <c r="D2435" s="95" t="s">
        <v>345</v>
      </c>
      <c r="F2435" s="96">
        <v>1719836</v>
      </c>
      <c r="G2435" s="95" t="s">
        <v>345</v>
      </c>
    </row>
    <row r="2436" spans="1:7">
      <c r="A2436" s="95" t="s">
        <v>1229</v>
      </c>
      <c r="D2436" s="95" t="s">
        <v>400</v>
      </c>
      <c r="E2436" s="96">
        <v>994771</v>
      </c>
      <c r="G2436" s="95" t="s">
        <v>345</v>
      </c>
    </row>
    <row r="2437" spans="1:7">
      <c r="A2437" s="95" t="s">
        <v>1230</v>
      </c>
      <c r="D2437" s="95" t="s">
        <v>400</v>
      </c>
      <c r="E2437" s="96">
        <v>-110737</v>
      </c>
      <c r="G2437" s="95" t="s">
        <v>345</v>
      </c>
    </row>
    <row r="2438" spans="1:7">
      <c r="A2438" s="95" t="s">
        <v>557</v>
      </c>
      <c r="D2438" s="95" t="s">
        <v>345</v>
      </c>
      <c r="F2438" s="96">
        <v>487620</v>
      </c>
      <c r="G2438" s="95" t="s">
        <v>345</v>
      </c>
    </row>
    <row r="2439" spans="1:7">
      <c r="A2439" s="95" t="s">
        <v>558</v>
      </c>
      <c r="D2439" s="95" t="s">
        <v>345</v>
      </c>
      <c r="F2439" s="96">
        <v>994771</v>
      </c>
      <c r="G2439" s="95" t="s">
        <v>345</v>
      </c>
    </row>
    <row r="2440" spans="1:7">
      <c r="A2440" s="95" t="s">
        <v>558</v>
      </c>
      <c r="D2440" s="95" t="s">
        <v>345</v>
      </c>
      <c r="F2440" s="96">
        <v>-110737</v>
      </c>
      <c r="G2440" s="96">
        <v>35567900</v>
      </c>
    </row>
    <row r="2441" spans="1:7">
      <c r="A2441" s="95" t="s">
        <v>1231</v>
      </c>
      <c r="D2441" s="95" t="s">
        <v>9315</v>
      </c>
      <c r="E2441" s="96">
        <v>751313</v>
      </c>
      <c r="G2441" s="95" t="s">
        <v>345</v>
      </c>
    </row>
    <row r="2442" spans="1:7">
      <c r="A2442" s="95" t="s">
        <v>1232</v>
      </c>
      <c r="D2442" s="95" t="s">
        <v>9315</v>
      </c>
      <c r="E2442" s="96">
        <v>2416099</v>
      </c>
      <c r="G2442" s="95" t="s">
        <v>345</v>
      </c>
    </row>
    <row r="2443" spans="1:7">
      <c r="A2443" s="95" t="s">
        <v>1233</v>
      </c>
      <c r="D2443" s="95" t="s">
        <v>9315</v>
      </c>
      <c r="E2443" s="96">
        <v>744150</v>
      </c>
      <c r="G2443" s="95" t="s">
        <v>345</v>
      </c>
    </row>
    <row r="2444" spans="1:7">
      <c r="A2444" s="95" t="s">
        <v>1234</v>
      </c>
      <c r="D2444" s="95" t="s">
        <v>9315</v>
      </c>
      <c r="E2444" s="96">
        <v>837314</v>
      </c>
      <c r="G2444" s="95" t="s">
        <v>345</v>
      </c>
    </row>
    <row r="2445" spans="1:7">
      <c r="A2445" s="95" t="s">
        <v>1235</v>
      </c>
      <c r="D2445" s="95" t="s">
        <v>9315</v>
      </c>
      <c r="E2445" s="96">
        <v>84200</v>
      </c>
      <c r="G2445" s="95" t="s">
        <v>345</v>
      </c>
    </row>
    <row r="2446" spans="1:7">
      <c r="A2446" s="95" t="s">
        <v>1236</v>
      </c>
      <c r="D2446" s="95" t="s">
        <v>9315</v>
      </c>
      <c r="E2446" s="96">
        <v>109238</v>
      </c>
      <c r="G2446" s="95" t="s">
        <v>345</v>
      </c>
    </row>
    <row r="2447" spans="1:7">
      <c r="A2447" s="95" t="s">
        <v>1237</v>
      </c>
      <c r="D2447" s="95" t="s">
        <v>9315</v>
      </c>
      <c r="E2447" s="96">
        <v>300762</v>
      </c>
      <c r="G2447" s="95" t="s">
        <v>345</v>
      </c>
    </row>
    <row r="2448" spans="1:7">
      <c r="A2448" s="95" t="s">
        <v>1238</v>
      </c>
      <c r="D2448" s="95" t="s">
        <v>9315</v>
      </c>
      <c r="E2448" s="96">
        <v>17182</v>
      </c>
      <c r="G2448" s="95" t="s">
        <v>345</v>
      </c>
    </row>
    <row r="2449" spans="1:7">
      <c r="A2449" s="95" t="s">
        <v>1239</v>
      </c>
      <c r="D2449" s="95" t="s">
        <v>9315</v>
      </c>
      <c r="E2449" s="96">
        <v>102099</v>
      </c>
      <c r="G2449" s="95" t="s">
        <v>345</v>
      </c>
    </row>
    <row r="2450" spans="1:7">
      <c r="A2450" s="95" t="s">
        <v>1240</v>
      </c>
      <c r="D2450" s="95" t="s">
        <v>9315</v>
      </c>
      <c r="E2450" s="96">
        <v>33319</v>
      </c>
      <c r="G2450" s="95" t="s">
        <v>345</v>
      </c>
    </row>
    <row r="2451" spans="1:7">
      <c r="A2451" s="95" t="s">
        <v>1241</v>
      </c>
      <c r="D2451" s="95" t="s">
        <v>9315</v>
      </c>
      <c r="E2451" s="96">
        <v>77400</v>
      </c>
      <c r="G2451" s="95" t="s">
        <v>345</v>
      </c>
    </row>
    <row r="2452" spans="1:7">
      <c r="A2452" s="95" t="s">
        <v>1242</v>
      </c>
      <c r="D2452" s="95" t="s">
        <v>9315</v>
      </c>
      <c r="E2452" s="96">
        <v>108995</v>
      </c>
      <c r="G2452" s="95" t="s">
        <v>345</v>
      </c>
    </row>
    <row r="2453" spans="1:7">
      <c r="A2453" s="95" t="s">
        <v>1243</v>
      </c>
      <c r="D2453" s="95" t="s">
        <v>9315</v>
      </c>
      <c r="E2453" s="96">
        <v>202702</v>
      </c>
      <c r="G2453" s="95" t="s">
        <v>345</v>
      </c>
    </row>
    <row r="2454" spans="1:7">
      <c r="A2454" s="95" t="s">
        <v>1244</v>
      </c>
      <c r="D2454" s="95" t="s">
        <v>9315</v>
      </c>
      <c r="E2454" s="96">
        <v>22924</v>
      </c>
      <c r="G2454" s="95" t="s">
        <v>345</v>
      </c>
    </row>
    <row r="2455" spans="1:7">
      <c r="A2455" s="95" t="s">
        <v>1245</v>
      </c>
      <c r="D2455" s="95" t="s">
        <v>9315</v>
      </c>
      <c r="E2455" s="96">
        <v>29600</v>
      </c>
      <c r="G2455" s="95" t="s">
        <v>345</v>
      </c>
    </row>
    <row r="2456" spans="1:7">
      <c r="A2456" s="95" t="s">
        <v>1246</v>
      </c>
      <c r="D2456" s="95" t="s">
        <v>9315</v>
      </c>
      <c r="E2456" s="96">
        <v>14000</v>
      </c>
      <c r="G2456" s="95" t="s">
        <v>345</v>
      </c>
    </row>
    <row r="2457" spans="1:7">
      <c r="A2457" s="95" t="s">
        <v>1247</v>
      </c>
      <c r="D2457" s="95" t="s">
        <v>9315</v>
      </c>
      <c r="E2457" s="96">
        <v>28787</v>
      </c>
      <c r="G2457" s="95" t="s">
        <v>345</v>
      </c>
    </row>
    <row r="2458" spans="1:7">
      <c r="A2458" s="95" t="s">
        <v>1248</v>
      </c>
      <c r="D2458" s="95" t="s">
        <v>9315</v>
      </c>
      <c r="E2458" s="96">
        <v>5808</v>
      </c>
      <c r="G2458" s="95" t="s">
        <v>345</v>
      </c>
    </row>
    <row r="2459" spans="1:7">
      <c r="A2459" s="95" t="s">
        <v>1249</v>
      </c>
      <c r="D2459" s="95" t="s">
        <v>9315</v>
      </c>
      <c r="E2459" s="96">
        <v>119471</v>
      </c>
      <c r="G2459" s="95" t="s">
        <v>345</v>
      </c>
    </row>
    <row r="2460" spans="1:7">
      <c r="A2460" s="95" t="s">
        <v>1250</v>
      </c>
      <c r="D2460" s="95" t="s">
        <v>9315</v>
      </c>
      <c r="E2460" s="96">
        <v>361893</v>
      </c>
      <c r="G2460" s="95" t="s">
        <v>345</v>
      </c>
    </row>
    <row r="2461" spans="1:7">
      <c r="A2461" s="95" t="s">
        <v>1251</v>
      </c>
      <c r="D2461" s="95" t="s">
        <v>345</v>
      </c>
      <c r="E2461" s="96">
        <v>6300</v>
      </c>
      <c r="G2461" s="95" t="s">
        <v>345</v>
      </c>
    </row>
    <row r="2462" spans="1:7">
      <c r="A2462" s="95" t="s">
        <v>1252</v>
      </c>
      <c r="D2462" s="95" t="s">
        <v>345</v>
      </c>
      <c r="E2462" s="96">
        <v>41120</v>
      </c>
      <c r="G2462" s="95" t="s">
        <v>345</v>
      </c>
    </row>
    <row r="2463" spans="1:7">
      <c r="A2463" s="95" t="s">
        <v>1253</v>
      </c>
      <c r="D2463" s="95" t="s">
        <v>345</v>
      </c>
      <c r="E2463" s="96">
        <v>10400</v>
      </c>
      <c r="G2463" s="95" t="s">
        <v>345</v>
      </c>
    </row>
    <row r="2464" spans="1:7">
      <c r="A2464" s="95" t="s">
        <v>1254</v>
      </c>
      <c r="D2464" s="95" t="s">
        <v>345</v>
      </c>
      <c r="E2464" s="96">
        <v>350000</v>
      </c>
      <c r="G2464" s="95" t="s">
        <v>345</v>
      </c>
    </row>
    <row r="2465" spans="1:7">
      <c r="A2465" s="95" t="s">
        <v>1255</v>
      </c>
      <c r="D2465" s="95" t="s">
        <v>345</v>
      </c>
      <c r="E2465" s="96">
        <v>50000</v>
      </c>
      <c r="G2465" s="95" t="s">
        <v>345</v>
      </c>
    </row>
    <row r="2466" spans="1:7">
      <c r="A2466" s="95" t="s">
        <v>1256</v>
      </c>
      <c r="D2466" s="95" t="s">
        <v>345</v>
      </c>
      <c r="E2466" s="96">
        <v>11780</v>
      </c>
      <c r="G2466" s="95" t="s">
        <v>345</v>
      </c>
    </row>
    <row r="2467" spans="1:7">
      <c r="A2467" s="95" t="s">
        <v>1257</v>
      </c>
      <c r="D2467" s="95" t="s">
        <v>345</v>
      </c>
      <c r="E2467" s="96">
        <v>199000</v>
      </c>
      <c r="G2467" s="95" t="s">
        <v>345</v>
      </c>
    </row>
    <row r="2468" spans="1:7">
      <c r="A2468" s="95" t="s">
        <v>1258</v>
      </c>
      <c r="D2468" s="95" t="s">
        <v>345</v>
      </c>
      <c r="E2468" s="96">
        <v>-20140</v>
      </c>
      <c r="G2468" s="95" t="s">
        <v>345</v>
      </c>
    </row>
    <row r="2469" spans="1:7">
      <c r="A2469" s="95" t="s">
        <v>1259</v>
      </c>
      <c r="D2469" s="95" t="s">
        <v>345</v>
      </c>
      <c r="E2469" s="96">
        <v>61500</v>
      </c>
      <c r="G2469" s="95" t="s">
        <v>345</v>
      </c>
    </row>
    <row r="2470" spans="1:7">
      <c r="A2470" s="95" t="s">
        <v>1260</v>
      </c>
      <c r="D2470" s="95" t="s">
        <v>345</v>
      </c>
      <c r="E2470" s="96">
        <v>308104</v>
      </c>
      <c r="G2470" s="95" t="s">
        <v>345</v>
      </c>
    </row>
    <row r="2471" spans="1:7">
      <c r="A2471" s="95" t="s">
        <v>1261</v>
      </c>
      <c r="D2471" s="95" t="s">
        <v>9315</v>
      </c>
      <c r="E2471" s="96">
        <v>2255</v>
      </c>
      <c r="G2471" s="95" t="s">
        <v>345</v>
      </c>
    </row>
    <row r="2472" spans="1:7">
      <c r="A2472" s="95" t="s">
        <v>1262</v>
      </c>
      <c r="D2472" s="95" t="s">
        <v>9315</v>
      </c>
      <c r="E2472" s="96">
        <v>9000</v>
      </c>
      <c r="G2472" s="95" t="s">
        <v>345</v>
      </c>
    </row>
    <row r="2473" spans="1:7">
      <c r="A2473" s="95" t="s">
        <v>1263</v>
      </c>
      <c r="D2473" s="95" t="s">
        <v>9315</v>
      </c>
      <c r="E2473" s="96">
        <v>64000</v>
      </c>
      <c r="G2473" s="95" t="s">
        <v>345</v>
      </c>
    </row>
    <row r="2474" spans="1:7">
      <c r="A2474" s="95" t="s">
        <v>1264</v>
      </c>
      <c r="D2474" s="95" t="s">
        <v>400</v>
      </c>
      <c r="E2474" s="96">
        <v>348716</v>
      </c>
      <c r="G2474" s="95" t="s">
        <v>345</v>
      </c>
    </row>
    <row r="2475" spans="1:7">
      <c r="A2475" s="95" t="s">
        <v>1265</v>
      </c>
      <c r="D2475" s="95" t="s">
        <v>400</v>
      </c>
      <c r="E2475" s="96">
        <v>-171569</v>
      </c>
      <c r="G2475" s="95" t="s">
        <v>345</v>
      </c>
    </row>
    <row r="2476" spans="1:7">
      <c r="A2476" s="95" t="s">
        <v>560</v>
      </c>
      <c r="D2476" s="95" t="s">
        <v>345</v>
      </c>
      <c r="F2476" s="96">
        <v>348716</v>
      </c>
      <c r="G2476" s="95" t="s">
        <v>345</v>
      </c>
    </row>
    <row r="2477" spans="1:7">
      <c r="A2477" s="95" t="s">
        <v>560</v>
      </c>
      <c r="D2477" s="95" t="s">
        <v>345</v>
      </c>
      <c r="F2477" s="96">
        <v>-171569</v>
      </c>
      <c r="G2477" s="95" t="s">
        <v>345</v>
      </c>
    </row>
    <row r="2478" spans="1:7">
      <c r="A2478" s="95" t="s">
        <v>563</v>
      </c>
      <c r="D2478" s="95" t="s">
        <v>345</v>
      </c>
      <c r="F2478" s="96">
        <v>646029</v>
      </c>
      <c r="G2478" s="95" t="s">
        <v>345</v>
      </c>
    </row>
    <row r="2479" spans="1:7">
      <c r="A2479" s="95" t="s">
        <v>563</v>
      </c>
      <c r="D2479" s="95" t="s">
        <v>345</v>
      </c>
      <c r="F2479" s="96">
        <v>25518328</v>
      </c>
      <c r="G2479" s="95" t="s">
        <v>345</v>
      </c>
    </row>
    <row r="2480" spans="1:7">
      <c r="A2480" s="95" t="s">
        <v>563</v>
      </c>
      <c r="D2480" s="95" t="s">
        <v>345</v>
      </c>
      <c r="F2480" s="96">
        <v>20000</v>
      </c>
      <c r="G2480" s="95" t="s">
        <v>345</v>
      </c>
    </row>
    <row r="2481" spans="1:7">
      <c r="A2481" s="95" t="s">
        <v>563</v>
      </c>
      <c r="D2481" s="95" t="s">
        <v>345</v>
      </c>
      <c r="F2481" s="96">
        <v>470990</v>
      </c>
      <c r="G2481" s="95" t="s">
        <v>345</v>
      </c>
    </row>
    <row r="2482" spans="1:7">
      <c r="A2482" s="95" t="s">
        <v>563</v>
      </c>
      <c r="D2482" s="95" t="s">
        <v>345</v>
      </c>
      <c r="F2482" s="96">
        <v>9000</v>
      </c>
      <c r="G2482" s="95" t="s">
        <v>345</v>
      </c>
    </row>
    <row r="2483" spans="1:7">
      <c r="A2483" s="95" t="s">
        <v>563</v>
      </c>
      <c r="D2483" s="95" t="s">
        <v>345</v>
      </c>
      <c r="F2483" s="96">
        <v>21000000</v>
      </c>
      <c r="G2483" s="95" t="s">
        <v>345</v>
      </c>
    </row>
    <row r="2484" spans="1:7">
      <c r="A2484" s="95" t="s">
        <v>564</v>
      </c>
      <c r="D2484" s="95" t="s">
        <v>345</v>
      </c>
      <c r="F2484" s="96">
        <v>450090</v>
      </c>
      <c r="G2484" s="95" t="s">
        <v>345</v>
      </c>
    </row>
    <row r="2485" spans="1:7">
      <c r="A2485" s="95" t="s">
        <v>565</v>
      </c>
      <c r="D2485" s="95" t="s">
        <v>345</v>
      </c>
      <c r="F2485" s="96">
        <v>16260</v>
      </c>
      <c r="G2485" s="95" t="s">
        <v>345</v>
      </c>
    </row>
    <row r="2486" spans="1:7">
      <c r="A2486" s="95" t="s">
        <v>1266</v>
      </c>
      <c r="D2486" s="95" t="s">
        <v>9315</v>
      </c>
      <c r="E2486" s="96">
        <v>20000</v>
      </c>
      <c r="G2486" s="95" t="s">
        <v>345</v>
      </c>
    </row>
    <row r="2487" spans="1:7">
      <c r="A2487" s="95" t="s">
        <v>1267</v>
      </c>
      <c r="D2487" s="95" t="s">
        <v>9315</v>
      </c>
      <c r="E2487" s="96">
        <v>18350</v>
      </c>
      <c r="G2487" s="96">
        <v>-5063872</v>
      </c>
    </row>
    <row r="2488" spans="1:7">
      <c r="A2488" s="95" t="s">
        <v>1268</v>
      </c>
      <c r="D2488" s="95" t="s">
        <v>9315</v>
      </c>
      <c r="E2488" s="96">
        <v>315590</v>
      </c>
      <c r="G2488" s="95" t="s">
        <v>345</v>
      </c>
    </row>
    <row r="2489" spans="1:7">
      <c r="A2489" s="95" t="s">
        <v>1269</v>
      </c>
      <c r="D2489" s="95" t="s">
        <v>9315</v>
      </c>
      <c r="E2489" s="96">
        <v>191262</v>
      </c>
      <c r="G2489" s="95" t="s">
        <v>345</v>
      </c>
    </row>
    <row r="2490" spans="1:7">
      <c r="A2490" s="95" t="s">
        <v>1270</v>
      </c>
      <c r="D2490" s="95" t="s">
        <v>9315</v>
      </c>
      <c r="E2490" s="96">
        <v>6909594</v>
      </c>
      <c r="G2490" s="95" t="s">
        <v>345</v>
      </c>
    </row>
    <row r="2491" spans="1:7">
      <c r="A2491" s="95" t="s">
        <v>1271</v>
      </c>
      <c r="D2491" s="95" t="s">
        <v>9315</v>
      </c>
      <c r="E2491" s="96">
        <v>8085767</v>
      </c>
      <c r="G2491" s="95" t="s">
        <v>345</v>
      </c>
    </row>
    <row r="2492" spans="1:7">
      <c r="A2492" s="95" t="s">
        <v>1272</v>
      </c>
      <c r="D2492" s="95" t="s">
        <v>9315</v>
      </c>
      <c r="E2492" s="96">
        <v>1340171</v>
      </c>
      <c r="G2492" s="95" t="s">
        <v>345</v>
      </c>
    </row>
    <row r="2493" spans="1:7">
      <c r="A2493" s="95" t="s">
        <v>1273</v>
      </c>
      <c r="D2493" s="95" t="s">
        <v>9315</v>
      </c>
      <c r="E2493" s="96">
        <v>1453933</v>
      </c>
      <c r="G2493" s="95" t="s">
        <v>345</v>
      </c>
    </row>
    <row r="2494" spans="1:7">
      <c r="A2494" s="95" t="s">
        <v>1274</v>
      </c>
      <c r="D2494" s="95" t="s">
        <v>9315</v>
      </c>
      <c r="E2494" s="96">
        <v>3500693</v>
      </c>
      <c r="G2494" s="95" t="s">
        <v>345</v>
      </c>
    </row>
    <row r="2495" spans="1:7">
      <c r="A2495" s="95" t="s">
        <v>1275</v>
      </c>
      <c r="D2495" s="95" t="s">
        <v>9315</v>
      </c>
      <c r="E2495" s="96">
        <v>155400</v>
      </c>
      <c r="G2495" s="95" t="s">
        <v>345</v>
      </c>
    </row>
    <row r="2496" spans="1:7">
      <c r="A2496" s="95" t="s">
        <v>1276</v>
      </c>
      <c r="D2496" s="95" t="s">
        <v>9315</v>
      </c>
      <c r="E2496" s="96">
        <v>377722</v>
      </c>
      <c r="G2496" s="95" t="s">
        <v>345</v>
      </c>
    </row>
    <row r="2497" spans="1:7">
      <c r="A2497" s="95" t="s">
        <v>1277</v>
      </c>
      <c r="D2497" s="95" t="s">
        <v>9315</v>
      </c>
      <c r="E2497" s="96">
        <v>17406388</v>
      </c>
      <c r="G2497" s="95" t="s">
        <v>345</v>
      </c>
    </row>
    <row r="2498" spans="1:7">
      <c r="A2498" s="95" t="s">
        <v>1278</v>
      </c>
      <c r="D2498" s="95" t="s">
        <v>9315</v>
      </c>
      <c r="E2498" s="96">
        <v>7545097</v>
      </c>
      <c r="G2498" s="95" t="s">
        <v>345</v>
      </c>
    </row>
    <row r="2499" spans="1:7">
      <c r="A2499" s="95" t="s">
        <v>1279</v>
      </c>
      <c r="D2499" s="95" t="s">
        <v>9315</v>
      </c>
      <c r="E2499" s="96">
        <v>4542456</v>
      </c>
      <c r="G2499" s="95" t="s">
        <v>345</v>
      </c>
    </row>
    <row r="2500" spans="1:7">
      <c r="A2500" s="95" t="s">
        <v>1280</v>
      </c>
      <c r="D2500" s="95" t="s">
        <v>9315</v>
      </c>
      <c r="E2500" s="96">
        <v>3059911</v>
      </c>
      <c r="G2500" s="95" t="s">
        <v>345</v>
      </c>
    </row>
    <row r="2501" spans="1:7">
      <c r="A2501" s="95" t="s">
        <v>1281</v>
      </c>
      <c r="D2501" s="95" t="s">
        <v>9315</v>
      </c>
      <c r="E2501" s="96">
        <v>17499307</v>
      </c>
      <c r="G2501" s="95" t="s">
        <v>345</v>
      </c>
    </row>
    <row r="2502" spans="1:7">
      <c r="A2502" s="95" t="s">
        <v>1282</v>
      </c>
      <c r="D2502" s="95" t="s">
        <v>415</v>
      </c>
      <c r="E2502" s="96">
        <v>700000</v>
      </c>
      <c r="G2502" s="95" t="s">
        <v>345</v>
      </c>
    </row>
    <row r="2503" spans="1:7">
      <c r="A2503" s="95" t="s">
        <v>1283</v>
      </c>
      <c r="D2503" s="95" t="s">
        <v>415</v>
      </c>
      <c r="E2503" s="96">
        <v>790000</v>
      </c>
      <c r="G2503" s="95" t="s">
        <v>345</v>
      </c>
    </row>
    <row r="2504" spans="1:7">
      <c r="A2504" s="95" t="s">
        <v>1284</v>
      </c>
      <c r="D2504" s="95" t="s">
        <v>415</v>
      </c>
      <c r="E2504" s="96">
        <v>180000</v>
      </c>
      <c r="G2504" s="95" t="s">
        <v>345</v>
      </c>
    </row>
    <row r="2505" spans="1:7">
      <c r="A2505" s="95" t="s">
        <v>1285</v>
      </c>
      <c r="D2505" s="95" t="s">
        <v>415</v>
      </c>
      <c r="E2505" s="96">
        <v>452000</v>
      </c>
      <c r="G2505" s="95" t="s">
        <v>345</v>
      </c>
    </row>
    <row r="2506" spans="1:7">
      <c r="A2506" s="95" t="s">
        <v>1286</v>
      </c>
      <c r="D2506" s="95" t="s">
        <v>415</v>
      </c>
      <c r="E2506" s="96">
        <v>1050000</v>
      </c>
      <c r="G2506" s="95" t="s">
        <v>345</v>
      </c>
    </row>
    <row r="2507" spans="1:7">
      <c r="A2507" s="95" t="s">
        <v>1287</v>
      </c>
      <c r="D2507" s="95" t="s">
        <v>415</v>
      </c>
      <c r="E2507" s="96">
        <v>1626000</v>
      </c>
      <c r="G2507" s="95" t="s">
        <v>345</v>
      </c>
    </row>
    <row r="2508" spans="1:7">
      <c r="A2508" s="95" t="s">
        <v>1288</v>
      </c>
      <c r="D2508" s="95" t="s">
        <v>415</v>
      </c>
      <c r="E2508" s="96">
        <v>350000</v>
      </c>
      <c r="G2508" s="95" t="s">
        <v>345</v>
      </c>
    </row>
    <row r="2509" spans="1:7">
      <c r="A2509" s="95" t="s">
        <v>1289</v>
      </c>
      <c r="D2509" s="95" t="s">
        <v>415</v>
      </c>
      <c r="E2509" s="96">
        <v>1019000</v>
      </c>
      <c r="G2509" s="95" t="s">
        <v>345</v>
      </c>
    </row>
    <row r="2510" spans="1:7">
      <c r="A2510" s="95" t="s">
        <v>1290</v>
      </c>
      <c r="D2510" s="95" t="s">
        <v>415</v>
      </c>
      <c r="E2510" s="96">
        <v>1820000</v>
      </c>
      <c r="G2510" s="95" t="s">
        <v>345</v>
      </c>
    </row>
    <row r="2511" spans="1:7">
      <c r="A2511" s="95" t="s">
        <v>1291</v>
      </c>
      <c r="D2511" s="95" t="s">
        <v>415</v>
      </c>
      <c r="E2511" s="96">
        <v>916000</v>
      </c>
      <c r="G2511" s="95" t="s">
        <v>345</v>
      </c>
    </row>
    <row r="2512" spans="1:7">
      <c r="A2512" s="95" t="s">
        <v>1292</v>
      </c>
      <c r="D2512" s="95" t="s">
        <v>415</v>
      </c>
      <c r="E2512" s="96">
        <v>70000</v>
      </c>
      <c r="G2512" s="95" t="s">
        <v>345</v>
      </c>
    </row>
    <row r="2513" spans="1:7">
      <c r="A2513" s="95" t="s">
        <v>1293</v>
      </c>
      <c r="D2513" s="95" t="s">
        <v>415</v>
      </c>
      <c r="E2513" s="96">
        <v>518000</v>
      </c>
      <c r="G2513" s="95" t="s">
        <v>345</v>
      </c>
    </row>
    <row r="2514" spans="1:7">
      <c r="A2514" s="95" t="s">
        <v>1294</v>
      </c>
      <c r="D2514" s="95" t="s">
        <v>415</v>
      </c>
      <c r="E2514" s="96">
        <v>114000</v>
      </c>
      <c r="G2514" s="95" t="s">
        <v>345</v>
      </c>
    </row>
    <row r="2515" spans="1:7">
      <c r="A2515" s="95" t="s">
        <v>1295</v>
      </c>
      <c r="D2515" s="95" t="s">
        <v>415</v>
      </c>
      <c r="E2515" s="96">
        <v>30000</v>
      </c>
      <c r="G2515" s="95" t="s">
        <v>345</v>
      </c>
    </row>
    <row r="2516" spans="1:7">
      <c r="A2516" s="95" t="s">
        <v>1296</v>
      </c>
      <c r="D2516" s="95" t="s">
        <v>415</v>
      </c>
      <c r="E2516" s="96">
        <v>1298000</v>
      </c>
      <c r="G2516" s="95" t="s">
        <v>345</v>
      </c>
    </row>
    <row r="2517" spans="1:7">
      <c r="A2517" s="95" t="s">
        <v>1297</v>
      </c>
      <c r="D2517" s="95" t="s">
        <v>415</v>
      </c>
      <c r="E2517" s="96">
        <v>790500</v>
      </c>
      <c r="G2517" s="95" t="s">
        <v>345</v>
      </c>
    </row>
    <row r="2518" spans="1:7">
      <c r="A2518" s="95" t="s">
        <v>1298</v>
      </c>
      <c r="D2518" s="95" t="s">
        <v>415</v>
      </c>
      <c r="E2518" s="96">
        <v>1492000</v>
      </c>
      <c r="G2518" s="95" t="s">
        <v>345</v>
      </c>
    </row>
    <row r="2519" spans="1:7">
      <c r="A2519" s="95" t="s">
        <v>1299</v>
      </c>
      <c r="D2519" s="95" t="s">
        <v>415</v>
      </c>
      <c r="E2519" s="96">
        <v>884000</v>
      </c>
      <c r="G2519" s="96">
        <v>81418919</v>
      </c>
    </row>
    <row r="2520" spans="1:7">
      <c r="A2520" s="95" t="s">
        <v>361</v>
      </c>
      <c r="D2520" s="95" t="s">
        <v>345</v>
      </c>
      <c r="E2520" s="96">
        <v>132186027</v>
      </c>
      <c r="F2520" s="96">
        <v>114851187</v>
      </c>
      <c r="G2520" s="95" t="s">
        <v>345</v>
      </c>
    </row>
    <row r="2521" spans="1:7">
      <c r="A2521" s="95" t="s">
        <v>1300</v>
      </c>
      <c r="D2521" s="95" t="s">
        <v>9315</v>
      </c>
      <c r="E2521" s="96">
        <v>1294741</v>
      </c>
      <c r="G2521" s="95" t="s">
        <v>345</v>
      </c>
    </row>
    <row r="2522" spans="1:7">
      <c r="A2522" s="95" t="s">
        <v>1301</v>
      </c>
      <c r="D2522" s="95" t="s">
        <v>9315</v>
      </c>
      <c r="E2522" s="96">
        <v>315259</v>
      </c>
      <c r="G2522" s="95" t="s">
        <v>345</v>
      </c>
    </row>
    <row r="2523" spans="1:7">
      <c r="A2523" s="95" t="s">
        <v>1302</v>
      </c>
      <c r="D2523" s="95" t="s">
        <v>9315</v>
      </c>
      <c r="E2523" s="96">
        <v>2454900</v>
      </c>
      <c r="G2523" s="95" t="s">
        <v>345</v>
      </c>
    </row>
    <row r="2524" spans="1:7">
      <c r="A2524" s="95" t="s">
        <v>1303</v>
      </c>
      <c r="D2524" s="95" t="s">
        <v>345</v>
      </c>
      <c r="E2524" s="96">
        <v>33620</v>
      </c>
      <c r="G2524" s="95" t="s">
        <v>345</v>
      </c>
    </row>
    <row r="2525" spans="1:7">
      <c r="A2525" s="95" t="s">
        <v>1304</v>
      </c>
      <c r="D2525" s="95" t="s">
        <v>345</v>
      </c>
      <c r="E2525" s="96">
        <v>12360</v>
      </c>
      <c r="G2525" s="95" t="s">
        <v>345</v>
      </c>
    </row>
    <row r="2526" spans="1:7">
      <c r="A2526" s="95" t="s">
        <v>1305</v>
      </c>
      <c r="D2526" s="95" t="s">
        <v>345</v>
      </c>
      <c r="E2526" s="96">
        <v>14800</v>
      </c>
      <c r="G2526" s="95" t="s">
        <v>345</v>
      </c>
    </row>
    <row r="2527" spans="1:7">
      <c r="A2527" s="95" t="s">
        <v>1306</v>
      </c>
      <c r="D2527" s="95" t="s">
        <v>345</v>
      </c>
      <c r="E2527" s="96">
        <v>350000</v>
      </c>
      <c r="G2527" s="95" t="s">
        <v>345</v>
      </c>
    </row>
    <row r="2528" spans="1:7">
      <c r="A2528" s="95" t="s">
        <v>1307</v>
      </c>
      <c r="D2528" s="95" t="s">
        <v>345</v>
      </c>
      <c r="E2528" s="96">
        <v>16600</v>
      </c>
      <c r="G2528" s="95" t="s">
        <v>345</v>
      </c>
    </row>
    <row r="2529" spans="1:7">
      <c r="A2529" s="95" t="s">
        <v>1308</v>
      </c>
      <c r="D2529" s="95" t="s">
        <v>345</v>
      </c>
      <c r="E2529" s="96">
        <v>26600</v>
      </c>
      <c r="G2529" s="95" t="s">
        <v>345</v>
      </c>
    </row>
    <row r="2530" spans="1:7">
      <c r="A2530" s="95" t="s">
        <v>1309</v>
      </c>
      <c r="D2530" s="95" t="s">
        <v>345</v>
      </c>
      <c r="E2530" s="96">
        <v>18900</v>
      </c>
      <c r="G2530" s="95" t="s">
        <v>345</v>
      </c>
    </row>
    <row r="2531" spans="1:7">
      <c r="A2531" s="95" t="s">
        <v>1310</v>
      </c>
      <c r="D2531" s="95" t="s">
        <v>345</v>
      </c>
      <c r="E2531" s="96">
        <v>53400</v>
      </c>
      <c r="G2531" s="95" t="s">
        <v>345</v>
      </c>
    </row>
    <row r="2532" spans="1:7">
      <c r="A2532" s="95" t="s">
        <v>1311</v>
      </c>
      <c r="D2532" s="95" t="s">
        <v>345</v>
      </c>
      <c r="E2532" s="96">
        <v>58450</v>
      </c>
      <c r="G2532" s="95" t="s">
        <v>345</v>
      </c>
    </row>
    <row r="2533" spans="1:7">
      <c r="A2533" s="95" t="s">
        <v>1312</v>
      </c>
      <c r="D2533" s="95" t="s">
        <v>345</v>
      </c>
      <c r="E2533" s="96">
        <v>4740</v>
      </c>
      <c r="G2533" s="95" t="s">
        <v>345</v>
      </c>
    </row>
    <row r="2534" spans="1:7">
      <c r="A2534" s="95" t="s">
        <v>1313</v>
      </c>
      <c r="D2534" s="95" t="s">
        <v>345</v>
      </c>
      <c r="E2534" s="96">
        <v>35010</v>
      </c>
      <c r="G2534" s="95" t="s">
        <v>345</v>
      </c>
    </row>
    <row r="2535" spans="1:7">
      <c r="A2535" s="95" t="s">
        <v>1314</v>
      </c>
      <c r="D2535" s="95" t="s">
        <v>345</v>
      </c>
      <c r="E2535" s="96">
        <v>250400</v>
      </c>
      <c r="G2535" s="95" t="s">
        <v>345</v>
      </c>
    </row>
    <row r="2536" spans="1:7">
      <c r="A2536" s="95" t="s">
        <v>572</v>
      </c>
      <c r="D2536" s="95" t="s">
        <v>345</v>
      </c>
      <c r="F2536" s="96">
        <v>15630864</v>
      </c>
      <c r="G2536" s="95" t="s">
        <v>345</v>
      </c>
    </row>
    <row r="2537" spans="1:7">
      <c r="A2537" s="95" t="s">
        <v>572</v>
      </c>
      <c r="D2537" s="95" t="s">
        <v>345</v>
      </c>
      <c r="F2537" s="96">
        <v>10000</v>
      </c>
      <c r="G2537" s="95" t="s">
        <v>345</v>
      </c>
    </row>
    <row r="2538" spans="1:7">
      <c r="A2538" s="95" t="s">
        <v>573</v>
      </c>
      <c r="D2538" s="95" t="s">
        <v>345</v>
      </c>
      <c r="F2538" s="96">
        <v>35010</v>
      </c>
      <c r="G2538" s="95" t="s">
        <v>345</v>
      </c>
    </row>
    <row r="2539" spans="1:7">
      <c r="A2539" s="95" t="s">
        <v>573</v>
      </c>
      <c r="D2539" s="95" t="s">
        <v>345</v>
      </c>
      <c r="F2539" s="96">
        <v>250400</v>
      </c>
      <c r="G2539" s="95" t="s">
        <v>345</v>
      </c>
    </row>
    <row r="2540" spans="1:7">
      <c r="A2540" s="95" t="s">
        <v>574</v>
      </c>
      <c r="D2540" s="95" t="s">
        <v>345</v>
      </c>
      <c r="F2540" s="96">
        <v>814810</v>
      </c>
      <c r="G2540" s="95" t="s">
        <v>345</v>
      </c>
    </row>
    <row r="2541" spans="1:7">
      <c r="A2541" s="95" t="s">
        <v>1315</v>
      </c>
      <c r="D2541" s="95" t="s">
        <v>400</v>
      </c>
      <c r="E2541" s="96">
        <v>241260</v>
      </c>
      <c r="G2541" s="95" t="s">
        <v>345</v>
      </c>
    </row>
    <row r="2542" spans="1:7">
      <c r="A2542" s="95" t="s">
        <v>1316</v>
      </c>
      <c r="D2542" s="95" t="s">
        <v>400</v>
      </c>
      <c r="E2542" s="96">
        <v>-244548</v>
      </c>
      <c r="G2542" s="95" t="s">
        <v>345</v>
      </c>
    </row>
    <row r="2543" spans="1:7">
      <c r="A2543" s="95" t="s">
        <v>576</v>
      </c>
      <c r="D2543" s="95" t="s">
        <v>345</v>
      </c>
      <c r="F2543" s="96">
        <v>241260</v>
      </c>
      <c r="G2543" s="95" t="s">
        <v>345</v>
      </c>
    </row>
    <row r="2544" spans="1:7">
      <c r="A2544" s="95" t="s">
        <v>576</v>
      </c>
      <c r="D2544" s="95" t="s">
        <v>345</v>
      </c>
      <c r="F2544" s="96">
        <v>-244548</v>
      </c>
      <c r="G2544" s="95" t="s">
        <v>345</v>
      </c>
    </row>
    <row r="2545" spans="1:7">
      <c r="A2545" s="95" t="s">
        <v>1317</v>
      </c>
      <c r="D2545" s="95" t="s">
        <v>345</v>
      </c>
      <c r="E2545" s="96">
        <v>26600</v>
      </c>
      <c r="G2545" s="95" t="s">
        <v>345</v>
      </c>
    </row>
    <row r="2546" spans="1:7">
      <c r="A2546" s="95" t="s">
        <v>1318</v>
      </c>
      <c r="D2546" s="95" t="s">
        <v>9315</v>
      </c>
      <c r="E2546" s="96">
        <v>10000</v>
      </c>
      <c r="G2546" s="95" t="s">
        <v>345</v>
      </c>
    </row>
    <row r="2547" spans="1:7">
      <c r="A2547" s="95" t="s">
        <v>1319</v>
      </c>
      <c r="D2547" s="95" t="s">
        <v>9315</v>
      </c>
      <c r="E2547" s="96">
        <v>64000</v>
      </c>
      <c r="G2547" s="96">
        <v>69718215</v>
      </c>
    </row>
    <row r="2548" spans="1:7">
      <c r="A2548" s="95" t="s">
        <v>1320</v>
      </c>
      <c r="D2548" s="95" t="s">
        <v>345</v>
      </c>
      <c r="E2548" s="96">
        <v>350000</v>
      </c>
      <c r="G2548" s="95" t="s">
        <v>345</v>
      </c>
    </row>
    <row r="2549" spans="1:7">
      <c r="A2549" s="95" t="s">
        <v>1321</v>
      </c>
      <c r="D2549" s="95" t="s">
        <v>345</v>
      </c>
      <c r="E2549" s="96">
        <v>42000</v>
      </c>
      <c r="G2549" s="95" t="s">
        <v>345</v>
      </c>
    </row>
    <row r="2550" spans="1:7">
      <c r="A2550" s="95" t="s">
        <v>1322</v>
      </c>
      <c r="D2550" s="95" t="s">
        <v>345</v>
      </c>
      <c r="E2550" s="96">
        <v>17850</v>
      </c>
      <c r="G2550" s="95" t="s">
        <v>345</v>
      </c>
    </row>
    <row r="2551" spans="1:7">
      <c r="A2551" s="95" t="s">
        <v>1323</v>
      </c>
      <c r="D2551" s="95" t="s">
        <v>345</v>
      </c>
      <c r="E2551" s="96">
        <v>11070</v>
      </c>
      <c r="G2551" s="95" t="s">
        <v>345</v>
      </c>
    </row>
    <row r="2552" spans="1:7">
      <c r="A2552" s="95" t="s">
        <v>1324</v>
      </c>
      <c r="D2552" s="95" t="s">
        <v>345</v>
      </c>
      <c r="E2552" s="96">
        <v>61450</v>
      </c>
      <c r="G2552" s="95" t="s">
        <v>345</v>
      </c>
    </row>
    <row r="2553" spans="1:7">
      <c r="A2553" s="95" t="s">
        <v>1325</v>
      </c>
      <c r="D2553" s="95" t="s">
        <v>345</v>
      </c>
      <c r="E2553" s="96">
        <v>9140</v>
      </c>
      <c r="G2553" s="95" t="s">
        <v>345</v>
      </c>
    </row>
    <row r="2554" spans="1:7">
      <c r="A2554" s="95" t="s">
        <v>1326</v>
      </c>
      <c r="D2554" s="95" t="s">
        <v>345</v>
      </c>
      <c r="E2554" s="96">
        <v>54990</v>
      </c>
      <c r="G2554" s="95" t="s">
        <v>345</v>
      </c>
    </row>
    <row r="2555" spans="1:7">
      <c r="A2555" s="95" t="s">
        <v>1327</v>
      </c>
      <c r="D2555" s="95" t="s">
        <v>345</v>
      </c>
      <c r="E2555" s="96">
        <v>48000</v>
      </c>
      <c r="G2555" s="95" t="s">
        <v>345</v>
      </c>
    </row>
    <row r="2556" spans="1:7">
      <c r="A2556" s="95" t="s">
        <v>1328</v>
      </c>
      <c r="D2556" s="95" t="s">
        <v>345</v>
      </c>
      <c r="E2556" s="96">
        <v>98000</v>
      </c>
      <c r="G2556" s="95" t="s">
        <v>345</v>
      </c>
    </row>
    <row r="2557" spans="1:7">
      <c r="A2557" s="95" t="s">
        <v>1329</v>
      </c>
      <c r="D2557" s="95" t="s">
        <v>345</v>
      </c>
      <c r="E2557" s="96">
        <v>-33700</v>
      </c>
      <c r="G2557" s="95" t="s">
        <v>345</v>
      </c>
    </row>
    <row r="2558" spans="1:7">
      <c r="A2558" s="95" t="s">
        <v>1330</v>
      </c>
      <c r="D2558" s="95" t="s">
        <v>345</v>
      </c>
      <c r="E2558" s="96">
        <v>-42480</v>
      </c>
      <c r="G2558" s="95" t="s">
        <v>345</v>
      </c>
    </row>
    <row r="2559" spans="1:7">
      <c r="A2559" s="95" t="s">
        <v>1331</v>
      </c>
      <c r="D2559" s="95" t="s">
        <v>400</v>
      </c>
      <c r="E2559" s="96">
        <v>274685</v>
      </c>
      <c r="G2559" s="95" t="s">
        <v>345</v>
      </c>
    </row>
    <row r="2560" spans="1:7">
      <c r="A2560" s="95" t="s">
        <v>1332</v>
      </c>
      <c r="D2560" s="95" t="s">
        <v>400</v>
      </c>
      <c r="E2560" s="96">
        <v>-67524</v>
      </c>
      <c r="G2560" s="95" t="s">
        <v>345</v>
      </c>
    </row>
    <row r="2561" spans="1:7">
      <c r="A2561" s="95" t="s">
        <v>578</v>
      </c>
      <c r="D2561" s="95" t="s">
        <v>345</v>
      </c>
      <c r="F2561" s="96">
        <v>274685</v>
      </c>
      <c r="G2561" s="95" t="s">
        <v>345</v>
      </c>
    </row>
    <row r="2562" spans="1:7">
      <c r="A2562" s="95" t="s">
        <v>578</v>
      </c>
      <c r="D2562" s="95" t="s">
        <v>345</v>
      </c>
      <c r="F2562" s="96">
        <v>-67524</v>
      </c>
      <c r="G2562" s="95" t="s">
        <v>345</v>
      </c>
    </row>
    <row r="2563" spans="1:7">
      <c r="A2563" s="95" t="s">
        <v>1333</v>
      </c>
      <c r="D2563" s="95" t="s">
        <v>400</v>
      </c>
      <c r="E2563" s="96">
        <v>77700</v>
      </c>
      <c r="G2563" s="95" t="s">
        <v>345</v>
      </c>
    </row>
    <row r="2564" spans="1:7">
      <c r="A2564" s="95" t="s">
        <v>579</v>
      </c>
      <c r="D2564" s="95" t="s">
        <v>345</v>
      </c>
      <c r="F2564" s="96">
        <v>77700</v>
      </c>
      <c r="G2564" s="95" t="s">
        <v>345</v>
      </c>
    </row>
    <row r="2565" spans="1:7">
      <c r="A2565" s="95" t="s">
        <v>580</v>
      </c>
      <c r="D2565" s="95" t="s">
        <v>345</v>
      </c>
      <c r="F2565" s="96">
        <v>1046535</v>
      </c>
      <c r="G2565" s="95" t="s">
        <v>345</v>
      </c>
    </row>
    <row r="2566" spans="1:7">
      <c r="A2566" s="95" t="s">
        <v>580</v>
      </c>
      <c r="D2566" s="95" t="s">
        <v>9315</v>
      </c>
      <c r="F2566" s="96">
        <v>487172</v>
      </c>
      <c r="G2566" s="95" t="s">
        <v>345</v>
      </c>
    </row>
    <row r="2567" spans="1:7">
      <c r="A2567" s="95" t="s">
        <v>580</v>
      </c>
      <c r="D2567" s="95" t="s">
        <v>9315</v>
      </c>
      <c r="F2567" s="96">
        <v>4833076</v>
      </c>
      <c r="G2567" s="95" t="s">
        <v>345</v>
      </c>
    </row>
    <row r="2568" spans="1:7">
      <c r="A2568" s="95" t="s">
        <v>580</v>
      </c>
      <c r="D2568" s="95" t="s">
        <v>9315</v>
      </c>
      <c r="F2568" s="96">
        <v>492269</v>
      </c>
      <c r="G2568" s="95" t="s">
        <v>345</v>
      </c>
    </row>
    <row r="2569" spans="1:7">
      <c r="A2569" s="95" t="s">
        <v>580</v>
      </c>
      <c r="D2569" s="95" t="s">
        <v>9315</v>
      </c>
      <c r="F2569" s="96">
        <v>1168079</v>
      </c>
      <c r="G2569" s="95" t="s">
        <v>345</v>
      </c>
    </row>
    <row r="2570" spans="1:7">
      <c r="A2570" s="95" t="s">
        <v>583</v>
      </c>
      <c r="D2570" s="95" t="s">
        <v>345</v>
      </c>
      <c r="F2570" s="96">
        <v>64000</v>
      </c>
      <c r="G2570" s="95" t="s">
        <v>345</v>
      </c>
    </row>
    <row r="2571" spans="1:7">
      <c r="A2571" s="95" t="s">
        <v>583</v>
      </c>
      <c r="D2571" s="95" t="s">
        <v>345</v>
      </c>
      <c r="F2571" s="96">
        <v>33000</v>
      </c>
      <c r="G2571" s="95" t="s">
        <v>345</v>
      </c>
    </row>
    <row r="2572" spans="1:7">
      <c r="A2572" s="95" t="s">
        <v>586</v>
      </c>
      <c r="D2572" s="95" t="s">
        <v>345</v>
      </c>
      <c r="F2572" s="96">
        <v>396200</v>
      </c>
      <c r="G2572" s="95" t="s">
        <v>345</v>
      </c>
    </row>
    <row r="2573" spans="1:7">
      <c r="A2573" s="95" t="s">
        <v>587</v>
      </c>
      <c r="D2573" s="95" t="s">
        <v>345</v>
      </c>
      <c r="F2573" s="96">
        <v>1570000</v>
      </c>
      <c r="G2573" s="95" t="s">
        <v>345</v>
      </c>
    </row>
    <row r="2574" spans="1:7">
      <c r="A2574" s="95" t="s">
        <v>1334</v>
      </c>
      <c r="D2574" s="95" t="s">
        <v>9315</v>
      </c>
      <c r="E2574" s="96">
        <v>33000</v>
      </c>
      <c r="G2574" s="96">
        <v>60277204</v>
      </c>
    </row>
    <row r="2575" spans="1:7">
      <c r="A2575" s="95" t="s">
        <v>1335</v>
      </c>
      <c r="D2575" s="95" t="s">
        <v>345</v>
      </c>
      <c r="E2575" s="96">
        <v>350000</v>
      </c>
      <c r="G2575" s="95" t="s">
        <v>345</v>
      </c>
    </row>
    <row r="2576" spans="1:7">
      <c r="A2576" s="95" t="s">
        <v>1336</v>
      </c>
      <c r="D2576" s="95" t="s">
        <v>345</v>
      </c>
      <c r="E2576" s="96">
        <v>350000</v>
      </c>
      <c r="G2576" s="95" t="s">
        <v>345</v>
      </c>
    </row>
    <row r="2577" spans="1:7">
      <c r="A2577" s="95" t="s">
        <v>1337</v>
      </c>
      <c r="D2577" s="95" t="s">
        <v>345</v>
      </c>
      <c r="E2577" s="96">
        <v>12900</v>
      </c>
      <c r="G2577" s="95" t="s">
        <v>345</v>
      </c>
    </row>
    <row r="2578" spans="1:7">
      <c r="A2578" s="95" t="s">
        <v>1338</v>
      </c>
      <c r="D2578" s="95" t="s">
        <v>345</v>
      </c>
      <c r="E2578" s="96">
        <v>12360</v>
      </c>
      <c r="G2578" s="95" t="s">
        <v>345</v>
      </c>
    </row>
    <row r="2579" spans="1:7">
      <c r="A2579" s="95" t="s">
        <v>1339</v>
      </c>
      <c r="D2579" s="95" t="s">
        <v>345</v>
      </c>
      <c r="E2579" s="96">
        <v>10900</v>
      </c>
      <c r="G2579" s="95" t="s">
        <v>345</v>
      </c>
    </row>
    <row r="2580" spans="1:7">
      <c r="A2580" s="95" t="s">
        <v>1340</v>
      </c>
      <c r="D2580" s="95" t="s">
        <v>345</v>
      </c>
      <c r="E2580" s="96">
        <v>94000</v>
      </c>
      <c r="G2580" s="95" t="s">
        <v>345</v>
      </c>
    </row>
    <row r="2581" spans="1:7">
      <c r="A2581" s="95" t="s">
        <v>1341</v>
      </c>
      <c r="D2581" s="95" t="s">
        <v>345</v>
      </c>
      <c r="E2581" s="96">
        <v>123180</v>
      </c>
      <c r="G2581" s="95" t="s">
        <v>345</v>
      </c>
    </row>
    <row r="2582" spans="1:7">
      <c r="A2582" s="95" t="s">
        <v>1342</v>
      </c>
      <c r="D2582" s="95" t="s">
        <v>345</v>
      </c>
      <c r="E2582" s="96">
        <v>16170</v>
      </c>
      <c r="G2582" s="95" t="s">
        <v>345</v>
      </c>
    </row>
    <row r="2583" spans="1:7">
      <c r="A2583" s="95" t="s">
        <v>1343</v>
      </c>
      <c r="D2583" s="95" t="s">
        <v>345</v>
      </c>
      <c r="E2583" s="96">
        <v>14090</v>
      </c>
      <c r="G2583" s="95" t="s">
        <v>345</v>
      </c>
    </row>
    <row r="2584" spans="1:7">
      <c r="A2584" s="95" t="s">
        <v>1344</v>
      </c>
      <c r="D2584" s="95" t="s">
        <v>345</v>
      </c>
      <c r="E2584" s="96">
        <v>200600</v>
      </c>
      <c r="G2584" s="95" t="s">
        <v>345</v>
      </c>
    </row>
    <row r="2585" spans="1:7">
      <c r="A2585" s="95" t="s">
        <v>1345</v>
      </c>
      <c r="D2585" s="95" t="s">
        <v>400</v>
      </c>
      <c r="E2585" s="96">
        <v>560786</v>
      </c>
      <c r="G2585" s="95" t="s">
        <v>345</v>
      </c>
    </row>
    <row r="2586" spans="1:7">
      <c r="A2586" s="95" t="s">
        <v>1346</v>
      </c>
      <c r="D2586" s="95" t="s">
        <v>400</v>
      </c>
      <c r="E2586" s="96">
        <v>-45638</v>
      </c>
      <c r="G2586" s="95" t="s">
        <v>345</v>
      </c>
    </row>
    <row r="2587" spans="1:7">
      <c r="A2587" s="95" t="s">
        <v>589</v>
      </c>
      <c r="D2587" s="95" t="s">
        <v>345</v>
      </c>
      <c r="F2587" s="96">
        <v>560786</v>
      </c>
      <c r="G2587" s="95" t="s">
        <v>345</v>
      </c>
    </row>
    <row r="2588" spans="1:7">
      <c r="A2588" s="95" t="s">
        <v>589</v>
      </c>
      <c r="D2588" s="95" t="s">
        <v>345</v>
      </c>
      <c r="F2588" s="96">
        <v>-45638</v>
      </c>
      <c r="G2588" s="95" t="s">
        <v>345</v>
      </c>
    </row>
    <row r="2589" spans="1:7">
      <c r="A2589" s="95" t="s">
        <v>590</v>
      </c>
      <c r="D2589" s="95" t="s">
        <v>9315</v>
      </c>
      <c r="F2589" s="96">
        <v>640000</v>
      </c>
      <c r="G2589" s="95" t="s">
        <v>345</v>
      </c>
    </row>
    <row r="2590" spans="1:7">
      <c r="A2590" s="95" t="s">
        <v>590</v>
      </c>
      <c r="D2590" s="95" t="s">
        <v>9315</v>
      </c>
      <c r="F2590" s="96">
        <v>407008</v>
      </c>
      <c r="G2590" s="95" t="s">
        <v>345</v>
      </c>
    </row>
    <row r="2591" spans="1:7">
      <c r="A2591" s="95" t="s">
        <v>591</v>
      </c>
      <c r="D2591" s="95" t="s">
        <v>345</v>
      </c>
      <c r="F2591" s="96">
        <v>9000</v>
      </c>
      <c r="G2591" s="95" t="s">
        <v>345</v>
      </c>
    </row>
    <row r="2592" spans="1:7">
      <c r="A2592" s="95" t="s">
        <v>591</v>
      </c>
      <c r="D2592" s="95" t="s">
        <v>345</v>
      </c>
      <c r="F2592" s="96">
        <v>7950</v>
      </c>
      <c r="G2592" s="95" t="s">
        <v>345</v>
      </c>
    </row>
    <row r="2593" spans="1:7">
      <c r="A2593" s="95" t="s">
        <v>591</v>
      </c>
      <c r="D2593" s="95" t="s">
        <v>345</v>
      </c>
      <c r="F2593" s="96">
        <v>14090</v>
      </c>
      <c r="G2593" s="95" t="s">
        <v>345</v>
      </c>
    </row>
    <row r="2594" spans="1:7">
      <c r="A2594" s="95" t="s">
        <v>593</v>
      </c>
      <c r="D2594" s="95" t="s">
        <v>345</v>
      </c>
      <c r="F2594" s="96">
        <v>168680</v>
      </c>
      <c r="G2594" s="95" t="s">
        <v>345</v>
      </c>
    </row>
    <row r="2595" spans="1:7">
      <c r="A2595" s="95" t="s">
        <v>1347</v>
      </c>
      <c r="D2595" s="95" t="s">
        <v>9315</v>
      </c>
      <c r="E2595" s="96">
        <v>9000</v>
      </c>
      <c r="G2595" s="95" t="s">
        <v>345</v>
      </c>
    </row>
    <row r="2596" spans="1:7">
      <c r="A2596" s="95" t="s">
        <v>362</v>
      </c>
      <c r="D2596" s="95" t="s">
        <v>9315</v>
      </c>
      <c r="F2596" s="96">
        <v>33000</v>
      </c>
      <c r="G2596" s="95" t="s">
        <v>345</v>
      </c>
    </row>
    <row r="2597" spans="1:7">
      <c r="A2597" s="95" t="s">
        <v>363</v>
      </c>
      <c r="D2597" s="95" t="s">
        <v>9315</v>
      </c>
      <c r="F2597" s="96">
        <v>29000</v>
      </c>
      <c r="G2597" s="96">
        <v>60161676</v>
      </c>
    </row>
    <row r="2598" spans="1:7">
      <c r="A2598" s="95" t="s">
        <v>1348</v>
      </c>
      <c r="D2598" s="95" t="s">
        <v>345</v>
      </c>
      <c r="E2598" s="96">
        <v>17680</v>
      </c>
      <c r="G2598" s="95" t="s">
        <v>345</v>
      </c>
    </row>
    <row r="2599" spans="1:7">
      <c r="A2599" s="95" t="s">
        <v>1349</v>
      </c>
      <c r="D2599" s="95" t="s">
        <v>345</v>
      </c>
      <c r="E2599" s="96">
        <v>116000</v>
      </c>
      <c r="G2599" s="95" t="s">
        <v>345</v>
      </c>
    </row>
    <row r="2600" spans="1:7">
      <c r="A2600" s="95" t="s">
        <v>1350</v>
      </c>
      <c r="D2600" s="95" t="s">
        <v>345</v>
      </c>
      <c r="E2600" s="96">
        <v>6870</v>
      </c>
      <c r="G2600" s="95" t="s">
        <v>345</v>
      </c>
    </row>
    <row r="2601" spans="1:7">
      <c r="A2601" s="95" t="s">
        <v>1351</v>
      </c>
      <c r="D2601" s="95" t="s">
        <v>345</v>
      </c>
      <c r="E2601" s="96">
        <v>7360</v>
      </c>
      <c r="G2601" s="95" t="s">
        <v>345</v>
      </c>
    </row>
    <row r="2602" spans="1:7">
      <c r="A2602" s="95" t="s">
        <v>1352</v>
      </c>
      <c r="D2602" s="95" t="s">
        <v>345</v>
      </c>
      <c r="E2602" s="96">
        <v>37090</v>
      </c>
      <c r="G2602" s="95" t="s">
        <v>345</v>
      </c>
    </row>
    <row r="2603" spans="1:7">
      <c r="A2603" s="95" t="s">
        <v>1353</v>
      </c>
      <c r="D2603" s="95" t="s">
        <v>345</v>
      </c>
      <c r="E2603" s="96">
        <v>53350</v>
      </c>
      <c r="G2603" s="95" t="s">
        <v>345</v>
      </c>
    </row>
    <row r="2604" spans="1:7">
      <c r="A2604" s="95" t="s">
        <v>1354</v>
      </c>
      <c r="D2604" s="95" t="s">
        <v>345</v>
      </c>
      <c r="E2604" s="96">
        <v>51000</v>
      </c>
      <c r="G2604" s="95" t="s">
        <v>345</v>
      </c>
    </row>
    <row r="2605" spans="1:7">
      <c r="A2605" s="95" t="s">
        <v>1355</v>
      </c>
      <c r="D2605" s="95" t="s">
        <v>345</v>
      </c>
      <c r="E2605" s="96">
        <v>18570</v>
      </c>
      <c r="G2605" s="95" t="s">
        <v>345</v>
      </c>
    </row>
    <row r="2606" spans="1:7">
      <c r="A2606" s="95" t="s">
        <v>1356</v>
      </c>
      <c r="D2606" s="95" t="s">
        <v>345</v>
      </c>
      <c r="E2606" s="96">
        <v>224000</v>
      </c>
      <c r="G2606" s="95" t="s">
        <v>345</v>
      </c>
    </row>
    <row r="2607" spans="1:7">
      <c r="A2607" s="95" t="s">
        <v>1357</v>
      </c>
      <c r="D2607" s="95" t="s">
        <v>345</v>
      </c>
      <c r="E2607" s="96">
        <v>44450</v>
      </c>
      <c r="G2607" s="95" t="s">
        <v>345</v>
      </c>
    </row>
    <row r="2608" spans="1:7">
      <c r="A2608" s="95" t="s">
        <v>1358</v>
      </c>
      <c r="D2608" s="95" t="s">
        <v>345</v>
      </c>
      <c r="E2608" s="96">
        <v>98620</v>
      </c>
      <c r="G2608" s="95" t="s">
        <v>345</v>
      </c>
    </row>
    <row r="2609" spans="1:7">
      <c r="A2609" s="95" t="s">
        <v>1359</v>
      </c>
      <c r="D2609" s="95" t="s">
        <v>345</v>
      </c>
      <c r="E2609" s="96">
        <v>51780</v>
      </c>
      <c r="G2609" s="95" t="s">
        <v>345</v>
      </c>
    </row>
    <row r="2610" spans="1:7">
      <c r="A2610" s="95" t="s">
        <v>1360</v>
      </c>
      <c r="D2610" s="95" t="s">
        <v>400</v>
      </c>
      <c r="E2610" s="96">
        <v>1444927</v>
      </c>
      <c r="G2610" s="95" t="s">
        <v>345</v>
      </c>
    </row>
    <row r="2611" spans="1:7">
      <c r="A2611" s="95" t="s">
        <v>1361</v>
      </c>
      <c r="D2611" s="95" t="s">
        <v>400</v>
      </c>
      <c r="E2611" s="96">
        <v>-166886</v>
      </c>
      <c r="G2611" s="95" t="s">
        <v>345</v>
      </c>
    </row>
    <row r="2612" spans="1:7">
      <c r="A2612" s="95" t="s">
        <v>595</v>
      </c>
      <c r="D2612" s="95" t="s">
        <v>345</v>
      </c>
      <c r="F2612" s="96">
        <v>1444927</v>
      </c>
      <c r="G2612" s="95" t="s">
        <v>345</v>
      </c>
    </row>
    <row r="2613" spans="1:7">
      <c r="A2613" s="95" t="s">
        <v>595</v>
      </c>
      <c r="D2613" s="95" t="s">
        <v>345</v>
      </c>
      <c r="F2613" s="96">
        <v>-166886</v>
      </c>
      <c r="G2613" s="95" t="s">
        <v>345</v>
      </c>
    </row>
    <row r="2614" spans="1:7">
      <c r="A2614" s="95" t="s">
        <v>596</v>
      </c>
      <c r="D2614" s="95" t="s">
        <v>345</v>
      </c>
      <c r="F2614" s="96">
        <v>39000</v>
      </c>
      <c r="G2614" s="95" t="s">
        <v>345</v>
      </c>
    </row>
    <row r="2615" spans="1:7">
      <c r="A2615" s="95" t="s">
        <v>598</v>
      </c>
      <c r="D2615" s="95" t="s">
        <v>345</v>
      </c>
      <c r="F2615" s="96">
        <v>19000</v>
      </c>
      <c r="G2615" s="95" t="s">
        <v>345</v>
      </c>
    </row>
    <row r="2616" spans="1:7">
      <c r="A2616" s="95" t="s">
        <v>599</v>
      </c>
      <c r="D2616" s="95" t="s">
        <v>345</v>
      </c>
      <c r="F2616" s="96">
        <v>51780</v>
      </c>
      <c r="G2616" s="95" t="s">
        <v>345</v>
      </c>
    </row>
    <row r="2617" spans="1:7">
      <c r="A2617" s="95" t="s">
        <v>601</v>
      </c>
      <c r="D2617" s="95" t="s">
        <v>345</v>
      </c>
      <c r="F2617" s="96">
        <v>980880</v>
      </c>
      <c r="G2617" s="95" t="s">
        <v>345</v>
      </c>
    </row>
    <row r="2618" spans="1:7">
      <c r="A2618" s="95" t="s">
        <v>601</v>
      </c>
      <c r="D2618" s="95" t="s">
        <v>345</v>
      </c>
      <c r="F2618" s="96">
        <v>242460</v>
      </c>
      <c r="G2618" s="95" t="s">
        <v>345</v>
      </c>
    </row>
    <row r="2619" spans="1:7">
      <c r="A2619" s="95" t="s">
        <v>1362</v>
      </c>
      <c r="D2619" s="95" t="s">
        <v>400</v>
      </c>
      <c r="E2619" s="96">
        <v>39000</v>
      </c>
      <c r="G2619" s="95" t="s">
        <v>345</v>
      </c>
    </row>
    <row r="2620" spans="1:7">
      <c r="A2620" s="95" t="s">
        <v>1363</v>
      </c>
      <c r="D2620" s="95" t="s">
        <v>9315</v>
      </c>
      <c r="E2620" s="96">
        <v>19000</v>
      </c>
      <c r="G2620" s="96">
        <v>59613326</v>
      </c>
    </row>
    <row r="2621" spans="1:7">
      <c r="A2621" s="95" t="s">
        <v>1364</v>
      </c>
      <c r="D2621" s="95" t="s">
        <v>345</v>
      </c>
      <c r="E2621" s="96">
        <v>147210</v>
      </c>
      <c r="G2621" s="95" t="s">
        <v>345</v>
      </c>
    </row>
    <row r="2622" spans="1:7">
      <c r="A2622" s="95" t="s">
        <v>1365</v>
      </c>
      <c r="D2622" s="95" t="s">
        <v>345</v>
      </c>
      <c r="E2622" s="96">
        <v>58080</v>
      </c>
      <c r="G2622" s="95" t="s">
        <v>345</v>
      </c>
    </row>
    <row r="2623" spans="1:7">
      <c r="A2623" s="95" t="s">
        <v>1366</v>
      </c>
      <c r="D2623" s="95" t="s">
        <v>345</v>
      </c>
      <c r="E2623" s="96">
        <v>191090</v>
      </c>
      <c r="G2623" s="95" t="s">
        <v>345</v>
      </c>
    </row>
    <row r="2624" spans="1:7">
      <c r="A2624" s="95" t="s">
        <v>1367</v>
      </c>
      <c r="D2624" s="95" t="s">
        <v>345</v>
      </c>
      <c r="E2624" s="96">
        <v>17610</v>
      </c>
      <c r="G2624" s="95" t="s">
        <v>345</v>
      </c>
    </row>
    <row r="2625" spans="1:7">
      <c r="A2625" s="95" t="s">
        <v>1368</v>
      </c>
      <c r="D2625" s="95" t="s">
        <v>345</v>
      </c>
      <c r="E2625" s="96">
        <v>14200</v>
      </c>
      <c r="G2625" s="95" t="s">
        <v>345</v>
      </c>
    </row>
    <row r="2626" spans="1:7">
      <c r="A2626" s="95" t="s">
        <v>1369</v>
      </c>
      <c r="D2626" s="95" t="s">
        <v>345</v>
      </c>
      <c r="E2626" s="96">
        <v>18310</v>
      </c>
      <c r="G2626" s="95" t="s">
        <v>345</v>
      </c>
    </row>
    <row r="2627" spans="1:7">
      <c r="A2627" s="95" t="s">
        <v>1370</v>
      </c>
      <c r="D2627" s="95" t="s">
        <v>345</v>
      </c>
      <c r="E2627" s="96">
        <v>17100</v>
      </c>
      <c r="G2627" s="95" t="s">
        <v>345</v>
      </c>
    </row>
    <row r="2628" spans="1:7">
      <c r="A2628" s="95" t="s">
        <v>1371</v>
      </c>
      <c r="D2628" s="95" t="s">
        <v>400</v>
      </c>
      <c r="E2628" s="96">
        <v>1011362</v>
      </c>
      <c r="G2628" s="95" t="s">
        <v>345</v>
      </c>
    </row>
    <row r="2629" spans="1:7">
      <c r="A2629" s="95" t="s">
        <v>1372</v>
      </c>
      <c r="D2629" s="95" t="s">
        <v>400</v>
      </c>
      <c r="E2629" s="96">
        <v>-165844</v>
      </c>
      <c r="G2629" s="95" t="s">
        <v>345</v>
      </c>
    </row>
    <row r="2630" spans="1:7">
      <c r="A2630" s="95" t="s">
        <v>604</v>
      </c>
      <c r="D2630" s="95" t="s">
        <v>345</v>
      </c>
      <c r="F2630" s="96">
        <v>1011362</v>
      </c>
      <c r="G2630" s="95" t="s">
        <v>345</v>
      </c>
    </row>
    <row r="2631" spans="1:7">
      <c r="A2631" s="95" t="s">
        <v>604</v>
      </c>
      <c r="D2631" s="95" t="s">
        <v>345</v>
      </c>
      <c r="F2631" s="96">
        <v>-165844</v>
      </c>
      <c r="G2631" s="95" t="s">
        <v>345</v>
      </c>
    </row>
    <row r="2632" spans="1:7">
      <c r="A2632" s="95" t="s">
        <v>606</v>
      </c>
      <c r="D2632" s="95" t="s">
        <v>345</v>
      </c>
      <c r="F2632" s="96">
        <v>4064900</v>
      </c>
      <c r="G2632" s="95" t="s">
        <v>345</v>
      </c>
    </row>
    <row r="2633" spans="1:7">
      <c r="A2633" s="95" t="s">
        <v>606</v>
      </c>
      <c r="D2633" s="95" t="s">
        <v>345</v>
      </c>
      <c r="F2633" s="96">
        <v>9000</v>
      </c>
      <c r="G2633" s="95" t="s">
        <v>345</v>
      </c>
    </row>
    <row r="2634" spans="1:7">
      <c r="A2634" s="95" t="s">
        <v>606</v>
      </c>
      <c r="D2634" s="95" t="s">
        <v>345</v>
      </c>
      <c r="F2634" s="96">
        <v>8380</v>
      </c>
      <c r="G2634" s="95" t="s">
        <v>345</v>
      </c>
    </row>
    <row r="2635" spans="1:7">
      <c r="A2635" s="95" t="s">
        <v>608</v>
      </c>
      <c r="D2635" s="95" t="s">
        <v>345</v>
      </c>
      <c r="F2635" s="96">
        <v>892980</v>
      </c>
      <c r="G2635" s="95" t="s">
        <v>345</v>
      </c>
    </row>
    <row r="2636" spans="1:7">
      <c r="A2636" s="95" t="s">
        <v>609</v>
      </c>
      <c r="D2636" s="95" t="s">
        <v>345</v>
      </c>
      <c r="F2636" s="96">
        <v>63020</v>
      </c>
      <c r="G2636" s="95" t="s">
        <v>345</v>
      </c>
    </row>
    <row r="2637" spans="1:7">
      <c r="A2637" s="95" t="s">
        <v>611</v>
      </c>
      <c r="D2637" s="95" t="s">
        <v>345</v>
      </c>
      <c r="F2637" s="96">
        <v>1050000</v>
      </c>
      <c r="G2637" s="95" t="s">
        <v>345</v>
      </c>
    </row>
    <row r="2638" spans="1:7">
      <c r="A2638" s="95" t="s">
        <v>612</v>
      </c>
      <c r="D2638" s="95" t="s">
        <v>345</v>
      </c>
      <c r="F2638" s="96">
        <v>1626000</v>
      </c>
      <c r="G2638" s="95" t="s">
        <v>345</v>
      </c>
    </row>
    <row r="2639" spans="1:7">
      <c r="A2639" s="95" t="s">
        <v>613</v>
      </c>
      <c r="D2639" s="95" t="s">
        <v>345</v>
      </c>
      <c r="F2639" s="96">
        <v>1061660</v>
      </c>
      <c r="G2639" s="95" t="s">
        <v>345</v>
      </c>
    </row>
    <row r="2640" spans="1:7">
      <c r="A2640" s="95" t="s">
        <v>1373</v>
      </c>
      <c r="D2640" s="95" t="s">
        <v>9315</v>
      </c>
      <c r="E2640" s="96">
        <v>24244</v>
      </c>
      <c r="G2640" s="95" t="s">
        <v>345</v>
      </c>
    </row>
    <row r="2641" spans="1:7">
      <c r="A2641" s="95" t="s">
        <v>1374</v>
      </c>
      <c r="D2641" s="95" t="s">
        <v>9315</v>
      </c>
      <c r="E2641" s="96">
        <v>9000</v>
      </c>
      <c r="G2641" s="95" t="s">
        <v>345</v>
      </c>
    </row>
    <row r="2642" spans="1:7">
      <c r="A2642" s="95" t="s">
        <v>1375</v>
      </c>
      <c r="D2642" s="95" t="s">
        <v>9315</v>
      </c>
      <c r="E2642" s="96">
        <v>25351</v>
      </c>
      <c r="G2642" s="96">
        <v>51359581</v>
      </c>
    </row>
    <row r="2643" spans="1:7">
      <c r="A2643" s="95" t="s">
        <v>1376</v>
      </c>
      <c r="D2643" s="95" t="s">
        <v>9315</v>
      </c>
      <c r="E2643" s="96">
        <v>127545</v>
      </c>
      <c r="G2643" s="95" t="s">
        <v>345</v>
      </c>
    </row>
    <row r="2644" spans="1:7">
      <c r="A2644" s="95" t="s">
        <v>1377</v>
      </c>
      <c r="D2644" s="95" t="s">
        <v>9315</v>
      </c>
      <c r="E2644" s="96">
        <v>113835</v>
      </c>
      <c r="G2644" s="95" t="s">
        <v>345</v>
      </c>
    </row>
    <row r="2645" spans="1:7">
      <c r="A2645" s="95" t="s">
        <v>1378</v>
      </c>
      <c r="D2645" s="95" t="s">
        <v>9315</v>
      </c>
      <c r="E2645" s="96">
        <v>150200</v>
      </c>
      <c r="G2645" s="95" t="s">
        <v>345</v>
      </c>
    </row>
    <row r="2646" spans="1:7">
      <c r="A2646" s="95" t="s">
        <v>1379</v>
      </c>
      <c r="D2646" s="95" t="s">
        <v>9315</v>
      </c>
      <c r="E2646" s="96">
        <v>387931</v>
      </c>
      <c r="G2646" s="95" t="s">
        <v>345</v>
      </c>
    </row>
    <row r="2647" spans="1:7">
      <c r="A2647" s="95" t="s">
        <v>1380</v>
      </c>
      <c r="D2647" s="95" t="s">
        <v>345</v>
      </c>
      <c r="E2647" s="96">
        <v>70300</v>
      </c>
      <c r="G2647" s="95" t="s">
        <v>345</v>
      </c>
    </row>
    <row r="2648" spans="1:7">
      <c r="A2648" s="95" t="s">
        <v>1381</v>
      </c>
      <c r="D2648" s="95" t="s">
        <v>345</v>
      </c>
      <c r="E2648" s="96">
        <v>17100</v>
      </c>
      <c r="G2648" s="95" t="s">
        <v>345</v>
      </c>
    </row>
    <row r="2649" spans="1:7">
      <c r="A2649" s="95" t="s">
        <v>1382</v>
      </c>
      <c r="D2649" s="95" t="s">
        <v>345</v>
      </c>
      <c r="E2649" s="96">
        <v>34000</v>
      </c>
      <c r="G2649" s="95" t="s">
        <v>345</v>
      </c>
    </row>
    <row r="2650" spans="1:7">
      <c r="A2650" s="95" t="s">
        <v>1383</v>
      </c>
      <c r="D2650" s="95" t="s">
        <v>345</v>
      </c>
      <c r="E2650" s="96">
        <v>52590</v>
      </c>
      <c r="G2650" s="95" t="s">
        <v>345</v>
      </c>
    </row>
    <row r="2651" spans="1:7">
      <c r="A2651" s="95" t="s">
        <v>1384</v>
      </c>
      <c r="D2651" s="95" t="s">
        <v>345</v>
      </c>
      <c r="E2651" s="96">
        <v>14800</v>
      </c>
      <c r="G2651" s="95" t="s">
        <v>345</v>
      </c>
    </row>
    <row r="2652" spans="1:7">
      <c r="A2652" s="95" t="s">
        <v>1385</v>
      </c>
      <c r="D2652" s="95" t="s">
        <v>345</v>
      </c>
      <c r="E2652" s="96">
        <v>9360</v>
      </c>
      <c r="G2652" s="95" t="s">
        <v>345</v>
      </c>
    </row>
    <row r="2653" spans="1:7">
      <c r="A2653" s="95" t="s">
        <v>1386</v>
      </c>
      <c r="D2653" s="95" t="s">
        <v>345</v>
      </c>
      <c r="E2653" s="96">
        <v>65000</v>
      </c>
      <c r="G2653" s="95" t="s">
        <v>345</v>
      </c>
    </row>
    <row r="2654" spans="1:7">
      <c r="A2654" s="95" t="s">
        <v>1387</v>
      </c>
      <c r="D2654" s="95" t="s">
        <v>345</v>
      </c>
      <c r="E2654" s="96">
        <v>76360</v>
      </c>
      <c r="G2654" s="95" t="s">
        <v>345</v>
      </c>
    </row>
    <row r="2655" spans="1:7">
      <c r="A2655" s="95" t="s">
        <v>1388</v>
      </c>
      <c r="D2655" s="95" t="s">
        <v>345</v>
      </c>
      <c r="E2655" s="96">
        <v>29320</v>
      </c>
      <c r="G2655" s="95" t="s">
        <v>345</v>
      </c>
    </row>
    <row r="2656" spans="1:7">
      <c r="A2656" s="95" t="s">
        <v>1389</v>
      </c>
      <c r="D2656" s="95" t="s">
        <v>345</v>
      </c>
      <c r="E2656" s="96">
        <v>8380</v>
      </c>
      <c r="G2656" s="95" t="s">
        <v>345</v>
      </c>
    </row>
    <row r="2657" spans="1:7">
      <c r="A2657" s="95" t="s">
        <v>1390</v>
      </c>
      <c r="D2657" s="95" t="s">
        <v>345</v>
      </c>
      <c r="E2657" s="96">
        <v>34000</v>
      </c>
      <c r="G2657" s="95" t="s">
        <v>345</v>
      </c>
    </row>
    <row r="2658" spans="1:7">
      <c r="A2658" s="95" t="s">
        <v>1391</v>
      </c>
      <c r="D2658" s="95" t="s">
        <v>345</v>
      </c>
      <c r="E2658" s="96">
        <v>68900</v>
      </c>
      <c r="G2658" s="95" t="s">
        <v>345</v>
      </c>
    </row>
    <row r="2659" spans="1:7">
      <c r="A2659" s="95" t="s">
        <v>1392</v>
      </c>
      <c r="D2659" s="95" t="s">
        <v>400</v>
      </c>
      <c r="E2659" s="96">
        <v>466274</v>
      </c>
      <c r="G2659" s="95" t="s">
        <v>345</v>
      </c>
    </row>
    <row r="2660" spans="1:7">
      <c r="A2660" s="95" t="s">
        <v>618</v>
      </c>
      <c r="D2660" s="95" t="s">
        <v>345</v>
      </c>
      <c r="F2660" s="96">
        <v>466274</v>
      </c>
      <c r="G2660" s="95" t="s">
        <v>345</v>
      </c>
    </row>
    <row r="2661" spans="1:7">
      <c r="A2661" s="95" t="s">
        <v>619</v>
      </c>
      <c r="D2661" s="95" t="s">
        <v>345</v>
      </c>
      <c r="F2661" s="96">
        <v>1158026</v>
      </c>
      <c r="G2661" s="95" t="s">
        <v>345</v>
      </c>
    </row>
    <row r="2662" spans="1:7">
      <c r="A2662" s="95" t="s">
        <v>619</v>
      </c>
      <c r="D2662" s="95" t="s">
        <v>345</v>
      </c>
      <c r="F2662" s="96">
        <v>139000</v>
      </c>
      <c r="G2662" s="95" t="s">
        <v>345</v>
      </c>
    </row>
    <row r="2663" spans="1:7">
      <c r="A2663" s="95" t="s">
        <v>619</v>
      </c>
      <c r="D2663" s="95" t="s">
        <v>345</v>
      </c>
      <c r="F2663" s="96">
        <v>69000</v>
      </c>
      <c r="G2663" s="95" t="s">
        <v>345</v>
      </c>
    </row>
    <row r="2664" spans="1:7">
      <c r="A2664" s="95" t="s">
        <v>619</v>
      </c>
      <c r="D2664" s="95" t="s">
        <v>345</v>
      </c>
      <c r="F2664" s="96">
        <v>68900</v>
      </c>
      <c r="G2664" s="95" t="s">
        <v>345</v>
      </c>
    </row>
    <row r="2665" spans="1:7">
      <c r="A2665" s="95" t="s">
        <v>1393</v>
      </c>
      <c r="D2665" s="95" t="s">
        <v>345</v>
      </c>
      <c r="E2665" s="96">
        <v>103250</v>
      </c>
      <c r="G2665" s="95" t="s">
        <v>345</v>
      </c>
    </row>
    <row r="2666" spans="1:7">
      <c r="A2666" s="95" t="s">
        <v>621</v>
      </c>
      <c r="D2666" s="95" t="s">
        <v>345</v>
      </c>
      <c r="F2666" s="96">
        <v>717820</v>
      </c>
      <c r="G2666" s="95" t="s">
        <v>345</v>
      </c>
    </row>
    <row r="2667" spans="1:7">
      <c r="A2667" s="95" t="s">
        <v>1394</v>
      </c>
      <c r="D2667" s="95" t="s">
        <v>345</v>
      </c>
      <c r="F2667" s="96">
        <v>103250</v>
      </c>
      <c r="G2667" s="95" t="s">
        <v>345</v>
      </c>
    </row>
    <row r="2668" spans="1:7">
      <c r="A2668" s="95" t="s">
        <v>1395</v>
      </c>
      <c r="D2668" s="95" t="s">
        <v>345</v>
      </c>
      <c r="E2668" s="96">
        <v>7550</v>
      </c>
      <c r="G2668" s="95" t="s">
        <v>345</v>
      </c>
    </row>
    <row r="2669" spans="1:7">
      <c r="A2669" s="95" t="s">
        <v>1396</v>
      </c>
      <c r="D2669" s="95" t="s">
        <v>9315</v>
      </c>
      <c r="E2669" s="96">
        <v>69000</v>
      </c>
      <c r="G2669" s="95" t="s">
        <v>345</v>
      </c>
    </row>
    <row r="2670" spans="1:7">
      <c r="A2670" s="95" t="s">
        <v>1397</v>
      </c>
      <c r="D2670" s="95" t="s">
        <v>9315</v>
      </c>
      <c r="E2670" s="96">
        <v>139000</v>
      </c>
      <c r="G2670" s="96">
        <v>50682006</v>
      </c>
    </row>
    <row r="2671" spans="1:7">
      <c r="A2671" s="95" t="s">
        <v>1398</v>
      </c>
      <c r="D2671" s="95" t="s">
        <v>345</v>
      </c>
      <c r="E2671" s="96">
        <v>6000</v>
      </c>
      <c r="G2671" s="95" t="s">
        <v>345</v>
      </c>
    </row>
    <row r="2672" spans="1:7">
      <c r="A2672" s="95" t="s">
        <v>1399</v>
      </c>
      <c r="D2672" s="95" t="s">
        <v>400</v>
      </c>
      <c r="E2672" s="96">
        <v>388293</v>
      </c>
      <c r="G2672" s="95" t="s">
        <v>345</v>
      </c>
    </row>
    <row r="2673" spans="1:7">
      <c r="A2673" s="95" t="s">
        <v>1400</v>
      </c>
      <c r="D2673" s="95" t="s">
        <v>400</v>
      </c>
      <c r="E2673" s="96">
        <v>-45014</v>
      </c>
      <c r="G2673" s="95" t="s">
        <v>345</v>
      </c>
    </row>
    <row r="2674" spans="1:7">
      <c r="A2674" s="95" t="s">
        <v>624</v>
      </c>
      <c r="D2674" s="95" t="s">
        <v>345</v>
      </c>
      <c r="F2674" s="96">
        <v>388293</v>
      </c>
      <c r="G2674" s="95" t="s">
        <v>345</v>
      </c>
    </row>
    <row r="2675" spans="1:7">
      <c r="A2675" s="95" t="s">
        <v>624</v>
      </c>
      <c r="D2675" s="95" t="s">
        <v>345</v>
      </c>
      <c r="F2675" s="96">
        <v>-45014</v>
      </c>
      <c r="G2675" s="95" t="s">
        <v>345</v>
      </c>
    </row>
    <row r="2676" spans="1:7">
      <c r="A2676" s="95" t="s">
        <v>626</v>
      </c>
      <c r="D2676" s="95" t="s">
        <v>345</v>
      </c>
      <c r="F2676" s="96">
        <v>8000</v>
      </c>
      <c r="G2676" s="95" t="s">
        <v>345</v>
      </c>
    </row>
    <row r="2677" spans="1:7">
      <c r="A2677" s="95" t="s">
        <v>626</v>
      </c>
      <c r="D2677" s="95" t="s">
        <v>345</v>
      </c>
      <c r="F2677" s="96">
        <v>7550</v>
      </c>
      <c r="G2677" s="95" t="s">
        <v>345</v>
      </c>
    </row>
    <row r="2678" spans="1:7">
      <c r="A2678" s="95" t="s">
        <v>627</v>
      </c>
      <c r="D2678" s="95" t="s">
        <v>345</v>
      </c>
      <c r="F2678" s="96">
        <v>134780</v>
      </c>
      <c r="G2678" s="95" t="s">
        <v>345</v>
      </c>
    </row>
    <row r="2679" spans="1:7">
      <c r="A2679" s="95" t="s">
        <v>628</v>
      </c>
      <c r="D2679" s="95" t="s">
        <v>345</v>
      </c>
      <c r="F2679" s="96">
        <v>124600</v>
      </c>
      <c r="G2679" s="95" t="s">
        <v>345</v>
      </c>
    </row>
    <row r="2680" spans="1:7">
      <c r="A2680" s="95" t="s">
        <v>1401</v>
      </c>
      <c r="D2680" s="95" t="s">
        <v>9315</v>
      </c>
      <c r="E2680" s="96">
        <v>8000</v>
      </c>
      <c r="G2680" s="96">
        <v>50421076</v>
      </c>
    </row>
    <row r="2681" spans="1:7">
      <c r="A2681" s="95" t="s">
        <v>1402</v>
      </c>
      <c r="D2681" s="95" t="s">
        <v>400</v>
      </c>
      <c r="E2681" s="96">
        <v>505852</v>
      </c>
      <c r="G2681" s="95" t="s">
        <v>345</v>
      </c>
    </row>
    <row r="2682" spans="1:7">
      <c r="A2682" s="95" t="s">
        <v>1403</v>
      </c>
      <c r="D2682" s="95" t="s">
        <v>400</v>
      </c>
      <c r="E2682" s="96">
        <v>-4624</v>
      </c>
      <c r="G2682" s="95" t="s">
        <v>345</v>
      </c>
    </row>
    <row r="2683" spans="1:7">
      <c r="A2683" s="95" t="s">
        <v>632</v>
      </c>
      <c r="D2683" s="95" t="s">
        <v>345</v>
      </c>
      <c r="F2683" s="96">
        <v>505852</v>
      </c>
      <c r="G2683" s="95" t="s">
        <v>345</v>
      </c>
    </row>
    <row r="2684" spans="1:7">
      <c r="A2684" s="95" t="s">
        <v>632</v>
      </c>
      <c r="D2684" s="95" t="s">
        <v>345</v>
      </c>
      <c r="F2684" s="96">
        <v>-4624</v>
      </c>
      <c r="G2684" s="95" t="s">
        <v>345</v>
      </c>
    </row>
    <row r="2685" spans="1:7">
      <c r="A2685" s="95" t="s">
        <v>632</v>
      </c>
      <c r="D2685" s="95" t="s">
        <v>345</v>
      </c>
      <c r="F2685" s="96">
        <v>170807</v>
      </c>
      <c r="G2685" s="95" t="s">
        <v>345</v>
      </c>
    </row>
    <row r="2686" spans="1:7">
      <c r="A2686" s="95" t="s">
        <v>638</v>
      </c>
      <c r="D2686" s="95" t="s">
        <v>9315</v>
      </c>
      <c r="F2686" s="96">
        <v>515476</v>
      </c>
      <c r="G2686" s="95" t="s">
        <v>345</v>
      </c>
    </row>
    <row r="2687" spans="1:7">
      <c r="A2687" s="95" t="s">
        <v>639</v>
      </c>
      <c r="D2687" s="95" t="s">
        <v>345</v>
      </c>
      <c r="F2687" s="96">
        <v>8900</v>
      </c>
      <c r="G2687" s="95" t="s">
        <v>345</v>
      </c>
    </row>
    <row r="2688" spans="1:7">
      <c r="A2688" s="95" t="s">
        <v>639</v>
      </c>
      <c r="D2688" s="95" t="s">
        <v>345</v>
      </c>
      <c r="F2688" s="96">
        <v>53000</v>
      </c>
      <c r="G2688" s="95" t="s">
        <v>345</v>
      </c>
    </row>
    <row r="2689" spans="1:7">
      <c r="A2689" s="95" t="s">
        <v>641</v>
      </c>
      <c r="D2689" s="95" t="s">
        <v>345</v>
      </c>
      <c r="F2689" s="96">
        <v>350000</v>
      </c>
      <c r="G2689" s="95" t="s">
        <v>345</v>
      </c>
    </row>
    <row r="2690" spans="1:7">
      <c r="A2690" s="95" t="s">
        <v>642</v>
      </c>
      <c r="D2690" s="95" t="s">
        <v>345</v>
      </c>
      <c r="F2690" s="96">
        <v>1019000</v>
      </c>
      <c r="G2690" s="95" t="s">
        <v>345</v>
      </c>
    </row>
    <row r="2691" spans="1:7">
      <c r="A2691" s="95" t="s">
        <v>643</v>
      </c>
      <c r="D2691" s="95" t="s">
        <v>345</v>
      </c>
      <c r="F2691" s="96">
        <v>1120000</v>
      </c>
      <c r="G2691" s="95" t="s">
        <v>345</v>
      </c>
    </row>
    <row r="2692" spans="1:7">
      <c r="A2692" s="95" t="s">
        <v>645</v>
      </c>
      <c r="D2692" s="95" t="s">
        <v>345</v>
      </c>
      <c r="F2692" s="96">
        <v>700000</v>
      </c>
      <c r="G2692" s="95" t="s">
        <v>345</v>
      </c>
    </row>
    <row r="2693" spans="1:7">
      <c r="A2693" s="95" t="s">
        <v>646</v>
      </c>
      <c r="D2693" s="95" t="s">
        <v>345</v>
      </c>
      <c r="F2693" s="96">
        <v>1820000</v>
      </c>
      <c r="G2693" s="95" t="s">
        <v>345</v>
      </c>
    </row>
    <row r="2694" spans="1:7">
      <c r="A2694" s="95" t="s">
        <v>647</v>
      </c>
      <c r="D2694" s="95" t="s">
        <v>345</v>
      </c>
      <c r="F2694" s="96">
        <v>916000</v>
      </c>
      <c r="G2694" s="95" t="s">
        <v>345</v>
      </c>
    </row>
    <row r="2695" spans="1:7">
      <c r="A2695" s="95" t="s">
        <v>647</v>
      </c>
      <c r="D2695" s="95" t="s">
        <v>345</v>
      </c>
      <c r="F2695" s="96">
        <v>452000</v>
      </c>
      <c r="G2695" s="95" t="s">
        <v>345</v>
      </c>
    </row>
    <row r="2696" spans="1:7">
      <c r="A2696" s="95" t="s">
        <v>648</v>
      </c>
      <c r="D2696" s="95" t="s">
        <v>345</v>
      </c>
      <c r="F2696" s="96">
        <v>345960</v>
      </c>
      <c r="G2696" s="95" t="s">
        <v>345</v>
      </c>
    </row>
    <row r="2697" spans="1:7">
      <c r="A2697" s="95" t="s">
        <v>651</v>
      </c>
      <c r="D2697" s="95" t="s">
        <v>345</v>
      </c>
      <c r="F2697" s="96">
        <v>527120</v>
      </c>
      <c r="G2697" s="95" t="s">
        <v>345</v>
      </c>
    </row>
    <row r="2698" spans="1:7">
      <c r="A2698" s="95" t="s">
        <v>1404</v>
      </c>
      <c r="D2698" s="95" t="s">
        <v>400</v>
      </c>
      <c r="E2698" s="96">
        <v>170807</v>
      </c>
      <c r="G2698" s="95" t="s">
        <v>345</v>
      </c>
    </row>
    <row r="2699" spans="1:7">
      <c r="A2699" s="95" t="s">
        <v>1405</v>
      </c>
      <c r="D2699" s="95" t="s">
        <v>9315</v>
      </c>
      <c r="E2699" s="96">
        <v>32054</v>
      </c>
      <c r="G2699" s="95" t="s">
        <v>345</v>
      </c>
    </row>
    <row r="2700" spans="1:7">
      <c r="A2700" s="95" t="s">
        <v>1406</v>
      </c>
      <c r="D2700" s="95" t="s">
        <v>9315</v>
      </c>
      <c r="E2700" s="96">
        <v>17017</v>
      </c>
      <c r="G2700" s="95" t="s">
        <v>345</v>
      </c>
    </row>
    <row r="2701" spans="1:7">
      <c r="A2701" s="95" t="s">
        <v>1407</v>
      </c>
      <c r="D2701" s="95" t="s">
        <v>9315</v>
      </c>
      <c r="E2701" s="96">
        <v>53000</v>
      </c>
      <c r="G2701" s="95" t="s">
        <v>345</v>
      </c>
    </row>
    <row r="2702" spans="1:7">
      <c r="A2702" s="95" t="s">
        <v>1408</v>
      </c>
      <c r="D2702" s="95" t="s">
        <v>9315</v>
      </c>
      <c r="E2702" s="96">
        <v>63864</v>
      </c>
      <c r="G2702" s="95" t="s">
        <v>345</v>
      </c>
    </row>
    <row r="2703" spans="1:7">
      <c r="A2703" s="95" t="s">
        <v>1409</v>
      </c>
      <c r="D2703" s="95" t="s">
        <v>9315</v>
      </c>
      <c r="E2703" s="96">
        <v>5910</v>
      </c>
      <c r="G2703" s="95" t="s">
        <v>345</v>
      </c>
    </row>
    <row r="2704" spans="1:7">
      <c r="A2704" s="95" t="s">
        <v>1410</v>
      </c>
      <c r="D2704" s="95" t="s">
        <v>345</v>
      </c>
      <c r="E2704" s="96">
        <v>527120</v>
      </c>
      <c r="G2704" s="96">
        <v>43292585</v>
      </c>
    </row>
    <row r="2705" spans="1:7">
      <c r="A2705" s="95" t="s">
        <v>1411</v>
      </c>
      <c r="D2705" s="95" t="s">
        <v>9315</v>
      </c>
      <c r="E2705" s="96">
        <v>907125</v>
      </c>
      <c r="G2705" s="95" t="s">
        <v>345</v>
      </c>
    </row>
    <row r="2706" spans="1:7">
      <c r="A2706" s="95" t="s">
        <v>1412</v>
      </c>
      <c r="D2706" s="95" t="s">
        <v>9315</v>
      </c>
      <c r="E2706" s="96">
        <v>1698905</v>
      </c>
      <c r="G2706" s="95" t="s">
        <v>345</v>
      </c>
    </row>
    <row r="2707" spans="1:7">
      <c r="A2707" s="95" t="s">
        <v>1413</v>
      </c>
      <c r="D2707" s="95" t="s">
        <v>9315</v>
      </c>
      <c r="E2707" s="96">
        <v>593824</v>
      </c>
      <c r="G2707" s="95" t="s">
        <v>345</v>
      </c>
    </row>
    <row r="2708" spans="1:7">
      <c r="A2708" s="95" t="s">
        <v>1414</v>
      </c>
      <c r="D2708" s="95" t="s">
        <v>9315</v>
      </c>
      <c r="E2708" s="96">
        <v>814825</v>
      </c>
      <c r="G2708" s="95" t="s">
        <v>345</v>
      </c>
    </row>
    <row r="2709" spans="1:7">
      <c r="A2709" s="95" t="s">
        <v>1415</v>
      </c>
      <c r="D2709" s="95" t="s">
        <v>9315</v>
      </c>
      <c r="E2709" s="96">
        <v>69500</v>
      </c>
      <c r="G2709" s="95" t="s">
        <v>345</v>
      </c>
    </row>
    <row r="2710" spans="1:7">
      <c r="A2710" s="95" t="s">
        <v>1416</v>
      </c>
      <c r="D2710" s="95" t="s">
        <v>345</v>
      </c>
      <c r="E2710" s="96">
        <v>91850</v>
      </c>
      <c r="G2710" s="95" t="s">
        <v>345</v>
      </c>
    </row>
    <row r="2711" spans="1:7">
      <c r="A2711" s="95" t="s">
        <v>1417</v>
      </c>
      <c r="D2711" s="95" t="s">
        <v>345</v>
      </c>
      <c r="E2711" s="96">
        <v>12360</v>
      </c>
      <c r="G2711" s="95" t="s">
        <v>345</v>
      </c>
    </row>
    <row r="2712" spans="1:7">
      <c r="A2712" s="95" t="s">
        <v>1418</v>
      </c>
      <c r="D2712" s="95" t="s">
        <v>345</v>
      </c>
      <c r="E2712" s="96">
        <v>16600</v>
      </c>
      <c r="G2712" s="95" t="s">
        <v>345</v>
      </c>
    </row>
    <row r="2713" spans="1:7">
      <c r="A2713" s="95" t="s">
        <v>1419</v>
      </c>
      <c r="D2713" s="95" t="s">
        <v>345</v>
      </c>
      <c r="E2713" s="96">
        <v>16600</v>
      </c>
      <c r="G2713" s="95" t="s">
        <v>345</v>
      </c>
    </row>
    <row r="2714" spans="1:7">
      <c r="A2714" s="95" t="s">
        <v>1420</v>
      </c>
      <c r="D2714" s="95" t="s">
        <v>345</v>
      </c>
      <c r="E2714" s="96">
        <v>15500</v>
      </c>
      <c r="G2714" s="95" t="s">
        <v>345</v>
      </c>
    </row>
    <row r="2715" spans="1:7">
      <c r="A2715" s="95" t="s">
        <v>1421</v>
      </c>
      <c r="D2715" s="95" t="s">
        <v>345</v>
      </c>
      <c r="E2715" s="96">
        <v>19000</v>
      </c>
      <c r="G2715" s="95" t="s">
        <v>345</v>
      </c>
    </row>
    <row r="2716" spans="1:7">
      <c r="A2716" s="95" t="s">
        <v>1422</v>
      </c>
      <c r="D2716" s="95" t="s">
        <v>345</v>
      </c>
      <c r="E2716" s="96">
        <v>18180</v>
      </c>
      <c r="G2716" s="95" t="s">
        <v>345</v>
      </c>
    </row>
    <row r="2717" spans="1:7">
      <c r="A2717" s="95" t="s">
        <v>1423</v>
      </c>
      <c r="D2717" s="95" t="s">
        <v>345</v>
      </c>
      <c r="E2717" s="96">
        <v>36000</v>
      </c>
      <c r="G2717" s="95" t="s">
        <v>345</v>
      </c>
    </row>
    <row r="2718" spans="1:7">
      <c r="A2718" s="95" t="s">
        <v>1424</v>
      </c>
      <c r="D2718" s="95" t="s">
        <v>345</v>
      </c>
      <c r="E2718" s="96">
        <v>29560</v>
      </c>
      <c r="G2718" s="95" t="s">
        <v>345</v>
      </c>
    </row>
    <row r="2719" spans="1:7">
      <c r="A2719" s="95" t="s">
        <v>1425</v>
      </c>
      <c r="D2719" s="95" t="s">
        <v>345</v>
      </c>
      <c r="E2719" s="96">
        <v>6240</v>
      </c>
      <c r="G2719" s="95" t="s">
        <v>345</v>
      </c>
    </row>
    <row r="2720" spans="1:7">
      <c r="A2720" s="95" t="s">
        <v>1426</v>
      </c>
      <c r="D2720" s="95" t="s">
        <v>345</v>
      </c>
      <c r="E2720" s="96">
        <v>60000</v>
      </c>
      <c r="G2720" s="95" t="s">
        <v>345</v>
      </c>
    </row>
    <row r="2721" spans="1:7">
      <c r="A2721" s="95" t="s">
        <v>1427</v>
      </c>
      <c r="D2721" s="95" t="s">
        <v>345</v>
      </c>
      <c r="E2721" s="96">
        <v>55000</v>
      </c>
      <c r="G2721" s="95" t="s">
        <v>345</v>
      </c>
    </row>
    <row r="2722" spans="1:7">
      <c r="A2722" s="95" t="s">
        <v>1428</v>
      </c>
      <c r="D2722" s="95" t="s">
        <v>345</v>
      </c>
      <c r="E2722" s="96">
        <v>18810</v>
      </c>
      <c r="G2722" s="95" t="s">
        <v>345</v>
      </c>
    </row>
    <row r="2723" spans="1:7">
      <c r="A2723" s="95" t="s">
        <v>1429</v>
      </c>
      <c r="D2723" s="95" t="s">
        <v>345</v>
      </c>
      <c r="E2723" s="96">
        <v>8680</v>
      </c>
      <c r="G2723" s="95" t="s">
        <v>345</v>
      </c>
    </row>
    <row r="2724" spans="1:7">
      <c r="A2724" s="95" t="s">
        <v>1430</v>
      </c>
      <c r="D2724" s="95" t="s">
        <v>345</v>
      </c>
      <c r="E2724" s="96">
        <v>6070</v>
      </c>
      <c r="G2724" s="95" t="s">
        <v>345</v>
      </c>
    </row>
    <row r="2725" spans="1:7">
      <c r="A2725" s="95" t="s">
        <v>1431</v>
      </c>
      <c r="D2725" s="95" t="s">
        <v>345</v>
      </c>
      <c r="E2725" s="96">
        <v>35000</v>
      </c>
      <c r="G2725" s="95" t="s">
        <v>345</v>
      </c>
    </row>
    <row r="2726" spans="1:7">
      <c r="A2726" s="95" t="s">
        <v>1432</v>
      </c>
      <c r="D2726" s="95" t="s">
        <v>345</v>
      </c>
      <c r="E2726" s="96">
        <v>56800</v>
      </c>
      <c r="G2726" s="95" t="s">
        <v>345</v>
      </c>
    </row>
    <row r="2727" spans="1:7">
      <c r="A2727" s="95" t="s">
        <v>1433</v>
      </c>
      <c r="D2727" s="95" t="s">
        <v>345</v>
      </c>
      <c r="E2727" s="96">
        <v>131520</v>
      </c>
      <c r="G2727" s="95" t="s">
        <v>345</v>
      </c>
    </row>
    <row r="2728" spans="1:7">
      <c r="A2728" s="95" t="s">
        <v>1434</v>
      </c>
      <c r="D2728" s="95" t="s">
        <v>345</v>
      </c>
      <c r="E2728" s="96">
        <v>138760</v>
      </c>
      <c r="G2728" s="95" t="s">
        <v>345</v>
      </c>
    </row>
    <row r="2729" spans="1:7">
      <c r="A2729" s="95" t="s">
        <v>1435</v>
      </c>
      <c r="D2729" s="95" t="s">
        <v>345</v>
      </c>
      <c r="E2729" s="96">
        <v>36000</v>
      </c>
      <c r="G2729" s="95" t="s">
        <v>345</v>
      </c>
    </row>
    <row r="2730" spans="1:7">
      <c r="A2730" s="95" t="s">
        <v>1436</v>
      </c>
      <c r="D2730" s="95" t="s">
        <v>345</v>
      </c>
      <c r="E2730" s="96">
        <v>134780</v>
      </c>
      <c r="G2730" s="95" t="s">
        <v>345</v>
      </c>
    </row>
    <row r="2731" spans="1:7">
      <c r="A2731" s="95" t="s">
        <v>1437</v>
      </c>
      <c r="D2731" s="95" t="s">
        <v>345</v>
      </c>
      <c r="E2731" s="96">
        <v>59640</v>
      </c>
      <c r="G2731" s="95" t="s">
        <v>345</v>
      </c>
    </row>
    <row r="2732" spans="1:7">
      <c r="A2732" s="95" t="s">
        <v>663</v>
      </c>
      <c r="D2732" s="95" t="s">
        <v>9315</v>
      </c>
      <c r="F2732" s="96">
        <v>5882627</v>
      </c>
      <c r="G2732" s="95" t="s">
        <v>345</v>
      </c>
    </row>
    <row r="2733" spans="1:7">
      <c r="A2733" s="95" t="s">
        <v>663</v>
      </c>
      <c r="D2733" s="95" t="s">
        <v>9315</v>
      </c>
      <c r="F2733" s="96">
        <v>264035</v>
      </c>
      <c r="G2733" s="95" t="s">
        <v>345</v>
      </c>
    </row>
    <row r="2734" spans="1:7">
      <c r="A2734" s="95" t="s">
        <v>664</v>
      </c>
      <c r="D2734" s="95" t="s">
        <v>345</v>
      </c>
      <c r="F2734" s="96">
        <v>59640</v>
      </c>
      <c r="G2734" s="95" t="s">
        <v>345</v>
      </c>
    </row>
    <row r="2735" spans="1:7">
      <c r="A2735" s="95" t="s">
        <v>1438</v>
      </c>
      <c r="D2735" s="95" t="s">
        <v>400</v>
      </c>
      <c r="E2735" s="96">
        <v>1448711</v>
      </c>
      <c r="G2735" s="95" t="s">
        <v>345</v>
      </c>
    </row>
    <row r="2736" spans="1:7">
      <c r="A2736" s="95" t="s">
        <v>1439</v>
      </c>
      <c r="D2736" s="95" t="s">
        <v>400</v>
      </c>
      <c r="E2736" s="96">
        <v>-375600</v>
      </c>
      <c r="G2736" s="95" t="s">
        <v>345</v>
      </c>
    </row>
    <row r="2737" spans="1:7">
      <c r="A2737" s="95" t="s">
        <v>665</v>
      </c>
      <c r="D2737" s="95" t="s">
        <v>345</v>
      </c>
      <c r="F2737" s="96">
        <v>2314830</v>
      </c>
      <c r="G2737" s="95" t="s">
        <v>345</v>
      </c>
    </row>
    <row r="2738" spans="1:7">
      <c r="A2738" s="95" t="s">
        <v>665</v>
      </c>
      <c r="D2738" s="95" t="s">
        <v>345</v>
      </c>
      <c r="F2738" s="96">
        <v>92510</v>
      </c>
      <c r="G2738" s="95" t="s">
        <v>345</v>
      </c>
    </row>
    <row r="2739" spans="1:7">
      <c r="A2739" s="95" t="s">
        <v>666</v>
      </c>
      <c r="D2739" s="95" t="s">
        <v>345</v>
      </c>
      <c r="F2739" s="96">
        <v>1448711</v>
      </c>
      <c r="G2739" s="95" t="s">
        <v>345</v>
      </c>
    </row>
    <row r="2740" spans="1:7">
      <c r="A2740" s="95" t="s">
        <v>666</v>
      </c>
      <c r="D2740" s="95" t="s">
        <v>345</v>
      </c>
      <c r="F2740" s="96">
        <v>-375600</v>
      </c>
      <c r="G2740" s="95" t="s">
        <v>345</v>
      </c>
    </row>
    <row r="2741" spans="1:7">
      <c r="A2741" s="95" t="s">
        <v>667</v>
      </c>
      <c r="D2741" s="95" t="s">
        <v>345</v>
      </c>
      <c r="F2741" s="96">
        <v>180000</v>
      </c>
      <c r="G2741" s="95" t="s">
        <v>345</v>
      </c>
    </row>
    <row r="2742" spans="1:7">
      <c r="A2742" s="95" t="s">
        <v>668</v>
      </c>
      <c r="D2742" s="95" t="s">
        <v>345</v>
      </c>
      <c r="F2742" s="96">
        <v>790000</v>
      </c>
      <c r="G2742" s="95" t="s">
        <v>345</v>
      </c>
    </row>
    <row r="2743" spans="1:7">
      <c r="A2743" s="95" t="s">
        <v>669</v>
      </c>
      <c r="D2743" s="95" t="s">
        <v>345</v>
      </c>
      <c r="F2743" s="96">
        <v>70000</v>
      </c>
      <c r="G2743" s="95" t="s">
        <v>345</v>
      </c>
    </row>
    <row r="2744" spans="1:7">
      <c r="A2744" s="95" t="s">
        <v>671</v>
      </c>
      <c r="D2744" s="95" t="s">
        <v>345</v>
      </c>
      <c r="F2744" s="96">
        <v>518000</v>
      </c>
      <c r="G2744" s="95" t="s">
        <v>345</v>
      </c>
    </row>
    <row r="2745" spans="1:7">
      <c r="A2745" s="95" t="s">
        <v>672</v>
      </c>
      <c r="D2745" s="95" t="s">
        <v>345</v>
      </c>
      <c r="F2745" s="96">
        <v>790500</v>
      </c>
      <c r="G2745" s="95" t="s">
        <v>345</v>
      </c>
    </row>
    <row r="2746" spans="1:7">
      <c r="A2746" s="95" t="s">
        <v>1440</v>
      </c>
      <c r="D2746" s="95" t="s">
        <v>345</v>
      </c>
      <c r="E2746" s="96">
        <v>-52590</v>
      </c>
      <c r="G2746" s="95" t="s">
        <v>345</v>
      </c>
    </row>
    <row r="2747" spans="1:7">
      <c r="A2747" s="95" t="s">
        <v>367</v>
      </c>
      <c r="D2747" s="95" t="s">
        <v>9315</v>
      </c>
      <c r="F2747" s="96">
        <v>75000</v>
      </c>
      <c r="G2747" s="96">
        <v>37289982</v>
      </c>
    </row>
    <row r="2748" spans="1:7">
      <c r="A2748" s="95" t="s">
        <v>1441</v>
      </c>
      <c r="D2748" s="95" t="s">
        <v>9315</v>
      </c>
      <c r="E2748" s="96">
        <v>43930</v>
      </c>
      <c r="G2748" s="95" t="s">
        <v>345</v>
      </c>
    </row>
    <row r="2749" spans="1:7">
      <c r="A2749" s="95" t="s">
        <v>1442</v>
      </c>
      <c r="D2749" s="95" t="s">
        <v>9315</v>
      </c>
      <c r="E2749" s="96">
        <v>105356</v>
      </c>
      <c r="G2749" s="95" t="s">
        <v>345</v>
      </c>
    </row>
    <row r="2750" spans="1:7">
      <c r="A2750" s="95" t="s">
        <v>1443</v>
      </c>
      <c r="D2750" s="95" t="s">
        <v>9315</v>
      </c>
      <c r="E2750" s="96">
        <v>89243</v>
      </c>
      <c r="G2750" s="95" t="s">
        <v>345</v>
      </c>
    </row>
    <row r="2751" spans="1:7">
      <c r="A2751" s="95" t="s">
        <v>1444</v>
      </c>
      <c r="D2751" s="95" t="s">
        <v>9315</v>
      </c>
      <c r="E2751" s="96">
        <v>83201</v>
      </c>
      <c r="G2751" s="95" t="s">
        <v>345</v>
      </c>
    </row>
    <row r="2752" spans="1:7">
      <c r="A2752" s="95" t="s">
        <v>1445</v>
      </c>
      <c r="D2752" s="95" t="s">
        <v>9315</v>
      </c>
      <c r="E2752" s="96">
        <v>80366</v>
      </c>
      <c r="G2752" s="95" t="s">
        <v>345</v>
      </c>
    </row>
    <row r="2753" spans="1:7">
      <c r="A2753" s="95" t="s">
        <v>1446</v>
      </c>
      <c r="D2753" s="95" t="s">
        <v>9315</v>
      </c>
      <c r="E2753" s="96">
        <v>199575</v>
      </c>
      <c r="G2753" s="95" t="s">
        <v>345</v>
      </c>
    </row>
    <row r="2754" spans="1:7">
      <c r="A2754" s="95" t="s">
        <v>1447</v>
      </c>
      <c r="D2754" s="95" t="s">
        <v>345</v>
      </c>
      <c r="E2754" s="96">
        <v>110600</v>
      </c>
      <c r="G2754" s="95" t="s">
        <v>345</v>
      </c>
    </row>
    <row r="2755" spans="1:7">
      <c r="A2755" s="95" t="s">
        <v>1448</v>
      </c>
      <c r="D2755" s="95" t="s">
        <v>345</v>
      </c>
      <c r="E2755" s="96">
        <v>67000</v>
      </c>
      <c r="G2755" s="95" t="s">
        <v>345</v>
      </c>
    </row>
    <row r="2756" spans="1:7">
      <c r="A2756" s="95" t="s">
        <v>1449</v>
      </c>
      <c r="D2756" s="95" t="s">
        <v>345</v>
      </c>
      <c r="E2756" s="96">
        <v>46040</v>
      </c>
      <c r="G2756" s="95" t="s">
        <v>345</v>
      </c>
    </row>
    <row r="2757" spans="1:7">
      <c r="A2757" s="95" t="s">
        <v>1450</v>
      </c>
      <c r="D2757" s="95" t="s">
        <v>345</v>
      </c>
      <c r="E2757" s="96">
        <v>316800</v>
      </c>
      <c r="G2757" s="95" t="s">
        <v>345</v>
      </c>
    </row>
    <row r="2758" spans="1:7">
      <c r="A2758" s="95" t="s">
        <v>1451</v>
      </c>
      <c r="D2758" s="95" t="s">
        <v>345</v>
      </c>
      <c r="E2758" s="96">
        <v>80840</v>
      </c>
      <c r="G2758" s="95" t="s">
        <v>345</v>
      </c>
    </row>
    <row r="2759" spans="1:7">
      <c r="A2759" s="95" t="s">
        <v>1452</v>
      </c>
      <c r="D2759" s="95" t="s">
        <v>345</v>
      </c>
      <c r="E2759" s="96">
        <v>147210</v>
      </c>
      <c r="G2759" s="95" t="s">
        <v>345</v>
      </c>
    </row>
    <row r="2760" spans="1:7">
      <c r="A2760" s="95" t="s">
        <v>1453</v>
      </c>
      <c r="D2760" s="95" t="s">
        <v>345</v>
      </c>
      <c r="E2760" s="96">
        <v>4770</v>
      </c>
      <c r="G2760" s="95" t="s">
        <v>345</v>
      </c>
    </row>
    <row r="2761" spans="1:7">
      <c r="A2761" s="95" t="s">
        <v>1454</v>
      </c>
      <c r="D2761" s="95" t="s">
        <v>345</v>
      </c>
      <c r="E2761" s="96">
        <v>52160</v>
      </c>
      <c r="G2761" s="95" t="s">
        <v>345</v>
      </c>
    </row>
    <row r="2762" spans="1:7">
      <c r="A2762" s="95" t="s">
        <v>1455</v>
      </c>
      <c r="D2762" s="95" t="s">
        <v>345</v>
      </c>
      <c r="E2762" s="96">
        <v>8560</v>
      </c>
      <c r="G2762" s="95" t="s">
        <v>345</v>
      </c>
    </row>
    <row r="2763" spans="1:7">
      <c r="A2763" s="95" t="s">
        <v>1456</v>
      </c>
      <c r="D2763" s="95" t="s">
        <v>345</v>
      </c>
      <c r="E2763" s="96">
        <v>68580</v>
      </c>
      <c r="G2763" s="95" t="s">
        <v>345</v>
      </c>
    </row>
    <row r="2764" spans="1:7">
      <c r="A2764" s="95" t="s">
        <v>1457</v>
      </c>
      <c r="D2764" s="95" t="s">
        <v>400</v>
      </c>
      <c r="E2764" s="96">
        <v>645823</v>
      </c>
      <c r="G2764" s="95" t="s">
        <v>345</v>
      </c>
    </row>
    <row r="2765" spans="1:7">
      <c r="A2765" s="95" t="s">
        <v>1458</v>
      </c>
      <c r="D2765" s="95" t="s">
        <v>400</v>
      </c>
      <c r="E2765" s="96">
        <v>-289170</v>
      </c>
      <c r="G2765" s="95" t="s">
        <v>345</v>
      </c>
    </row>
    <row r="2766" spans="1:7">
      <c r="A2766" s="95" t="s">
        <v>678</v>
      </c>
      <c r="D2766" s="95" t="s">
        <v>345</v>
      </c>
      <c r="F2766" s="96">
        <v>645823</v>
      </c>
      <c r="G2766" s="95" t="s">
        <v>345</v>
      </c>
    </row>
    <row r="2767" spans="1:7">
      <c r="A2767" s="95" t="s">
        <v>678</v>
      </c>
      <c r="D2767" s="95" t="s">
        <v>345</v>
      </c>
      <c r="F2767" s="96">
        <v>-289170</v>
      </c>
      <c r="G2767" s="95" t="s">
        <v>345</v>
      </c>
    </row>
    <row r="2768" spans="1:7">
      <c r="A2768" s="95" t="s">
        <v>679</v>
      </c>
      <c r="D2768" s="95" t="s">
        <v>345</v>
      </c>
      <c r="F2768" s="96">
        <v>68580</v>
      </c>
      <c r="G2768" s="95" t="s">
        <v>345</v>
      </c>
    </row>
    <row r="2769" spans="1:7">
      <c r="A2769" s="95" t="s">
        <v>682</v>
      </c>
      <c r="D2769" s="95" t="s">
        <v>345</v>
      </c>
      <c r="F2769" s="96">
        <v>11070</v>
      </c>
      <c r="G2769" s="95" t="s">
        <v>345</v>
      </c>
    </row>
    <row r="2770" spans="1:7">
      <c r="A2770" s="95" t="s">
        <v>682</v>
      </c>
      <c r="D2770" s="95" t="s">
        <v>345</v>
      </c>
      <c r="F2770" s="96">
        <v>98620</v>
      </c>
      <c r="G2770" s="95" t="s">
        <v>345</v>
      </c>
    </row>
    <row r="2771" spans="1:7">
      <c r="A2771" s="95" t="s">
        <v>683</v>
      </c>
      <c r="D2771" s="95" t="s">
        <v>345</v>
      </c>
      <c r="F2771" s="96">
        <v>114000</v>
      </c>
      <c r="G2771" s="95" t="s">
        <v>345</v>
      </c>
    </row>
    <row r="2772" spans="1:7">
      <c r="A2772" s="95" t="s">
        <v>684</v>
      </c>
      <c r="D2772" s="95" t="s">
        <v>345</v>
      </c>
      <c r="F2772" s="96">
        <v>30000</v>
      </c>
      <c r="G2772" s="96">
        <v>38471943</v>
      </c>
    </row>
    <row r="2773" spans="1:7">
      <c r="A2773" s="95" t="s">
        <v>686</v>
      </c>
      <c r="D2773" s="95" t="s">
        <v>345</v>
      </c>
      <c r="F2773" s="96">
        <v>830855</v>
      </c>
      <c r="G2773" s="95" t="s">
        <v>345</v>
      </c>
    </row>
    <row r="2774" spans="1:7">
      <c r="A2774" s="95" t="s">
        <v>686</v>
      </c>
      <c r="D2774" s="95" t="s">
        <v>9315</v>
      </c>
      <c r="F2774" s="96">
        <v>4084179</v>
      </c>
      <c r="G2774" s="95" t="s">
        <v>345</v>
      </c>
    </row>
    <row r="2775" spans="1:7">
      <c r="A2775" s="95" t="s">
        <v>687</v>
      </c>
      <c r="D2775" s="95" t="s">
        <v>345</v>
      </c>
      <c r="F2775" s="96">
        <v>84300</v>
      </c>
      <c r="G2775" s="95" t="s">
        <v>345</v>
      </c>
    </row>
    <row r="2776" spans="1:7">
      <c r="A2776" s="95" t="s">
        <v>688</v>
      </c>
      <c r="D2776" s="95" t="s">
        <v>345</v>
      </c>
      <c r="F2776" s="96">
        <v>268830</v>
      </c>
      <c r="G2776" s="95" t="s">
        <v>345</v>
      </c>
    </row>
    <row r="2777" spans="1:7">
      <c r="A2777" s="95" t="s">
        <v>1459</v>
      </c>
      <c r="D2777" s="95" t="s">
        <v>345</v>
      </c>
      <c r="E2777" s="96">
        <v>41900</v>
      </c>
      <c r="G2777" s="95" t="s">
        <v>345</v>
      </c>
    </row>
    <row r="2778" spans="1:7">
      <c r="A2778" s="95" t="s">
        <v>1460</v>
      </c>
      <c r="D2778" s="95" t="s">
        <v>345</v>
      </c>
      <c r="E2778" s="96">
        <v>34000</v>
      </c>
      <c r="G2778" s="95" t="s">
        <v>345</v>
      </c>
    </row>
    <row r="2779" spans="1:7">
      <c r="A2779" s="95" t="s">
        <v>1461</v>
      </c>
      <c r="D2779" s="95" t="s">
        <v>345</v>
      </c>
      <c r="E2779" s="96">
        <v>13340</v>
      </c>
      <c r="G2779" s="95" t="s">
        <v>345</v>
      </c>
    </row>
    <row r="2780" spans="1:7">
      <c r="A2780" s="95" t="s">
        <v>1462</v>
      </c>
      <c r="D2780" s="95" t="s">
        <v>345</v>
      </c>
      <c r="E2780" s="96">
        <v>143000</v>
      </c>
      <c r="G2780" s="95" t="s">
        <v>345</v>
      </c>
    </row>
    <row r="2781" spans="1:7">
      <c r="A2781" s="95" t="s">
        <v>1463</v>
      </c>
      <c r="D2781" s="95" t="s">
        <v>400</v>
      </c>
      <c r="E2781" s="96">
        <v>198600</v>
      </c>
      <c r="G2781" s="95" t="s">
        <v>345</v>
      </c>
    </row>
    <row r="2782" spans="1:7">
      <c r="A2782" s="95" t="s">
        <v>1464</v>
      </c>
      <c r="D2782" s="95" t="s">
        <v>400</v>
      </c>
      <c r="E2782" s="96">
        <v>-545805</v>
      </c>
      <c r="G2782" s="95" t="s">
        <v>345</v>
      </c>
    </row>
    <row r="2783" spans="1:7">
      <c r="A2783" s="95" t="s">
        <v>691</v>
      </c>
      <c r="D2783" s="95" t="s">
        <v>345</v>
      </c>
      <c r="F2783" s="96">
        <v>198600</v>
      </c>
      <c r="G2783" s="95" t="s">
        <v>345</v>
      </c>
    </row>
    <row r="2784" spans="1:7">
      <c r="A2784" s="95" t="s">
        <v>691</v>
      </c>
      <c r="D2784" s="95" t="s">
        <v>345</v>
      </c>
      <c r="F2784" s="96">
        <v>-545805</v>
      </c>
      <c r="G2784" s="95" t="s">
        <v>345</v>
      </c>
    </row>
    <row r="2785" spans="1:7">
      <c r="A2785" s="95" t="s">
        <v>691</v>
      </c>
      <c r="D2785" s="95" t="s">
        <v>345</v>
      </c>
      <c r="F2785" s="96">
        <v>62300</v>
      </c>
      <c r="G2785" s="95" t="s">
        <v>345</v>
      </c>
    </row>
    <row r="2786" spans="1:7">
      <c r="A2786" s="95" t="s">
        <v>1465</v>
      </c>
      <c r="D2786" s="95" t="s">
        <v>400</v>
      </c>
      <c r="E2786" s="96">
        <v>62300</v>
      </c>
      <c r="G2786" s="96">
        <v>33436019</v>
      </c>
    </row>
    <row r="2787" spans="1:7">
      <c r="A2787" s="95" t="s">
        <v>1466</v>
      </c>
      <c r="D2787" s="95" t="s">
        <v>345</v>
      </c>
      <c r="E2787" s="96">
        <v>16660</v>
      </c>
      <c r="G2787" s="95" t="s">
        <v>345</v>
      </c>
    </row>
    <row r="2788" spans="1:7">
      <c r="A2788" s="95" t="s">
        <v>1467</v>
      </c>
      <c r="D2788" s="95" t="s">
        <v>345</v>
      </c>
      <c r="E2788" s="96">
        <v>80000</v>
      </c>
      <c r="G2788" s="95" t="s">
        <v>345</v>
      </c>
    </row>
    <row r="2789" spans="1:7">
      <c r="A2789" s="95" t="s">
        <v>1468</v>
      </c>
      <c r="D2789" s="95" t="s">
        <v>345</v>
      </c>
      <c r="E2789" s="96">
        <v>80000</v>
      </c>
      <c r="G2789" s="95" t="s">
        <v>345</v>
      </c>
    </row>
    <row r="2790" spans="1:7">
      <c r="A2790" s="95" t="s">
        <v>1469</v>
      </c>
      <c r="D2790" s="95" t="s">
        <v>345</v>
      </c>
      <c r="E2790" s="96">
        <v>80000</v>
      </c>
      <c r="G2790" s="95" t="s">
        <v>345</v>
      </c>
    </row>
    <row r="2791" spans="1:7">
      <c r="A2791" s="95" t="s">
        <v>1470</v>
      </c>
      <c r="D2791" s="95" t="s">
        <v>345</v>
      </c>
      <c r="E2791" s="96">
        <v>31970</v>
      </c>
      <c r="G2791" s="95" t="s">
        <v>345</v>
      </c>
    </row>
    <row r="2792" spans="1:7">
      <c r="A2792" s="95" t="s">
        <v>1471</v>
      </c>
      <c r="D2792" s="95" t="s">
        <v>345</v>
      </c>
      <c r="E2792" s="96">
        <v>111000</v>
      </c>
      <c r="G2792" s="95" t="s">
        <v>345</v>
      </c>
    </row>
    <row r="2793" spans="1:7">
      <c r="A2793" s="95" t="s">
        <v>1472</v>
      </c>
      <c r="D2793" s="95" t="s">
        <v>345</v>
      </c>
      <c r="E2793" s="96">
        <v>850200</v>
      </c>
      <c r="G2793" s="95" t="s">
        <v>345</v>
      </c>
    </row>
    <row r="2794" spans="1:7">
      <c r="A2794" s="95" t="s">
        <v>1473</v>
      </c>
      <c r="D2794" s="95" t="s">
        <v>345</v>
      </c>
      <c r="E2794" s="96">
        <v>22960</v>
      </c>
      <c r="G2794" s="95" t="s">
        <v>345</v>
      </c>
    </row>
    <row r="2795" spans="1:7">
      <c r="A2795" s="95" t="s">
        <v>1474</v>
      </c>
      <c r="D2795" s="95" t="s">
        <v>345</v>
      </c>
      <c r="E2795" s="96">
        <v>84300</v>
      </c>
      <c r="G2795" s="95" t="s">
        <v>345</v>
      </c>
    </row>
    <row r="2796" spans="1:7">
      <c r="A2796" s="95" t="s">
        <v>1475</v>
      </c>
      <c r="D2796" s="95" t="s">
        <v>345</v>
      </c>
      <c r="E2796" s="96">
        <v>117840</v>
      </c>
      <c r="G2796" s="95" t="s">
        <v>345</v>
      </c>
    </row>
    <row r="2797" spans="1:7">
      <c r="A2797" s="95" t="s">
        <v>1476</v>
      </c>
      <c r="D2797" s="95" t="s">
        <v>345</v>
      </c>
      <c r="E2797" s="96">
        <v>56160</v>
      </c>
      <c r="G2797" s="95" t="s">
        <v>345</v>
      </c>
    </row>
    <row r="2798" spans="1:7">
      <c r="A2798" s="95" t="s">
        <v>1477</v>
      </c>
      <c r="D2798" s="95" t="s">
        <v>400</v>
      </c>
      <c r="E2798" s="96">
        <v>2218796</v>
      </c>
      <c r="G2798" s="95" t="s">
        <v>345</v>
      </c>
    </row>
    <row r="2799" spans="1:7">
      <c r="A2799" s="95" t="s">
        <v>1478</v>
      </c>
      <c r="D2799" s="95" t="s">
        <v>400</v>
      </c>
      <c r="E2799" s="96">
        <v>65100</v>
      </c>
      <c r="G2799" s="95" t="s">
        <v>345</v>
      </c>
    </row>
    <row r="2800" spans="1:7">
      <c r="A2800" s="95" t="s">
        <v>1479</v>
      </c>
      <c r="D2800" s="95" t="s">
        <v>400</v>
      </c>
      <c r="E2800" s="96">
        <v>-443695</v>
      </c>
      <c r="G2800" s="95" t="s">
        <v>345</v>
      </c>
    </row>
    <row r="2801" spans="1:7">
      <c r="A2801" s="95" t="s">
        <v>695</v>
      </c>
      <c r="D2801" s="95" t="s">
        <v>345</v>
      </c>
      <c r="F2801" s="96">
        <v>2218796</v>
      </c>
      <c r="G2801" s="95" t="s">
        <v>345</v>
      </c>
    </row>
    <row r="2802" spans="1:7">
      <c r="A2802" s="95" t="s">
        <v>695</v>
      </c>
      <c r="D2802" s="95" t="s">
        <v>345</v>
      </c>
      <c r="F2802" s="96">
        <v>65100</v>
      </c>
      <c r="G2802" s="95" t="s">
        <v>345</v>
      </c>
    </row>
    <row r="2803" spans="1:7">
      <c r="A2803" s="95" t="s">
        <v>695</v>
      </c>
      <c r="D2803" s="95" t="s">
        <v>345</v>
      </c>
      <c r="F2803" s="96">
        <v>-443695</v>
      </c>
      <c r="G2803" s="95" t="s">
        <v>345</v>
      </c>
    </row>
    <row r="2804" spans="1:7">
      <c r="A2804" s="95" t="s">
        <v>697</v>
      </c>
      <c r="D2804" s="95" t="s">
        <v>415</v>
      </c>
      <c r="F2804" s="96">
        <v>279941</v>
      </c>
      <c r="G2804" s="95" t="s">
        <v>345</v>
      </c>
    </row>
    <row r="2805" spans="1:7">
      <c r="A2805" s="95" t="s">
        <v>697</v>
      </c>
      <c r="D2805" s="95" t="s">
        <v>345</v>
      </c>
      <c r="F2805" s="96">
        <v>56160</v>
      </c>
      <c r="G2805" s="95" t="s">
        <v>345</v>
      </c>
    </row>
    <row r="2806" spans="1:7">
      <c r="A2806" s="95" t="s">
        <v>697</v>
      </c>
      <c r="D2806" s="95" t="s">
        <v>345</v>
      </c>
      <c r="F2806" s="96">
        <v>117840</v>
      </c>
      <c r="G2806" s="95" t="s">
        <v>345</v>
      </c>
    </row>
    <row r="2807" spans="1:7">
      <c r="A2807" s="95" t="s">
        <v>697</v>
      </c>
      <c r="D2807" s="95" t="s">
        <v>345</v>
      </c>
      <c r="F2807" s="96">
        <v>143000</v>
      </c>
      <c r="G2807" s="95" t="s">
        <v>345</v>
      </c>
    </row>
    <row r="2808" spans="1:7">
      <c r="A2808" s="95" t="s">
        <v>700</v>
      </c>
      <c r="D2808" s="95" t="s">
        <v>345</v>
      </c>
      <c r="F2808" s="96">
        <v>451710</v>
      </c>
      <c r="G2808" s="96">
        <v>33918458</v>
      </c>
    </row>
    <row r="2809" spans="1:7">
      <c r="A2809" s="95" t="s">
        <v>1480</v>
      </c>
      <c r="D2809" s="95" t="s">
        <v>345</v>
      </c>
      <c r="E2809" s="96">
        <v>48000</v>
      </c>
      <c r="G2809" s="95" t="s">
        <v>345</v>
      </c>
    </row>
    <row r="2810" spans="1:7">
      <c r="A2810" s="95" t="s">
        <v>1481</v>
      </c>
      <c r="D2810" s="95" t="s">
        <v>345</v>
      </c>
      <c r="E2810" s="96">
        <v>37660</v>
      </c>
      <c r="G2810" s="95" t="s">
        <v>345</v>
      </c>
    </row>
    <row r="2811" spans="1:7">
      <c r="A2811" s="95" t="s">
        <v>1482</v>
      </c>
      <c r="D2811" s="95" t="s">
        <v>345</v>
      </c>
      <c r="E2811" s="96">
        <v>56370</v>
      </c>
      <c r="G2811" s="95" t="s">
        <v>345</v>
      </c>
    </row>
    <row r="2812" spans="1:7">
      <c r="A2812" s="95" t="s">
        <v>1483</v>
      </c>
      <c r="D2812" s="95" t="s">
        <v>400</v>
      </c>
      <c r="E2812" s="96">
        <v>345262</v>
      </c>
      <c r="G2812" s="95" t="s">
        <v>345</v>
      </c>
    </row>
    <row r="2813" spans="1:7">
      <c r="A2813" s="95" t="s">
        <v>1484</v>
      </c>
      <c r="D2813" s="95" t="s">
        <v>400</v>
      </c>
      <c r="E2813" s="96">
        <v>-58800</v>
      </c>
      <c r="G2813" s="95" t="s">
        <v>345</v>
      </c>
    </row>
    <row r="2814" spans="1:7">
      <c r="A2814" s="95" t="s">
        <v>702</v>
      </c>
      <c r="D2814" s="95" t="s">
        <v>9315</v>
      </c>
      <c r="F2814" s="96">
        <v>172444</v>
      </c>
      <c r="G2814" s="95" t="s">
        <v>345</v>
      </c>
    </row>
    <row r="2815" spans="1:7">
      <c r="A2815" s="95" t="s">
        <v>702</v>
      </c>
      <c r="D2815" s="95" t="s">
        <v>9315</v>
      </c>
      <c r="F2815" s="96">
        <v>149286</v>
      </c>
      <c r="G2815" s="95" t="s">
        <v>345</v>
      </c>
    </row>
    <row r="2816" spans="1:7">
      <c r="A2816" s="95" t="s">
        <v>702</v>
      </c>
      <c r="D2816" s="95" t="s">
        <v>345</v>
      </c>
      <c r="F2816" s="96">
        <v>416000</v>
      </c>
      <c r="G2816" s="95" t="s">
        <v>345</v>
      </c>
    </row>
    <row r="2817" spans="1:7">
      <c r="A2817" s="95" t="s">
        <v>702</v>
      </c>
      <c r="D2817" s="95" t="s">
        <v>345</v>
      </c>
      <c r="F2817" s="96">
        <v>9000</v>
      </c>
      <c r="G2817" s="95" t="s">
        <v>345</v>
      </c>
    </row>
    <row r="2818" spans="1:7">
      <c r="A2818" s="95" t="s">
        <v>702</v>
      </c>
      <c r="D2818" s="95" t="s">
        <v>345</v>
      </c>
      <c r="F2818" s="96">
        <v>4500</v>
      </c>
      <c r="G2818" s="95" t="s">
        <v>345</v>
      </c>
    </row>
    <row r="2819" spans="1:7">
      <c r="A2819" s="95" t="s">
        <v>703</v>
      </c>
      <c r="D2819" s="95" t="s">
        <v>345</v>
      </c>
      <c r="F2819" s="96">
        <v>345262</v>
      </c>
      <c r="G2819" s="95" t="s">
        <v>345</v>
      </c>
    </row>
    <row r="2820" spans="1:7">
      <c r="A2820" s="95" t="s">
        <v>703</v>
      </c>
      <c r="D2820" s="95" t="s">
        <v>345</v>
      </c>
      <c r="F2820" s="96">
        <v>-58800</v>
      </c>
      <c r="G2820" s="95" t="s">
        <v>345</v>
      </c>
    </row>
    <row r="2821" spans="1:7">
      <c r="A2821" s="95" t="s">
        <v>706</v>
      </c>
      <c r="D2821" s="95" t="s">
        <v>345</v>
      </c>
      <c r="F2821" s="96">
        <v>131520</v>
      </c>
      <c r="G2821" s="95" t="s">
        <v>345</v>
      </c>
    </row>
    <row r="2822" spans="1:7">
      <c r="A2822" s="95" t="s">
        <v>706</v>
      </c>
      <c r="D2822" s="95" t="s">
        <v>345</v>
      </c>
      <c r="F2822" s="96">
        <v>110600</v>
      </c>
      <c r="G2822" s="95" t="s">
        <v>345</v>
      </c>
    </row>
    <row r="2823" spans="1:7">
      <c r="A2823" s="95" t="s">
        <v>1485</v>
      </c>
      <c r="D2823" s="95" t="s">
        <v>9315</v>
      </c>
      <c r="E2823" s="96">
        <v>4500</v>
      </c>
      <c r="G2823" s="95" t="s">
        <v>345</v>
      </c>
    </row>
    <row r="2824" spans="1:7">
      <c r="A2824" s="95" t="s">
        <v>1486</v>
      </c>
      <c r="D2824" s="95" t="s">
        <v>9315</v>
      </c>
      <c r="E2824" s="96">
        <v>416000</v>
      </c>
      <c r="G2824" s="95" t="s">
        <v>345</v>
      </c>
    </row>
    <row r="2825" spans="1:7">
      <c r="A2825" s="95" t="s">
        <v>1487</v>
      </c>
      <c r="D2825" s="95" t="s">
        <v>9315</v>
      </c>
      <c r="E2825" s="96">
        <v>26250</v>
      </c>
      <c r="G2825" s="96">
        <v>33513888</v>
      </c>
    </row>
    <row r="2826" spans="1:7">
      <c r="A2826" s="95" t="s">
        <v>1488</v>
      </c>
      <c r="D2826" s="95" t="s">
        <v>345</v>
      </c>
      <c r="E2826" s="96">
        <v>6930</v>
      </c>
      <c r="G2826" s="95" t="s">
        <v>345</v>
      </c>
    </row>
    <row r="2827" spans="1:7">
      <c r="A2827" s="95" t="s">
        <v>1489</v>
      </c>
      <c r="D2827" s="95" t="s">
        <v>345</v>
      </c>
      <c r="E2827" s="96">
        <v>34000</v>
      </c>
      <c r="G2827" s="95" t="s">
        <v>345</v>
      </c>
    </row>
    <row r="2828" spans="1:7">
      <c r="A2828" s="95" t="s">
        <v>1490</v>
      </c>
      <c r="D2828" s="95" t="s">
        <v>345</v>
      </c>
      <c r="E2828" s="96">
        <v>65000</v>
      </c>
      <c r="G2828" s="95" t="s">
        <v>345</v>
      </c>
    </row>
    <row r="2829" spans="1:7">
      <c r="A2829" s="95" t="s">
        <v>1491</v>
      </c>
      <c r="D2829" s="95" t="s">
        <v>345</v>
      </c>
      <c r="E2829" s="96">
        <v>4670</v>
      </c>
      <c r="G2829" s="95" t="s">
        <v>345</v>
      </c>
    </row>
    <row r="2830" spans="1:7">
      <c r="A2830" s="95" t="s">
        <v>1492</v>
      </c>
      <c r="D2830" s="95" t="s">
        <v>345</v>
      </c>
      <c r="E2830" s="96">
        <v>34000</v>
      </c>
      <c r="G2830" s="95" t="s">
        <v>345</v>
      </c>
    </row>
    <row r="2831" spans="1:7">
      <c r="A2831" s="95" t="s">
        <v>1493</v>
      </c>
      <c r="D2831" s="95" t="s">
        <v>345</v>
      </c>
      <c r="E2831" s="96">
        <v>78510</v>
      </c>
      <c r="G2831" s="95" t="s">
        <v>345</v>
      </c>
    </row>
    <row r="2832" spans="1:7">
      <c r="A2832" s="95" t="s">
        <v>1494</v>
      </c>
      <c r="D2832" s="95" t="s">
        <v>345</v>
      </c>
      <c r="E2832" s="96">
        <v>80000</v>
      </c>
      <c r="G2832" s="95" t="s">
        <v>345</v>
      </c>
    </row>
    <row r="2833" spans="1:7">
      <c r="A2833" s="95" t="s">
        <v>1495</v>
      </c>
      <c r="D2833" s="95" t="s">
        <v>345</v>
      </c>
      <c r="E2833" s="96">
        <v>80000</v>
      </c>
      <c r="G2833" s="95" t="s">
        <v>345</v>
      </c>
    </row>
    <row r="2834" spans="1:7">
      <c r="A2834" s="95" t="s">
        <v>1496</v>
      </c>
      <c r="D2834" s="95" t="s">
        <v>345</v>
      </c>
      <c r="E2834" s="96">
        <v>68900</v>
      </c>
      <c r="G2834" s="95" t="s">
        <v>345</v>
      </c>
    </row>
    <row r="2835" spans="1:7">
      <c r="A2835" s="95" t="s">
        <v>1497</v>
      </c>
      <c r="D2835" s="95" t="s">
        <v>345</v>
      </c>
      <c r="E2835" s="96">
        <v>68900</v>
      </c>
      <c r="G2835" s="95" t="s">
        <v>345</v>
      </c>
    </row>
    <row r="2836" spans="1:7">
      <c r="A2836" s="95" t="s">
        <v>1498</v>
      </c>
      <c r="D2836" s="95" t="s">
        <v>345</v>
      </c>
      <c r="E2836" s="96">
        <v>68900</v>
      </c>
      <c r="G2836" s="95" t="s">
        <v>345</v>
      </c>
    </row>
    <row r="2837" spans="1:7">
      <c r="A2837" s="95" t="s">
        <v>1499</v>
      </c>
      <c r="D2837" s="95" t="s">
        <v>345</v>
      </c>
      <c r="E2837" s="96">
        <v>50000</v>
      </c>
      <c r="G2837" s="95" t="s">
        <v>345</v>
      </c>
    </row>
    <row r="2838" spans="1:7">
      <c r="A2838" s="95" t="s">
        <v>1500</v>
      </c>
      <c r="D2838" s="95" t="s">
        <v>345</v>
      </c>
      <c r="E2838" s="96">
        <v>34000</v>
      </c>
      <c r="G2838" s="95" t="s">
        <v>345</v>
      </c>
    </row>
    <row r="2839" spans="1:7">
      <c r="A2839" s="95" t="s">
        <v>1501</v>
      </c>
      <c r="D2839" s="95" t="s">
        <v>345</v>
      </c>
      <c r="E2839" s="96">
        <v>156780</v>
      </c>
      <c r="G2839" s="95" t="s">
        <v>345</v>
      </c>
    </row>
    <row r="2840" spans="1:7">
      <c r="A2840" s="95" t="s">
        <v>1502</v>
      </c>
      <c r="D2840" s="95" t="s">
        <v>345</v>
      </c>
      <c r="E2840" s="96">
        <v>74180</v>
      </c>
      <c r="G2840" s="95" t="s">
        <v>345</v>
      </c>
    </row>
    <row r="2841" spans="1:7">
      <c r="A2841" s="95" t="s">
        <v>1503</v>
      </c>
      <c r="D2841" s="95" t="s">
        <v>345</v>
      </c>
      <c r="E2841" s="96">
        <v>-18900</v>
      </c>
      <c r="G2841" s="95" t="s">
        <v>345</v>
      </c>
    </row>
    <row r="2842" spans="1:7">
      <c r="A2842" s="95" t="s">
        <v>1504</v>
      </c>
      <c r="D2842" s="95" t="s">
        <v>400</v>
      </c>
      <c r="E2842" s="96">
        <v>748902</v>
      </c>
      <c r="G2842" s="95" t="s">
        <v>345</v>
      </c>
    </row>
    <row r="2843" spans="1:7">
      <c r="A2843" s="95" t="s">
        <v>1505</v>
      </c>
      <c r="D2843" s="95" t="s">
        <v>400</v>
      </c>
      <c r="E2843" s="96">
        <v>61463</v>
      </c>
      <c r="G2843" s="95" t="s">
        <v>345</v>
      </c>
    </row>
    <row r="2844" spans="1:7">
      <c r="A2844" s="95" t="s">
        <v>1506</v>
      </c>
      <c r="D2844" s="95" t="s">
        <v>400</v>
      </c>
      <c r="E2844" s="96">
        <v>-89963</v>
      </c>
      <c r="G2844" s="95" t="s">
        <v>345</v>
      </c>
    </row>
    <row r="2845" spans="1:7">
      <c r="A2845" s="95" t="s">
        <v>710</v>
      </c>
      <c r="D2845" s="95" t="s">
        <v>345</v>
      </c>
      <c r="F2845" s="96">
        <v>748902</v>
      </c>
      <c r="G2845" s="95" t="s">
        <v>345</v>
      </c>
    </row>
    <row r="2846" spans="1:7">
      <c r="A2846" s="95" t="s">
        <v>710</v>
      </c>
      <c r="D2846" s="95" t="s">
        <v>345</v>
      </c>
      <c r="F2846" s="96">
        <v>-89963</v>
      </c>
      <c r="G2846" s="95" t="s">
        <v>345</v>
      </c>
    </row>
    <row r="2847" spans="1:7">
      <c r="A2847" s="95" t="s">
        <v>710</v>
      </c>
      <c r="D2847" s="95" t="s">
        <v>345</v>
      </c>
      <c r="F2847" s="96">
        <v>61463</v>
      </c>
      <c r="G2847" s="95" t="s">
        <v>345</v>
      </c>
    </row>
    <row r="2848" spans="1:7">
      <c r="A2848" s="95" t="s">
        <v>711</v>
      </c>
      <c r="D2848" s="95" t="s">
        <v>345</v>
      </c>
      <c r="F2848" s="96">
        <v>1145170</v>
      </c>
      <c r="G2848" s="95" t="s">
        <v>345</v>
      </c>
    </row>
    <row r="2849" spans="1:7">
      <c r="A2849" s="95" t="s">
        <v>711</v>
      </c>
      <c r="D2849" s="95" t="s">
        <v>345</v>
      </c>
      <c r="F2849" s="96">
        <v>20000</v>
      </c>
      <c r="G2849" s="95" t="s">
        <v>345</v>
      </c>
    </row>
    <row r="2850" spans="1:7">
      <c r="A2850" s="95" t="s">
        <v>712</v>
      </c>
      <c r="D2850" s="95" t="s">
        <v>345</v>
      </c>
      <c r="F2850" s="96">
        <v>412640</v>
      </c>
      <c r="G2850" s="95" t="s">
        <v>345</v>
      </c>
    </row>
    <row r="2851" spans="1:7">
      <c r="A2851" s="95" t="s">
        <v>1507</v>
      </c>
      <c r="D2851" s="95" t="s">
        <v>9315</v>
      </c>
      <c r="E2851" s="96">
        <v>20000</v>
      </c>
      <c r="G2851" s="96">
        <v>32841948</v>
      </c>
    </row>
    <row r="2852" spans="1:7">
      <c r="A2852" s="95" t="s">
        <v>1508</v>
      </c>
      <c r="D2852" s="95" t="s">
        <v>9315</v>
      </c>
      <c r="E2852" s="96">
        <v>135168</v>
      </c>
      <c r="G2852" s="95" t="s">
        <v>345</v>
      </c>
    </row>
    <row r="2853" spans="1:7">
      <c r="A2853" s="95" t="s">
        <v>1509</v>
      </c>
      <c r="D2853" s="95" t="s">
        <v>9315</v>
      </c>
      <c r="E2853" s="96">
        <v>320475</v>
      </c>
      <c r="G2853" s="95" t="s">
        <v>345</v>
      </c>
    </row>
    <row r="2854" spans="1:7">
      <c r="A2854" s="95" t="s">
        <v>1510</v>
      </c>
      <c r="D2854" s="95" t="s">
        <v>9315</v>
      </c>
      <c r="E2854" s="96">
        <v>3000</v>
      </c>
      <c r="G2854" s="95" t="s">
        <v>345</v>
      </c>
    </row>
    <row r="2855" spans="1:7">
      <c r="A2855" s="95" t="s">
        <v>1511</v>
      </c>
      <c r="D2855" s="95" t="s">
        <v>9315</v>
      </c>
      <c r="E2855" s="96">
        <v>56001</v>
      </c>
      <c r="G2855" s="95" t="s">
        <v>345</v>
      </c>
    </row>
    <row r="2856" spans="1:7">
      <c r="A2856" s="95" t="s">
        <v>1512</v>
      </c>
      <c r="D2856" s="95" t="s">
        <v>9315</v>
      </c>
      <c r="E2856" s="96">
        <v>202719</v>
      </c>
      <c r="G2856" s="95" t="s">
        <v>345</v>
      </c>
    </row>
    <row r="2857" spans="1:7">
      <c r="A2857" s="95" t="s">
        <v>1513</v>
      </c>
      <c r="D2857" s="95" t="s">
        <v>345</v>
      </c>
      <c r="E2857" s="96">
        <v>78900</v>
      </c>
      <c r="G2857" s="95" t="s">
        <v>345</v>
      </c>
    </row>
    <row r="2858" spans="1:7">
      <c r="A2858" s="95" t="s">
        <v>1514</v>
      </c>
      <c r="D2858" s="95" t="s">
        <v>345</v>
      </c>
      <c r="E2858" s="96">
        <v>34630</v>
      </c>
      <c r="G2858" s="95" t="s">
        <v>345</v>
      </c>
    </row>
    <row r="2859" spans="1:7">
      <c r="A2859" s="95" t="s">
        <v>1515</v>
      </c>
      <c r="D2859" s="95" t="s">
        <v>345</v>
      </c>
      <c r="E2859" s="96">
        <v>31000</v>
      </c>
      <c r="G2859" s="95" t="s">
        <v>345</v>
      </c>
    </row>
    <row r="2860" spans="1:7">
      <c r="A2860" s="95" t="s">
        <v>1516</v>
      </c>
      <c r="D2860" s="95" t="s">
        <v>345</v>
      </c>
      <c r="E2860" s="96">
        <v>16170</v>
      </c>
      <c r="G2860" s="95" t="s">
        <v>345</v>
      </c>
    </row>
    <row r="2861" spans="1:7">
      <c r="A2861" s="95" t="s">
        <v>1517</v>
      </c>
      <c r="D2861" s="95" t="s">
        <v>345</v>
      </c>
      <c r="E2861" s="96">
        <v>201360</v>
      </c>
      <c r="G2861" s="95" t="s">
        <v>345</v>
      </c>
    </row>
    <row r="2862" spans="1:7">
      <c r="A2862" s="95" t="s">
        <v>1518</v>
      </c>
      <c r="D2862" s="95" t="s">
        <v>345</v>
      </c>
      <c r="E2862" s="96">
        <v>13130</v>
      </c>
      <c r="G2862" s="95" t="s">
        <v>345</v>
      </c>
    </row>
    <row r="2863" spans="1:7">
      <c r="A2863" s="95" t="s">
        <v>1519</v>
      </c>
      <c r="D2863" s="95" t="s">
        <v>345</v>
      </c>
      <c r="E2863" s="96">
        <v>27990</v>
      </c>
      <c r="G2863" s="95" t="s">
        <v>345</v>
      </c>
    </row>
    <row r="2864" spans="1:7">
      <c r="A2864" s="95" t="s">
        <v>1520</v>
      </c>
      <c r="D2864" s="95" t="s">
        <v>345</v>
      </c>
      <c r="E2864" s="96">
        <v>-156780</v>
      </c>
      <c r="G2864" s="95" t="s">
        <v>345</v>
      </c>
    </row>
    <row r="2865" spans="1:7">
      <c r="A2865" s="95" t="s">
        <v>1521</v>
      </c>
      <c r="D2865" s="95" t="s">
        <v>400</v>
      </c>
      <c r="E2865" s="96">
        <v>495488</v>
      </c>
      <c r="G2865" s="95" t="s">
        <v>345</v>
      </c>
    </row>
    <row r="2866" spans="1:7">
      <c r="A2866" s="95" t="s">
        <v>1522</v>
      </c>
      <c r="D2866" s="95" t="s">
        <v>400</v>
      </c>
      <c r="E2866" s="96">
        <v>-304569</v>
      </c>
      <c r="G2866" s="95" t="s">
        <v>345</v>
      </c>
    </row>
    <row r="2867" spans="1:7">
      <c r="A2867" s="95" t="s">
        <v>718</v>
      </c>
      <c r="D2867" s="95" t="s">
        <v>345</v>
      </c>
      <c r="F2867" s="96">
        <v>495488</v>
      </c>
      <c r="G2867" s="95" t="s">
        <v>345</v>
      </c>
    </row>
    <row r="2868" spans="1:7">
      <c r="A2868" s="95" t="s">
        <v>718</v>
      </c>
      <c r="D2868" s="95" t="s">
        <v>345</v>
      </c>
      <c r="F2868" s="96">
        <v>-304569</v>
      </c>
      <c r="G2868" s="95" t="s">
        <v>345</v>
      </c>
    </row>
    <row r="2869" spans="1:7">
      <c r="A2869" s="95" t="s">
        <v>718</v>
      </c>
      <c r="D2869" s="95" t="s">
        <v>345</v>
      </c>
      <c r="F2869" s="96">
        <v>-53625</v>
      </c>
      <c r="G2869" s="95" t="s">
        <v>345</v>
      </c>
    </row>
    <row r="2870" spans="1:7">
      <c r="A2870" s="95" t="s">
        <v>719</v>
      </c>
      <c r="D2870" s="95" t="s">
        <v>345</v>
      </c>
      <c r="F2870" s="96">
        <v>27000</v>
      </c>
      <c r="G2870" s="95" t="s">
        <v>345</v>
      </c>
    </row>
    <row r="2871" spans="1:7">
      <c r="A2871" s="95" t="s">
        <v>719</v>
      </c>
      <c r="D2871" s="95" t="s">
        <v>345</v>
      </c>
      <c r="F2871" s="95">
        <v>990</v>
      </c>
      <c r="G2871" s="95" t="s">
        <v>345</v>
      </c>
    </row>
    <row r="2872" spans="1:7">
      <c r="A2872" s="95" t="s">
        <v>720</v>
      </c>
      <c r="D2872" s="95" t="s">
        <v>345</v>
      </c>
      <c r="F2872" s="96">
        <v>174760</v>
      </c>
      <c r="G2872" s="95" t="s">
        <v>345</v>
      </c>
    </row>
    <row r="2873" spans="1:7">
      <c r="A2873" s="95" t="s">
        <v>720</v>
      </c>
      <c r="D2873" s="95" t="s">
        <v>345</v>
      </c>
      <c r="F2873" s="96">
        <v>265400</v>
      </c>
      <c r="G2873" s="95" t="s">
        <v>345</v>
      </c>
    </row>
    <row r="2874" spans="1:7">
      <c r="A2874" s="95" t="s">
        <v>720</v>
      </c>
      <c r="D2874" s="95" t="s">
        <v>345</v>
      </c>
      <c r="F2874" s="96">
        <v>56800</v>
      </c>
      <c r="G2874" s="95" t="s">
        <v>345</v>
      </c>
    </row>
    <row r="2875" spans="1:7">
      <c r="A2875" s="95" t="s">
        <v>1523</v>
      </c>
      <c r="D2875" s="95" t="s">
        <v>400</v>
      </c>
      <c r="E2875" s="96">
        <v>-53625</v>
      </c>
      <c r="G2875" s="95" t="s">
        <v>345</v>
      </c>
    </row>
    <row r="2876" spans="1:7">
      <c r="A2876" s="95" t="s">
        <v>1524</v>
      </c>
      <c r="D2876" s="95" t="s">
        <v>345</v>
      </c>
      <c r="E2876" s="96">
        <v>67000</v>
      </c>
      <c r="G2876" s="96">
        <v>33347761</v>
      </c>
    </row>
    <row r="2877" spans="1:7">
      <c r="A2877" s="95" t="s">
        <v>1525</v>
      </c>
      <c r="D2877" s="95" t="s">
        <v>345</v>
      </c>
      <c r="E2877" s="96">
        <v>35000</v>
      </c>
      <c r="G2877" s="95" t="s">
        <v>345</v>
      </c>
    </row>
    <row r="2878" spans="1:7">
      <c r="A2878" s="95" t="s">
        <v>1526</v>
      </c>
      <c r="D2878" s="95" t="s">
        <v>345</v>
      </c>
      <c r="E2878" s="96">
        <v>15000</v>
      </c>
      <c r="G2878" s="95" t="s">
        <v>345</v>
      </c>
    </row>
    <row r="2879" spans="1:7">
      <c r="A2879" s="95" t="s">
        <v>1527</v>
      </c>
      <c r="D2879" s="95" t="s">
        <v>345</v>
      </c>
      <c r="E2879" s="96">
        <v>35000</v>
      </c>
      <c r="G2879" s="95" t="s">
        <v>345</v>
      </c>
    </row>
    <row r="2880" spans="1:7">
      <c r="A2880" s="95" t="s">
        <v>1528</v>
      </c>
      <c r="D2880" s="95" t="s">
        <v>345</v>
      </c>
      <c r="E2880" s="96">
        <v>1273130</v>
      </c>
      <c r="G2880" s="95" t="s">
        <v>345</v>
      </c>
    </row>
    <row r="2881" spans="1:7">
      <c r="A2881" s="95" t="s">
        <v>1529</v>
      </c>
      <c r="D2881" s="95" t="s">
        <v>345</v>
      </c>
      <c r="E2881" s="96">
        <v>66030</v>
      </c>
      <c r="G2881" s="95" t="s">
        <v>345</v>
      </c>
    </row>
    <row r="2882" spans="1:7">
      <c r="A2882" s="95" t="s">
        <v>1530</v>
      </c>
      <c r="D2882" s="95" t="s">
        <v>345</v>
      </c>
      <c r="E2882" s="96">
        <v>103800</v>
      </c>
      <c r="G2882" s="95" t="s">
        <v>345</v>
      </c>
    </row>
    <row r="2883" spans="1:7">
      <c r="A2883" s="95" t="s">
        <v>1531</v>
      </c>
      <c r="D2883" s="95" t="s">
        <v>345</v>
      </c>
      <c r="E2883" s="96">
        <v>240350</v>
      </c>
      <c r="G2883" s="95" t="s">
        <v>345</v>
      </c>
    </row>
    <row r="2884" spans="1:7">
      <c r="A2884" s="95" t="s">
        <v>1532</v>
      </c>
      <c r="D2884" s="95" t="s">
        <v>345</v>
      </c>
      <c r="E2884" s="96">
        <v>65550</v>
      </c>
      <c r="G2884" s="95" t="s">
        <v>345</v>
      </c>
    </row>
    <row r="2885" spans="1:7">
      <c r="A2885" s="95" t="s">
        <v>1533</v>
      </c>
      <c r="D2885" s="95" t="s">
        <v>345</v>
      </c>
      <c r="E2885" s="96">
        <v>240760</v>
      </c>
      <c r="G2885" s="95" t="s">
        <v>345</v>
      </c>
    </row>
    <row r="2886" spans="1:7">
      <c r="A2886" s="95" t="s">
        <v>1534</v>
      </c>
      <c r="D2886" s="95" t="s">
        <v>400</v>
      </c>
      <c r="E2886" s="96">
        <v>862603</v>
      </c>
      <c r="G2886" s="95" t="s">
        <v>345</v>
      </c>
    </row>
    <row r="2887" spans="1:7">
      <c r="A2887" s="95" t="s">
        <v>1535</v>
      </c>
      <c r="D2887" s="95" t="s">
        <v>400</v>
      </c>
      <c r="E2887" s="96">
        <v>6900</v>
      </c>
      <c r="G2887" s="95" t="s">
        <v>345</v>
      </c>
    </row>
    <row r="2888" spans="1:7">
      <c r="A2888" s="95" t="s">
        <v>1536</v>
      </c>
      <c r="D2888" s="95" t="s">
        <v>400</v>
      </c>
      <c r="E2888" s="96">
        <v>-160761</v>
      </c>
      <c r="G2888" s="95" t="s">
        <v>345</v>
      </c>
    </row>
    <row r="2889" spans="1:7">
      <c r="A2889" s="95" t="s">
        <v>724</v>
      </c>
      <c r="D2889" s="95" t="s">
        <v>345</v>
      </c>
      <c r="F2889" s="96">
        <v>862603</v>
      </c>
      <c r="G2889" s="95" t="s">
        <v>345</v>
      </c>
    </row>
    <row r="2890" spans="1:7">
      <c r="A2890" s="95" t="s">
        <v>724</v>
      </c>
      <c r="D2890" s="95" t="s">
        <v>345</v>
      </c>
      <c r="F2890" s="96">
        <v>-160761</v>
      </c>
      <c r="G2890" s="95" t="s">
        <v>345</v>
      </c>
    </row>
    <row r="2891" spans="1:7">
      <c r="A2891" s="95" t="s">
        <v>724</v>
      </c>
      <c r="D2891" s="95" t="s">
        <v>345</v>
      </c>
      <c r="F2891" s="96">
        <v>6900</v>
      </c>
      <c r="G2891" s="95" t="s">
        <v>345</v>
      </c>
    </row>
    <row r="2892" spans="1:7">
      <c r="A2892" s="95" t="s">
        <v>726</v>
      </c>
      <c r="D2892" s="95" t="s">
        <v>345</v>
      </c>
      <c r="F2892" s="96">
        <v>64000</v>
      </c>
      <c r="G2892" s="95" t="s">
        <v>345</v>
      </c>
    </row>
    <row r="2893" spans="1:7">
      <c r="A2893" s="95" t="s">
        <v>726</v>
      </c>
      <c r="D2893" s="95" t="s">
        <v>345</v>
      </c>
      <c r="F2893" s="96">
        <v>4000</v>
      </c>
      <c r="G2893" s="95" t="s">
        <v>345</v>
      </c>
    </row>
    <row r="2894" spans="1:7">
      <c r="A2894" s="95" t="s">
        <v>726</v>
      </c>
      <c r="D2894" s="95" t="s">
        <v>345</v>
      </c>
      <c r="F2894" s="96">
        <v>93400</v>
      </c>
      <c r="G2894" s="95" t="s">
        <v>345</v>
      </c>
    </row>
    <row r="2895" spans="1:7">
      <c r="A2895" s="95" t="s">
        <v>727</v>
      </c>
      <c r="D2895" s="95" t="s">
        <v>345</v>
      </c>
      <c r="F2895" s="96">
        <v>865690</v>
      </c>
      <c r="G2895" s="95" t="s">
        <v>345</v>
      </c>
    </row>
    <row r="2896" spans="1:7">
      <c r="A2896" s="95" t="s">
        <v>1537</v>
      </c>
      <c r="D2896" s="95" t="s">
        <v>9315</v>
      </c>
      <c r="E2896" s="96">
        <v>93400</v>
      </c>
      <c r="G2896" s="95" t="s">
        <v>345</v>
      </c>
    </row>
    <row r="2897" spans="1:7">
      <c r="A2897" s="95" t="s">
        <v>1538</v>
      </c>
      <c r="D2897" s="95" t="s">
        <v>9315</v>
      </c>
      <c r="E2897" s="96">
        <v>64000</v>
      </c>
      <c r="G2897" s="95" t="s">
        <v>345</v>
      </c>
    </row>
    <row r="2898" spans="1:7">
      <c r="A2898" s="95" t="s">
        <v>1539</v>
      </c>
      <c r="D2898" s="95" t="s">
        <v>9315</v>
      </c>
      <c r="E2898" s="96">
        <v>4000</v>
      </c>
      <c r="G2898" s="96">
        <v>34556691</v>
      </c>
    </row>
    <row r="2899" spans="1:7">
      <c r="A2899" s="95" t="s">
        <v>1540</v>
      </c>
      <c r="D2899" s="95" t="s">
        <v>9315</v>
      </c>
      <c r="E2899" s="96">
        <v>1067337</v>
      </c>
      <c r="G2899" s="95" t="s">
        <v>345</v>
      </c>
    </row>
    <row r="2900" spans="1:7">
      <c r="A2900" s="95" t="s">
        <v>1541</v>
      </c>
      <c r="D2900" s="95" t="s">
        <v>9315</v>
      </c>
      <c r="E2900" s="96">
        <v>1798860</v>
      </c>
      <c r="G2900" s="95" t="s">
        <v>345</v>
      </c>
    </row>
    <row r="2901" spans="1:7">
      <c r="A2901" s="95" t="s">
        <v>1542</v>
      </c>
      <c r="D2901" s="95" t="s">
        <v>9315</v>
      </c>
      <c r="E2901" s="96">
        <v>687071</v>
      </c>
      <c r="G2901" s="95" t="s">
        <v>345</v>
      </c>
    </row>
    <row r="2902" spans="1:7">
      <c r="A2902" s="95" t="s">
        <v>1543</v>
      </c>
      <c r="D2902" s="95" t="s">
        <v>9315</v>
      </c>
      <c r="E2902" s="96">
        <v>592280</v>
      </c>
      <c r="G2902" s="95" t="s">
        <v>345</v>
      </c>
    </row>
    <row r="2903" spans="1:7">
      <c r="A2903" s="95" t="s">
        <v>1544</v>
      </c>
      <c r="D2903" s="95" t="s">
        <v>9315</v>
      </c>
      <c r="E2903" s="96">
        <v>120345</v>
      </c>
      <c r="G2903" s="95" t="s">
        <v>345</v>
      </c>
    </row>
    <row r="2904" spans="1:7">
      <c r="A2904" s="95" t="s">
        <v>1545</v>
      </c>
      <c r="D2904" s="95" t="s">
        <v>345</v>
      </c>
      <c r="E2904" s="96">
        <v>217000</v>
      </c>
      <c r="G2904" s="95" t="s">
        <v>345</v>
      </c>
    </row>
    <row r="2905" spans="1:7">
      <c r="A2905" s="95" t="s">
        <v>1546</v>
      </c>
      <c r="D2905" s="95" t="s">
        <v>345</v>
      </c>
      <c r="E2905" s="96">
        <v>106000</v>
      </c>
      <c r="G2905" s="95" t="s">
        <v>345</v>
      </c>
    </row>
    <row r="2906" spans="1:7">
      <c r="A2906" s="95" t="s">
        <v>1547</v>
      </c>
      <c r="D2906" s="95" t="s">
        <v>345</v>
      </c>
      <c r="E2906" s="96">
        <v>34000</v>
      </c>
      <c r="G2906" s="95" t="s">
        <v>345</v>
      </c>
    </row>
    <row r="2907" spans="1:7">
      <c r="A2907" s="95" t="s">
        <v>1548</v>
      </c>
      <c r="D2907" s="95" t="s">
        <v>345</v>
      </c>
      <c r="E2907" s="96">
        <v>212670</v>
      </c>
      <c r="G2907" s="95" t="s">
        <v>345</v>
      </c>
    </row>
    <row r="2908" spans="1:7">
      <c r="A2908" s="95" t="s">
        <v>1549</v>
      </c>
      <c r="D2908" s="95" t="s">
        <v>345</v>
      </c>
      <c r="E2908" s="96">
        <v>7560</v>
      </c>
      <c r="G2908" s="95" t="s">
        <v>345</v>
      </c>
    </row>
    <row r="2909" spans="1:7">
      <c r="A2909" s="95" t="s">
        <v>1550</v>
      </c>
      <c r="D2909" s="95" t="s">
        <v>345</v>
      </c>
      <c r="E2909" s="96">
        <v>11100</v>
      </c>
      <c r="G2909" s="95" t="s">
        <v>345</v>
      </c>
    </row>
    <row r="2910" spans="1:7">
      <c r="A2910" s="95" t="s">
        <v>1551</v>
      </c>
      <c r="D2910" s="95" t="s">
        <v>400</v>
      </c>
      <c r="E2910" s="96">
        <v>1649196</v>
      </c>
      <c r="G2910" s="95" t="s">
        <v>345</v>
      </c>
    </row>
    <row r="2911" spans="1:7">
      <c r="A2911" s="95" t="s">
        <v>1552</v>
      </c>
      <c r="D2911" s="95" t="s">
        <v>400</v>
      </c>
      <c r="E2911" s="96">
        <v>18600</v>
      </c>
      <c r="G2911" s="95" t="s">
        <v>345</v>
      </c>
    </row>
    <row r="2912" spans="1:7">
      <c r="A2912" s="95" t="s">
        <v>1553</v>
      </c>
      <c r="D2912" s="95" t="s">
        <v>400</v>
      </c>
      <c r="E2912" s="96">
        <v>-405649</v>
      </c>
      <c r="G2912" s="95" t="s">
        <v>345</v>
      </c>
    </row>
    <row r="2913" spans="1:7">
      <c r="A2913" s="95" t="s">
        <v>730</v>
      </c>
      <c r="D2913" s="95" t="s">
        <v>345</v>
      </c>
      <c r="F2913" s="96">
        <v>1649196</v>
      </c>
      <c r="G2913" s="95" t="s">
        <v>345</v>
      </c>
    </row>
    <row r="2914" spans="1:7">
      <c r="A2914" s="95" t="s">
        <v>730</v>
      </c>
      <c r="D2914" s="95" t="s">
        <v>345</v>
      </c>
      <c r="F2914" s="96">
        <v>-405649</v>
      </c>
      <c r="G2914" s="95" t="s">
        <v>345</v>
      </c>
    </row>
    <row r="2915" spans="1:7">
      <c r="A2915" s="95" t="s">
        <v>730</v>
      </c>
      <c r="D2915" s="95" t="s">
        <v>345</v>
      </c>
      <c r="F2915" s="96">
        <v>18600</v>
      </c>
      <c r="G2915" s="95" t="s">
        <v>345</v>
      </c>
    </row>
    <row r="2916" spans="1:7">
      <c r="A2916" s="95" t="s">
        <v>731</v>
      </c>
      <c r="D2916" s="95" t="s">
        <v>9315</v>
      </c>
      <c r="F2916" s="96">
        <v>458643</v>
      </c>
      <c r="G2916" s="95" t="s">
        <v>345</v>
      </c>
    </row>
    <row r="2917" spans="1:7">
      <c r="A2917" s="95" t="s">
        <v>731</v>
      </c>
      <c r="D2917" s="95" t="s">
        <v>345</v>
      </c>
      <c r="F2917" s="96">
        <v>6900</v>
      </c>
      <c r="G2917" s="95" t="s">
        <v>345</v>
      </c>
    </row>
    <row r="2918" spans="1:7">
      <c r="A2918" s="95" t="s">
        <v>732</v>
      </c>
      <c r="D2918" s="95" t="s">
        <v>345</v>
      </c>
      <c r="F2918" s="96">
        <v>465800</v>
      </c>
      <c r="G2918" s="95" t="s">
        <v>345</v>
      </c>
    </row>
    <row r="2919" spans="1:7">
      <c r="A2919" s="95" t="s">
        <v>732</v>
      </c>
      <c r="D2919" s="95" t="s">
        <v>345</v>
      </c>
      <c r="F2919" s="96">
        <v>22960</v>
      </c>
      <c r="G2919" s="95" t="s">
        <v>345</v>
      </c>
    </row>
    <row r="2920" spans="1:7">
      <c r="A2920" s="95" t="s">
        <v>732</v>
      </c>
      <c r="D2920" s="95" t="s">
        <v>345</v>
      </c>
      <c r="F2920" s="96">
        <v>76360</v>
      </c>
      <c r="G2920" s="95" t="s">
        <v>345</v>
      </c>
    </row>
    <row r="2921" spans="1:7">
      <c r="A2921" s="95" t="s">
        <v>733</v>
      </c>
      <c r="D2921" s="95" t="s">
        <v>345</v>
      </c>
      <c r="F2921" s="96">
        <v>1298000</v>
      </c>
      <c r="G2921" s="95" t="s">
        <v>345</v>
      </c>
    </row>
    <row r="2922" spans="1:7">
      <c r="A2922" s="95" t="s">
        <v>1554</v>
      </c>
      <c r="D2922" s="95" t="s">
        <v>9315</v>
      </c>
      <c r="E2922" s="96">
        <v>1400</v>
      </c>
      <c r="G2922" s="96">
        <v>37083651</v>
      </c>
    </row>
    <row r="2923" spans="1:7">
      <c r="A2923" s="95" t="s">
        <v>1555</v>
      </c>
      <c r="D2923" s="95" t="s">
        <v>9315</v>
      </c>
      <c r="E2923" s="96">
        <v>131670</v>
      </c>
      <c r="G2923" s="95" t="s">
        <v>345</v>
      </c>
    </row>
    <row r="2924" spans="1:7">
      <c r="A2924" s="95" t="s">
        <v>1556</v>
      </c>
      <c r="D2924" s="95" t="s">
        <v>9315</v>
      </c>
      <c r="E2924" s="96">
        <v>408007</v>
      </c>
      <c r="G2924" s="95" t="s">
        <v>345</v>
      </c>
    </row>
    <row r="2925" spans="1:7">
      <c r="A2925" s="95" t="s">
        <v>1557</v>
      </c>
      <c r="D2925" s="95" t="s">
        <v>9315</v>
      </c>
      <c r="E2925" s="96">
        <v>116699</v>
      </c>
      <c r="G2925" s="95" t="s">
        <v>345</v>
      </c>
    </row>
    <row r="2926" spans="1:7">
      <c r="A2926" s="95" t="s">
        <v>1558</v>
      </c>
      <c r="D2926" s="95" t="s">
        <v>9315</v>
      </c>
      <c r="E2926" s="96">
        <v>189456</v>
      </c>
      <c r="G2926" s="95" t="s">
        <v>345</v>
      </c>
    </row>
    <row r="2927" spans="1:7">
      <c r="A2927" s="95" t="s">
        <v>1559</v>
      </c>
      <c r="D2927" s="95" t="s">
        <v>9315</v>
      </c>
      <c r="E2927" s="96">
        <v>20955</v>
      </c>
      <c r="G2927" s="95" t="s">
        <v>345</v>
      </c>
    </row>
    <row r="2928" spans="1:7">
      <c r="A2928" s="95" t="s">
        <v>1560</v>
      </c>
      <c r="D2928" s="95" t="s">
        <v>9315</v>
      </c>
      <c r="E2928" s="96">
        <v>174217</v>
      </c>
      <c r="G2928" s="95" t="s">
        <v>345</v>
      </c>
    </row>
    <row r="2929" spans="1:7">
      <c r="A2929" s="95" t="s">
        <v>1561</v>
      </c>
      <c r="D2929" s="95" t="s">
        <v>9315</v>
      </c>
      <c r="E2929" s="96">
        <v>138290</v>
      </c>
      <c r="G2929" s="95" t="s">
        <v>345</v>
      </c>
    </row>
    <row r="2930" spans="1:7">
      <c r="A2930" s="95" t="s">
        <v>1562</v>
      </c>
      <c r="D2930" s="95" t="s">
        <v>9315</v>
      </c>
      <c r="E2930" s="96">
        <v>446710</v>
      </c>
      <c r="G2930" s="95" t="s">
        <v>345</v>
      </c>
    </row>
    <row r="2931" spans="1:7">
      <c r="A2931" s="95" t="s">
        <v>1563</v>
      </c>
      <c r="D2931" s="95" t="s">
        <v>9315</v>
      </c>
      <c r="E2931" s="96">
        <v>32549</v>
      </c>
      <c r="G2931" s="95" t="s">
        <v>345</v>
      </c>
    </row>
    <row r="2932" spans="1:7">
      <c r="A2932" s="95" t="s">
        <v>1564</v>
      </c>
      <c r="D2932" s="95" t="s">
        <v>9315</v>
      </c>
      <c r="E2932" s="96">
        <v>58850</v>
      </c>
      <c r="G2932" s="95" t="s">
        <v>345</v>
      </c>
    </row>
    <row r="2933" spans="1:7">
      <c r="A2933" s="95" t="s">
        <v>1565</v>
      </c>
      <c r="D2933" s="95" t="s">
        <v>9315</v>
      </c>
      <c r="E2933" s="96">
        <v>43263</v>
      </c>
      <c r="G2933" s="95" t="s">
        <v>345</v>
      </c>
    </row>
    <row r="2934" spans="1:7">
      <c r="A2934" s="95" t="s">
        <v>1566</v>
      </c>
      <c r="D2934" s="95" t="s">
        <v>9315</v>
      </c>
      <c r="E2934" s="96">
        <v>55338</v>
      </c>
      <c r="G2934" s="95" t="s">
        <v>345</v>
      </c>
    </row>
    <row r="2935" spans="1:7">
      <c r="A2935" s="95" t="s">
        <v>1567</v>
      </c>
      <c r="D2935" s="95" t="s">
        <v>9315</v>
      </c>
      <c r="E2935" s="96">
        <v>84764</v>
      </c>
      <c r="G2935" s="95" t="s">
        <v>345</v>
      </c>
    </row>
    <row r="2936" spans="1:7">
      <c r="A2936" s="95" t="s">
        <v>1568</v>
      </c>
      <c r="D2936" s="95" t="s">
        <v>9315</v>
      </c>
      <c r="E2936" s="96">
        <v>203767</v>
      </c>
      <c r="G2936" s="95" t="s">
        <v>345</v>
      </c>
    </row>
    <row r="2937" spans="1:7">
      <c r="A2937" s="95" t="s">
        <v>1569</v>
      </c>
      <c r="D2937" s="95" t="s">
        <v>9315</v>
      </c>
      <c r="E2937" s="96">
        <v>18975</v>
      </c>
      <c r="G2937" s="95" t="s">
        <v>345</v>
      </c>
    </row>
    <row r="2938" spans="1:7">
      <c r="A2938" s="95" t="s">
        <v>1570</v>
      </c>
      <c r="D2938" s="95" t="s">
        <v>9315</v>
      </c>
      <c r="E2938" s="96">
        <v>15000</v>
      </c>
      <c r="G2938" s="95" t="s">
        <v>345</v>
      </c>
    </row>
    <row r="2939" spans="1:7">
      <c r="A2939" s="95" t="s">
        <v>1571</v>
      </c>
      <c r="D2939" s="95" t="s">
        <v>9315</v>
      </c>
      <c r="E2939" s="96">
        <v>16478</v>
      </c>
      <c r="G2939" s="95" t="s">
        <v>345</v>
      </c>
    </row>
    <row r="2940" spans="1:7">
      <c r="A2940" s="95" t="s">
        <v>1572</v>
      </c>
      <c r="D2940" s="95" t="s">
        <v>9315</v>
      </c>
      <c r="E2940" s="96">
        <v>9800</v>
      </c>
      <c r="G2940" s="95" t="s">
        <v>345</v>
      </c>
    </row>
    <row r="2941" spans="1:7">
      <c r="A2941" s="95" t="s">
        <v>1573</v>
      </c>
      <c r="D2941" s="95" t="s">
        <v>345</v>
      </c>
      <c r="E2941" s="96">
        <v>20700</v>
      </c>
      <c r="G2941" s="95" t="s">
        <v>345</v>
      </c>
    </row>
    <row r="2942" spans="1:7">
      <c r="A2942" s="95" t="s">
        <v>1574</v>
      </c>
      <c r="D2942" s="95" t="s">
        <v>345</v>
      </c>
      <c r="E2942" s="96">
        <v>31970</v>
      </c>
      <c r="G2942" s="95" t="s">
        <v>345</v>
      </c>
    </row>
    <row r="2943" spans="1:7">
      <c r="A2943" s="95" t="s">
        <v>1575</v>
      </c>
      <c r="D2943" s="95" t="s">
        <v>345</v>
      </c>
      <c r="E2943" s="96">
        <v>32300</v>
      </c>
      <c r="G2943" s="95" t="s">
        <v>345</v>
      </c>
    </row>
    <row r="2944" spans="1:7">
      <c r="A2944" s="95" t="s">
        <v>1576</v>
      </c>
      <c r="D2944" s="95" t="s">
        <v>345</v>
      </c>
      <c r="E2944" s="96">
        <v>38170</v>
      </c>
      <c r="G2944" s="95" t="s">
        <v>345</v>
      </c>
    </row>
    <row r="2945" spans="1:7">
      <c r="A2945" s="95" t="s">
        <v>1577</v>
      </c>
      <c r="D2945" s="95" t="s">
        <v>345</v>
      </c>
      <c r="E2945" s="96">
        <v>40450</v>
      </c>
      <c r="G2945" s="95" t="s">
        <v>345</v>
      </c>
    </row>
    <row r="2946" spans="1:7">
      <c r="A2946" s="95" t="s">
        <v>1578</v>
      </c>
      <c r="D2946" s="95" t="s">
        <v>400</v>
      </c>
      <c r="E2946" s="96">
        <v>380124</v>
      </c>
      <c r="G2946" s="95" t="s">
        <v>345</v>
      </c>
    </row>
    <row r="2947" spans="1:7">
      <c r="A2947" s="95" t="s">
        <v>1579</v>
      </c>
      <c r="D2947" s="95" t="s">
        <v>9315</v>
      </c>
      <c r="E2947" s="96">
        <v>13574</v>
      </c>
      <c r="G2947" s="95" t="s">
        <v>345</v>
      </c>
    </row>
    <row r="2948" spans="1:7">
      <c r="A2948" s="95" t="s">
        <v>1580</v>
      </c>
      <c r="D2948" s="95" t="s">
        <v>9315</v>
      </c>
      <c r="E2948" s="96">
        <v>6136</v>
      </c>
      <c r="G2948" s="95" t="s">
        <v>345</v>
      </c>
    </row>
    <row r="2949" spans="1:7">
      <c r="A2949" s="95" t="s">
        <v>1581</v>
      </c>
      <c r="D2949" s="95" t="s">
        <v>9315</v>
      </c>
      <c r="E2949" s="96">
        <v>3000</v>
      </c>
      <c r="G2949" s="95" t="s">
        <v>345</v>
      </c>
    </row>
    <row r="2950" spans="1:7">
      <c r="A2950" s="95" t="s">
        <v>737</v>
      </c>
      <c r="D2950" s="95" t="s">
        <v>9315</v>
      </c>
      <c r="F2950" s="96">
        <v>258720</v>
      </c>
      <c r="G2950" s="95" t="s">
        <v>345</v>
      </c>
    </row>
    <row r="2951" spans="1:7">
      <c r="A2951" s="95" t="s">
        <v>737</v>
      </c>
      <c r="D2951" s="95" t="s">
        <v>345</v>
      </c>
      <c r="F2951" s="96">
        <v>568984</v>
      </c>
      <c r="G2951" s="95" t="s">
        <v>345</v>
      </c>
    </row>
    <row r="2952" spans="1:7">
      <c r="A2952" s="95" t="s">
        <v>737</v>
      </c>
      <c r="D2952" s="95" t="s">
        <v>345</v>
      </c>
      <c r="F2952" s="96">
        <v>313007</v>
      </c>
      <c r="G2952" s="95" t="s">
        <v>345</v>
      </c>
    </row>
    <row r="2953" spans="1:7">
      <c r="A2953" s="95" t="s">
        <v>737</v>
      </c>
      <c r="D2953" s="95" t="s">
        <v>345</v>
      </c>
      <c r="F2953" s="96">
        <v>1400</v>
      </c>
      <c r="G2953" s="95" t="s">
        <v>345</v>
      </c>
    </row>
    <row r="2954" spans="1:7">
      <c r="A2954" s="95" t="s">
        <v>737</v>
      </c>
      <c r="D2954" s="95" t="s">
        <v>345</v>
      </c>
      <c r="F2954" s="96">
        <v>19800000</v>
      </c>
      <c r="G2954" s="95" t="s">
        <v>345</v>
      </c>
    </row>
    <row r="2955" spans="1:7">
      <c r="A2955" s="95" t="s">
        <v>1582</v>
      </c>
      <c r="D2955" s="95" t="s">
        <v>400</v>
      </c>
      <c r="E2955" s="96">
        <v>28799</v>
      </c>
      <c r="G2955" s="95" t="s">
        <v>345</v>
      </c>
    </row>
    <row r="2956" spans="1:7">
      <c r="A2956" s="95" t="s">
        <v>1583</v>
      </c>
      <c r="D2956" s="95" t="s">
        <v>400</v>
      </c>
      <c r="E2956" s="96">
        <v>-264374</v>
      </c>
      <c r="G2956" s="95" t="s">
        <v>345</v>
      </c>
    </row>
    <row r="2957" spans="1:7">
      <c r="A2957" s="95" t="s">
        <v>739</v>
      </c>
      <c r="D2957" s="95" t="s">
        <v>345</v>
      </c>
      <c r="F2957" s="96">
        <v>380124</v>
      </c>
      <c r="G2957" s="95" t="s">
        <v>345</v>
      </c>
    </row>
    <row r="2958" spans="1:7">
      <c r="A2958" s="95" t="s">
        <v>739</v>
      </c>
      <c r="D2958" s="95" t="s">
        <v>345</v>
      </c>
      <c r="F2958" s="96">
        <v>-264374</v>
      </c>
      <c r="G2958" s="95" t="s">
        <v>345</v>
      </c>
    </row>
    <row r="2959" spans="1:7">
      <c r="A2959" s="95" t="s">
        <v>739</v>
      </c>
      <c r="D2959" s="95" t="s">
        <v>345</v>
      </c>
      <c r="F2959" s="96">
        <v>28799</v>
      </c>
      <c r="G2959" s="95" t="s">
        <v>345</v>
      </c>
    </row>
    <row r="2960" spans="1:7">
      <c r="A2960" s="95" t="s">
        <v>740</v>
      </c>
      <c r="D2960" s="95" t="s">
        <v>345</v>
      </c>
      <c r="F2960" s="96">
        <v>56370</v>
      </c>
      <c r="G2960" s="95" t="s">
        <v>345</v>
      </c>
    </row>
    <row r="2961" spans="1:7">
      <c r="A2961" s="95" t="s">
        <v>740</v>
      </c>
      <c r="D2961" s="95" t="s">
        <v>345</v>
      </c>
      <c r="F2961" s="96">
        <v>90120</v>
      </c>
      <c r="G2961" s="96">
        <v>18346138</v>
      </c>
    </row>
    <row r="2962" spans="1:7">
      <c r="A2962" s="95" t="s">
        <v>1584</v>
      </c>
      <c r="D2962" s="95" t="s">
        <v>9315</v>
      </c>
      <c r="E2962" s="96">
        <v>223707</v>
      </c>
      <c r="G2962" s="95" t="s">
        <v>345</v>
      </c>
    </row>
    <row r="2963" spans="1:7">
      <c r="A2963" s="95" t="s">
        <v>1585</v>
      </c>
      <c r="D2963" s="95" t="s">
        <v>9315</v>
      </c>
      <c r="E2963" s="96">
        <v>6673974</v>
      </c>
      <c r="G2963" s="95" t="s">
        <v>345</v>
      </c>
    </row>
    <row r="2964" spans="1:7">
      <c r="A2964" s="95" t="s">
        <v>1586</v>
      </c>
      <c r="D2964" s="95" t="s">
        <v>9315</v>
      </c>
      <c r="E2964" s="96">
        <v>1288588</v>
      </c>
      <c r="G2964" s="95" t="s">
        <v>345</v>
      </c>
    </row>
    <row r="2965" spans="1:7">
      <c r="A2965" s="95" t="s">
        <v>1587</v>
      </c>
      <c r="D2965" s="95" t="s">
        <v>9315</v>
      </c>
      <c r="E2965" s="96">
        <v>1219611</v>
      </c>
      <c r="G2965" s="95" t="s">
        <v>345</v>
      </c>
    </row>
    <row r="2966" spans="1:7">
      <c r="A2966" s="95" t="s">
        <v>1588</v>
      </c>
      <c r="D2966" s="95" t="s">
        <v>9315</v>
      </c>
      <c r="E2966" s="96">
        <v>8552516</v>
      </c>
      <c r="G2966" s="95" t="s">
        <v>345</v>
      </c>
    </row>
    <row r="2967" spans="1:7">
      <c r="A2967" s="95" t="s">
        <v>1589</v>
      </c>
      <c r="D2967" s="95" t="s">
        <v>9315</v>
      </c>
      <c r="E2967" s="96">
        <v>7855840</v>
      </c>
      <c r="G2967" s="95" t="s">
        <v>345</v>
      </c>
    </row>
    <row r="2968" spans="1:7">
      <c r="A2968" s="95" t="s">
        <v>1590</v>
      </c>
      <c r="D2968" s="95" t="s">
        <v>9315</v>
      </c>
      <c r="E2968" s="96">
        <v>89300</v>
      </c>
      <c r="G2968" s="95" t="s">
        <v>345</v>
      </c>
    </row>
    <row r="2969" spans="1:7">
      <c r="A2969" s="95" t="s">
        <v>1591</v>
      </c>
      <c r="D2969" s="95" t="s">
        <v>9315</v>
      </c>
      <c r="E2969" s="96">
        <v>3926631</v>
      </c>
      <c r="G2969" s="95" t="s">
        <v>345</v>
      </c>
    </row>
    <row r="2970" spans="1:7">
      <c r="A2970" s="95" t="s">
        <v>1592</v>
      </c>
      <c r="D2970" s="95" t="s">
        <v>9315</v>
      </c>
      <c r="E2970" s="96">
        <v>2712575</v>
      </c>
      <c r="G2970" s="95" t="s">
        <v>345</v>
      </c>
    </row>
    <row r="2971" spans="1:7">
      <c r="A2971" s="95" t="s">
        <v>1593</v>
      </c>
      <c r="D2971" s="95" t="s">
        <v>9315</v>
      </c>
      <c r="E2971" s="96">
        <v>16107183</v>
      </c>
      <c r="G2971" s="95" t="s">
        <v>345</v>
      </c>
    </row>
    <row r="2972" spans="1:7">
      <c r="A2972" s="95" t="s">
        <v>1594</v>
      </c>
      <c r="D2972" s="95" t="s">
        <v>9315</v>
      </c>
      <c r="E2972" s="96">
        <v>3692817</v>
      </c>
      <c r="G2972" s="95" t="s">
        <v>345</v>
      </c>
    </row>
    <row r="2973" spans="1:7">
      <c r="A2973" s="95" t="s">
        <v>1595</v>
      </c>
      <c r="D2973" s="95" t="s">
        <v>9315</v>
      </c>
      <c r="E2973" s="96">
        <v>17208623</v>
      </c>
      <c r="G2973" s="95" t="s">
        <v>345</v>
      </c>
    </row>
    <row r="2974" spans="1:7">
      <c r="A2974" s="95" t="s">
        <v>1596</v>
      </c>
      <c r="D2974" s="95" t="s">
        <v>415</v>
      </c>
      <c r="E2974" s="96">
        <v>700000</v>
      </c>
      <c r="G2974" s="95" t="s">
        <v>345</v>
      </c>
    </row>
    <row r="2975" spans="1:7">
      <c r="A2975" s="95" t="s">
        <v>1597</v>
      </c>
      <c r="D2975" s="95" t="s">
        <v>415</v>
      </c>
      <c r="E2975" s="96">
        <v>736000</v>
      </c>
      <c r="G2975" s="95" t="s">
        <v>345</v>
      </c>
    </row>
    <row r="2976" spans="1:7">
      <c r="A2976" s="95" t="s">
        <v>1598</v>
      </c>
      <c r="D2976" s="95" t="s">
        <v>415</v>
      </c>
      <c r="E2976" s="96">
        <v>180000</v>
      </c>
      <c r="G2976" s="95" t="s">
        <v>345</v>
      </c>
    </row>
    <row r="2977" spans="1:7">
      <c r="A2977" s="95" t="s">
        <v>1599</v>
      </c>
      <c r="D2977" s="95" t="s">
        <v>9315</v>
      </c>
      <c r="E2977" s="96">
        <v>286837</v>
      </c>
      <c r="G2977" s="95" t="s">
        <v>345</v>
      </c>
    </row>
    <row r="2978" spans="1:7">
      <c r="A2978" s="95" t="s">
        <v>1600</v>
      </c>
      <c r="D2978" s="95" t="s">
        <v>9315</v>
      </c>
      <c r="E2978" s="96">
        <v>366783</v>
      </c>
      <c r="G2978" s="95" t="s">
        <v>345</v>
      </c>
    </row>
    <row r="2979" spans="1:7">
      <c r="A2979" s="95" t="s">
        <v>1601</v>
      </c>
      <c r="D2979" s="95" t="s">
        <v>415</v>
      </c>
      <c r="E2979" s="96">
        <v>480000</v>
      </c>
      <c r="G2979" s="95" t="s">
        <v>345</v>
      </c>
    </row>
    <row r="2980" spans="1:7">
      <c r="A2980" s="95" t="s">
        <v>1602</v>
      </c>
      <c r="D2980" s="95" t="s">
        <v>415</v>
      </c>
      <c r="E2980" s="96">
        <v>776000</v>
      </c>
      <c r="G2980" s="95" t="s">
        <v>345</v>
      </c>
    </row>
    <row r="2981" spans="1:7">
      <c r="A2981" s="95" t="s">
        <v>1603</v>
      </c>
      <c r="D2981" s="95" t="s">
        <v>415</v>
      </c>
      <c r="E2981" s="96">
        <v>1014000</v>
      </c>
      <c r="G2981" s="95" t="s">
        <v>345</v>
      </c>
    </row>
    <row r="2982" spans="1:7">
      <c r="A2982" s="95" t="s">
        <v>1604</v>
      </c>
      <c r="D2982" s="95" t="s">
        <v>415</v>
      </c>
      <c r="E2982" s="96">
        <v>420000</v>
      </c>
      <c r="G2982" s="95" t="s">
        <v>345</v>
      </c>
    </row>
    <row r="2983" spans="1:7">
      <c r="A2983" s="95" t="s">
        <v>1605</v>
      </c>
      <c r="D2983" s="95" t="s">
        <v>415</v>
      </c>
      <c r="E2983" s="96">
        <v>1032000</v>
      </c>
      <c r="G2983" s="95" t="s">
        <v>345</v>
      </c>
    </row>
    <row r="2984" spans="1:7">
      <c r="A2984" s="95" t="s">
        <v>1606</v>
      </c>
      <c r="D2984" s="95" t="s">
        <v>415</v>
      </c>
      <c r="E2984" s="96">
        <v>70000</v>
      </c>
      <c r="G2984" s="95" t="s">
        <v>345</v>
      </c>
    </row>
    <row r="2985" spans="1:7">
      <c r="A2985" s="95" t="s">
        <v>1607</v>
      </c>
      <c r="D2985" s="95" t="s">
        <v>415</v>
      </c>
      <c r="E2985" s="96">
        <v>752000</v>
      </c>
      <c r="G2985" s="95" t="s">
        <v>345</v>
      </c>
    </row>
    <row r="2986" spans="1:7">
      <c r="A2986" s="95" t="s">
        <v>1608</v>
      </c>
      <c r="D2986" s="95" t="s">
        <v>415</v>
      </c>
      <c r="E2986" s="96">
        <v>1372000</v>
      </c>
      <c r="G2986" s="95" t="s">
        <v>345</v>
      </c>
    </row>
    <row r="2987" spans="1:7">
      <c r="A2987" s="95" t="s">
        <v>1609</v>
      </c>
      <c r="D2987" s="95" t="s">
        <v>415</v>
      </c>
      <c r="E2987" s="96">
        <v>1908000</v>
      </c>
      <c r="G2987" s="95" t="s">
        <v>345</v>
      </c>
    </row>
    <row r="2988" spans="1:7">
      <c r="A2988" s="95" t="s">
        <v>1610</v>
      </c>
      <c r="D2988" s="95" t="s">
        <v>415</v>
      </c>
      <c r="E2988" s="96">
        <v>1116000</v>
      </c>
      <c r="G2988" s="95" t="s">
        <v>345</v>
      </c>
    </row>
    <row r="2989" spans="1:7">
      <c r="A2989" s="95" t="s">
        <v>1611</v>
      </c>
      <c r="D2989" s="95" t="s">
        <v>415</v>
      </c>
      <c r="E2989" s="96">
        <v>490000</v>
      </c>
      <c r="G2989" s="95" t="s">
        <v>345</v>
      </c>
    </row>
    <row r="2990" spans="1:7">
      <c r="A2990" s="95" t="s">
        <v>1612</v>
      </c>
      <c r="D2990" s="95" t="s">
        <v>415</v>
      </c>
      <c r="E2990" s="96">
        <v>812000</v>
      </c>
      <c r="G2990" s="95" t="s">
        <v>345</v>
      </c>
    </row>
    <row r="2991" spans="1:7">
      <c r="A2991" s="95" t="s">
        <v>1613</v>
      </c>
      <c r="D2991" s="95" t="s">
        <v>415</v>
      </c>
      <c r="E2991" s="96">
        <v>70000</v>
      </c>
      <c r="G2991" s="95" t="s">
        <v>345</v>
      </c>
    </row>
    <row r="2992" spans="1:7">
      <c r="A2992" s="95" t="s">
        <v>1614</v>
      </c>
      <c r="D2992" s="95" t="s">
        <v>415</v>
      </c>
      <c r="E2992" s="96">
        <v>1481000</v>
      </c>
      <c r="G2992" s="96">
        <v>101960123</v>
      </c>
    </row>
    <row r="2993" spans="1:7">
      <c r="A2993" s="95" t="s">
        <v>376</v>
      </c>
      <c r="D2993" s="95" t="s">
        <v>345</v>
      </c>
      <c r="E2993" s="96">
        <v>125012004</v>
      </c>
      <c r="F2993" s="96">
        <v>104470800</v>
      </c>
      <c r="G2993" s="95" t="s">
        <v>345</v>
      </c>
    </row>
    <row r="2994" spans="1:7">
      <c r="A2994" s="95" t="s">
        <v>1615</v>
      </c>
      <c r="D2994" s="95" t="s">
        <v>479</v>
      </c>
      <c r="E2994" s="96">
        <v>4651</v>
      </c>
      <c r="G2994" s="95" t="s">
        <v>345</v>
      </c>
    </row>
    <row r="2995" spans="1:7">
      <c r="A2995" s="95" t="s">
        <v>1616</v>
      </c>
      <c r="D2995" s="95" t="s">
        <v>345</v>
      </c>
      <c r="E2995" s="96">
        <v>-34000</v>
      </c>
      <c r="G2995" s="95" t="s">
        <v>345</v>
      </c>
    </row>
    <row r="2996" spans="1:7">
      <c r="A2996" s="95" t="s">
        <v>1617</v>
      </c>
      <c r="D2996" s="95" t="s">
        <v>345</v>
      </c>
      <c r="E2996" s="96">
        <v>6000</v>
      </c>
      <c r="G2996" s="96">
        <v>101936774</v>
      </c>
    </row>
    <row r="2997" spans="1:7">
      <c r="A2997" s="95" t="s">
        <v>1618</v>
      </c>
      <c r="D2997" s="95" t="s">
        <v>9315</v>
      </c>
      <c r="E2997" s="96">
        <v>1119763</v>
      </c>
      <c r="G2997" s="95" t="s">
        <v>345</v>
      </c>
    </row>
    <row r="2998" spans="1:7">
      <c r="A2998" s="95" t="s">
        <v>1619</v>
      </c>
      <c r="D2998" s="95" t="s">
        <v>9315</v>
      </c>
      <c r="E2998" s="96">
        <v>1876400</v>
      </c>
      <c r="G2998" s="95" t="s">
        <v>345</v>
      </c>
    </row>
    <row r="2999" spans="1:7">
      <c r="A2999" s="95" t="s">
        <v>1620</v>
      </c>
      <c r="D2999" s="95" t="s">
        <v>9315</v>
      </c>
      <c r="E2999" s="96">
        <v>490237</v>
      </c>
      <c r="G2999" s="95" t="s">
        <v>345</v>
      </c>
    </row>
    <row r="3000" spans="1:7">
      <c r="A3000" s="95" t="s">
        <v>1621</v>
      </c>
      <c r="D3000" s="95" t="s">
        <v>345</v>
      </c>
      <c r="E3000" s="96">
        <v>246000</v>
      </c>
      <c r="G3000" s="95" t="s">
        <v>345</v>
      </c>
    </row>
    <row r="3001" spans="1:7">
      <c r="A3001" s="95" t="s">
        <v>1622</v>
      </c>
      <c r="D3001" s="95" t="s">
        <v>345</v>
      </c>
      <c r="E3001" s="96">
        <v>21340</v>
      </c>
      <c r="G3001" s="95" t="s">
        <v>345</v>
      </c>
    </row>
    <row r="3002" spans="1:7">
      <c r="A3002" s="95" t="s">
        <v>1623</v>
      </c>
      <c r="D3002" s="95" t="s">
        <v>345</v>
      </c>
      <c r="E3002" s="96">
        <v>44240</v>
      </c>
      <c r="G3002" s="95" t="s">
        <v>345</v>
      </c>
    </row>
    <row r="3003" spans="1:7">
      <c r="A3003" s="95" t="s">
        <v>1624</v>
      </c>
      <c r="D3003" s="95" t="s">
        <v>345</v>
      </c>
      <c r="E3003" s="96">
        <v>20700</v>
      </c>
      <c r="G3003" s="95" t="s">
        <v>345</v>
      </c>
    </row>
    <row r="3004" spans="1:7">
      <c r="A3004" s="95" t="s">
        <v>1625</v>
      </c>
      <c r="D3004" s="95" t="s">
        <v>345</v>
      </c>
      <c r="E3004" s="96">
        <v>34000</v>
      </c>
      <c r="G3004" s="95" t="s">
        <v>345</v>
      </c>
    </row>
    <row r="3005" spans="1:7">
      <c r="A3005" s="95" t="s">
        <v>1626</v>
      </c>
      <c r="D3005" s="95" t="s">
        <v>345</v>
      </c>
      <c r="E3005" s="96">
        <v>14640</v>
      </c>
      <c r="G3005" s="95" t="s">
        <v>345</v>
      </c>
    </row>
    <row r="3006" spans="1:7">
      <c r="A3006" s="95" t="s">
        <v>1627</v>
      </c>
      <c r="D3006" s="95" t="s">
        <v>345</v>
      </c>
      <c r="E3006" s="96">
        <v>87000</v>
      </c>
      <c r="G3006" s="95" t="s">
        <v>345</v>
      </c>
    </row>
    <row r="3007" spans="1:7">
      <c r="A3007" s="95" t="s">
        <v>1628</v>
      </c>
      <c r="D3007" s="95" t="s">
        <v>345</v>
      </c>
      <c r="E3007" s="96">
        <v>43240</v>
      </c>
      <c r="G3007" s="95" t="s">
        <v>345</v>
      </c>
    </row>
    <row r="3008" spans="1:7">
      <c r="A3008" s="95" t="s">
        <v>1629</v>
      </c>
      <c r="D3008" s="95" t="s">
        <v>345</v>
      </c>
      <c r="E3008" s="96">
        <v>83700</v>
      </c>
      <c r="G3008" s="95" t="s">
        <v>345</v>
      </c>
    </row>
    <row r="3009" spans="1:7">
      <c r="A3009" s="95" t="s">
        <v>1630</v>
      </c>
      <c r="D3009" s="95" t="s">
        <v>345</v>
      </c>
      <c r="E3009" s="96">
        <v>31830</v>
      </c>
      <c r="G3009" s="95" t="s">
        <v>345</v>
      </c>
    </row>
    <row r="3010" spans="1:7">
      <c r="A3010" s="95" t="s">
        <v>1631</v>
      </c>
      <c r="D3010" s="95" t="s">
        <v>345</v>
      </c>
      <c r="E3010" s="96">
        <v>199000</v>
      </c>
      <c r="G3010" s="95" t="s">
        <v>345</v>
      </c>
    </row>
    <row r="3011" spans="1:7">
      <c r="A3011" s="95" t="s">
        <v>746</v>
      </c>
      <c r="D3011" s="95" t="s">
        <v>345</v>
      </c>
      <c r="F3011" s="96">
        <v>24315982</v>
      </c>
      <c r="G3011" s="95" t="s">
        <v>345</v>
      </c>
    </row>
    <row r="3012" spans="1:7">
      <c r="A3012" s="95" t="s">
        <v>746</v>
      </c>
      <c r="D3012" s="95" t="s">
        <v>9315</v>
      </c>
      <c r="F3012" s="96">
        <v>4265893</v>
      </c>
      <c r="G3012" s="95" t="s">
        <v>345</v>
      </c>
    </row>
    <row r="3013" spans="1:7">
      <c r="A3013" s="95" t="s">
        <v>746</v>
      </c>
      <c r="D3013" s="95" t="s">
        <v>345</v>
      </c>
      <c r="F3013" s="96">
        <v>16408356</v>
      </c>
      <c r="G3013" s="95" t="s">
        <v>345</v>
      </c>
    </row>
    <row r="3014" spans="1:7">
      <c r="A3014" s="95" t="s">
        <v>747</v>
      </c>
      <c r="D3014" s="95" t="s">
        <v>345</v>
      </c>
      <c r="F3014" s="96">
        <v>623710</v>
      </c>
      <c r="G3014" s="95" t="s">
        <v>345</v>
      </c>
    </row>
    <row r="3015" spans="1:7">
      <c r="A3015" s="95" t="s">
        <v>1632</v>
      </c>
      <c r="D3015" s="95" t="s">
        <v>400</v>
      </c>
      <c r="E3015" s="96">
        <v>500408</v>
      </c>
      <c r="G3015" s="95" t="s">
        <v>345</v>
      </c>
    </row>
    <row r="3016" spans="1:7">
      <c r="A3016" s="95" t="s">
        <v>1633</v>
      </c>
      <c r="D3016" s="95" t="s">
        <v>400</v>
      </c>
      <c r="E3016" s="96">
        <v>79588</v>
      </c>
      <c r="G3016" s="95" t="s">
        <v>345</v>
      </c>
    </row>
    <row r="3017" spans="1:7">
      <c r="A3017" s="95" t="s">
        <v>1634</v>
      </c>
      <c r="D3017" s="95" t="s">
        <v>400</v>
      </c>
      <c r="E3017" s="96">
        <v>-523125</v>
      </c>
      <c r="G3017" s="95" t="s">
        <v>345</v>
      </c>
    </row>
    <row r="3018" spans="1:7">
      <c r="A3018" s="95" t="s">
        <v>1635</v>
      </c>
      <c r="D3018" s="95" t="s">
        <v>400</v>
      </c>
      <c r="E3018" s="96">
        <v>-25828</v>
      </c>
      <c r="G3018" s="95" t="s">
        <v>345</v>
      </c>
    </row>
    <row r="3019" spans="1:7">
      <c r="A3019" s="95" t="s">
        <v>749</v>
      </c>
      <c r="D3019" s="95" t="s">
        <v>345</v>
      </c>
      <c r="F3019" s="96">
        <v>500408</v>
      </c>
      <c r="G3019" s="95" t="s">
        <v>345</v>
      </c>
    </row>
    <row r="3020" spans="1:7">
      <c r="A3020" s="95" t="s">
        <v>749</v>
      </c>
      <c r="D3020" s="95" t="s">
        <v>345</v>
      </c>
      <c r="F3020" s="96">
        <v>-523125</v>
      </c>
      <c r="G3020" s="95" t="s">
        <v>345</v>
      </c>
    </row>
    <row r="3021" spans="1:7">
      <c r="A3021" s="95" t="s">
        <v>749</v>
      </c>
      <c r="D3021" s="95" t="s">
        <v>345</v>
      </c>
      <c r="F3021" s="96">
        <v>79588</v>
      </c>
      <c r="G3021" s="95" t="s">
        <v>345</v>
      </c>
    </row>
    <row r="3022" spans="1:7">
      <c r="A3022" s="95" t="s">
        <v>749</v>
      </c>
      <c r="D3022" s="95" t="s">
        <v>345</v>
      </c>
      <c r="F3022" s="96">
        <v>-25828</v>
      </c>
      <c r="G3022" s="95" t="s">
        <v>345</v>
      </c>
    </row>
    <row r="3023" spans="1:7">
      <c r="A3023" s="95" t="s">
        <v>1636</v>
      </c>
      <c r="D3023" s="95" t="s">
        <v>9315</v>
      </c>
      <c r="E3023" s="96">
        <v>4158</v>
      </c>
      <c r="G3023" s="96">
        <v>60639081</v>
      </c>
    </row>
    <row r="3024" spans="1:7">
      <c r="A3024" s="95" t="s">
        <v>1637</v>
      </c>
      <c r="D3024" s="95" t="s">
        <v>479</v>
      </c>
      <c r="E3024" s="96">
        <v>1000</v>
      </c>
      <c r="G3024" s="95" t="s">
        <v>345</v>
      </c>
    </row>
    <row r="3025" spans="1:7">
      <c r="A3025" s="95" t="s">
        <v>1638</v>
      </c>
      <c r="D3025" s="95" t="s">
        <v>400</v>
      </c>
      <c r="E3025" s="96">
        <v>379300</v>
      </c>
      <c r="G3025" s="95" t="s">
        <v>345</v>
      </c>
    </row>
    <row r="3026" spans="1:7">
      <c r="A3026" s="95" t="s">
        <v>1639</v>
      </c>
      <c r="D3026" s="95" t="s">
        <v>400</v>
      </c>
      <c r="E3026" s="96">
        <v>-59749</v>
      </c>
      <c r="G3026" s="95" t="s">
        <v>345</v>
      </c>
    </row>
    <row r="3027" spans="1:7">
      <c r="A3027" s="95" t="s">
        <v>751</v>
      </c>
      <c r="D3027" s="95" t="s">
        <v>345</v>
      </c>
      <c r="F3027" s="96">
        <v>379300</v>
      </c>
      <c r="G3027" s="95" t="s">
        <v>345</v>
      </c>
    </row>
    <row r="3028" spans="1:7">
      <c r="A3028" s="95" t="s">
        <v>751</v>
      </c>
      <c r="D3028" s="95" t="s">
        <v>345</v>
      </c>
      <c r="F3028" s="96">
        <v>-59749</v>
      </c>
      <c r="G3028" s="95" t="s">
        <v>345</v>
      </c>
    </row>
    <row r="3029" spans="1:7">
      <c r="A3029" s="95" t="s">
        <v>1640</v>
      </c>
      <c r="D3029" s="95" t="s">
        <v>345</v>
      </c>
      <c r="E3029" s="96">
        <v>48000</v>
      </c>
      <c r="G3029" s="95" t="s">
        <v>345</v>
      </c>
    </row>
    <row r="3030" spans="1:7">
      <c r="A3030" s="95" t="s">
        <v>1641</v>
      </c>
      <c r="D3030" s="95" t="s">
        <v>345</v>
      </c>
      <c r="E3030" s="96">
        <v>510000</v>
      </c>
      <c r="G3030" s="95" t="s">
        <v>345</v>
      </c>
    </row>
    <row r="3031" spans="1:7">
      <c r="A3031" s="95" t="s">
        <v>1642</v>
      </c>
      <c r="D3031" s="95" t="s">
        <v>345</v>
      </c>
      <c r="E3031" s="96">
        <v>16280</v>
      </c>
      <c r="G3031" s="95" t="s">
        <v>345</v>
      </c>
    </row>
    <row r="3032" spans="1:7">
      <c r="A3032" s="95" t="s">
        <v>1643</v>
      </c>
      <c r="D3032" s="95" t="s">
        <v>345</v>
      </c>
      <c r="E3032" s="96">
        <v>74180</v>
      </c>
      <c r="G3032" s="95" t="s">
        <v>345</v>
      </c>
    </row>
    <row r="3033" spans="1:7">
      <c r="A3033" s="95" t="s">
        <v>1644</v>
      </c>
      <c r="D3033" s="95" t="s">
        <v>345</v>
      </c>
      <c r="E3033" s="96">
        <v>31080</v>
      </c>
      <c r="G3033" s="95" t="s">
        <v>345</v>
      </c>
    </row>
    <row r="3034" spans="1:7">
      <c r="A3034" s="95" t="s">
        <v>1645</v>
      </c>
      <c r="D3034" s="95" t="s">
        <v>345</v>
      </c>
      <c r="E3034" s="96">
        <v>16220</v>
      </c>
      <c r="G3034" s="95" t="s">
        <v>345</v>
      </c>
    </row>
    <row r="3035" spans="1:7">
      <c r="A3035" s="95" t="s">
        <v>1646</v>
      </c>
      <c r="D3035" s="95" t="s">
        <v>345</v>
      </c>
      <c r="E3035" s="96">
        <v>178560</v>
      </c>
      <c r="G3035" s="95" t="s">
        <v>345</v>
      </c>
    </row>
    <row r="3036" spans="1:7">
      <c r="A3036" s="95" t="s">
        <v>1647</v>
      </c>
      <c r="D3036" s="95" t="s">
        <v>345</v>
      </c>
      <c r="E3036" s="96">
        <v>347000</v>
      </c>
      <c r="G3036" s="95" t="s">
        <v>345</v>
      </c>
    </row>
    <row r="3037" spans="1:7">
      <c r="A3037" s="95" t="s">
        <v>1648</v>
      </c>
      <c r="D3037" s="95" t="s">
        <v>345</v>
      </c>
      <c r="E3037" s="96">
        <v>44280</v>
      </c>
      <c r="G3037" s="95" t="s">
        <v>345</v>
      </c>
    </row>
    <row r="3038" spans="1:7">
      <c r="A3038" s="95" t="s">
        <v>754</v>
      </c>
      <c r="D3038" s="95" t="s">
        <v>9315</v>
      </c>
      <c r="F3038" s="96">
        <v>539677</v>
      </c>
      <c r="G3038" s="95" t="s">
        <v>345</v>
      </c>
    </row>
    <row r="3039" spans="1:7">
      <c r="A3039" s="95" t="s">
        <v>754</v>
      </c>
      <c r="D3039" s="95" t="s">
        <v>345</v>
      </c>
      <c r="F3039" s="96">
        <v>978130</v>
      </c>
      <c r="G3039" s="95" t="s">
        <v>345</v>
      </c>
    </row>
    <row r="3040" spans="1:7">
      <c r="A3040" s="95" t="s">
        <v>754</v>
      </c>
      <c r="D3040" s="95" t="s">
        <v>345</v>
      </c>
      <c r="F3040" s="96">
        <v>3500</v>
      </c>
      <c r="G3040" s="95" t="s">
        <v>345</v>
      </c>
    </row>
    <row r="3041" spans="1:7">
      <c r="A3041" s="95" t="s">
        <v>755</v>
      </c>
      <c r="D3041" s="95" t="s">
        <v>345</v>
      </c>
      <c r="F3041" s="96">
        <v>1273130</v>
      </c>
      <c r="G3041" s="95" t="s">
        <v>345</v>
      </c>
    </row>
    <row r="3042" spans="1:7">
      <c r="A3042" s="95" t="s">
        <v>378</v>
      </c>
      <c r="D3042" s="95" t="s">
        <v>9315</v>
      </c>
      <c r="F3042" s="96">
        <v>15500</v>
      </c>
      <c r="G3042" s="96">
        <v>59095744</v>
      </c>
    </row>
    <row r="3043" spans="1:7">
      <c r="A3043" s="95" t="s">
        <v>1649</v>
      </c>
      <c r="D3043" s="95" t="s">
        <v>345</v>
      </c>
      <c r="E3043" s="96">
        <v>15960</v>
      </c>
      <c r="G3043" s="95" t="s">
        <v>345</v>
      </c>
    </row>
    <row r="3044" spans="1:7">
      <c r="A3044" s="95" t="s">
        <v>1650</v>
      </c>
      <c r="D3044" s="95" t="s">
        <v>345</v>
      </c>
      <c r="E3044" s="96">
        <v>56800</v>
      </c>
      <c r="G3044" s="95" t="s">
        <v>345</v>
      </c>
    </row>
    <row r="3045" spans="1:7">
      <c r="A3045" s="95" t="s">
        <v>1651</v>
      </c>
      <c r="D3045" s="95" t="s">
        <v>345</v>
      </c>
      <c r="E3045" s="96">
        <v>22430</v>
      </c>
      <c r="G3045" s="95" t="s">
        <v>345</v>
      </c>
    </row>
    <row r="3046" spans="1:7">
      <c r="A3046" s="95" t="s">
        <v>1652</v>
      </c>
      <c r="D3046" s="95" t="s">
        <v>345</v>
      </c>
      <c r="E3046" s="96">
        <v>160220</v>
      </c>
      <c r="G3046" s="95" t="s">
        <v>345</v>
      </c>
    </row>
    <row r="3047" spans="1:7">
      <c r="A3047" s="95" t="s">
        <v>1653</v>
      </c>
      <c r="D3047" s="95" t="s">
        <v>400</v>
      </c>
      <c r="E3047" s="96">
        <v>509252</v>
      </c>
      <c r="G3047" s="95" t="s">
        <v>345</v>
      </c>
    </row>
    <row r="3048" spans="1:7">
      <c r="A3048" s="95" t="s">
        <v>1654</v>
      </c>
      <c r="D3048" s="95" t="s">
        <v>400</v>
      </c>
      <c r="E3048" s="96">
        <v>-141857</v>
      </c>
      <c r="G3048" s="95" t="s">
        <v>345</v>
      </c>
    </row>
    <row r="3049" spans="1:7">
      <c r="A3049" s="95" t="s">
        <v>757</v>
      </c>
      <c r="D3049" s="95" t="s">
        <v>345</v>
      </c>
      <c r="F3049" s="96">
        <v>509252</v>
      </c>
      <c r="G3049" s="95" t="s">
        <v>345</v>
      </c>
    </row>
    <row r="3050" spans="1:7">
      <c r="A3050" s="95" t="s">
        <v>757</v>
      </c>
      <c r="D3050" s="95" t="s">
        <v>345</v>
      </c>
      <c r="F3050" s="96">
        <v>-141857</v>
      </c>
      <c r="G3050" s="95" t="s">
        <v>345</v>
      </c>
    </row>
    <row r="3051" spans="1:7">
      <c r="A3051" s="95" t="s">
        <v>759</v>
      </c>
      <c r="D3051" s="95" t="s">
        <v>9315</v>
      </c>
      <c r="F3051" s="96">
        <v>306155</v>
      </c>
      <c r="G3051" s="95" t="s">
        <v>345</v>
      </c>
    </row>
    <row r="3052" spans="1:7">
      <c r="A3052" s="95" t="s">
        <v>759</v>
      </c>
      <c r="D3052" s="95" t="s">
        <v>9315</v>
      </c>
      <c r="F3052" s="96">
        <v>195172</v>
      </c>
      <c r="G3052" s="95" t="s">
        <v>345</v>
      </c>
    </row>
    <row r="3053" spans="1:7">
      <c r="A3053" s="95" t="s">
        <v>759</v>
      </c>
      <c r="D3053" s="95" t="s">
        <v>9315</v>
      </c>
      <c r="F3053" s="96">
        <v>775000</v>
      </c>
      <c r="G3053" s="95" t="s">
        <v>345</v>
      </c>
    </row>
    <row r="3054" spans="1:7">
      <c r="A3054" s="95" t="s">
        <v>759</v>
      </c>
      <c r="D3054" s="95" t="s">
        <v>9315</v>
      </c>
      <c r="F3054" s="96">
        <v>348784</v>
      </c>
      <c r="G3054" s="95" t="s">
        <v>345</v>
      </c>
    </row>
    <row r="3055" spans="1:7">
      <c r="A3055" s="95" t="s">
        <v>759</v>
      </c>
      <c r="D3055" s="95" t="s">
        <v>345</v>
      </c>
      <c r="F3055" s="96">
        <v>246000</v>
      </c>
      <c r="G3055" s="95" t="s">
        <v>345</v>
      </c>
    </row>
    <row r="3056" spans="1:7">
      <c r="A3056" s="95" t="s">
        <v>759</v>
      </c>
      <c r="D3056" s="95" t="s">
        <v>345</v>
      </c>
      <c r="F3056" s="96">
        <v>160220</v>
      </c>
      <c r="G3056" s="95" t="s">
        <v>345</v>
      </c>
    </row>
    <row r="3057" spans="1:7">
      <c r="A3057" s="95" t="s">
        <v>760</v>
      </c>
      <c r="D3057" s="95" t="s">
        <v>345</v>
      </c>
      <c r="F3057" s="96">
        <v>441040</v>
      </c>
      <c r="G3057" s="96">
        <v>56878783</v>
      </c>
    </row>
    <row r="3058" spans="1:7">
      <c r="A3058" s="95" t="s">
        <v>1655</v>
      </c>
      <c r="D3058" s="95" t="s">
        <v>345</v>
      </c>
      <c r="E3058" s="96">
        <v>50000</v>
      </c>
      <c r="G3058" s="95" t="s">
        <v>345</v>
      </c>
    </row>
    <row r="3059" spans="1:7">
      <c r="A3059" s="95" t="s">
        <v>1656</v>
      </c>
      <c r="D3059" s="95" t="s">
        <v>345</v>
      </c>
      <c r="E3059" s="96">
        <v>14640</v>
      </c>
      <c r="G3059" s="95" t="s">
        <v>345</v>
      </c>
    </row>
    <row r="3060" spans="1:7">
      <c r="A3060" s="95" t="s">
        <v>1657</v>
      </c>
      <c r="D3060" s="95" t="s">
        <v>345</v>
      </c>
      <c r="E3060" s="96">
        <v>22440</v>
      </c>
      <c r="G3060" s="95" t="s">
        <v>345</v>
      </c>
    </row>
    <row r="3061" spans="1:7">
      <c r="A3061" s="95" t="s">
        <v>1658</v>
      </c>
      <c r="D3061" s="95" t="s">
        <v>345</v>
      </c>
      <c r="E3061" s="96">
        <v>69000</v>
      </c>
      <c r="G3061" s="95" t="s">
        <v>345</v>
      </c>
    </row>
    <row r="3062" spans="1:7">
      <c r="A3062" s="95" t="s">
        <v>1659</v>
      </c>
      <c r="D3062" s="95" t="s">
        <v>345</v>
      </c>
      <c r="E3062" s="96">
        <v>63000</v>
      </c>
      <c r="G3062" s="95" t="s">
        <v>345</v>
      </c>
    </row>
    <row r="3063" spans="1:7">
      <c r="A3063" s="95" t="s">
        <v>1660</v>
      </c>
      <c r="D3063" s="95" t="s">
        <v>345</v>
      </c>
      <c r="E3063" s="96">
        <v>81000</v>
      </c>
      <c r="G3063" s="95" t="s">
        <v>345</v>
      </c>
    </row>
    <row r="3064" spans="1:7">
      <c r="A3064" s="95" t="s">
        <v>1661</v>
      </c>
      <c r="D3064" s="95" t="s">
        <v>400</v>
      </c>
      <c r="E3064" s="96">
        <v>1803899</v>
      </c>
      <c r="G3064" s="95" t="s">
        <v>345</v>
      </c>
    </row>
    <row r="3065" spans="1:7">
      <c r="A3065" s="95" t="s">
        <v>1662</v>
      </c>
      <c r="D3065" s="95" t="s">
        <v>400</v>
      </c>
      <c r="E3065" s="96">
        <v>-368070</v>
      </c>
      <c r="G3065" s="95" t="s">
        <v>345</v>
      </c>
    </row>
    <row r="3066" spans="1:7">
      <c r="A3066" s="95" t="s">
        <v>763</v>
      </c>
      <c r="D3066" s="95" t="s">
        <v>345</v>
      </c>
      <c r="F3066" s="96">
        <v>1803899</v>
      </c>
      <c r="G3066" s="95" t="s">
        <v>345</v>
      </c>
    </row>
    <row r="3067" spans="1:7">
      <c r="A3067" s="95" t="s">
        <v>763</v>
      </c>
      <c r="D3067" s="95" t="s">
        <v>345</v>
      </c>
      <c r="F3067" s="96">
        <v>-368070</v>
      </c>
      <c r="G3067" s="95" t="s">
        <v>345</v>
      </c>
    </row>
    <row r="3068" spans="1:7">
      <c r="A3068" s="95" t="s">
        <v>763</v>
      </c>
      <c r="D3068" s="95" t="s">
        <v>345</v>
      </c>
      <c r="F3068" s="96">
        <v>24300</v>
      </c>
      <c r="G3068" s="95" t="s">
        <v>345</v>
      </c>
    </row>
    <row r="3069" spans="1:7">
      <c r="A3069" s="95" t="s">
        <v>767</v>
      </c>
      <c r="D3069" s="95" t="s">
        <v>345</v>
      </c>
      <c r="F3069" s="96">
        <v>1119763</v>
      </c>
      <c r="G3069" s="95" t="s">
        <v>345</v>
      </c>
    </row>
    <row r="3070" spans="1:7">
      <c r="A3070" s="95" t="s">
        <v>767</v>
      </c>
      <c r="D3070" s="95" t="s">
        <v>345</v>
      </c>
      <c r="F3070" s="96">
        <v>1876400</v>
      </c>
      <c r="G3070" s="95" t="s">
        <v>345</v>
      </c>
    </row>
    <row r="3071" spans="1:7">
      <c r="A3071" s="95" t="s">
        <v>767</v>
      </c>
      <c r="D3071" s="95" t="s">
        <v>345</v>
      </c>
      <c r="F3071" s="96">
        <v>490237</v>
      </c>
      <c r="G3071" s="95" t="s">
        <v>345</v>
      </c>
    </row>
    <row r="3072" spans="1:7">
      <c r="A3072" s="95" t="s">
        <v>768</v>
      </c>
      <c r="D3072" s="95" t="s">
        <v>345</v>
      </c>
      <c r="F3072" s="96">
        <v>1014000</v>
      </c>
      <c r="G3072" s="95" t="s">
        <v>345</v>
      </c>
    </row>
    <row r="3073" spans="1:7">
      <c r="A3073" s="95" t="s">
        <v>1663</v>
      </c>
      <c r="D3073" s="95" t="s">
        <v>400</v>
      </c>
      <c r="E3073" s="96">
        <v>24300</v>
      </c>
      <c r="G3073" s="95" t="s">
        <v>345</v>
      </c>
    </row>
    <row r="3074" spans="1:7">
      <c r="A3074" s="95" t="s">
        <v>771</v>
      </c>
      <c r="D3074" s="95" t="s">
        <v>345</v>
      </c>
      <c r="F3074" s="96">
        <v>109510</v>
      </c>
      <c r="G3074" s="95" t="s">
        <v>345</v>
      </c>
    </row>
    <row r="3075" spans="1:7">
      <c r="A3075" s="95" t="s">
        <v>771</v>
      </c>
      <c r="D3075" s="95" t="s">
        <v>345</v>
      </c>
      <c r="F3075" s="96">
        <v>13130</v>
      </c>
      <c r="G3075" s="95" t="s">
        <v>345</v>
      </c>
    </row>
    <row r="3076" spans="1:7">
      <c r="A3076" s="95" t="s">
        <v>1664</v>
      </c>
      <c r="D3076" s="95" t="s">
        <v>9315</v>
      </c>
      <c r="E3076" s="96">
        <v>22309</v>
      </c>
      <c r="G3076" s="95" t="s">
        <v>345</v>
      </c>
    </row>
    <row r="3077" spans="1:7">
      <c r="A3077" s="95" t="s">
        <v>1665</v>
      </c>
      <c r="D3077" s="95" t="s">
        <v>9315</v>
      </c>
      <c r="E3077" s="96">
        <v>13911</v>
      </c>
      <c r="G3077" s="95" t="s">
        <v>345</v>
      </c>
    </row>
    <row r="3078" spans="1:7">
      <c r="A3078" s="95" t="s">
        <v>379</v>
      </c>
      <c r="D3078" s="95" t="s">
        <v>9315</v>
      </c>
      <c r="F3078" s="96">
        <v>3000</v>
      </c>
      <c r="G3078" s="96">
        <v>52589043</v>
      </c>
    </row>
    <row r="3079" spans="1:7">
      <c r="A3079" s="95" t="s">
        <v>1666</v>
      </c>
      <c r="D3079" s="95" t="s">
        <v>9315</v>
      </c>
      <c r="E3079" s="96">
        <v>62724</v>
      </c>
      <c r="G3079" s="95" t="s">
        <v>345</v>
      </c>
    </row>
    <row r="3080" spans="1:7">
      <c r="A3080" s="95" t="s">
        <v>1667</v>
      </c>
      <c r="D3080" s="95" t="s">
        <v>9315</v>
      </c>
      <c r="E3080" s="96">
        <v>134410</v>
      </c>
      <c r="G3080" s="95" t="s">
        <v>345</v>
      </c>
    </row>
    <row r="3081" spans="1:7">
      <c r="A3081" s="95" t="s">
        <v>1668</v>
      </c>
      <c r="D3081" s="95" t="s">
        <v>9315</v>
      </c>
      <c r="E3081" s="96">
        <v>312489</v>
      </c>
      <c r="G3081" s="95" t="s">
        <v>345</v>
      </c>
    </row>
    <row r="3082" spans="1:7">
      <c r="A3082" s="95" t="s">
        <v>1669</v>
      </c>
      <c r="D3082" s="95" t="s">
        <v>9315</v>
      </c>
      <c r="E3082" s="96">
        <v>81840</v>
      </c>
      <c r="G3082" s="95" t="s">
        <v>345</v>
      </c>
    </row>
    <row r="3083" spans="1:7">
      <c r="A3083" s="95" t="s">
        <v>1670</v>
      </c>
      <c r="D3083" s="95" t="s">
        <v>345</v>
      </c>
      <c r="E3083" s="96">
        <v>12360</v>
      </c>
      <c r="G3083" s="95" t="s">
        <v>345</v>
      </c>
    </row>
    <row r="3084" spans="1:7">
      <c r="A3084" s="95" t="s">
        <v>1671</v>
      </c>
      <c r="D3084" s="95" t="s">
        <v>345</v>
      </c>
      <c r="E3084" s="96">
        <v>51000</v>
      </c>
      <c r="G3084" s="95" t="s">
        <v>345</v>
      </c>
    </row>
    <row r="3085" spans="1:7">
      <c r="A3085" s="95" t="s">
        <v>1672</v>
      </c>
      <c r="D3085" s="95" t="s">
        <v>345</v>
      </c>
      <c r="E3085" s="96">
        <v>28350</v>
      </c>
      <c r="G3085" s="95" t="s">
        <v>345</v>
      </c>
    </row>
    <row r="3086" spans="1:7">
      <c r="A3086" s="95" t="s">
        <v>1673</v>
      </c>
      <c r="D3086" s="95" t="s">
        <v>345</v>
      </c>
      <c r="E3086" s="96">
        <v>35000</v>
      </c>
      <c r="G3086" s="95" t="s">
        <v>345</v>
      </c>
    </row>
    <row r="3087" spans="1:7">
      <c r="A3087" s="95" t="s">
        <v>1674</v>
      </c>
      <c r="D3087" s="95" t="s">
        <v>345</v>
      </c>
      <c r="E3087" s="96">
        <v>51070</v>
      </c>
      <c r="G3087" s="95" t="s">
        <v>345</v>
      </c>
    </row>
    <row r="3088" spans="1:7">
      <c r="A3088" s="95" t="s">
        <v>1675</v>
      </c>
      <c r="D3088" s="95" t="s">
        <v>345</v>
      </c>
      <c r="E3088" s="96">
        <v>248000</v>
      </c>
      <c r="G3088" s="95" t="s">
        <v>345</v>
      </c>
    </row>
    <row r="3089" spans="1:7">
      <c r="A3089" s="95" t="s">
        <v>1676</v>
      </c>
      <c r="D3089" s="95" t="s">
        <v>345</v>
      </c>
      <c r="E3089" s="96">
        <v>24250</v>
      </c>
      <c r="G3089" s="95" t="s">
        <v>345</v>
      </c>
    </row>
    <row r="3090" spans="1:7">
      <c r="A3090" s="95" t="s">
        <v>1677</v>
      </c>
      <c r="D3090" s="95" t="s">
        <v>345</v>
      </c>
      <c r="E3090" s="96">
        <v>1252000</v>
      </c>
      <c r="G3090" s="95" t="s">
        <v>345</v>
      </c>
    </row>
    <row r="3091" spans="1:7">
      <c r="A3091" s="95" t="s">
        <v>778</v>
      </c>
      <c r="D3091" s="95" t="s">
        <v>345</v>
      </c>
      <c r="F3091" s="96">
        <v>1074830</v>
      </c>
      <c r="G3091" s="95" t="s">
        <v>345</v>
      </c>
    </row>
    <row r="3092" spans="1:7">
      <c r="A3092" s="95" t="s">
        <v>778</v>
      </c>
      <c r="D3092" s="95" t="s">
        <v>345</v>
      </c>
      <c r="F3092" s="96">
        <v>13760</v>
      </c>
      <c r="G3092" s="95" t="s">
        <v>345</v>
      </c>
    </row>
    <row r="3093" spans="1:7">
      <c r="A3093" s="95" t="s">
        <v>1678</v>
      </c>
      <c r="D3093" s="95" t="s">
        <v>400</v>
      </c>
      <c r="E3093" s="96">
        <v>707889</v>
      </c>
      <c r="G3093" s="95" t="s">
        <v>345</v>
      </c>
    </row>
    <row r="3094" spans="1:7">
      <c r="A3094" s="95" t="s">
        <v>1679</v>
      </c>
      <c r="D3094" s="95" t="s">
        <v>400</v>
      </c>
      <c r="E3094" s="96">
        <v>9300</v>
      </c>
      <c r="G3094" s="95" t="s">
        <v>345</v>
      </c>
    </row>
    <row r="3095" spans="1:7">
      <c r="A3095" s="95" t="s">
        <v>1680</v>
      </c>
      <c r="D3095" s="95" t="s">
        <v>400</v>
      </c>
      <c r="E3095" s="96">
        <v>-236971</v>
      </c>
      <c r="G3095" s="95" t="s">
        <v>345</v>
      </c>
    </row>
    <row r="3096" spans="1:7">
      <c r="A3096" s="95" t="s">
        <v>780</v>
      </c>
      <c r="D3096" s="95" t="s">
        <v>345</v>
      </c>
      <c r="F3096" s="96">
        <v>707889</v>
      </c>
      <c r="G3096" s="95" t="s">
        <v>345</v>
      </c>
    </row>
    <row r="3097" spans="1:7">
      <c r="A3097" s="95" t="s">
        <v>780</v>
      </c>
      <c r="D3097" s="95" t="s">
        <v>345</v>
      </c>
      <c r="F3097" s="96">
        <v>-236971</v>
      </c>
      <c r="G3097" s="95" t="s">
        <v>345</v>
      </c>
    </row>
    <row r="3098" spans="1:7">
      <c r="A3098" s="95" t="s">
        <v>780</v>
      </c>
      <c r="D3098" s="95" t="s">
        <v>345</v>
      </c>
      <c r="F3098" s="96">
        <v>9300</v>
      </c>
      <c r="G3098" s="95" t="s">
        <v>345</v>
      </c>
    </row>
    <row r="3099" spans="1:7">
      <c r="A3099" s="95" t="s">
        <v>780</v>
      </c>
      <c r="D3099" s="95" t="s">
        <v>345</v>
      </c>
      <c r="F3099" s="96">
        <v>-46313</v>
      </c>
      <c r="G3099" s="95" t="s">
        <v>345</v>
      </c>
    </row>
    <row r="3100" spans="1:7">
      <c r="A3100" s="95" t="s">
        <v>1681</v>
      </c>
      <c r="D3100" s="95" t="s">
        <v>345</v>
      </c>
      <c r="F3100" s="96">
        <v>1492000</v>
      </c>
      <c r="G3100" s="95" t="s">
        <v>345</v>
      </c>
    </row>
    <row r="3101" spans="1:7">
      <c r="A3101" s="95" t="s">
        <v>782</v>
      </c>
      <c r="D3101" s="95" t="s">
        <v>345</v>
      </c>
      <c r="F3101" s="96">
        <v>231330</v>
      </c>
      <c r="G3101" s="95" t="s">
        <v>345</v>
      </c>
    </row>
    <row r="3102" spans="1:7">
      <c r="A3102" s="95" t="s">
        <v>782</v>
      </c>
      <c r="D3102" s="95" t="s">
        <v>345</v>
      </c>
      <c r="F3102" s="96">
        <v>1240110</v>
      </c>
      <c r="G3102" s="95" t="s">
        <v>345</v>
      </c>
    </row>
    <row r="3103" spans="1:7">
      <c r="A3103" s="95" t="s">
        <v>782</v>
      </c>
      <c r="D3103" s="95" t="s">
        <v>345</v>
      </c>
      <c r="F3103" s="96">
        <v>65550</v>
      </c>
      <c r="G3103" s="95" t="s">
        <v>345</v>
      </c>
    </row>
    <row r="3104" spans="1:7">
      <c r="A3104" s="95" t="s">
        <v>1682</v>
      </c>
      <c r="D3104" s="95" t="s">
        <v>400</v>
      </c>
      <c r="E3104" s="96">
        <v>-46313</v>
      </c>
      <c r="G3104" s="95" t="s">
        <v>345</v>
      </c>
    </row>
    <row r="3105" spans="1:7">
      <c r="A3105" s="95" t="s">
        <v>1683</v>
      </c>
      <c r="D3105" s="95" t="s">
        <v>345</v>
      </c>
      <c r="E3105" s="96">
        <v>-1252000</v>
      </c>
      <c r="G3105" s="96">
        <v>49512956</v>
      </c>
    </row>
    <row r="3106" spans="1:7">
      <c r="A3106" s="95" t="s">
        <v>1684</v>
      </c>
      <c r="D3106" s="95" t="s">
        <v>345</v>
      </c>
      <c r="E3106" s="96">
        <v>21000</v>
      </c>
      <c r="G3106" s="95" t="s">
        <v>345</v>
      </c>
    </row>
    <row r="3107" spans="1:7">
      <c r="A3107" s="95" t="s">
        <v>1685</v>
      </c>
      <c r="D3107" s="95" t="s">
        <v>345</v>
      </c>
      <c r="E3107" s="96">
        <v>83350</v>
      </c>
      <c r="G3107" s="95" t="s">
        <v>345</v>
      </c>
    </row>
    <row r="3108" spans="1:7">
      <c r="A3108" s="95" t="s">
        <v>1686</v>
      </c>
      <c r="D3108" s="95" t="s">
        <v>345</v>
      </c>
      <c r="E3108" s="96">
        <v>67800</v>
      </c>
      <c r="G3108" s="95" t="s">
        <v>345</v>
      </c>
    </row>
    <row r="3109" spans="1:7">
      <c r="A3109" s="95" t="s">
        <v>1687</v>
      </c>
      <c r="D3109" s="95" t="s">
        <v>345</v>
      </c>
      <c r="E3109" s="96">
        <v>142000</v>
      </c>
      <c r="G3109" s="95" t="s">
        <v>345</v>
      </c>
    </row>
    <row r="3110" spans="1:7">
      <c r="A3110" s="95" t="s">
        <v>1688</v>
      </c>
      <c r="D3110" s="95" t="s">
        <v>345</v>
      </c>
      <c r="E3110" s="96">
        <v>240350</v>
      </c>
      <c r="G3110" s="95" t="s">
        <v>345</v>
      </c>
    </row>
    <row r="3111" spans="1:7">
      <c r="A3111" s="95" t="s">
        <v>1689</v>
      </c>
      <c r="D3111" s="95" t="s">
        <v>345</v>
      </c>
      <c r="E3111" s="96">
        <v>29000</v>
      </c>
      <c r="G3111" s="95" t="s">
        <v>345</v>
      </c>
    </row>
    <row r="3112" spans="1:7">
      <c r="A3112" s="95" t="s">
        <v>1690</v>
      </c>
      <c r="D3112" s="95" t="s">
        <v>345</v>
      </c>
      <c r="E3112" s="96">
        <v>56800</v>
      </c>
      <c r="G3112" s="95" t="s">
        <v>345</v>
      </c>
    </row>
    <row r="3113" spans="1:7">
      <c r="A3113" s="95" t="s">
        <v>1691</v>
      </c>
      <c r="D3113" s="95" t="s">
        <v>345</v>
      </c>
      <c r="E3113" s="96">
        <v>38560</v>
      </c>
      <c r="G3113" s="95" t="s">
        <v>345</v>
      </c>
    </row>
    <row r="3114" spans="1:7">
      <c r="A3114" s="95" t="s">
        <v>1692</v>
      </c>
      <c r="D3114" s="95" t="s">
        <v>400</v>
      </c>
      <c r="E3114" s="96">
        <v>463833</v>
      </c>
      <c r="G3114" s="95" t="s">
        <v>345</v>
      </c>
    </row>
    <row r="3115" spans="1:7">
      <c r="A3115" s="95" t="s">
        <v>1693</v>
      </c>
      <c r="D3115" s="95" t="s">
        <v>400</v>
      </c>
      <c r="E3115" s="96">
        <v>-251590</v>
      </c>
      <c r="G3115" s="95" t="s">
        <v>345</v>
      </c>
    </row>
    <row r="3116" spans="1:7">
      <c r="A3116" s="95" t="s">
        <v>785</v>
      </c>
      <c r="D3116" s="95" t="s">
        <v>345</v>
      </c>
      <c r="F3116" s="96">
        <v>463833</v>
      </c>
      <c r="G3116" s="95" t="s">
        <v>345</v>
      </c>
    </row>
    <row r="3117" spans="1:7">
      <c r="A3117" s="95" t="s">
        <v>785</v>
      </c>
      <c r="D3117" s="95" t="s">
        <v>345</v>
      </c>
      <c r="F3117" s="96">
        <v>-251590</v>
      </c>
      <c r="G3117" s="95" t="s">
        <v>345</v>
      </c>
    </row>
    <row r="3118" spans="1:7">
      <c r="A3118" s="95" t="s">
        <v>788</v>
      </c>
      <c r="D3118" s="95" t="s">
        <v>345</v>
      </c>
      <c r="F3118" s="96">
        <v>38560</v>
      </c>
      <c r="G3118" s="95" t="s">
        <v>345</v>
      </c>
    </row>
    <row r="3119" spans="1:7">
      <c r="A3119" s="95" t="s">
        <v>789</v>
      </c>
      <c r="D3119" s="95" t="s">
        <v>345</v>
      </c>
      <c r="F3119" s="96">
        <v>377280</v>
      </c>
      <c r="G3119" s="96">
        <v>49775976</v>
      </c>
    </row>
    <row r="3120" spans="1:7">
      <c r="A3120" s="95" t="s">
        <v>1694</v>
      </c>
      <c r="D3120" s="95" t="s">
        <v>345</v>
      </c>
      <c r="E3120" s="96">
        <v>-13200</v>
      </c>
      <c r="G3120" s="95" t="s">
        <v>345</v>
      </c>
    </row>
    <row r="3121" spans="1:7">
      <c r="A3121" s="95" t="s">
        <v>1695</v>
      </c>
      <c r="D3121" s="95" t="s">
        <v>345</v>
      </c>
      <c r="E3121" s="96">
        <v>166825</v>
      </c>
      <c r="G3121" s="95" t="s">
        <v>345</v>
      </c>
    </row>
    <row r="3122" spans="1:7">
      <c r="A3122" s="95" t="s">
        <v>1696</v>
      </c>
      <c r="D3122" s="95" t="s">
        <v>345</v>
      </c>
      <c r="E3122" s="96">
        <v>74596</v>
      </c>
      <c r="G3122" s="95" t="s">
        <v>345</v>
      </c>
    </row>
    <row r="3123" spans="1:7">
      <c r="A3123" s="95" t="s">
        <v>1697</v>
      </c>
      <c r="D3123" s="95" t="s">
        <v>345</v>
      </c>
      <c r="E3123" s="96">
        <v>58907</v>
      </c>
      <c r="G3123" s="95" t="s">
        <v>345</v>
      </c>
    </row>
    <row r="3124" spans="1:7">
      <c r="A3124" s="95" t="s">
        <v>1698</v>
      </c>
      <c r="D3124" s="95" t="s">
        <v>345</v>
      </c>
      <c r="E3124" s="96">
        <v>49860</v>
      </c>
      <c r="G3124" s="95" t="s">
        <v>345</v>
      </c>
    </row>
    <row r="3125" spans="1:7">
      <c r="A3125" s="95" t="s">
        <v>1699</v>
      </c>
      <c r="D3125" s="95" t="s">
        <v>345</v>
      </c>
      <c r="E3125" s="96">
        <v>164665</v>
      </c>
      <c r="G3125" s="95" t="s">
        <v>345</v>
      </c>
    </row>
    <row r="3126" spans="1:7">
      <c r="A3126" s="95" t="s">
        <v>1700</v>
      </c>
      <c r="D3126" s="95" t="s">
        <v>345</v>
      </c>
      <c r="E3126" s="96">
        <v>191150</v>
      </c>
      <c r="G3126" s="95" t="s">
        <v>345</v>
      </c>
    </row>
    <row r="3127" spans="1:7">
      <c r="A3127" s="95" t="s">
        <v>1701</v>
      </c>
      <c r="D3127" s="95" t="s">
        <v>345</v>
      </c>
      <c r="E3127" s="96">
        <v>134860</v>
      </c>
      <c r="G3127" s="95" t="s">
        <v>345</v>
      </c>
    </row>
    <row r="3128" spans="1:7">
      <c r="A3128" s="95" t="s">
        <v>1702</v>
      </c>
      <c r="D3128" s="95" t="s">
        <v>345</v>
      </c>
      <c r="E3128" s="96">
        <v>87000</v>
      </c>
      <c r="G3128" s="95" t="s">
        <v>345</v>
      </c>
    </row>
    <row r="3129" spans="1:7">
      <c r="A3129" s="95" t="s">
        <v>1703</v>
      </c>
      <c r="D3129" s="95" t="s">
        <v>345</v>
      </c>
      <c r="E3129" s="96">
        <v>28300</v>
      </c>
      <c r="G3129" s="95" t="s">
        <v>345</v>
      </c>
    </row>
    <row r="3130" spans="1:7">
      <c r="A3130" s="95" t="s">
        <v>1704</v>
      </c>
      <c r="D3130" s="95" t="s">
        <v>345</v>
      </c>
      <c r="E3130" s="96">
        <v>31340</v>
      </c>
      <c r="G3130" s="95" t="s">
        <v>345</v>
      </c>
    </row>
    <row r="3131" spans="1:7">
      <c r="A3131" s="95" t="s">
        <v>1705</v>
      </c>
      <c r="D3131" s="95" t="s">
        <v>345</v>
      </c>
      <c r="E3131" s="96">
        <v>34970</v>
      </c>
      <c r="G3131" s="95" t="s">
        <v>345</v>
      </c>
    </row>
    <row r="3132" spans="1:7">
      <c r="A3132" s="95" t="s">
        <v>1706</v>
      </c>
      <c r="D3132" s="95" t="s">
        <v>345</v>
      </c>
      <c r="E3132" s="96">
        <v>60940</v>
      </c>
      <c r="G3132" s="95" t="s">
        <v>345</v>
      </c>
    </row>
    <row r="3133" spans="1:7">
      <c r="A3133" s="95" t="s">
        <v>1707</v>
      </c>
      <c r="D3133" s="95" t="s">
        <v>345</v>
      </c>
      <c r="E3133" s="96">
        <v>48000</v>
      </c>
      <c r="G3133" s="95" t="s">
        <v>345</v>
      </c>
    </row>
    <row r="3134" spans="1:7">
      <c r="A3134" s="95" t="s">
        <v>1708</v>
      </c>
      <c r="D3134" s="95" t="s">
        <v>345</v>
      </c>
      <c r="E3134" s="96">
        <v>20700</v>
      </c>
      <c r="G3134" s="95" t="s">
        <v>345</v>
      </c>
    </row>
    <row r="3135" spans="1:7">
      <c r="A3135" s="95" t="s">
        <v>1709</v>
      </c>
      <c r="D3135" s="95" t="s">
        <v>345</v>
      </c>
      <c r="E3135" s="96">
        <v>51880</v>
      </c>
      <c r="G3135" s="95" t="s">
        <v>345</v>
      </c>
    </row>
    <row r="3136" spans="1:7">
      <c r="A3136" s="95" t="s">
        <v>1710</v>
      </c>
      <c r="D3136" s="95" t="s">
        <v>345</v>
      </c>
      <c r="E3136" s="96">
        <v>31880</v>
      </c>
      <c r="G3136" s="95" t="s">
        <v>345</v>
      </c>
    </row>
    <row r="3137" spans="1:7">
      <c r="A3137" s="95" t="s">
        <v>1711</v>
      </c>
      <c r="D3137" s="95" t="s">
        <v>400</v>
      </c>
      <c r="E3137" s="96">
        <v>631340</v>
      </c>
      <c r="G3137" s="95" t="s">
        <v>345</v>
      </c>
    </row>
    <row r="3138" spans="1:7">
      <c r="A3138" s="95" t="s">
        <v>791</v>
      </c>
      <c r="D3138" s="95" t="s">
        <v>345</v>
      </c>
      <c r="F3138" s="96">
        <v>631340</v>
      </c>
      <c r="G3138" s="95" t="s">
        <v>345</v>
      </c>
    </row>
    <row r="3139" spans="1:7">
      <c r="A3139" s="95" t="s">
        <v>795</v>
      </c>
      <c r="D3139" s="95" t="s">
        <v>9315</v>
      </c>
      <c r="F3139" s="96">
        <v>394329</v>
      </c>
      <c r="G3139" s="95" t="s">
        <v>345</v>
      </c>
    </row>
    <row r="3140" spans="1:7">
      <c r="A3140" s="95" t="s">
        <v>796</v>
      </c>
      <c r="D3140" s="95" t="s">
        <v>345</v>
      </c>
      <c r="F3140" s="96">
        <v>25000</v>
      </c>
      <c r="G3140" s="95" t="s">
        <v>345</v>
      </c>
    </row>
    <row r="3141" spans="1:7">
      <c r="A3141" s="95" t="s">
        <v>796</v>
      </c>
      <c r="D3141" s="95" t="s">
        <v>415</v>
      </c>
      <c r="F3141" s="96">
        <v>1000</v>
      </c>
      <c r="G3141" s="95" t="s">
        <v>345</v>
      </c>
    </row>
    <row r="3142" spans="1:7">
      <c r="A3142" s="95" t="s">
        <v>797</v>
      </c>
      <c r="D3142" s="95" t="s">
        <v>345</v>
      </c>
      <c r="F3142" s="96">
        <v>44240</v>
      </c>
      <c r="G3142" s="95" t="s">
        <v>345</v>
      </c>
    </row>
    <row r="3143" spans="1:7">
      <c r="A3143" s="95" t="s">
        <v>797</v>
      </c>
      <c r="D3143" s="95" t="s">
        <v>345</v>
      </c>
      <c r="F3143" s="96">
        <v>178560</v>
      </c>
      <c r="G3143" s="95" t="s">
        <v>345</v>
      </c>
    </row>
    <row r="3144" spans="1:7">
      <c r="A3144" s="95" t="s">
        <v>799</v>
      </c>
      <c r="D3144" s="95" t="s">
        <v>345</v>
      </c>
      <c r="F3144" s="96">
        <v>420000</v>
      </c>
      <c r="G3144" s="95" t="s">
        <v>345</v>
      </c>
    </row>
    <row r="3145" spans="1:7">
      <c r="A3145" s="95" t="s">
        <v>1712</v>
      </c>
      <c r="D3145" s="95" t="s">
        <v>345</v>
      </c>
      <c r="F3145" s="96">
        <v>884000</v>
      </c>
      <c r="G3145" s="95" t="s">
        <v>345</v>
      </c>
    </row>
    <row r="3146" spans="1:7">
      <c r="A3146" s="95" t="s">
        <v>800</v>
      </c>
      <c r="D3146" s="95" t="s">
        <v>345</v>
      </c>
      <c r="F3146" s="96">
        <v>1032000</v>
      </c>
      <c r="G3146" s="95" t="s">
        <v>345</v>
      </c>
    </row>
    <row r="3147" spans="1:7">
      <c r="A3147" s="95" t="s">
        <v>802</v>
      </c>
      <c r="D3147" s="95" t="s">
        <v>345</v>
      </c>
      <c r="F3147" s="96">
        <v>70000</v>
      </c>
      <c r="G3147" s="95" t="s">
        <v>345</v>
      </c>
    </row>
    <row r="3148" spans="1:7">
      <c r="A3148" s="95" t="s">
        <v>803</v>
      </c>
      <c r="D3148" s="95" t="s">
        <v>345</v>
      </c>
      <c r="F3148" s="96">
        <v>752000</v>
      </c>
      <c r="G3148" s="95" t="s">
        <v>345</v>
      </c>
    </row>
    <row r="3149" spans="1:7">
      <c r="A3149" s="95" t="s">
        <v>803</v>
      </c>
      <c r="D3149" s="95" t="s">
        <v>345</v>
      </c>
      <c r="F3149" s="96">
        <v>480000</v>
      </c>
      <c r="G3149" s="95" t="s">
        <v>345</v>
      </c>
    </row>
    <row r="3150" spans="1:7">
      <c r="A3150" s="95" t="s">
        <v>1713</v>
      </c>
      <c r="D3150" s="95" t="s">
        <v>9315</v>
      </c>
      <c r="E3150" s="96">
        <v>25000</v>
      </c>
      <c r="G3150" s="95" t="s">
        <v>345</v>
      </c>
    </row>
    <row r="3151" spans="1:7">
      <c r="A3151" s="95" t="s">
        <v>1714</v>
      </c>
      <c r="D3151" s="95" t="s">
        <v>9315</v>
      </c>
      <c r="E3151" s="96">
        <v>64000</v>
      </c>
      <c r="G3151" s="95" t="s">
        <v>345</v>
      </c>
    </row>
    <row r="3152" spans="1:7">
      <c r="A3152" s="95" t="s">
        <v>385</v>
      </c>
      <c r="D3152" s="95" t="s">
        <v>9315</v>
      </c>
      <c r="F3152" s="96">
        <v>100000</v>
      </c>
      <c r="G3152" s="96">
        <v>46706520</v>
      </c>
    </row>
    <row r="3153" spans="1:7">
      <c r="A3153" s="95" t="s">
        <v>1715</v>
      </c>
      <c r="D3153" s="95" t="s">
        <v>400</v>
      </c>
      <c r="E3153" s="96">
        <v>1156622</v>
      </c>
      <c r="G3153" s="95" t="s">
        <v>345</v>
      </c>
    </row>
    <row r="3154" spans="1:7">
      <c r="A3154" s="95" t="s">
        <v>1716</v>
      </c>
      <c r="D3154" s="95" t="s">
        <v>400</v>
      </c>
      <c r="E3154" s="96">
        <v>26714</v>
      </c>
      <c r="G3154" s="95" t="s">
        <v>345</v>
      </c>
    </row>
    <row r="3155" spans="1:7">
      <c r="A3155" s="95" t="s">
        <v>1717</v>
      </c>
      <c r="D3155" s="95" t="s">
        <v>400</v>
      </c>
      <c r="E3155" s="96">
        <v>-163882</v>
      </c>
      <c r="G3155" s="95" t="s">
        <v>345</v>
      </c>
    </row>
    <row r="3156" spans="1:7">
      <c r="A3156" s="95" t="s">
        <v>807</v>
      </c>
      <c r="D3156" s="95" t="s">
        <v>9315</v>
      </c>
      <c r="F3156" s="96">
        <v>197134</v>
      </c>
      <c r="G3156" s="95" t="s">
        <v>345</v>
      </c>
    </row>
    <row r="3157" spans="1:7">
      <c r="A3157" s="95" t="s">
        <v>807</v>
      </c>
      <c r="D3157" s="95" t="s">
        <v>345</v>
      </c>
      <c r="F3157" s="96">
        <v>64000</v>
      </c>
      <c r="G3157" s="95" t="s">
        <v>345</v>
      </c>
    </row>
    <row r="3158" spans="1:7">
      <c r="A3158" s="95" t="s">
        <v>807</v>
      </c>
      <c r="D3158" s="95" t="s">
        <v>345</v>
      </c>
      <c r="F3158" s="96">
        <v>5000</v>
      </c>
      <c r="G3158" s="95" t="s">
        <v>345</v>
      </c>
    </row>
    <row r="3159" spans="1:7">
      <c r="A3159" s="95" t="s">
        <v>808</v>
      </c>
      <c r="D3159" s="95" t="s">
        <v>345</v>
      </c>
      <c r="F3159" s="96">
        <v>1156622</v>
      </c>
      <c r="G3159" s="95" t="s">
        <v>345</v>
      </c>
    </row>
    <row r="3160" spans="1:7">
      <c r="A3160" s="95" t="s">
        <v>808</v>
      </c>
      <c r="D3160" s="95" t="s">
        <v>345</v>
      </c>
      <c r="F3160" s="96">
        <v>-163882</v>
      </c>
      <c r="G3160" s="95" t="s">
        <v>345</v>
      </c>
    </row>
    <row r="3161" spans="1:7">
      <c r="A3161" s="95" t="s">
        <v>808</v>
      </c>
      <c r="D3161" s="95" t="s">
        <v>345</v>
      </c>
      <c r="F3161" s="96">
        <v>26714</v>
      </c>
      <c r="G3161" s="95" t="s">
        <v>345</v>
      </c>
    </row>
    <row r="3162" spans="1:7">
      <c r="A3162" s="95" t="s">
        <v>809</v>
      </c>
      <c r="D3162" s="95" t="s">
        <v>345</v>
      </c>
      <c r="F3162" s="96">
        <v>60970</v>
      </c>
      <c r="G3162" s="95" t="s">
        <v>345</v>
      </c>
    </row>
    <row r="3163" spans="1:7">
      <c r="A3163" s="95" t="s">
        <v>810</v>
      </c>
      <c r="D3163" s="95" t="s">
        <v>345</v>
      </c>
      <c r="F3163" s="96">
        <v>413710</v>
      </c>
      <c r="G3163" s="95" t="s">
        <v>345</v>
      </c>
    </row>
    <row r="3164" spans="1:7">
      <c r="A3164" s="95" t="s">
        <v>1718</v>
      </c>
      <c r="D3164" s="95" t="s">
        <v>345</v>
      </c>
      <c r="E3164" s="96">
        <v>42830</v>
      </c>
      <c r="G3164" s="95" t="s">
        <v>345</v>
      </c>
    </row>
    <row r="3165" spans="1:7">
      <c r="A3165" s="95" t="s">
        <v>1719</v>
      </c>
      <c r="D3165" s="95" t="s">
        <v>345</v>
      </c>
      <c r="E3165" s="96">
        <v>20330</v>
      </c>
      <c r="G3165" s="95" t="s">
        <v>345</v>
      </c>
    </row>
    <row r="3166" spans="1:7">
      <c r="A3166" s="95" t="s">
        <v>1720</v>
      </c>
      <c r="D3166" s="95" t="s">
        <v>345</v>
      </c>
      <c r="E3166" s="96">
        <v>35000</v>
      </c>
      <c r="G3166" s="95" t="s">
        <v>345</v>
      </c>
    </row>
    <row r="3167" spans="1:7">
      <c r="A3167" s="95" t="s">
        <v>1721</v>
      </c>
      <c r="D3167" s="95" t="s">
        <v>345</v>
      </c>
      <c r="E3167" s="96">
        <v>25550</v>
      </c>
      <c r="G3167" s="95" t="s">
        <v>345</v>
      </c>
    </row>
    <row r="3168" spans="1:7">
      <c r="A3168" s="95" t="s">
        <v>812</v>
      </c>
      <c r="D3168" s="95" t="s">
        <v>345</v>
      </c>
      <c r="F3168" s="96">
        <v>1372000</v>
      </c>
      <c r="G3168" s="95" t="s">
        <v>345</v>
      </c>
    </row>
    <row r="3169" spans="1:7">
      <c r="A3169" s="95" t="s">
        <v>813</v>
      </c>
      <c r="D3169" s="95" t="s">
        <v>345</v>
      </c>
      <c r="F3169" s="96">
        <v>1908000</v>
      </c>
      <c r="G3169" s="95" t="s">
        <v>345</v>
      </c>
    </row>
    <row r="3170" spans="1:7">
      <c r="A3170" s="95" t="s">
        <v>814</v>
      </c>
      <c r="D3170" s="95" t="s">
        <v>345</v>
      </c>
      <c r="F3170" s="96">
        <v>736000</v>
      </c>
      <c r="G3170" s="95" t="s">
        <v>345</v>
      </c>
    </row>
    <row r="3171" spans="1:7">
      <c r="A3171" s="95" t="s">
        <v>815</v>
      </c>
      <c r="D3171" s="95" t="s">
        <v>345</v>
      </c>
      <c r="F3171" s="96">
        <v>180000</v>
      </c>
      <c r="G3171" s="95" t="s">
        <v>345</v>
      </c>
    </row>
    <row r="3172" spans="1:7">
      <c r="A3172" s="95" t="s">
        <v>816</v>
      </c>
      <c r="D3172" s="95" t="s">
        <v>345</v>
      </c>
      <c r="F3172" s="96">
        <v>700000</v>
      </c>
      <c r="G3172" s="96">
        <v>41193416</v>
      </c>
    </row>
    <row r="3173" spans="1:7">
      <c r="A3173" s="95" t="s">
        <v>1722</v>
      </c>
      <c r="D3173" s="95" t="s">
        <v>345</v>
      </c>
      <c r="E3173" s="96">
        <v>1252000</v>
      </c>
      <c r="G3173" s="95" t="s">
        <v>345</v>
      </c>
    </row>
    <row r="3174" spans="1:7">
      <c r="A3174" s="95" t="s">
        <v>1723</v>
      </c>
      <c r="D3174" s="95" t="s">
        <v>345</v>
      </c>
      <c r="E3174" s="96">
        <v>19140</v>
      </c>
      <c r="G3174" s="95" t="s">
        <v>345</v>
      </c>
    </row>
    <row r="3175" spans="1:7">
      <c r="A3175" s="95" t="s">
        <v>1724</v>
      </c>
      <c r="D3175" s="95" t="s">
        <v>345</v>
      </c>
      <c r="E3175" s="96">
        <v>9720</v>
      </c>
      <c r="G3175" s="95" t="s">
        <v>345</v>
      </c>
    </row>
    <row r="3176" spans="1:7">
      <c r="A3176" s="95" t="s">
        <v>1725</v>
      </c>
      <c r="D3176" s="95" t="s">
        <v>345</v>
      </c>
      <c r="E3176" s="96">
        <v>40180</v>
      </c>
      <c r="G3176" s="95" t="s">
        <v>345</v>
      </c>
    </row>
    <row r="3177" spans="1:7">
      <c r="A3177" s="95" t="s">
        <v>1726</v>
      </c>
      <c r="D3177" s="95" t="s">
        <v>345</v>
      </c>
      <c r="E3177" s="96">
        <v>53040</v>
      </c>
      <c r="G3177" s="95" t="s">
        <v>345</v>
      </c>
    </row>
    <row r="3178" spans="1:7">
      <c r="A3178" s="95" t="s">
        <v>1727</v>
      </c>
      <c r="D3178" s="95" t="s">
        <v>345</v>
      </c>
      <c r="E3178" s="96">
        <v>1003700</v>
      </c>
      <c r="G3178" s="95" t="s">
        <v>345</v>
      </c>
    </row>
    <row r="3179" spans="1:7">
      <c r="A3179" s="95" t="s">
        <v>1728</v>
      </c>
      <c r="D3179" s="95" t="s">
        <v>400</v>
      </c>
      <c r="E3179" s="96">
        <v>565076</v>
      </c>
      <c r="G3179" s="95" t="s">
        <v>345</v>
      </c>
    </row>
    <row r="3180" spans="1:7">
      <c r="A3180" s="95" t="s">
        <v>1729</v>
      </c>
      <c r="D3180" s="95" t="s">
        <v>400</v>
      </c>
      <c r="E3180" s="96">
        <v>-230085</v>
      </c>
      <c r="G3180" s="95" t="s">
        <v>345</v>
      </c>
    </row>
    <row r="3181" spans="1:7">
      <c r="A3181" s="95" t="s">
        <v>819</v>
      </c>
      <c r="D3181" s="95" t="s">
        <v>345</v>
      </c>
      <c r="F3181" s="96">
        <v>565076</v>
      </c>
      <c r="G3181" s="95" t="s">
        <v>345</v>
      </c>
    </row>
    <row r="3182" spans="1:7">
      <c r="A3182" s="95" t="s">
        <v>819</v>
      </c>
      <c r="D3182" s="95" t="s">
        <v>345</v>
      </c>
      <c r="F3182" s="96">
        <v>-230085</v>
      </c>
      <c r="G3182" s="95" t="s">
        <v>345</v>
      </c>
    </row>
    <row r="3183" spans="1:7">
      <c r="A3183" s="95" t="s">
        <v>1730</v>
      </c>
      <c r="D3183" s="95" t="s">
        <v>9315</v>
      </c>
      <c r="E3183" s="96">
        <v>8213</v>
      </c>
      <c r="G3183" s="95" t="s">
        <v>345</v>
      </c>
    </row>
    <row r="3184" spans="1:7">
      <c r="A3184" s="95" t="s">
        <v>1731</v>
      </c>
      <c r="D3184" s="95" t="s">
        <v>9315</v>
      </c>
      <c r="E3184" s="96">
        <v>11000</v>
      </c>
      <c r="G3184" s="95" t="s">
        <v>345</v>
      </c>
    </row>
    <row r="3185" spans="1:7">
      <c r="A3185" s="95" t="s">
        <v>1732</v>
      </c>
      <c r="D3185" s="95" t="s">
        <v>9315</v>
      </c>
      <c r="E3185" s="96">
        <v>1573</v>
      </c>
      <c r="G3185" s="95" t="s">
        <v>345</v>
      </c>
    </row>
    <row r="3186" spans="1:7">
      <c r="A3186" s="95" t="s">
        <v>821</v>
      </c>
      <c r="D3186" s="95" t="s">
        <v>9315</v>
      </c>
      <c r="F3186" s="96">
        <v>5215219</v>
      </c>
      <c r="G3186" s="95" t="s">
        <v>345</v>
      </c>
    </row>
    <row r="3187" spans="1:7">
      <c r="A3187" s="95" t="s">
        <v>821</v>
      </c>
      <c r="D3187" s="95" t="s">
        <v>345</v>
      </c>
      <c r="F3187" s="96">
        <v>11000</v>
      </c>
      <c r="G3187" s="95" t="s">
        <v>345</v>
      </c>
    </row>
    <row r="3188" spans="1:7">
      <c r="A3188" s="95" t="s">
        <v>821</v>
      </c>
      <c r="D3188" s="95" t="s">
        <v>345</v>
      </c>
      <c r="F3188" s="96">
        <v>181370</v>
      </c>
      <c r="G3188" s="95" t="s">
        <v>345</v>
      </c>
    </row>
    <row r="3189" spans="1:7">
      <c r="A3189" s="95" t="s">
        <v>821</v>
      </c>
      <c r="D3189" s="95" t="s">
        <v>345</v>
      </c>
      <c r="F3189" s="96">
        <v>398000</v>
      </c>
      <c r="G3189" s="95" t="s">
        <v>345</v>
      </c>
    </row>
    <row r="3190" spans="1:7">
      <c r="A3190" s="95" t="s">
        <v>822</v>
      </c>
      <c r="D3190" s="95" t="s">
        <v>345</v>
      </c>
      <c r="F3190" s="96">
        <v>355820</v>
      </c>
      <c r="G3190" s="96">
        <v>37430573</v>
      </c>
    </row>
    <row r="3191" spans="1:7">
      <c r="A3191" s="95" t="s">
        <v>1733</v>
      </c>
      <c r="D3191" s="95" t="s">
        <v>9315</v>
      </c>
      <c r="E3191" s="96">
        <v>147294</v>
      </c>
      <c r="G3191" s="95" t="s">
        <v>345</v>
      </c>
    </row>
    <row r="3192" spans="1:7">
      <c r="A3192" s="95" t="s">
        <v>1734</v>
      </c>
      <c r="D3192" s="95" t="s">
        <v>9315</v>
      </c>
      <c r="E3192" s="96">
        <v>348119</v>
      </c>
      <c r="G3192" s="95" t="s">
        <v>345</v>
      </c>
    </row>
    <row r="3193" spans="1:7">
      <c r="A3193" s="95" t="s">
        <v>1735</v>
      </c>
      <c r="D3193" s="95" t="s">
        <v>9315</v>
      </c>
      <c r="E3193" s="96">
        <v>133551</v>
      </c>
      <c r="G3193" s="95" t="s">
        <v>345</v>
      </c>
    </row>
    <row r="3194" spans="1:7">
      <c r="A3194" s="95" t="s">
        <v>1736</v>
      </c>
      <c r="D3194" s="95" t="s">
        <v>9315</v>
      </c>
      <c r="E3194" s="96">
        <v>74602</v>
      </c>
      <c r="G3194" s="95" t="s">
        <v>345</v>
      </c>
    </row>
    <row r="3195" spans="1:7">
      <c r="A3195" s="95" t="s">
        <v>1737</v>
      </c>
      <c r="D3195" s="95" t="s">
        <v>345</v>
      </c>
      <c r="E3195" s="96">
        <v>52500</v>
      </c>
      <c r="G3195" s="95" t="s">
        <v>345</v>
      </c>
    </row>
    <row r="3196" spans="1:7">
      <c r="A3196" s="95" t="s">
        <v>1738</v>
      </c>
      <c r="D3196" s="95" t="s">
        <v>345</v>
      </c>
      <c r="E3196" s="96">
        <v>4670</v>
      </c>
      <c r="G3196" s="95" t="s">
        <v>345</v>
      </c>
    </row>
    <row r="3197" spans="1:7">
      <c r="A3197" s="95" t="s">
        <v>1739</v>
      </c>
      <c r="D3197" s="95" t="s">
        <v>345</v>
      </c>
      <c r="E3197" s="96">
        <v>9480</v>
      </c>
      <c r="G3197" s="95" t="s">
        <v>345</v>
      </c>
    </row>
    <row r="3198" spans="1:7">
      <c r="A3198" s="95" t="s">
        <v>1740</v>
      </c>
      <c r="D3198" s="95" t="s">
        <v>345</v>
      </c>
      <c r="E3198" s="96">
        <v>26600</v>
      </c>
      <c r="G3198" s="95" t="s">
        <v>345</v>
      </c>
    </row>
    <row r="3199" spans="1:7">
      <c r="A3199" s="95" t="s">
        <v>1741</v>
      </c>
      <c r="D3199" s="95" t="s">
        <v>345</v>
      </c>
      <c r="E3199" s="96">
        <v>36000</v>
      </c>
      <c r="G3199" s="95" t="s">
        <v>345</v>
      </c>
    </row>
    <row r="3200" spans="1:7">
      <c r="A3200" s="95" t="s">
        <v>1742</v>
      </c>
      <c r="D3200" s="95" t="s">
        <v>345</v>
      </c>
      <c r="E3200" s="96">
        <v>17440</v>
      </c>
      <c r="G3200" s="95" t="s">
        <v>345</v>
      </c>
    </row>
    <row r="3201" spans="1:7">
      <c r="A3201" s="95" t="s">
        <v>1743</v>
      </c>
      <c r="D3201" s="95" t="s">
        <v>345</v>
      </c>
      <c r="E3201" s="96">
        <v>13500</v>
      </c>
      <c r="G3201" s="95" t="s">
        <v>345</v>
      </c>
    </row>
    <row r="3202" spans="1:7">
      <c r="A3202" s="95" t="s">
        <v>1744</v>
      </c>
      <c r="D3202" s="95" t="s">
        <v>345</v>
      </c>
      <c r="E3202" s="96">
        <v>33100</v>
      </c>
      <c r="G3202" s="95" t="s">
        <v>345</v>
      </c>
    </row>
    <row r="3203" spans="1:7">
      <c r="A3203" s="95" t="s">
        <v>1745</v>
      </c>
      <c r="D3203" s="95" t="s">
        <v>345</v>
      </c>
      <c r="E3203" s="96">
        <v>16690</v>
      </c>
      <c r="G3203" s="95" t="s">
        <v>345</v>
      </c>
    </row>
    <row r="3204" spans="1:7">
      <c r="A3204" s="95" t="s">
        <v>1746</v>
      </c>
      <c r="D3204" s="95" t="s">
        <v>345</v>
      </c>
      <c r="E3204" s="96">
        <v>8950</v>
      </c>
      <c r="G3204" s="95" t="s">
        <v>345</v>
      </c>
    </row>
    <row r="3205" spans="1:7">
      <c r="A3205" s="95" t="s">
        <v>1747</v>
      </c>
      <c r="D3205" s="95" t="s">
        <v>345</v>
      </c>
      <c r="E3205" s="96">
        <v>181370</v>
      </c>
      <c r="G3205" s="95" t="s">
        <v>345</v>
      </c>
    </row>
    <row r="3206" spans="1:7">
      <c r="A3206" s="95" t="s">
        <v>1748</v>
      </c>
      <c r="D3206" s="95" t="s">
        <v>400</v>
      </c>
      <c r="E3206" s="96">
        <v>491858</v>
      </c>
      <c r="G3206" s="95" t="s">
        <v>345</v>
      </c>
    </row>
    <row r="3207" spans="1:7">
      <c r="A3207" s="95" t="s">
        <v>1749</v>
      </c>
      <c r="D3207" s="95" t="s">
        <v>400</v>
      </c>
      <c r="E3207" s="96">
        <v>-79505</v>
      </c>
      <c r="G3207" s="95" t="s">
        <v>345</v>
      </c>
    </row>
    <row r="3208" spans="1:7">
      <c r="A3208" s="95" t="s">
        <v>827</v>
      </c>
      <c r="D3208" s="95" t="s">
        <v>345</v>
      </c>
      <c r="F3208" s="96">
        <v>491858</v>
      </c>
      <c r="G3208" s="95" t="s">
        <v>345</v>
      </c>
    </row>
    <row r="3209" spans="1:7">
      <c r="A3209" s="95" t="s">
        <v>827</v>
      </c>
      <c r="D3209" s="95" t="s">
        <v>345</v>
      </c>
      <c r="F3209" s="96">
        <v>-79505</v>
      </c>
      <c r="G3209" s="95" t="s">
        <v>345</v>
      </c>
    </row>
    <row r="3210" spans="1:7">
      <c r="A3210" s="95" t="s">
        <v>1750</v>
      </c>
      <c r="D3210" s="95" t="s">
        <v>9315</v>
      </c>
      <c r="E3210" s="96">
        <v>5500</v>
      </c>
      <c r="G3210" s="95" t="s">
        <v>345</v>
      </c>
    </row>
    <row r="3211" spans="1:7">
      <c r="A3211" s="95" t="s">
        <v>1751</v>
      </c>
      <c r="D3211" s="95" t="s">
        <v>9315</v>
      </c>
      <c r="E3211" s="96">
        <v>9785</v>
      </c>
      <c r="G3211" s="95" t="s">
        <v>345</v>
      </c>
    </row>
    <row r="3212" spans="1:7">
      <c r="A3212" s="95" t="s">
        <v>830</v>
      </c>
      <c r="D3212" s="95" t="s">
        <v>345</v>
      </c>
      <c r="F3212" s="96">
        <v>1240630</v>
      </c>
      <c r="G3212" s="95" t="s">
        <v>345</v>
      </c>
    </row>
    <row r="3213" spans="1:7">
      <c r="A3213" s="95" t="s">
        <v>830</v>
      </c>
      <c r="D3213" s="95" t="s">
        <v>345</v>
      </c>
      <c r="F3213" s="96">
        <v>5500</v>
      </c>
      <c r="G3213" s="95" t="s">
        <v>345</v>
      </c>
    </row>
    <row r="3214" spans="1:7">
      <c r="A3214" s="95" t="s">
        <v>830</v>
      </c>
      <c r="D3214" s="95" t="s">
        <v>345</v>
      </c>
      <c r="F3214" s="96">
        <v>1252000</v>
      </c>
      <c r="G3214" s="95" t="s">
        <v>345</v>
      </c>
    </row>
    <row r="3215" spans="1:7">
      <c r="A3215" s="95" t="s">
        <v>831</v>
      </c>
      <c r="D3215" s="95" t="s">
        <v>345</v>
      </c>
      <c r="F3215" s="96">
        <v>1183370</v>
      </c>
      <c r="G3215" s="95" t="s">
        <v>345</v>
      </c>
    </row>
    <row r="3216" spans="1:7">
      <c r="A3216" s="95" t="s">
        <v>831</v>
      </c>
      <c r="D3216" s="95" t="s">
        <v>345</v>
      </c>
      <c r="F3216" s="96">
        <v>56800</v>
      </c>
      <c r="G3216" s="95" t="s">
        <v>345</v>
      </c>
    </row>
    <row r="3217" spans="1:7">
      <c r="A3217" s="95" t="s">
        <v>833</v>
      </c>
      <c r="D3217" s="95" t="s">
        <v>345</v>
      </c>
      <c r="F3217" s="96">
        <v>490000</v>
      </c>
      <c r="G3217" s="95" t="s">
        <v>345</v>
      </c>
    </row>
    <row r="3218" spans="1:7">
      <c r="A3218" s="95" t="s">
        <v>834</v>
      </c>
      <c r="D3218" s="95" t="s">
        <v>345</v>
      </c>
      <c r="F3218" s="96">
        <v>812000</v>
      </c>
      <c r="G3218" s="96">
        <v>33509424</v>
      </c>
    </row>
    <row r="3219" spans="1:7">
      <c r="A3219" s="95" t="s">
        <v>1752</v>
      </c>
      <c r="D3219" s="95" t="s">
        <v>9315</v>
      </c>
      <c r="E3219" s="96">
        <v>1668572</v>
      </c>
      <c r="G3219" s="95" t="s">
        <v>345</v>
      </c>
    </row>
    <row r="3220" spans="1:7">
      <c r="A3220" s="95" t="s">
        <v>1753</v>
      </c>
      <c r="D3220" s="95" t="s">
        <v>9315</v>
      </c>
      <c r="E3220" s="96">
        <v>4180540</v>
      </c>
      <c r="G3220" s="95" t="s">
        <v>345</v>
      </c>
    </row>
    <row r="3221" spans="1:7">
      <c r="A3221" s="95" t="s">
        <v>1754</v>
      </c>
      <c r="D3221" s="95" t="s">
        <v>345</v>
      </c>
      <c r="E3221" s="96">
        <v>43430</v>
      </c>
      <c r="G3221" s="95" t="s">
        <v>345</v>
      </c>
    </row>
    <row r="3222" spans="1:7">
      <c r="A3222" s="95" t="s">
        <v>1755</v>
      </c>
      <c r="D3222" s="95" t="s">
        <v>345</v>
      </c>
      <c r="E3222" s="96">
        <v>43160</v>
      </c>
      <c r="G3222" s="95" t="s">
        <v>345</v>
      </c>
    </row>
    <row r="3223" spans="1:7">
      <c r="A3223" s="95" t="s">
        <v>1756</v>
      </c>
      <c r="D3223" s="95" t="s">
        <v>345</v>
      </c>
      <c r="E3223" s="96">
        <v>34000</v>
      </c>
      <c r="G3223" s="95" t="s">
        <v>345</v>
      </c>
    </row>
    <row r="3224" spans="1:7">
      <c r="A3224" s="95" t="s">
        <v>1757</v>
      </c>
      <c r="D3224" s="95" t="s">
        <v>345</v>
      </c>
      <c r="E3224" s="96">
        <v>20700</v>
      </c>
      <c r="G3224" s="95" t="s">
        <v>345</v>
      </c>
    </row>
    <row r="3225" spans="1:7">
      <c r="A3225" s="95" t="s">
        <v>1758</v>
      </c>
      <c r="D3225" s="95" t="s">
        <v>345</v>
      </c>
      <c r="E3225" s="96">
        <v>56800</v>
      </c>
      <c r="G3225" s="95" t="s">
        <v>345</v>
      </c>
    </row>
    <row r="3226" spans="1:7">
      <c r="A3226" s="95" t="s">
        <v>1759</v>
      </c>
      <c r="D3226" s="95" t="s">
        <v>400</v>
      </c>
      <c r="E3226" s="96">
        <v>511102</v>
      </c>
      <c r="G3226" s="95" t="s">
        <v>345</v>
      </c>
    </row>
    <row r="3227" spans="1:7">
      <c r="A3227" s="95" t="s">
        <v>1760</v>
      </c>
      <c r="D3227" s="95" t="s">
        <v>400</v>
      </c>
      <c r="E3227" s="96">
        <v>460763</v>
      </c>
      <c r="G3227" s="95" t="s">
        <v>345</v>
      </c>
    </row>
    <row r="3228" spans="1:7">
      <c r="A3228" s="95" t="s">
        <v>1761</v>
      </c>
      <c r="D3228" s="95" t="s">
        <v>400</v>
      </c>
      <c r="E3228" s="96">
        <v>-97473</v>
      </c>
      <c r="G3228" s="95" t="s">
        <v>345</v>
      </c>
    </row>
    <row r="3229" spans="1:7">
      <c r="A3229" s="95" t="s">
        <v>836</v>
      </c>
      <c r="D3229" s="95" t="s">
        <v>345</v>
      </c>
      <c r="F3229" s="96">
        <v>511102</v>
      </c>
      <c r="G3229" s="95" t="s">
        <v>345</v>
      </c>
    </row>
    <row r="3230" spans="1:7">
      <c r="A3230" s="95" t="s">
        <v>836</v>
      </c>
      <c r="D3230" s="95" t="s">
        <v>345</v>
      </c>
      <c r="F3230" s="96">
        <v>-97473</v>
      </c>
      <c r="G3230" s="95" t="s">
        <v>345</v>
      </c>
    </row>
    <row r="3231" spans="1:7">
      <c r="A3231" s="95" t="s">
        <v>836</v>
      </c>
      <c r="D3231" s="95" t="s">
        <v>345</v>
      </c>
      <c r="F3231" s="96">
        <v>460763</v>
      </c>
      <c r="G3231" s="95" t="s">
        <v>345</v>
      </c>
    </row>
    <row r="3232" spans="1:7">
      <c r="A3232" s="95" t="s">
        <v>838</v>
      </c>
      <c r="D3232" s="95" t="s">
        <v>345</v>
      </c>
      <c r="F3232" s="96">
        <v>6900</v>
      </c>
      <c r="G3232" s="95" t="s">
        <v>345</v>
      </c>
    </row>
    <row r="3233" spans="1:7">
      <c r="A3233" s="95" t="s">
        <v>839</v>
      </c>
      <c r="D3233" s="95" t="s">
        <v>345</v>
      </c>
      <c r="F3233" s="96">
        <v>257040</v>
      </c>
      <c r="G3233" s="95" t="s">
        <v>345</v>
      </c>
    </row>
    <row r="3234" spans="1:7">
      <c r="A3234" s="95" t="s">
        <v>841</v>
      </c>
      <c r="D3234" s="95" t="s">
        <v>345</v>
      </c>
      <c r="F3234" s="96">
        <v>70000</v>
      </c>
      <c r="G3234" s="95" t="s">
        <v>345</v>
      </c>
    </row>
    <row r="3235" spans="1:7">
      <c r="A3235" s="95" t="s">
        <v>1762</v>
      </c>
      <c r="D3235" s="95" t="s">
        <v>345</v>
      </c>
      <c r="F3235" s="96">
        <v>-6900</v>
      </c>
      <c r="G3235" s="96">
        <v>39229586</v>
      </c>
    </row>
    <row r="3236" spans="1:7">
      <c r="A3236" s="95" t="s">
        <v>1763</v>
      </c>
      <c r="D3236" s="95" t="s">
        <v>345</v>
      </c>
      <c r="E3236" s="96">
        <v>48560</v>
      </c>
      <c r="G3236" s="95" t="s">
        <v>345</v>
      </c>
    </row>
    <row r="3237" spans="1:7">
      <c r="A3237" s="95" t="s">
        <v>1764</v>
      </c>
      <c r="D3237" s="95" t="s">
        <v>345</v>
      </c>
      <c r="E3237" s="96">
        <v>18000</v>
      </c>
      <c r="G3237" s="95" t="s">
        <v>345</v>
      </c>
    </row>
    <row r="3238" spans="1:7">
      <c r="A3238" s="95" t="s">
        <v>1765</v>
      </c>
      <c r="D3238" s="95" t="s">
        <v>345</v>
      </c>
      <c r="E3238" s="96">
        <v>18800</v>
      </c>
      <c r="G3238" s="95" t="s">
        <v>345</v>
      </c>
    </row>
    <row r="3239" spans="1:7">
      <c r="A3239" s="95" t="s">
        <v>1766</v>
      </c>
      <c r="D3239" s="95" t="s">
        <v>345</v>
      </c>
      <c r="E3239" s="96">
        <v>16170</v>
      </c>
      <c r="G3239" s="95" t="s">
        <v>345</v>
      </c>
    </row>
    <row r="3240" spans="1:7">
      <c r="A3240" s="95" t="s">
        <v>1767</v>
      </c>
      <c r="D3240" s="95" t="s">
        <v>345</v>
      </c>
      <c r="E3240" s="96">
        <v>102000</v>
      </c>
      <c r="G3240" s="95" t="s">
        <v>345</v>
      </c>
    </row>
    <row r="3241" spans="1:7">
      <c r="A3241" s="95" t="s">
        <v>1768</v>
      </c>
      <c r="D3241" s="95" t="s">
        <v>345</v>
      </c>
      <c r="E3241" s="96">
        <v>21950</v>
      </c>
      <c r="G3241" s="95" t="s">
        <v>345</v>
      </c>
    </row>
    <row r="3242" spans="1:7">
      <c r="A3242" s="95" t="s">
        <v>1769</v>
      </c>
      <c r="D3242" s="95" t="s">
        <v>345</v>
      </c>
      <c r="E3242" s="96">
        <v>25940</v>
      </c>
      <c r="G3242" s="95" t="s">
        <v>345</v>
      </c>
    </row>
    <row r="3243" spans="1:7">
      <c r="A3243" s="95" t="s">
        <v>1770</v>
      </c>
      <c r="D3243" s="95" t="s">
        <v>345</v>
      </c>
      <c r="E3243" s="96">
        <v>10700</v>
      </c>
      <c r="G3243" s="95" t="s">
        <v>345</v>
      </c>
    </row>
    <row r="3244" spans="1:7">
      <c r="A3244" s="95" t="s">
        <v>1771</v>
      </c>
      <c r="D3244" s="95" t="s">
        <v>400</v>
      </c>
      <c r="E3244" s="96">
        <v>520163</v>
      </c>
      <c r="G3244" s="95" t="s">
        <v>345</v>
      </c>
    </row>
    <row r="3245" spans="1:7">
      <c r="A3245" s="95" t="s">
        <v>1772</v>
      </c>
      <c r="D3245" s="95" t="s">
        <v>400</v>
      </c>
      <c r="E3245" s="96">
        <v>-178463</v>
      </c>
      <c r="G3245" s="95" t="s">
        <v>345</v>
      </c>
    </row>
    <row r="3246" spans="1:7">
      <c r="A3246" s="95" t="s">
        <v>1773</v>
      </c>
      <c r="D3246" s="95" t="s">
        <v>400</v>
      </c>
      <c r="E3246" s="96">
        <v>-284636</v>
      </c>
      <c r="G3246" s="95" t="s">
        <v>345</v>
      </c>
    </row>
    <row r="3247" spans="1:7">
      <c r="A3247" s="95" t="s">
        <v>843</v>
      </c>
      <c r="D3247" s="95" t="s">
        <v>345</v>
      </c>
      <c r="F3247" s="96">
        <v>520163</v>
      </c>
      <c r="G3247" s="95" t="s">
        <v>345</v>
      </c>
    </row>
    <row r="3248" spans="1:7">
      <c r="A3248" s="95" t="s">
        <v>843</v>
      </c>
      <c r="D3248" s="95" t="s">
        <v>345</v>
      </c>
      <c r="F3248" s="96">
        <v>-178463</v>
      </c>
      <c r="G3248" s="95" t="s">
        <v>345</v>
      </c>
    </row>
    <row r="3249" spans="1:7">
      <c r="A3249" s="95" t="s">
        <v>843</v>
      </c>
      <c r="D3249" s="95" t="s">
        <v>345</v>
      </c>
      <c r="F3249" s="96">
        <v>-284636</v>
      </c>
      <c r="G3249" s="95" t="s">
        <v>345</v>
      </c>
    </row>
    <row r="3250" spans="1:7">
      <c r="A3250" s="95" t="s">
        <v>845</v>
      </c>
      <c r="D3250" s="95" t="s">
        <v>9315</v>
      </c>
      <c r="F3250" s="96">
        <v>495413</v>
      </c>
      <c r="G3250" s="95" t="s">
        <v>345</v>
      </c>
    </row>
    <row r="3251" spans="1:7">
      <c r="A3251" s="95" t="s">
        <v>845</v>
      </c>
      <c r="D3251" s="95" t="s">
        <v>345</v>
      </c>
      <c r="F3251" s="96">
        <v>32000</v>
      </c>
      <c r="G3251" s="95" t="s">
        <v>345</v>
      </c>
    </row>
    <row r="3252" spans="1:7">
      <c r="A3252" s="95" t="s">
        <v>845</v>
      </c>
      <c r="D3252" s="95" t="s">
        <v>345</v>
      </c>
      <c r="F3252" s="96">
        <v>32000</v>
      </c>
      <c r="G3252" s="95" t="s">
        <v>345</v>
      </c>
    </row>
    <row r="3253" spans="1:7">
      <c r="A3253" s="95" t="s">
        <v>845</v>
      </c>
      <c r="D3253" s="95" t="s">
        <v>345</v>
      </c>
      <c r="F3253" s="96">
        <v>66200</v>
      </c>
      <c r="G3253" s="95" t="s">
        <v>345</v>
      </c>
    </row>
    <row r="3254" spans="1:7">
      <c r="A3254" s="95" t="s">
        <v>845</v>
      </c>
      <c r="D3254" s="95" t="s">
        <v>345</v>
      </c>
      <c r="F3254" s="96">
        <v>10700</v>
      </c>
      <c r="G3254" s="95" t="s">
        <v>345</v>
      </c>
    </row>
    <row r="3255" spans="1:7">
      <c r="A3255" s="95" t="s">
        <v>846</v>
      </c>
      <c r="D3255" s="95" t="s">
        <v>345</v>
      </c>
      <c r="F3255" s="96">
        <v>25770</v>
      </c>
      <c r="G3255" s="95" t="s">
        <v>345</v>
      </c>
    </row>
    <row r="3256" spans="1:7">
      <c r="A3256" s="95" t="s">
        <v>846</v>
      </c>
      <c r="D3256" s="95" t="s">
        <v>345</v>
      </c>
      <c r="F3256" s="96">
        <v>166740</v>
      </c>
      <c r="G3256" s="95" t="s">
        <v>345</v>
      </c>
    </row>
    <row r="3257" spans="1:7">
      <c r="A3257" s="95" t="s">
        <v>1774</v>
      </c>
      <c r="D3257" s="95" t="s">
        <v>9315</v>
      </c>
      <c r="E3257" s="96">
        <v>64000</v>
      </c>
      <c r="G3257" s="96">
        <v>38726883</v>
      </c>
    </row>
    <row r="3258" spans="1:7">
      <c r="A3258" s="95" t="s">
        <v>1775</v>
      </c>
      <c r="D3258" s="95" t="s">
        <v>345</v>
      </c>
      <c r="E3258" s="96">
        <v>231000</v>
      </c>
      <c r="G3258" s="95" t="s">
        <v>345</v>
      </c>
    </row>
    <row r="3259" spans="1:7">
      <c r="A3259" s="95" t="s">
        <v>1776</v>
      </c>
      <c r="D3259" s="95" t="s">
        <v>345</v>
      </c>
      <c r="E3259" s="96">
        <v>56750</v>
      </c>
      <c r="G3259" s="95" t="s">
        <v>345</v>
      </c>
    </row>
    <row r="3260" spans="1:7">
      <c r="A3260" s="95" t="s">
        <v>1777</v>
      </c>
      <c r="D3260" s="95" t="s">
        <v>345</v>
      </c>
      <c r="E3260" s="96">
        <v>38170</v>
      </c>
      <c r="G3260" s="95" t="s">
        <v>345</v>
      </c>
    </row>
    <row r="3261" spans="1:7">
      <c r="A3261" s="95" t="s">
        <v>1778</v>
      </c>
      <c r="D3261" s="95" t="s">
        <v>345</v>
      </c>
      <c r="E3261" s="96">
        <v>6160</v>
      </c>
      <c r="G3261" s="95" t="s">
        <v>345</v>
      </c>
    </row>
    <row r="3262" spans="1:7">
      <c r="A3262" s="95" t="s">
        <v>1779</v>
      </c>
      <c r="D3262" s="95" t="s">
        <v>345</v>
      </c>
      <c r="E3262" s="96">
        <v>48000</v>
      </c>
      <c r="G3262" s="95" t="s">
        <v>345</v>
      </c>
    </row>
    <row r="3263" spans="1:7">
      <c r="A3263" s="95" t="s">
        <v>1780</v>
      </c>
      <c r="D3263" s="95" t="s">
        <v>345</v>
      </c>
      <c r="E3263" s="96">
        <v>31970</v>
      </c>
      <c r="G3263" s="95" t="s">
        <v>345</v>
      </c>
    </row>
    <row r="3264" spans="1:7">
      <c r="A3264" s="95" t="s">
        <v>1781</v>
      </c>
      <c r="D3264" s="95" t="s">
        <v>345</v>
      </c>
      <c r="E3264" s="96">
        <v>16600</v>
      </c>
      <c r="G3264" s="95" t="s">
        <v>345</v>
      </c>
    </row>
    <row r="3265" spans="1:7">
      <c r="A3265" s="95" t="s">
        <v>1782</v>
      </c>
      <c r="D3265" s="95" t="s">
        <v>345</v>
      </c>
      <c r="E3265" s="96">
        <v>36000</v>
      </c>
      <c r="G3265" s="95" t="s">
        <v>345</v>
      </c>
    </row>
    <row r="3266" spans="1:7">
      <c r="A3266" s="95" t="s">
        <v>1783</v>
      </c>
      <c r="D3266" s="95" t="s">
        <v>345</v>
      </c>
      <c r="E3266" s="96">
        <v>66200</v>
      </c>
      <c r="G3266" s="95" t="s">
        <v>345</v>
      </c>
    </row>
    <row r="3267" spans="1:7">
      <c r="A3267" s="95" t="s">
        <v>1784</v>
      </c>
      <c r="D3267" s="95" t="s">
        <v>345</v>
      </c>
      <c r="E3267" s="96">
        <v>11500</v>
      </c>
      <c r="G3267" s="95" t="s">
        <v>345</v>
      </c>
    </row>
    <row r="3268" spans="1:7">
      <c r="A3268" s="95" t="s">
        <v>1785</v>
      </c>
      <c r="D3268" s="95" t="s">
        <v>345</v>
      </c>
      <c r="E3268" s="96">
        <v>17800</v>
      </c>
      <c r="G3268" s="95" t="s">
        <v>345</v>
      </c>
    </row>
    <row r="3269" spans="1:7">
      <c r="A3269" s="95" t="s">
        <v>1786</v>
      </c>
      <c r="D3269" s="95" t="s">
        <v>400</v>
      </c>
      <c r="E3269" s="96">
        <v>1346123</v>
      </c>
      <c r="G3269" s="95" t="s">
        <v>345</v>
      </c>
    </row>
    <row r="3270" spans="1:7">
      <c r="A3270" s="95" t="s">
        <v>1787</v>
      </c>
      <c r="D3270" s="95" t="s">
        <v>400</v>
      </c>
      <c r="E3270" s="96">
        <v>-145350</v>
      </c>
      <c r="G3270" s="95" t="s">
        <v>345</v>
      </c>
    </row>
    <row r="3271" spans="1:7">
      <c r="A3271" s="95" t="s">
        <v>848</v>
      </c>
      <c r="D3271" s="95" t="s">
        <v>345</v>
      </c>
      <c r="F3271" s="96">
        <v>1346123</v>
      </c>
      <c r="G3271" s="95" t="s">
        <v>345</v>
      </c>
    </row>
    <row r="3272" spans="1:7">
      <c r="A3272" s="95" t="s">
        <v>848</v>
      </c>
      <c r="D3272" s="95" t="s">
        <v>345</v>
      </c>
      <c r="F3272" s="96">
        <v>-145350</v>
      </c>
      <c r="G3272" s="95" t="s">
        <v>345</v>
      </c>
    </row>
    <row r="3273" spans="1:7">
      <c r="A3273" s="95" t="s">
        <v>849</v>
      </c>
      <c r="D3273" s="95" t="s">
        <v>9315</v>
      </c>
      <c r="F3273" s="96">
        <v>5849112</v>
      </c>
      <c r="G3273" s="95" t="s">
        <v>345</v>
      </c>
    </row>
    <row r="3274" spans="1:7">
      <c r="A3274" s="95" t="s">
        <v>849</v>
      </c>
      <c r="D3274" s="95" t="s">
        <v>9315</v>
      </c>
      <c r="F3274" s="96">
        <v>208153</v>
      </c>
      <c r="G3274" s="95" t="s">
        <v>345</v>
      </c>
    </row>
    <row r="3275" spans="1:7">
      <c r="A3275" s="95" t="s">
        <v>849</v>
      </c>
      <c r="D3275" s="95" t="s">
        <v>345</v>
      </c>
      <c r="F3275" s="96">
        <v>108000</v>
      </c>
      <c r="G3275" s="95" t="s">
        <v>345</v>
      </c>
    </row>
    <row r="3276" spans="1:7">
      <c r="A3276" s="95" t="s">
        <v>849</v>
      </c>
      <c r="D3276" s="95" t="s">
        <v>345</v>
      </c>
      <c r="F3276" s="96">
        <v>17800</v>
      </c>
      <c r="G3276" s="95" t="s">
        <v>345</v>
      </c>
    </row>
    <row r="3277" spans="1:7">
      <c r="A3277" s="95" t="s">
        <v>1788</v>
      </c>
      <c r="D3277" s="95" t="s">
        <v>9315</v>
      </c>
      <c r="E3277" s="96">
        <v>108000</v>
      </c>
      <c r="G3277" s="95" t="s">
        <v>345</v>
      </c>
    </row>
    <row r="3278" spans="1:7">
      <c r="A3278" s="95" t="s">
        <v>851</v>
      </c>
      <c r="D3278" s="95" t="s">
        <v>345</v>
      </c>
      <c r="F3278" s="96">
        <v>1119130</v>
      </c>
      <c r="G3278" s="96">
        <v>32092838</v>
      </c>
    </row>
    <row r="3279" spans="1:7">
      <c r="A3279" s="95" t="s">
        <v>1789</v>
      </c>
      <c r="D3279" s="95" t="s">
        <v>345</v>
      </c>
      <c r="E3279" s="96">
        <v>25850</v>
      </c>
      <c r="G3279" s="95" t="s">
        <v>345</v>
      </c>
    </row>
    <row r="3280" spans="1:7">
      <c r="A3280" s="95" t="s">
        <v>1790</v>
      </c>
      <c r="D3280" s="95" t="s">
        <v>345</v>
      </c>
      <c r="E3280" s="96">
        <v>21720</v>
      </c>
      <c r="G3280" s="95" t="s">
        <v>345</v>
      </c>
    </row>
    <row r="3281" spans="1:7">
      <c r="A3281" s="95" t="s">
        <v>1791</v>
      </c>
      <c r="D3281" s="95" t="s">
        <v>345</v>
      </c>
      <c r="E3281" s="96">
        <v>8380</v>
      </c>
      <c r="G3281" s="95" t="s">
        <v>345</v>
      </c>
    </row>
    <row r="3282" spans="1:7">
      <c r="A3282" s="95" t="s">
        <v>1792</v>
      </c>
      <c r="D3282" s="95" t="s">
        <v>345</v>
      </c>
      <c r="E3282" s="96">
        <v>126500</v>
      </c>
      <c r="G3282" s="95" t="s">
        <v>345</v>
      </c>
    </row>
    <row r="3283" spans="1:7">
      <c r="A3283" s="95" t="s">
        <v>1793</v>
      </c>
      <c r="D3283" s="95" t="s">
        <v>345</v>
      </c>
      <c r="E3283" s="96">
        <v>69720</v>
      </c>
      <c r="G3283" s="95" t="s">
        <v>345</v>
      </c>
    </row>
    <row r="3284" spans="1:7">
      <c r="A3284" s="95" t="s">
        <v>1794</v>
      </c>
      <c r="D3284" s="95" t="s">
        <v>345</v>
      </c>
      <c r="E3284" s="96">
        <v>29320</v>
      </c>
      <c r="G3284" s="95" t="s">
        <v>345</v>
      </c>
    </row>
    <row r="3285" spans="1:7">
      <c r="A3285" s="95" t="s">
        <v>1795</v>
      </c>
      <c r="D3285" s="95" t="s">
        <v>400</v>
      </c>
      <c r="E3285" s="96">
        <v>1471841</v>
      </c>
      <c r="G3285" s="95" t="s">
        <v>345</v>
      </c>
    </row>
    <row r="3286" spans="1:7">
      <c r="A3286" s="95" t="s">
        <v>1796</v>
      </c>
      <c r="D3286" s="95" t="s">
        <v>400</v>
      </c>
      <c r="E3286" s="96">
        <v>115305</v>
      </c>
      <c r="G3286" s="95" t="s">
        <v>345</v>
      </c>
    </row>
    <row r="3287" spans="1:7">
      <c r="A3287" s="95" t="s">
        <v>1797</v>
      </c>
      <c r="D3287" s="95" t="s">
        <v>400</v>
      </c>
      <c r="E3287" s="96">
        <v>-414188</v>
      </c>
      <c r="G3287" s="95" t="s">
        <v>345</v>
      </c>
    </row>
    <row r="3288" spans="1:7">
      <c r="A3288" s="95" t="s">
        <v>853</v>
      </c>
      <c r="D3288" s="95" t="s">
        <v>345</v>
      </c>
      <c r="F3288" s="96">
        <v>1471841</v>
      </c>
      <c r="G3288" s="95" t="s">
        <v>345</v>
      </c>
    </row>
    <row r="3289" spans="1:7">
      <c r="A3289" s="95" t="s">
        <v>853</v>
      </c>
      <c r="D3289" s="95" t="s">
        <v>345</v>
      </c>
      <c r="F3289" s="96">
        <v>-414188</v>
      </c>
      <c r="G3289" s="95" t="s">
        <v>345</v>
      </c>
    </row>
    <row r="3290" spans="1:7">
      <c r="A3290" s="95" t="s">
        <v>853</v>
      </c>
      <c r="D3290" s="95" t="s">
        <v>345</v>
      </c>
      <c r="F3290" s="96">
        <v>115305</v>
      </c>
      <c r="G3290" s="95" t="s">
        <v>345</v>
      </c>
    </row>
    <row r="3291" spans="1:7">
      <c r="A3291" s="95" t="s">
        <v>1798</v>
      </c>
      <c r="D3291" s="95" t="s">
        <v>9315</v>
      </c>
      <c r="E3291" s="96">
        <v>4004</v>
      </c>
      <c r="G3291" s="95" t="s">
        <v>345</v>
      </c>
    </row>
    <row r="3292" spans="1:7">
      <c r="A3292" s="95" t="s">
        <v>1799</v>
      </c>
      <c r="D3292" s="95" t="s">
        <v>9315</v>
      </c>
      <c r="E3292" s="96">
        <v>8350</v>
      </c>
      <c r="G3292" s="95" t="s">
        <v>345</v>
      </c>
    </row>
    <row r="3293" spans="1:7">
      <c r="A3293" s="95" t="s">
        <v>858</v>
      </c>
      <c r="D3293" s="95" t="s">
        <v>345</v>
      </c>
      <c r="F3293" s="96">
        <v>356410</v>
      </c>
      <c r="G3293" s="96">
        <v>32030272</v>
      </c>
    </row>
    <row r="3294" spans="1:7">
      <c r="A3294" s="95" t="s">
        <v>1800</v>
      </c>
      <c r="D3294" s="95" t="s">
        <v>9315</v>
      </c>
      <c r="E3294" s="96">
        <v>15000</v>
      </c>
      <c r="G3294" s="96">
        <v>32045272</v>
      </c>
    </row>
    <row r="3295" spans="1:7">
      <c r="A3295" s="95" t="s">
        <v>1801</v>
      </c>
      <c r="D3295" s="95" t="s">
        <v>9315</v>
      </c>
      <c r="E3295" s="96">
        <v>94338</v>
      </c>
      <c r="G3295" s="95" t="s">
        <v>345</v>
      </c>
    </row>
    <row r="3296" spans="1:7">
      <c r="A3296" s="95" t="s">
        <v>1802</v>
      </c>
      <c r="D3296" s="95" t="s">
        <v>9315</v>
      </c>
      <c r="E3296" s="96">
        <v>280514</v>
      </c>
      <c r="G3296" s="95" t="s">
        <v>345</v>
      </c>
    </row>
    <row r="3297" spans="1:7">
      <c r="A3297" s="95" t="s">
        <v>1803</v>
      </c>
      <c r="D3297" s="95" t="s">
        <v>9315</v>
      </c>
      <c r="E3297" s="96">
        <v>294291</v>
      </c>
      <c r="G3297" s="95" t="s">
        <v>345</v>
      </c>
    </row>
    <row r="3298" spans="1:7">
      <c r="A3298" s="95" t="s">
        <v>1804</v>
      </c>
      <c r="D3298" s="95" t="s">
        <v>9315</v>
      </c>
      <c r="E3298" s="96">
        <v>185801</v>
      </c>
      <c r="G3298" s="95" t="s">
        <v>345</v>
      </c>
    </row>
    <row r="3299" spans="1:7">
      <c r="A3299" s="95" t="s">
        <v>1805</v>
      </c>
      <c r="D3299" s="95" t="s">
        <v>345</v>
      </c>
      <c r="E3299" s="96">
        <v>66000</v>
      </c>
      <c r="G3299" s="95" t="s">
        <v>345</v>
      </c>
    </row>
    <row r="3300" spans="1:7">
      <c r="A3300" s="95" t="s">
        <v>1806</v>
      </c>
      <c r="D3300" s="95" t="s">
        <v>345</v>
      </c>
      <c r="E3300" s="96">
        <v>164700</v>
      </c>
      <c r="G3300" s="95" t="s">
        <v>345</v>
      </c>
    </row>
    <row r="3301" spans="1:7">
      <c r="A3301" s="95" t="s">
        <v>1807</v>
      </c>
      <c r="D3301" s="95" t="s">
        <v>345</v>
      </c>
      <c r="E3301" s="96">
        <v>48000</v>
      </c>
      <c r="G3301" s="95" t="s">
        <v>345</v>
      </c>
    </row>
    <row r="3302" spans="1:7">
      <c r="A3302" s="95" t="s">
        <v>1808</v>
      </c>
      <c r="D3302" s="95" t="s">
        <v>345</v>
      </c>
      <c r="E3302" s="96">
        <v>26190</v>
      </c>
      <c r="G3302" s="95" t="s">
        <v>345</v>
      </c>
    </row>
    <row r="3303" spans="1:7">
      <c r="A3303" s="95" t="s">
        <v>1809</v>
      </c>
      <c r="D3303" s="95" t="s">
        <v>345</v>
      </c>
      <c r="E3303" s="96">
        <v>212850</v>
      </c>
      <c r="G3303" s="95" t="s">
        <v>345</v>
      </c>
    </row>
    <row r="3304" spans="1:7">
      <c r="A3304" s="95" t="s">
        <v>1810</v>
      </c>
      <c r="D3304" s="95" t="s">
        <v>345</v>
      </c>
      <c r="E3304" s="96">
        <v>108000</v>
      </c>
      <c r="G3304" s="95" t="s">
        <v>345</v>
      </c>
    </row>
    <row r="3305" spans="1:7">
      <c r="A3305" s="95" t="s">
        <v>1811</v>
      </c>
      <c r="D3305" s="95" t="s">
        <v>345</v>
      </c>
      <c r="E3305" s="96">
        <v>41130</v>
      </c>
      <c r="G3305" s="95" t="s">
        <v>345</v>
      </c>
    </row>
    <row r="3306" spans="1:7">
      <c r="A3306" s="95" t="s">
        <v>1812</v>
      </c>
      <c r="D3306" s="95" t="s">
        <v>345</v>
      </c>
      <c r="E3306" s="96">
        <v>26600</v>
      </c>
      <c r="G3306" s="95" t="s">
        <v>345</v>
      </c>
    </row>
    <row r="3307" spans="1:7">
      <c r="A3307" s="95" t="s">
        <v>1813</v>
      </c>
      <c r="D3307" s="95" t="s">
        <v>345</v>
      </c>
      <c r="E3307" s="96">
        <v>9630</v>
      </c>
      <c r="G3307" s="95" t="s">
        <v>345</v>
      </c>
    </row>
    <row r="3308" spans="1:7">
      <c r="A3308" s="95" t="s">
        <v>1814</v>
      </c>
      <c r="D3308" s="95" t="s">
        <v>345</v>
      </c>
      <c r="E3308" s="96">
        <v>21200</v>
      </c>
      <c r="G3308" s="95" t="s">
        <v>345</v>
      </c>
    </row>
    <row r="3309" spans="1:7">
      <c r="A3309" s="95" t="s">
        <v>1815</v>
      </c>
      <c r="D3309" s="95" t="s">
        <v>345</v>
      </c>
      <c r="E3309" s="96">
        <v>8070</v>
      </c>
      <c r="G3309" s="95" t="s">
        <v>345</v>
      </c>
    </row>
    <row r="3310" spans="1:7">
      <c r="A3310" s="95" t="s">
        <v>1816</v>
      </c>
      <c r="D3310" s="95" t="s">
        <v>345</v>
      </c>
      <c r="E3310" s="96">
        <v>14450</v>
      </c>
      <c r="G3310" s="95" t="s">
        <v>345</v>
      </c>
    </row>
    <row r="3311" spans="1:7">
      <c r="A3311" s="95" t="s">
        <v>1817</v>
      </c>
      <c r="D3311" s="95" t="s">
        <v>345</v>
      </c>
      <c r="E3311" s="96">
        <v>11320</v>
      </c>
      <c r="G3311" s="95" t="s">
        <v>345</v>
      </c>
    </row>
    <row r="3312" spans="1:7">
      <c r="A3312" s="95" t="s">
        <v>1818</v>
      </c>
      <c r="D3312" s="95" t="s">
        <v>345</v>
      </c>
      <c r="E3312" s="96">
        <v>4850</v>
      </c>
      <c r="G3312" s="95" t="s">
        <v>345</v>
      </c>
    </row>
    <row r="3313" spans="1:7">
      <c r="A3313" s="95" t="s">
        <v>1819</v>
      </c>
      <c r="D3313" s="95" t="s">
        <v>400</v>
      </c>
      <c r="E3313" s="96">
        <v>544631</v>
      </c>
      <c r="G3313" s="95" t="s">
        <v>345</v>
      </c>
    </row>
    <row r="3314" spans="1:7">
      <c r="A3314" s="95" t="s">
        <v>1820</v>
      </c>
      <c r="D3314" s="95" t="s">
        <v>400</v>
      </c>
      <c r="E3314" s="96">
        <v>-155394</v>
      </c>
      <c r="G3314" s="95" t="s">
        <v>345</v>
      </c>
    </row>
    <row r="3315" spans="1:7">
      <c r="A3315" s="95" t="s">
        <v>862</v>
      </c>
      <c r="D3315" s="95" t="s">
        <v>345</v>
      </c>
      <c r="F3315" s="96">
        <v>544631</v>
      </c>
      <c r="G3315" s="95" t="s">
        <v>345</v>
      </c>
    </row>
    <row r="3316" spans="1:7">
      <c r="A3316" s="95" t="s">
        <v>862</v>
      </c>
      <c r="D3316" s="95" t="s">
        <v>345</v>
      </c>
      <c r="F3316" s="96">
        <v>-155394</v>
      </c>
      <c r="G3316" s="95" t="s">
        <v>345</v>
      </c>
    </row>
    <row r="3317" spans="1:7">
      <c r="A3317" s="95" t="s">
        <v>864</v>
      </c>
      <c r="D3317" s="95" t="s">
        <v>345</v>
      </c>
      <c r="F3317" s="96">
        <v>825890</v>
      </c>
      <c r="G3317" s="95" t="s">
        <v>345</v>
      </c>
    </row>
    <row r="3318" spans="1:7">
      <c r="A3318" s="95" t="s">
        <v>864</v>
      </c>
      <c r="D3318" s="95" t="s">
        <v>345</v>
      </c>
      <c r="F3318" s="96">
        <v>15000</v>
      </c>
      <c r="G3318" s="95" t="s">
        <v>345</v>
      </c>
    </row>
    <row r="3319" spans="1:7">
      <c r="A3319" s="95" t="s">
        <v>865</v>
      </c>
      <c r="D3319" s="95" t="s">
        <v>345</v>
      </c>
      <c r="F3319" s="96">
        <v>-50000</v>
      </c>
      <c r="G3319" s="95" t="s">
        <v>345</v>
      </c>
    </row>
    <row r="3320" spans="1:7">
      <c r="A3320" s="95" t="s">
        <v>866</v>
      </c>
      <c r="D3320" s="95" t="s">
        <v>345</v>
      </c>
      <c r="F3320" s="96">
        <v>631460</v>
      </c>
      <c r="G3320" s="95" t="s">
        <v>345</v>
      </c>
    </row>
    <row r="3321" spans="1:7">
      <c r="A3321" s="95" t="s">
        <v>866</v>
      </c>
      <c r="D3321" s="95" t="s">
        <v>345</v>
      </c>
      <c r="F3321" s="96">
        <v>56800</v>
      </c>
      <c r="G3321" s="95" t="s">
        <v>345</v>
      </c>
    </row>
    <row r="3322" spans="1:7">
      <c r="A3322" s="95" t="s">
        <v>1821</v>
      </c>
      <c r="D3322" s="95" t="s">
        <v>415</v>
      </c>
      <c r="E3322" s="96">
        <v>-50000</v>
      </c>
      <c r="G3322" s="96">
        <v>32134056</v>
      </c>
    </row>
    <row r="3323" spans="1:7">
      <c r="A3323" s="95" t="s">
        <v>1822</v>
      </c>
      <c r="D3323" s="95" t="s">
        <v>345</v>
      </c>
      <c r="E3323" s="96">
        <v>28880</v>
      </c>
      <c r="G3323" s="95" t="s">
        <v>345</v>
      </c>
    </row>
    <row r="3324" spans="1:7">
      <c r="A3324" s="95" t="s">
        <v>1823</v>
      </c>
      <c r="D3324" s="95" t="s">
        <v>345</v>
      </c>
      <c r="E3324" s="96">
        <v>22800</v>
      </c>
      <c r="G3324" s="95" t="s">
        <v>345</v>
      </c>
    </row>
    <row r="3325" spans="1:7">
      <c r="A3325" s="95" t="s">
        <v>1824</v>
      </c>
      <c r="D3325" s="95" t="s">
        <v>345</v>
      </c>
      <c r="E3325" s="96">
        <v>61050</v>
      </c>
      <c r="G3325" s="95" t="s">
        <v>345</v>
      </c>
    </row>
    <row r="3326" spans="1:7">
      <c r="A3326" s="95" t="s">
        <v>1825</v>
      </c>
      <c r="D3326" s="95" t="s">
        <v>345</v>
      </c>
      <c r="E3326" s="96">
        <v>141140</v>
      </c>
      <c r="G3326" s="95" t="s">
        <v>345</v>
      </c>
    </row>
    <row r="3327" spans="1:7">
      <c r="A3327" s="95" t="s">
        <v>1826</v>
      </c>
      <c r="D3327" s="95" t="s">
        <v>345</v>
      </c>
      <c r="E3327" s="96">
        <v>162040</v>
      </c>
      <c r="G3327" s="95" t="s">
        <v>345</v>
      </c>
    </row>
    <row r="3328" spans="1:7">
      <c r="A3328" s="95" t="s">
        <v>1827</v>
      </c>
      <c r="D3328" s="95" t="s">
        <v>400</v>
      </c>
      <c r="E3328" s="96">
        <v>830111</v>
      </c>
      <c r="G3328" s="95" t="s">
        <v>345</v>
      </c>
    </row>
    <row r="3329" spans="1:7">
      <c r="A3329" s="95" t="s">
        <v>1828</v>
      </c>
      <c r="D3329" s="95" t="s">
        <v>400</v>
      </c>
      <c r="E3329" s="96">
        <v>54000</v>
      </c>
      <c r="G3329" s="95" t="s">
        <v>345</v>
      </c>
    </row>
    <row r="3330" spans="1:7">
      <c r="A3330" s="95" t="s">
        <v>1829</v>
      </c>
      <c r="D3330" s="95" t="s">
        <v>400</v>
      </c>
      <c r="E3330" s="96">
        <v>-296312</v>
      </c>
      <c r="G3330" s="95" t="s">
        <v>345</v>
      </c>
    </row>
    <row r="3331" spans="1:7">
      <c r="A3331" s="95" t="s">
        <v>1830</v>
      </c>
      <c r="D3331" s="95" t="s">
        <v>9315</v>
      </c>
      <c r="E3331" s="96">
        <v>8000</v>
      </c>
      <c r="G3331" s="95" t="s">
        <v>345</v>
      </c>
    </row>
    <row r="3332" spans="1:7">
      <c r="A3332" s="95" t="s">
        <v>869</v>
      </c>
      <c r="D3332" s="95" t="s">
        <v>345</v>
      </c>
      <c r="F3332" s="96">
        <v>830111</v>
      </c>
      <c r="G3332" s="95" t="s">
        <v>345</v>
      </c>
    </row>
    <row r="3333" spans="1:7">
      <c r="A3333" s="95" t="s">
        <v>869</v>
      </c>
      <c r="D3333" s="95" t="s">
        <v>345</v>
      </c>
      <c r="F3333" s="96">
        <v>-296312</v>
      </c>
      <c r="G3333" s="95" t="s">
        <v>345</v>
      </c>
    </row>
    <row r="3334" spans="1:7">
      <c r="A3334" s="95" t="s">
        <v>869</v>
      </c>
      <c r="D3334" s="95" t="s">
        <v>345</v>
      </c>
      <c r="F3334" s="96">
        <v>54000</v>
      </c>
      <c r="G3334" s="95" t="s">
        <v>345</v>
      </c>
    </row>
    <row r="3335" spans="1:7">
      <c r="A3335" s="95" t="s">
        <v>871</v>
      </c>
      <c r="D3335" s="95" t="s">
        <v>345</v>
      </c>
      <c r="F3335" s="96">
        <v>8000</v>
      </c>
      <c r="G3335" s="95" t="s">
        <v>345</v>
      </c>
    </row>
    <row r="3336" spans="1:7">
      <c r="A3336" s="95" t="s">
        <v>872</v>
      </c>
      <c r="D3336" s="95" t="s">
        <v>345</v>
      </c>
      <c r="F3336" s="96">
        <v>108030</v>
      </c>
      <c r="G3336" s="96">
        <v>32441936</v>
      </c>
    </row>
    <row r="3337" spans="1:7">
      <c r="A3337" s="95" t="s">
        <v>1831</v>
      </c>
      <c r="D3337" s="95" t="s">
        <v>9315</v>
      </c>
      <c r="E3337" s="96">
        <v>25000</v>
      </c>
      <c r="G3337" s="95" t="s">
        <v>345</v>
      </c>
    </row>
    <row r="3338" spans="1:7">
      <c r="A3338" s="95" t="s">
        <v>1832</v>
      </c>
      <c r="D3338" s="95" t="s">
        <v>345</v>
      </c>
      <c r="E3338" s="96">
        <v>180000</v>
      </c>
      <c r="G3338" s="95" t="s">
        <v>345</v>
      </c>
    </row>
    <row r="3339" spans="1:7">
      <c r="A3339" s="95" t="s">
        <v>1833</v>
      </c>
      <c r="D3339" s="95" t="s">
        <v>345</v>
      </c>
      <c r="E3339" s="96">
        <v>323400</v>
      </c>
      <c r="G3339" s="95" t="s">
        <v>345</v>
      </c>
    </row>
    <row r="3340" spans="1:7">
      <c r="A3340" s="95" t="s">
        <v>1834</v>
      </c>
      <c r="D3340" s="95" t="s">
        <v>345</v>
      </c>
      <c r="E3340" s="96">
        <v>7890</v>
      </c>
      <c r="G3340" s="95" t="s">
        <v>345</v>
      </c>
    </row>
    <row r="3341" spans="1:7">
      <c r="A3341" s="95" t="s">
        <v>1835</v>
      </c>
      <c r="D3341" s="95" t="s">
        <v>345</v>
      </c>
      <c r="E3341" s="96">
        <v>10400</v>
      </c>
      <c r="G3341" s="95" t="s">
        <v>345</v>
      </c>
    </row>
    <row r="3342" spans="1:7">
      <c r="A3342" s="95" t="s">
        <v>1836</v>
      </c>
      <c r="D3342" s="95" t="s">
        <v>400</v>
      </c>
      <c r="E3342" s="96">
        <v>977867</v>
      </c>
      <c r="G3342" s="95" t="s">
        <v>345</v>
      </c>
    </row>
    <row r="3343" spans="1:7">
      <c r="A3343" s="95" t="s">
        <v>1837</v>
      </c>
      <c r="D3343" s="95" t="s">
        <v>400</v>
      </c>
      <c r="E3343" s="96">
        <v>-68007</v>
      </c>
      <c r="G3343" s="95" t="s">
        <v>345</v>
      </c>
    </row>
    <row r="3344" spans="1:7">
      <c r="A3344" s="95" t="s">
        <v>1838</v>
      </c>
      <c r="D3344" s="95" t="s">
        <v>400</v>
      </c>
      <c r="E3344" s="96">
        <v>-54000</v>
      </c>
      <c r="G3344" s="95" t="s">
        <v>345</v>
      </c>
    </row>
    <row r="3345" spans="1:7">
      <c r="A3345" s="95" t="s">
        <v>874</v>
      </c>
      <c r="D3345" s="95" t="s">
        <v>345</v>
      </c>
      <c r="F3345" s="96">
        <v>977867</v>
      </c>
      <c r="G3345" s="95" t="s">
        <v>345</v>
      </c>
    </row>
    <row r="3346" spans="1:7">
      <c r="A3346" s="95" t="s">
        <v>874</v>
      </c>
      <c r="D3346" s="95" t="s">
        <v>345</v>
      </c>
      <c r="F3346" s="96">
        <v>-68007</v>
      </c>
      <c r="G3346" s="95" t="s">
        <v>345</v>
      </c>
    </row>
    <row r="3347" spans="1:7">
      <c r="A3347" s="95" t="s">
        <v>874</v>
      </c>
      <c r="D3347" s="95" t="s">
        <v>345</v>
      </c>
      <c r="F3347" s="96">
        <v>-54000</v>
      </c>
      <c r="G3347" s="95" t="s">
        <v>345</v>
      </c>
    </row>
    <row r="3348" spans="1:7">
      <c r="A3348" s="95" t="s">
        <v>876</v>
      </c>
      <c r="D3348" s="95" t="s">
        <v>9315</v>
      </c>
      <c r="F3348" s="96">
        <v>480092</v>
      </c>
      <c r="G3348" s="95" t="s">
        <v>345</v>
      </c>
    </row>
    <row r="3349" spans="1:7">
      <c r="A3349" s="95" t="s">
        <v>876</v>
      </c>
      <c r="D3349" s="95" t="s">
        <v>345</v>
      </c>
      <c r="F3349" s="96">
        <v>25000</v>
      </c>
      <c r="G3349" s="95" t="s">
        <v>345</v>
      </c>
    </row>
    <row r="3350" spans="1:7">
      <c r="A3350" s="95" t="s">
        <v>876</v>
      </c>
      <c r="D3350" s="95" t="s">
        <v>345</v>
      </c>
      <c r="F3350" s="96">
        <v>77220</v>
      </c>
      <c r="G3350" s="95" t="s">
        <v>345</v>
      </c>
    </row>
    <row r="3351" spans="1:7">
      <c r="A3351" s="95" t="s">
        <v>876</v>
      </c>
      <c r="D3351" s="95" t="s">
        <v>345</v>
      </c>
      <c r="F3351" s="96">
        <v>323400</v>
      </c>
      <c r="G3351" s="95" t="s">
        <v>345</v>
      </c>
    </row>
    <row r="3352" spans="1:7">
      <c r="A3352" s="95" t="s">
        <v>876</v>
      </c>
      <c r="D3352" s="95" t="s">
        <v>345</v>
      </c>
      <c r="F3352" s="96">
        <v>180000</v>
      </c>
      <c r="G3352" s="95" t="s">
        <v>345</v>
      </c>
    </row>
    <row r="3353" spans="1:7">
      <c r="A3353" s="95" t="s">
        <v>877</v>
      </c>
      <c r="D3353" s="95" t="s">
        <v>345</v>
      </c>
      <c r="F3353" s="96">
        <v>1481000</v>
      </c>
      <c r="G3353" s="95" t="s">
        <v>345</v>
      </c>
    </row>
    <row r="3354" spans="1:7">
      <c r="A3354" s="95" t="s">
        <v>878</v>
      </c>
      <c r="D3354" s="95" t="s">
        <v>345</v>
      </c>
      <c r="F3354" s="96">
        <v>492970</v>
      </c>
      <c r="G3354" s="95" t="s">
        <v>345</v>
      </c>
    </row>
    <row r="3355" spans="1:7">
      <c r="A3355" s="95" t="s">
        <v>878</v>
      </c>
      <c r="D3355" s="95" t="s">
        <v>345</v>
      </c>
      <c r="F3355" s="96">
        <v>56800</v>
      </c>
      <c r="G3355" s="95" t="s">
        <v>345</v>
      </c>
    </row>
    <row r="3356" spans="1:7">
      <c r="A3356" s="95" t="s">
        <v>878</v>
      </c>
      <c r="D3356" s="95" t="s">
        <v>345</v>
      </c>
      <c r="F3356" s="96">
        <v>21950</v>
      </c>
      <c r="G3356" s="96">
        <v>29850194</v>
      </c>
    </row>
    <row r="3357" spans="1:7">
      <c r="A3357" s="95" t="s">
        <v>1839</v>
      </c>
      <c r="D3357" s="95" t="s">
        <v>345</v>
      </c>
      <c r="E3357" s="96">
        <v>44500</v>
      </c>
      <c r="G3357" s="95" t="s">
        <v>345</v>
      </c>
    </row>
    <row r="3358" spans="1:7">
      <c r="A3358" s="95" t="s">
        <v>1840</v>
      </c>
      <c r="D3358" s="95" t="s">
        <v>345</v>
      </c>
      <c r="E3358" s="96">
        <v>36000</v>
      </c>
      <c r="G3358" s="95" t="s">
        <v>345</v>
      </c>
    </row>
    <row r="3359" spans="1:7">
      <c r="A3359" s="95" t="s">
        <v>1841</v>
      </c>
      <c r="D3359" s="95" t="s">
        <v>345</v>
      </c>
      <c r="E3359" s="96">
        <v>6700</v>
      </c>
      <c r="G3359" s="95" t="s">
        <v>345</v>
      </c>
    </row>
    <row r="3360" spans="1:7">
      <c r="A3360" s="95" t="s">
        <v>1842</v>
      </c>
      <c r="D3360" s="95" t="s">
        <v>345</v>
      </c>
      <c r="E3360" s="96">
        <v>77220</v>
      </c>
      <c r="G3360" s="95" t="s">
        <v>345</v>
      </c>
    </row>
    <row r="3361" spans="1:7">
      <c r="A3361" s="95" t="s">
        <v>880</v>
      </c>
      <c r="D3361" s="95" t="s">
        <v>9315</v>
      </c>
      <c r="F3361" s="96">
        <v>374852</v>
      </c>
      <c r="G3361" s="95" t="s">
        <v>345</v>
      </c>
    </row>
    <row r="3362" spans="1:7">
      <c r="A3362" s="95" t="s">
        <v>880</v>
      </c>
      <c r="D3362" s="95" t="s">
        <v>345</v>
      </c>
      <c r="F3362" s="96">
        <v>32000</v>
      </c>
      <c r="G3362" s="95" t="s">
        <v>345</v>
      </c>
    </row>
    <row r="3363" spans="1:7">
      <c r="A3363" s="95" t="s">
        <v>1843</v>
      </c>
      <c r="D3363" s="95" t="s">
        <v>400</v>
      </c>
      <c r="E3363" s="96">
        <v>1920511</v>
      </c>
      <c r="G3363" s="95" t="s">
        <v>345</v>
      </c>
    </row>
    <row r="3364" spans="1:7">
      <c r="A3364" s="95" t="s">
        <v>1844</v>
      </c>
      <c r="D3364" s="95" t="s">
        <v>400</v>
      </c>
      <c r="E3364" s="96">
        <v>-458313</v>
      </c>
      <c r="G3364" s="95" t="s">
        <v>345</v>
      </c>
    </row>
    <row r="3365" spans="1:7">
      <c r="A3365" s="95" t="s">
        <v>882</v>
      </c>
      <c r="D3365" s="95" t="s">
        <v>345</v>
      </c>
      <c r="F3365" s="96">
        <v>1920511</v>
      </c>
      <c r="G3365" s="95" t="s">
        <v>345</v>
      </c>
    </row>
    <row r="3366" spans="1:7">
      <c r="A3366" s="95" t="s">
        <v>882</v>
      </c>
      <c r="D3366" s="95" t="s">
        <v>345</v>
      </c>
      <c r="F3366" s="96">
        <v>-458313</v>
      </c>
      <c r="G3366" s="95" t="s">
        <v>345</v>
      </c>
    </row>
    <row r="3367" spans="1:7">
      <c r="A3367" s="95" t="s">
        <v>883</v>
      </c>
      <c r="D3367" s="95" t="s">
        <v>345</v>
      </c>
      <c r="F3367" s="96">
        <v>1116000</v>
      </c>
      <c r="G3367" s="95" t="s">
        <v>345</v>
      </c>
    </row>
    <row r="3368" spans="1:7">
      <c r="A3368" s="95" t="s">
        <v>884</v>
      </c>
      <c r="D3368" s="95" t="s">
        <v>345</v>
      </c>
      <c r="F3368" s="96">
        <v>40660</v>
      </c>
      <c r="G3368" s="95" t="s">
        <v>345</v>
      </c>
    </row>
    <row r="3369" spans="1:7">
      <c r="A3369" s="95" t="s">
        <v>884</v>
      </c>
      <c r="D3369" s="95" t="s">
        <v>345</v>
      </c>
      <c r="F3369" s="96">
        <v>37440</v>
      </c>
      <c r="G3369" s="95" t="s">
        <v>345</v>
      </c>
    </row>
    <row r="3370" spans="1:7">
      <c r="A3370" s="95" t="s">
        <v>1845</v>
      </c>
      <c r="D3370" s="95" t="s">
        <v>9315</v>
      </c>
      <c r="E3370" s="96">
        <v>32000</v>
      </c>
      <c r="G3370" s="96">
        <v>28445662</v>
      </c>
    </row>
    <row r="3371" spans="1:7">
      <c r="A3371" s="95" t="s">
        <v>1846</v>
      </c>
      <c r="D3371" s="95" t="s">
        <v>9315</v>
      </c>
      <c r="E3371" s="96">
        <v>6590</v>
      </c>
      <c r="G3371" s="95" t="s">
        <v>345</v>
      </c>
    </row>
    <row r="3372" spans="1:7">
      <c r="A3372" s="95" t="s">
        <v>1847</v>
      </c>
      <c r="D3372" s="95" t="s">
        <v>9315</v>
      </c>
      <c r="E3372" s="96">
        <v>25000</v>
      </c>
      <c r="G3372" s="95" t="s">
        <v>345</v>
      </c>
    </row>
    <row r="3373" spans="1:7">
      <c r="A3373" s="95" t="s">
        <v>886</v>
      </c>
      <c r="D3373" s="95" t="s">
        <v>345</v>
      </c>
      <c r="F3373" s="96">
        <v>25000</v>
      </c>
      <c r="G3373" s="95" t="s">
        <v>345</v>
      </c>
    </row>
    <row r="3374" spans="1:7">
      <c r="A3374" s="95" t="s">
        <v>1848</v>
      </c>
      <c r="D3374" s="95" t="s">
        <v>400</v>
      </c>
      <c r="E3374" s="96">
        <v>572114</v>
      </c>
      <c r="G3374" s="95" t="s">
        <v>345</v>
      </c>
    </row>
    <row r="3375" spans="1:7">
      <c r="A3375" s="95" t="s">
        <v>1849</v>
      </c>
      <c r="D3375" s="95" t="s">
        <v>400</v>
      </c>
      <c r="E3375" s="96">
        <v>462075</v>
      </c>
      <c r="G3375" s="95" t="s">
        <v>345</v>
      </c>
    </row>
    <row r="3376" spans="1:7">
      <c r="A3376" s="95" t="s">
        <v>1850</v>
      </c>
      <c r="D3376" s="95" t="s">
        <v>400</v>
      </c>
      <c r="E3376" s="96">
        <v>-181387</v>
      </c>
      <c r="G3376" s="95" t="s">
        <v>345</v>
      </c>
    </row>
    <row r="3377" spans="1:7">
      <c r="A3377" s="95" t="s">
        <v>889</v>
      </c>
      <c r="D3377" s="95" t="s">
        <v>345</v>
      </c>
      <c r="F3377" s="96">
        <v>572114</v>
      </c>
      <c r="G3377" s="95" t="s">
        <v>345</v>
      </c>
    </row>
    <row r="3378" spans="1:7">
      <c r="A3378" s="95" t="s">
        <v>889</v>
      </c>
      <c r="D3378" s="95" t="s">
        <v>345</v>
      </c>
      <c r="F3378" s="96">
        <v>-181387</v>
      </c>
      <c r="G3378" s="95" t="s">
        <v>345</v>
      </c>
    </row>
    <row r="3379" spans="1:7">
      <c r="A3379" s="95" t="s">
        <v>889</v>
      </c>
      <c r="D3379" s="95" t="s">
        <v>345</v>
      </c>
      <c r="F3379" s="96">
        <v>462075</v>
      </c>
      <c r="G3379" s="95" t="s">
        <v>345</v>
      </c>
    </row>
    <row r="3380" spans="1:7">
      <c r="A3380" s="95" t="s">
        <v>890</v>
      </c>
      <c r="D3380" s="95" t="s">
        <v>345</v>
      </c>
      <c r="F3380" s="96">
        <v>164400</v>
      </c>
      <c r="G3380" s="95" t="s">
        <v>345</v>
      </c>
    </row>
    <row r="3381" spans="1:7">
      <c r="A3381" s="95" t="s">
        <v>890</v>
      </c>
      <c r="D3381" s="95" t="s">
        <v>345</v>
      </c>
      <c r="F3381" s="96">
        <v>78670</v>
      </c>
      <c r="G3381" s="96">
        <v>28209182</v>
      </c>
    </row>
    <row r="3382" spans="1:7">
      <c r="A3382" s="95" t="s">
        <v>1851</v>
      </c>
      <c r="D3382" s="95" t="s">
        <v>345</v>
      </c>
      <c r="E3382" s="96">
        <v>164700</v>
      </c>
      <c r="G3382" s="95" t="s">
        <v>345</v>
      </c>
    </row>
    <row r="3383" spans="1:7">
      <c r="A3383" s="95" t="s">
        <v>1852</v>
      </c>
      <c r="D3383" s="95" t="s">
        <v>345</v>
      </c>
      <c r="E3383" s="96">
        <v>10180</v>
      </c>
      <c r="G3383" s="95" t="s">
        <v>345</v>
      </c>
    </row>
    <row r="3384" spans="1:7">
      <c r="A3384" s="95" t="s">
        <v>1853</v>
      </c>
      <c r="D3384" s="95" t="s">
        <v>345</v>
      </c>
      <c r="E3384" s="96">
        <v>108000</v>
      </c>
      <c r="G3384" s="95" t="s">
        <v>345</v>
      </c>
    </row>
    <row r="3385" spans="1:7">
      <c r="A3385" s="95" t="s">
        <v>1854</v>
      </c>
      <c r="D3385" s="95" t="s">
        <v>345</v>
      </c>
      <c r="E3385" s="96">
        <v>34000</v>
      </c>
      <c r="G3385" s="95" t="s">
        <v>345</v>
      </c>
    </row>
    <row r="3386" spans="1:7">
      <c r="A3386" s="95" t="s">
        <v>1855</v>
      </c>
      <c r="D3386" s="95" t="s">
        <v>345</v>
      </c>
      <c r="E3386" s="96">
        <v>57000</v>
      </c>
      <c r="G3386" s="95" t="s">
        <v>345</v>
      </c>
    </row>
    <row r="3387" spans="1:7">
      <c r="A3387" s="95" t="s">
        <v>1856</v>
      </c>
      <c r="D3387" s="95" t="s">
        <v>345</v>
      </c>
      <c r="E3387" s="96">
        <v>21340</v>
      </c>
      <c r="G3387" s="95" t="s">
        <v>345</v>
      </c>
    </row>
    <row r="3388" spans="1:7">
      <c r="A3388" s="95" t="s">
        <v>1857</v>
      </c>
      <c r="D3388" s="95" t="s">
        <v>345</v>
      </c>
      <c r="E3388" s="96">
        <v>45370</v>
      </c>
      <c r="G3388" s="95" t="s">
        <v>345</v>
      </c>
    </row>
    <row r="3389" spans="1:7">
      <c r="A3389" s="95" t="s">
        <v>1858</v>
      </c>
      <c r="D3389" s="95" t="s">
        <v>345</v>
      </c>
      <c r="E3389" s="96">
        <v>98200</v>
      </c>
      <c r="G3389" s="95" t="s">
        <v>345</v>
      </c>
    </row>
    <row r="3390" spans="1:7">
      <c r="A3390" s="95" t="s">
        <v>1859</v>
      </c>
      <c r="D3390" s="95" t="s">
        <v>345</v>
      </c>
      <c r="E3390" s="96">
        <v>57060</v>
      </c>
      <c r="G3390" s="95" t="s">
        <v>345</v>
      </c>
    </row>
    <row r="3391" spans="1:7">
      <c r="A3391" s="95" t="s">
        <v>1860</v>
      </c>
      <c r="D3391" s="95" t="s">
        <v>345</v>
      </c>
      <c r="E3391" s="96">
        <v>58200</v>
      </c>
      <c r="G3391" s="95" t="s">
        <v>345</v>
      </c>
    </row>
    <row r="3392" spans="1:7">
      <c r="A3392" s="95" t="s">
        <v>1861</v>
      </c>
      <c r="D3392" s="95" t="s">
        <v>400</v>
      </c>
      <c r="E3392" s="96">
        <v>926623</v>
      </c>
      <c r="G3392" s="95" t="s">
        <v>345</v>
      </c>
    </row>
    <row r="3393" spans="1:7">
      <c r="A3393" s="95" t="s">
        <v>1862</v>
      </c>
      <c r="D3393" s="95" t="s">
        <v>400</v>
      </c>
      <c r="E3393" s="96">
        <v>26100</v>
      </c>
      <c r="G3393" s="95" t="s">
        <v>345</v>
      </c>
    </row>
    <row r="3394" spans="1:7">
      <c r="A3394" s="95" t="s">
        <v>1863</v>
      </c>
      <c r="D3394" s="95" t="s">
        <v>400</v>
      </c>
      <c r="E3394" s="96">
        <v>-160086</v>
      </c>
      <c r="G3394" s="95" t="s">
        <v>345</v>
      </c>
    </row>
    <row r="3395" spans="1:7">
      <c r="A3395" s="95" t="s">
        <v>894</v>
      </c>
      <c r="D3395" s="95" t="s">
        <v>345</v>
      </c>
      <c r="F3395" s="96">
        <v>926623</v>
      </c>
      <c r="G3395" s="95" t="s">
        <v>345</v>
      </c>
    </row>
    <row r="3396" spans="1:7">
      <c r="A3396" s="95" t="s">
        <v>894</v>
      </c>
      <c r="D3396" s="95" t="s">
        <v>345</v>
      </c>
      <c r="F3396" s="96">
        <v>-160086</v>
      </c>
      <c r="G3396" s="95" t="s">
        <v>345</v>
      </c>
    </row>
    <row r="3397" spans="1:7">
      <c r="A3397" s="95" t="s">
        <v>894</v>
      </c>
      <c r="D3397" s="95" t="s">
        <v>345</v>
      </c>
      <c r="F3397" s="96">
        <v>26100</v>
      </c>
      <c r="G3397" s="95" t="s">
        <v>345</v>
      </c>
    </row>
    <row r="3398" spans="1:7">
      <c r="A3398" s="95" t="s">
        <v>896</v>
      </c>
      <c r="D3398" s="95" t="s">
        <v>345</v>
      </c>
      <c r="F3398" s="96">
        <v>927310</v>
      </c>
      <c r="G3398" s="95" t="s">
        <v>345</v>
      </c>
    </row>
    <row r="3399" spans="1:7">
      <c r="A3399" s="95" t="s">
        <v>896</v>
      </c>
      <c r="D3399" s="95" t="s">
        <v>345</v>
      </c>
      <c r="F3399" s="96">
        <v>4651</v>
      </c>
      <c r="G3399" s="95" t="s">
        <v>345</v>
      </c>
    </row>
    <row r="3400" spans="1:7">
      <c r="A3400" s="95" t="s">
        <v>896</v>
      </c>
      <c r="D3400" s="95" t="s">
        <v>345</v>
      </c>
      <c r="F3400" s="96">
        <v>178500</v>
      </c>
      <c r="G3400" s="95" t="s">
        <v>345</v>
      </c>
    </row>
    <row r="3401" spans="1:7">
      <c r="A3401" s="95" t="s">
        <v>896</v>
      </c>
      <c r="D3401" s="95" t="s">
        <v>345</v>
      </c>
      <c r="F3401" s="96">
        <v>57060</v>
      </c>
      <c r="G3401" s="95" t="s">
        <v>345</v>
      </c>
    </row>
    <row r="3402" spans="1:7">
      <c r="A3402" s="95" t="s">
        <v>899</v>
      </c>
      <c r="D3402" s="95" t="s">
        <v>345</v>
      </c>
      <c r="F3402" s="96">
        <v>51880</v>
      </c>
      <c r="G3402" s="95" t="s">
        <v>345</v>
      </c>
    </row>
    <row r="3403" spans="1:7">
      <c r="A3403" s="95" t="s">
        <v>899</v>
      </c>
      <c r="D3403" s="95" t="s">
        <v>345</v>
      </c>
      <c r="F3403" s="96">
        <v>539290</v>
      </c>
      <c r="G3403" s="95" t="s">
        <v>345</v>
      </c>
    </row>
    <row r="3404" spans="1:7">
      <c r="A3404" s="95" t="s">
        <v>1864</v>
      </c>
      <c r="D3404" s="95" t="s">
        <v>9315</v>
      </c>
      <c r="E3404" s="96">
        <v>1375</v>
      </c>
      <c r="G3404" s="95" t="s">
        <v>345</v>
      </c>
    </row>
    <row r="3405" spans="1:7">
      <c r="A3405" s="95" t="s">
        <v>1865</v>
      </c>
      <c r="D3405" s="95" t="s">
        <v>9315</v>
      </c>
      <c r="E3405" s="96">
        <v>112000</v>
      </c>
      <c r="G3405" s="95" t="s">
        <v>345</v>
      </c>
    </row>
    <row r="3406" spans="1:7">
      <c r="A3406" s="95" t="s">
        <v>1866</v>
      </c>
      <c r="D3406" s="95" t="s">
        <v>9315</v>
      </c>
      <c r="E3406" s="96">
        <v>10372</v>
      </c>
      <c r="G3406" s="95" t="s">
        <v>345</v>
      </c>
    </row>
    <row r="3407" spans="1:7">
      <c r="A3407" s="95" t="s">
        <v>1867</v>
      </c>
      <c r="D3407" s="95" t="s">
        <v>9315</v>
      </c>
      <c r="E3407" s="96">
        <v>66500</v>
      </c>
      <c r="G3407" s="96">
        <v>27294788</v>
      </c>
    </row>
    <row r="3408" spans="1:7">
      <c r="A3408" s="95" t="s">
        <v>1868</v>
      </c>
      <c r="D3408" s="95" t="s">
        <v>9315</v>
      </c>
      <c r="E3408" s="96">
        <v>8400</v>
      </c>
      <c r="G3408" s="95" t="s">
        <v>345</v>
      </c>
    </row>
    <row r="3409" spans="1:7">
      <c r="A3409" s="95" t="s">
        <v>1869</v>
      </c>
      <c r="D3409" s="95" t="s">
        <v>345</v>
      </c>
      <c r="E3409" s="96">
        <v>107000</v>
      </c>
      <c r="G3409" s="95" t="s">
        <v>345</v>
      </c>
    </row>
    <row r="3410" spans="1:7">
      <c r="A3410" s="95" t="s">
        <v>1870</v>
      </c>
      <c r="D3410" s="95" t="s">
        <v>345</v>
      </c>
      <c r="E3410" s="96">
        <v>112500</v>
      </c>
      <c r="G3410" s="95" t="s">
        <v>345</v>
      </c>
    </row>
    <row r="3411" spans="1:7">
      <c r="A3411" s="95" t="s">
        <v>1871</v>
      </c>
      <c r="D3411" s="95" t="s">
        <v>400</v>
      </c>
      <c r="E3411" s="96">
        <v>273513</v>
      </c>
      <c r="G3411" s="95" t="s">
        <v>345</v>
      </c>
    </row>
    <row r="3412" spans="1:7">
      <c r="A3412" s="95" t="s">
        <v>1872</v>
      </c>
      <c r="D3412" s="95" t="s">
        <v>400</v>
      </c>
      <c r="E3412" s="96">
        <v>134400</v>
      </c>
      <c r="G3412" s="95" t="s">
        <v>345</v>
      </c>
    </row>
    <row r="3413" spans="1:7">
      <c r="A3413" s="95" t="s">
        <v>1873</v>
      </c>
      <c r="D3413" s="95" t="s">
        <v>400</v>
      </c>
      <c r="E3413" s="96">
        <v>-92660</v>
      </c>
      <c r="G3413" s="95" t="s">
        <v>345</v>
      </c>
    </row>
    <row r="3414" spans="1:7">
      <c r="A3414" s="95" t="s">
        <v>1874</v>
      </c>
      <c r="D3414" s="95" t="s">
        <v>9315</v>
      </c>
      <c r="E3414" s="96">
        <v>179717</v>
      </c>
      <c r="G3414" s="95" t="s">
        <v>345</v>
      </c>
    </row>
    <row r="3415" spans="1:7">
      <c r="A3415" s="95" t="s">
        <v>1875</v>
      </c>
      <c r="D3415" s="95" t="s">
        <v>9315</v>
      </c>
      <c r="E3415" s="96">
        <v>172669</v>
      </c>
      <c r="G3415" s="95" t="s">
        <v>345</v>
      </c>
    </row>
    <row r="3416" spans="1:7">
      <c r="A3416" s="95" t="s">
        <v>1876</v>
      </c>
      <c r="D3416" s="95" t="s">
        <v>9315</v>
      </c>
      <c r="E3416" s="96">
        <v>173624</v>
      </c>
      <c r="G3416" s="95" t="s">
        <v>345</v>
      </c>
    </row>
    <row r="3417" spans="1:7">
      <c r="A3417" s="95" t="s">
        <v>1877</v>
      </c>
      <c r="D3417" s="95" t="s">
        <v>9315</v>
      </c>
      <c r="E3417" s="96">
        <v>118762</v>
      </c>
      <c r="G3417" s="95" t="s">
        <v>345</v>
      </c>
    </row>
    <row r="3418" spans="1:7">
      <c r="A3418" s="95" t="s">
        <v>1878</v>
      </c>
      <c r="D3418" s="95" t="s">
        <v>9315</v>
      </c>
      <c r="E3418" s="96">
        <v>432331</v>
      </c>
      <c r="G3418" s="95" t="s">
        <v>345</v>
      </c>
    </row>
    <row r="3419" spans="1:7">
      <c r="A3419" s="95" t="s">
        <v>1879</v>
      </c>
      <c r="D3419" s="95" t="s">
        <v>9315</v>
      </c>
      <c r="E3419" s="96">
        <v>554835</v>
      </c>
      <c r="G3419" s="95" t="s">
        <v>345</v>
      </c>
    </row>
    <row r="3420" spans="1:7">
      <c r="A3420" s="95" t="s">
        <v>1880</v>
      </c>
      <c r="D3420" s="95" t="s">
        <v>9315</v>
      </c>
      <c r="E3420" s="96">
        <v>164564</v>
      </c>
      <c r="G3420" s="95" t="s">
        <v>345</v>
      </c>
    </row>
    <row r="3421" spans="1:7">
      <c r="A3421" s="95" t="s">
        <v>1881</v>
      </c>
      <c r="D3421" s="95" t="s">
        <v>9315</v>
      </c>
      <c r="E3421" s="96">
        <v>388501</v>
      </c>
      <c r="G3421" s="95" t="s">
        <v>345</v>
      </c>
    </row>
    <row r="3422" spans="1:7">
      <c r="A3422" s="95" t="s">
        <v>901</v>
      </c>
      <c r="D3422" s="95" t="s">
        <v>345</v>
      </c>
      <c r="F3422" s="96">
        <v>8400</v>
      </c>
      <c r="G3422" s="95" t="s">
        <v>345</v>
      </c>
    </row>
    <row r="3423" spans="1:7">
      <c r="A3423" s="95" t="s">
        <v>901</v>
      </c>
      <c r="D3423" s="95" t="s">
        <v>345</v>
      </c>
      <c r="F3423" s="96">
        <v>296940</v>
      </c>
      <c r="G3423" s="95" t="s">
        <v>345</v>
      </c>
    </row>
    <row r="3424" spans="1:7">
      <c r="A3424" s="95" t="s">
        <v>902</v>
      </c>
      <c r="D3424" s="95" t="s">
        <v>345</v>
      </c>
      <c r="F3424" s="96">
        <v>273513</v>
      </c>
      <c r="G3424" s="95" t="s">
        <v>345</v>
      </c>
    </row>
    <row r="3425" spans="1:7">
      <c r="A3425" s="95" t="s">
        <v>902</v>
      </c>
      <c r="D3425" s="95" t="s">
        <v>345</v>
      </c>
      <c r="F3425" s="96">
        <v>-92660</v>
      </c>
      <c r="G3425" s="95" t="s">
        <v>345</v>
      </c>
    </row>
    <row r="3426" spans="1:7">
      <c r="A3426" s="95" t="s">
        <v>902</v>
      </c>
      <c r="D3426" s="95" t="s">
        <v>345</v>
      </c>
      <c r="F3426" s="96">
        <v>134400</v>
      </c>
      <c r="G3426" s="95" t="s">
        <v>345</v>
      </c>
    </row>
    <row r="3427" spans="1:7">
      <c r="A3427" s="95" t="s">
        <v>903</v>
      </c>
      <c r="D3427" s="95" t="s">
        <v>345</v>
      </c>
      <c r="F3427" s="96">
        <v>171000</v>
      </c>
      <c r="G3427" s="95" t="s">
        <v>345</v>
      </c>
    </row>
    <row r="3428" spans="1:7">
      <c r="A3428" s="95" t="s">
        <v>903</v>
      </c>
      <c r="D3428" s="95" t="s">
        <v>345</v>
      </c>
      <c r="F3428" s="96">
        <v>29320</v>
      </c>
      <c r="G3428" s="95" t="s">
        <v>345</v>
      </c>
    </row>
    <row r="3429" spans="1:7">
      <c r="A3429" s="95" t="s">
        <v>903</v>
      </c>
      <c r="D3429" s="95" t="s">
        <v>345</v>
      </c>
      <c r="F3429" s="96">
        <v>279160</v>
      </c>
      <c r="G3429" s="96">
        <v>28922871</v>
      </c>
    </row>
    <row r="3430" spans="1:7">
      <c r="A3430" s="95" t="s">
        <v>1882</v>
      </c>
      <c r="D3430" s="95" t="s">
        <v>9315</v>
      </c>
      <c r="E3430" s="96">
        <v>2900669</v>
      </c>
      <c r="G3430" s="95" t="s">
        <v>345</v>
      </c>
    </row>
    <row r="3431" spans="1:7">
      <c r="A3431" s="95" t="s">
        <v>1883</v>
      </c>
      <c r="D3431" s="95" t="s">
        <v>9315</v>
      </c>
      <c r="E3431" s="96">
        <v>3838144</v>
      </c>
      <c r="G3431" s="95" t="s">
        <v>345</v>
      </c>
    </row>
    <row r="3432" spans="1:7">
      <c r="A3432" s="95" t="s">
        <v>1884</v>
      </c>
      <c r="D3432" s="95" t="s">
        <v>345</v>
      </c>
      <c r="E3432" s="96">
        <v>199000</v>
      </c>
      <c r="G3432" s="95" t="s">
        <v>345</v>
      </c>
    </row>
    <row r="3433" spans="1:7">
      <c r="A3433" s="95" t="s">
        <v>1885</v>
      </c>
      <c r="D3433" s="95" t="s">
        <v>345</v>
      </c>
      <c r="E3433" s="96">
        <v>262750</v>
      </c>
      <c r="G3433" s="95" t="s">
        <v>345</v>
      </c>
    </row>
    <row r="3434" spans="1:7">
      <c r="A3434" s="95" t="s">
        <v>1886</v>
      </c>
      <c r="D3434" s="95" t="s">
        <v>345</v>
      </c>
      <c r="E3434" s="96">
        <v>296940</v>
      </c>
      <c r="G3434" s="95" t="s">
        <v>345</v>
      </c>
    </row>
    <row r="3435" spans="1:7">
      <c r="A3435" s="95" t="s">
        <v>1887</v>
      </c>
      <c r="D3435" s="95" t="s">
        <v>9315</v>
      </c>
      <c r="E3435" s="96">
        <v>1101192</v>
      </c>
      <c r="G3435" s="95" t="s">
        <v>345</v>
      </c>
    </row>
    <row r="3436" spans="1:7">
      <c r="A3436" s="95" t="s">
        <v>1888</v>
      </c>
      <c r="D3436" s="95" t="s">
        <v>9315</v>
      </c>
      <c r="E3436" s="96">
        <v>834988</v>
      </c>
      <c r="G3436" s="95" t="s">
        <v>345</v>
      </c>
    </row>
    <row r="3437" spans="1:7">
      <c r="A3437" s="95" t="s">
        <v>1889</v>
      </c>
      <c r="D3437" s="95" t="s">
        <v>9315</v>
      </c>
      <c r="E3437" s="96">
        <v>803649</v>
      </c>
      <c r="G3437" s="95" t="s">
        <v>345</v>
      </c>
    </row>
    <row r="3438" spans="1:7">
      <c r="A3438" s="95" t="s">
        <v>1890</v>
      </c>
      <c r="D3438" s="95" t="s">
        <v>9315</v>
      </c>
      <c r="E3438" s="96">
        <v>379588</v>
      </c>
      <c r="G3438" s="95" t="s">
        <v>345</v>
      </c>
    </row>
    <row r="3439" spans="1:7">
      <c r="A3439" s="95" t="s">
        <v>1891</v>
      </c>
      <c r="D3439" s="95" t="s">
        <v>9315</v>
      </c>
      <c r="E3439" s="96">
        <v>1485436</v>
      </c>
      <c r="G3439" s="95" t="s">
        <v>345</v>
      </c>
    </row>
    <row r="3440" spans="1:7">
      <c r="A3440" s="95" t="s">
        <v>1892</v>
      </c>
      <c r="D3440" s="95" t="s">
        <v>9315</v>
      </c>
      <c r="E3440" s="96">
        <v>5211507</v>
      </c>
      <c r="G3440" s="95" t="s">
        <v>345</v>
      </c>
    </row>
    <row r="3441" spans="1:7">
      <c r="A3441" s="95" t="s">
        <v>1893</v>
      </c>
      <c r="D3441" s="95" t="s">
        <v>9315</v>
      </c>
      <c r="E3441" s="96">
        <v>266266</v>
      </c>
      <c r="G3441" s="95" t="s">
        <v>345</v>
      </c>
    </row>
    <row r="3442" spans="1:7">
      <c r="A3442" s="95" t="s">
        <v>1894</v>
      </c>
      <c r="D3442" s="95" t="s">
        <v>9315</v>
      </c>
      <c r="E3442" s="96">
        <v>7182383</v>
      </c>
      <c r="G3442" s="95" t="s">
        <v>345</v>
      </c>
    </row>
    <row r="3443" spans="1:7">
      <c r="A3443" s="95" t="s">
        <v>1895</v>
      </c>
      <c r="D3443" s="95" t="s">
        <v>9315</v>
      </c>
      <c r="E3443" s="96">
        <v>7668796</v>
      </c>
      <c r="G3443" s="95" t="s">
        <v>345</v>
      </c>
    </row>
    <row r="3444" spans="1:7">
      <c r="A3444" s="95" t="s">
        <v>1896</v>
      </c>
      <c r="D3444" s="95" t="s">
        <v>9315</v>
      </c>
      <c r="E3444" s="96">
        <v>7167647</v>
      </c>
      <c r="G3444" s="95" t="s">
        <v>345</v>
      </c>
    </row>
    <row r="3445" spans="1:7">
      <c r="A3445" s="95" t="s">
        <v>1897</v>
      </c>
      <c r="D3445" s="95" t="s">
        <v>9315</v>
      </c>
      <c r="E3445" s="96">
        <v>225390</v>
      </c>
      <c r="G3445" s="95" t="s">
        <v>345</v>
      </c>
    </row>
    <row r="3446" spans="1:7">
      <c r="A3446" s="95" t="s">
        <v>1898</v>
      </c>
      <c r="D3446" s="95" t="s">
        <v>9315</v>
      </c>
      <c r="E3446" s="96">
        <v>472448</v>
      </c>
      <c r="G3446" s="95" t="s">
        <v>345</v>
      </c>
    </row>
    <row r="3447" spans="1:7">
      <c r="A3447" s="95" t="s">
        <v>1899</v>
      </c>
      <c r="D3447" s="95" t="s">
        <v>9315</v>
      </c>
      <c r="E3447" s="96">
        <v>17742270</v>
      </c>
      <c r="G3447" s="95" t="s">
        <v>345</v>
      </c>
    </row>
    <row r="3448" spans="1:7">
      <c r="A3448" s="95" t="s">
        <v>1900</v>
      </c>
      <c r="D3448" s="95" t="s">
        <v>9315</v>
      </c>
      <c r="E3448" s="96">
        <v>3910848</v>
      </c>
      <c r="G3448" s="95" t="s">
        <v>345</v>
      </c>
    </row>
    <row r="3449" spans="1:7">
      <c r="A3449" s="95" t="s">
        <v>1901</v>
      </c>
      <c r="D3449" s="95" t="s">
        <v>9315</v>
      </c>
      <c r="E3449" s="96">
        <v>3620731</v>
      </c>
      <c r="G3449" s="95" t="s">
        <v>345</v>
      </c>
    </row>
    <row r="3450" spans="1:7">
      <c r="A3450" s="95" t="s">
        <v>1902</v>
      </c>
      <c r="D3450" s="95" t="s">
        <v>9315</v>
      </c>
      <c r="E3450" s="96">
        <v>14788493</v>
      </c>
      <c r="G3450" s="95" t="s">
        <v>345</v>
      </c>
    </row>
    <row r="3451" spans="1:7">
      <c r="A3451" s="95" t="s">
        <v>1903</v>
      </c>
      <c r="D3451" s="95" t="s">
        <v>9315</v>
      </c>
      <c r="E3451" s="96">
        <v>2549482</v>
      </c>
      <c r="G3451" s="95" t="s">
        <v>345</v>
      </c>
    </row>
    <row r="3452" spans="1:7">
      <c r="A3452" s="95" t="s">
        <v>1904</v>
      </c>
      <c r="D3452" s="95" t="s">
        <v>9315</v>
      </c>
      <c r="E3452" s="96">
        <v>874472</v>
      </c>
      <c r="G3452" s="95" t="s">
        <v>345</v>
      </c>
    </row>
    <row r="3453" spans="1:7">
      <c r="A3453" s="95" t="s">
        <v>1905</v>
      </c>
      <c r="D3453" s="95" t="s">
        <v>400</v>
      </c>
      <c r="E3453" s="96">
        <v>520960</v>
      </c>
      <c r="G3453" s="95" t="s">
        <v>345</v>
      </c>
    </row>
    <row r="3454" spans="1:7">
      <c r="A3454" s="95" t="s">
        <v>1906</v>
      </c>
      <c r="D3454" s="95" t="s">
        <v>400</v>
      </c>
      <c r="E3454" s="96">
        <v>26100</v>
      </c>
      <c r="G3454" s="95" t="s">
        <v>345</v>
      </c>
    </row>
    <row r="3455" spans="1:7">
      <c r="A3455" s="95" t="s">
        <v>1907</v>
      </c>
      <c r="D3455" s="95" t="s">
        <v>400</v>
      </c>
      <c r="E3455" s="96">
        <v>-322034</v>
      </c>
      <c r="G3455" s="95" t="s">
        <v>345</v>
      </c>
    </row>
    <row r="3456" spans="1:7">
      <c r="A3456" s="95" t="s">
        <v>1908</v>
      </c>
      <c r="D3456" s="95" t="s">
        <v>400</v>
      </c>
      <c r="E3456" s="96">
        <v>-134400</v>
      </c>
      <c r="G3456" s="95" t="s">
        <v>345</v>
      </c>
    </row>
    <row r="3457" spans="1:7">
      <c r="A3457" s="95" t="s">
        <v>906</v>
      </c>
      <c r="D3457" s="95" t="s">
        <v>345</v>
      </c>
      <c r="F3457" s="96">
        <v>520960</v>
      </c>
      <c r="G3457" s="95" t="s">
        <v>345</v>
      </c>
    </row>
    <row r="3458" spans="1:7">
      <c r="A3458" s="95" t="s">
        <v>906</v>
      </c>
      <c r="D3458" s="95" t="s">
        <v>345</v>
      </c>
      <c r="F3458" s="96">
        <v>-322034</v>
      </c>
      <c r="G3458" s="95" t="s">
        <v>345</v>
      </c>
    </row>
    <row r="3459" spans="1:7">
      <c r="A3459" s="95" t="s">
        <v>906</v>
      </c>
      <c r="D3459" s="95" t="s">
        <v>345</v>
      </c>
      <c r="F3459" s="96">
        <v>26100</v>
      </c>
      <c r="G3459" s="95" t="s">
        <v>345</v>
      </c>
    </row>
    <row r="3460" spans="1:7">
      <c r="A3460" s="95" t="s">
        <v>906</v>
      </c>
      <c r="D3460" s="95" t="s">
        <v>345</v>
      </c>
      <c r="F3460" s="96">
        <v>-134400</v>
      </c>
      <c r="G3460" s="95" t="s">
        <v>345</v>
      </c>
    </row>
    <row r="3461" spans="1:7">
      <c r="A3461" s="95" t="s">
        <v>910</v>
      </c>
      <c r="D3461" s="95" t="s">
        <v>345</v>
      </c>
      <c r="F3461" s="96">
        <v>23883597</v>
      </c>
      <c r="G3461" s="95" t="s">
        <v>345</v>
      </c>
    </row>
    <row r="3462" spans="1:7">
      <c r="A3462" s="95" t="s">
        <v>910</v>
      </c>
      <c r="D3462" s="95" t="s">
        <v>345</v>
      </c>
      <c r="F3462" s="96">
        <v>14836443</v>
      </c>
      <c r="G3462" s="95" t="s">
        <v>345</v>
      </c>
    </row>
    <row r="3463" spans="1:7">
      <c r="A3463" s="95" t="s">
        <v>910</v>
      </c>
      <c r="D3463" s="95" t="s">
        <v>345</v>
      </c>
      <c r="F3463" s="96">
        <v>604978</v>
      </c>
      <c r="G3463" s="95" t="s">
        <v>345</v>
      </c>
    </row>
    <row r="3464" spans="1:7">
      <c r="A3464" s="95" t="s">
        <v>910</v>
      </c>
      <c r="D3464" s="95" t="s">
        <v>345</v>
      </c>
      <c r="F3464" s="96">
        <v>18250</v>
      </c>
      <c r="G3464" s="95" t="s">
        <v>345</v>
      </c>
    </row>
    <row r="3465" spans="1:7">
      <c r="A3465" s="95" t="s">
        <v>910</v>
      </c>
      <c r="D3465" s="95" t="s">
        <v>345</v>
      </c>
      <c r="F3465" s="96">
        <v>20000000</v>
      </c>
      <c r="G3465" s="95" t="s">
        <v>345</v>
      </c>
    </row>
    <row r="3466" spans="1:7">
      <c r="A3466" s="95" t="s">
        <v>910</v>
      </c>
      <c r="D3466" s="95" t="s">
        <v>345</v>
      </c>
      <c r="F3466" s="96">
        <v>653620</v>
      </c>
      <c r="G3466" s="95" t="s">
        <v>345</v>
      </c>
    </row>
    <row r="3467" spans="1:7">
      <c r="A3467" s="95" t="s">
        <v>912</v>
      </c>
      <c r="D3467" s="95" t="s">
        <v>345</v>
      </c>
      <c r="F3467" s="96">
        <v>240840</v>
      </c>
      <c r="G3467" s="95" t="s">
        <v>345</v>
      </c>
    </row>
    <row r="3468" spans="1:7">
      <c r="A3468" s="95" t="s">
        <v>912</v>
      </c>
      <c r="D3468" s="95" t="s">
        <v>345</v>
      </c>
      <c r="F3468" s="96">
        <v>18290</v>
      </c>
      <c r="G3468" s="95" t="s">
        <v>345</v>
      </c>
    </row>
    <row r="3469" spans="1:7">
      <c r="A3469" s="95" t="s">
        <v>1909</v>
      </c>
      <c r="D3469" s="95" t="s">
        <v>415</v>
      </c>
      <c r="E3469" s="96">
        <v>738390</v>
      </c>
      <c r="G3469" s="95" t="s">
        <v>345</v>
      </c>
    </row>
    <row r="3470" spans="1:7">
      <c r="A3470" s="95" t="s">
        <v>1910</v>
      </c>
      <c r="D3470" s="95" t="s">
        <v>345</v>
      </c>
      <c r="E3470" s="96">
        <v>21360</v>
      </c>
      <c r="G3470" s="95" t="s">
        <v>345</v>
      </c>
    </row>
    <row r="3471" spans="1:7">
      <c r="A3471" s="95" t="s">
        <v>1911</v>
      </c>
      <c r="D3471" s="95" t="s">
        <v>345</v>
      </c>
      <c r="E3471" s="96">
        <v>-7890</v>
      </c>
      <c r="G3471" s="95" t="s">
        <v>345</v>
      </c>
    </row>
    <row r="3472" spans="1:7">
      <c r="A3472" s="95" t="s">
        <v>1912</v>
      </c>
      <c r="D3472" s="95" t="s">
        <v>562</v>
      </c>
      <c r="E3472" s="96">
        <v>-679946</v>
      </c>
      <c r="G3472" s="95" t="s">
        <v>345</v>
      </c>
    </row>
    <row r="3473" spans="1:7">
      <c r="A3473" s="95" t="s">
        <v>1913</v>
      </c>
      <c r="D3473" s="95" t="s">
        <v>562</v>
      </c>
      <c r="E3473" s="96">
        <v>-311253</v>
      </c>
      <c r="G3473" s="95" t="s">
        <v>345</v>
      </c>
    </row>
    <row r="3474" spans="1:7">
      <c r="A3474" s="95" t="s">
        <v>1914</v>
      </c>
      <c r="D3474" s="95" t="s">
        <v>562</v>
      </c>
      <c r="E3474" s="96">
        <v>991199</v>
      </c>
      <c r="G3474" s="95" t="s">
        <v>345</v>
      </c>
    </row>
    <row r="3475" spans="1:7">
      <c r="A3475" s="95" t="s">
        <v>1915</v>
      </c>
      <c r="D3475" s="95" t="s">
        <v>562</v>
      </c>
      <c r="E3475" s="96">
        <v>-2312</v>
      </c>
      <c r="G3475" s="95" t="s">
        <v>345</v>
      </c>
    </row>
    <row r="3476" spans="1:7">
      <c r="A3476" s="95" t="s">
        <v>1916</v>
      </c>
      <c r="D3476" s="95" t="s">
        <v>562</v>
      </c>
      <c r="E3476" s="95">
        <v>-756</v>
      </c>
      <c r="G3476" s="95" t="s">
        <v>345</v>
      </c>
    </row>
    <row r="3477" spans="1:7">
      <c r="A3477" s="95" t="s">
        <v>1917</v>
      </c>
      <c r="D3477" s="95" t="s">
        <v>562</v>
      </c>
      <c r="E3477" s="96">
        <v>3068</v>
      </c>
      <c r="G3477" s="95" t="s">
        <v>345</v>
      </c>
    </row>
    <row r="3478" spans="1:7">
      <c r="A3478" s="95" t="s">
        <v>1918</v>
      </c>
      <c r="D3478" s="95" t="s">
        <v>562</v>
      </c>
      <c r="E3478" s="96">
        <v>10560560</v>
      </c>
      <c r="G3478" s="95" t="s">
        <v>345</v>
      </c>
    </row>
    <row r="3479" spans="1:7">
      <c r="A3479" s="95" t="s">
        <v>1919</v>
      </c>
      <c r="D3479" s="95" t="s">
        <v>415</v>
      </c>
      <c r="E3479" s="96">
        <v>180000</v>
      </c>
      <c r="G3479" s="95" t="s">
        <v>345</v>
      </c>
    </row>
    <row r="3480" spans="1:7">
      <c r="A3480" s="95" t="s">
        <v>1920</v>
      </c>
      <c r="D3480" s="95" t="s">
        <v>415</v>
      </c>
      <c r="E3480" s="96">
        <v>700000</v>
      </c>
      <c r="G3480" s="95" t="s">
        <v>345</v>
      </c>
    </row>
    <row r="3481" spans="1:7">
      <c r="A3481" s="95" t="s">
        <v>1921</v>
      </c>
      <c r="D3481" s="95" t="s">
        <v>415</v>
      </c>
      <c r="E3481" s="96">
        <v>480000</v>
      </c>
      <c r="G3481" s="95" t="s">
        <v>345</v>
      </c>
    </row>
    <row r="3482" spans="1:7">
      <c r="A3482" s="95" t="s">
        <v>1922</v>
      </c>
      <c r="D3482" s="95" t="s">
        <v>415</v>
      </c>
      <c r="E3482" s="96">
        <v>1002000</v>
      </c>
      <c r="G3482" s="95" t="s">
        <v>345</v>
      </c>
    </row>
    <row r="3483" spans="1:7">
      <c r="A3483" s="95" t="s">
        <v>1923</v>
      </c>
      <c r="D3483" s="95" t="s">
        <v>415</v>
      </c>
      <c r="E3483" s="96">
        <v>375000</v>
      </c>
      <c r="G3483" s="95" t="s">
        <v>345</v>
      </c>
    </row>
    <row r="3484" spans="1:7">
      <c r="A3484" s="95" t="s">
        <v>1924</v>
      </c>
      <c r="D3484" s="95" t="s">
        <v>415</v>
      </c>
      <c r="E3484" s="96">
        <v>70000</v>
      </c>
      <c r="G3484" s="95" t="s">
        <v>345</v>
      </c>
    </row>
    <row r="3485" spans="1:7">
      <c r="A3485" s="95" t="s">
        <v>1925</v>
      </c>
      <c r="D3485" s="95" t="s">
        <v>415</v>
      </c>
      <c r="E3485" s="96">
        <v>1847000</v>
      </c>
      <c r="G3485" s="95" t="s">
        <v>345</v>
      </c>
    </row>
    <row r="3486" spans="1:7">
      <c r="A3486" s="95" t="s">
        <v>1926</v>
      </c>
      <c r="D3486" s="95" t="s">
        <v>415</v>
      </c>
      <c r="E3486" s="96">
        <v>1050000</v>
      </c>
      <c r="G3486" s="95" t="s">
        <v>345</v>
      </c>
    </row>
    <row r="3487" spans="1:7">
      <c r="A3487" s="95" t="s">
        <v>1927</v>
      </c>
      <c r="D3487" s="95" t="s">
        <v>415</v>
      </c>
      <c r="E3487" s="96">
        <v>1064000</v>
      </c>
      <c r="G3487" s="95" t="s">
        <v>345</v>
      </c>
    </row>
    <row r="3488" spans="1:7">
      <c r="A3488" s="95" t="s">
        <v>1928</v>
      </c>
      <c r="D3488" s="95" t="s">
        <v>415</v>
      </c>
      <c r="E3488" s="96">
        <v>782000</v>
      </c>
      <c r="G3488" s="95" t="s">
        <v>345</v>
      </c>
    </row>
    <row r="3489" spans="1:7">
      <c r="A3489" s="95" t="s">
        <v>1929</v>
      </c>
      <c r="D3489" s="95" t="s">
        <v>415</v>
      </c>
      <c r="E3489" s="96">
        <v>70000</v>
      </c>
      <c r="G3489" s="95" t="s">
        <v>345</v>
      </c>
    </row>
    <row r="3490" spans="1:7">
      <c r="A3490" s="95" t="s">
        <v>1930</v>
      </c>
      <c r="D3490" s="95" t="s">
        <v>415</v>
      </c>
      <c r="E3490" s="96">
        <v>605200</v>
      </c>
      <c r="G3490" s="95" t="s">
        <v>345</v>
      </c>
    </row>
    <row r="3491" spans="1:7">
      <c r="A3491" s="95" t="s">
        <v>1931</v>
      </c>
      <c r="D3491" s="95" t="s">
        <v>415</v>
      </c>
      <c r="E3491" s="96">
        <v>650000</v>
      </c>
      <c r="G3491" s="95" t="s">
        <v>345</v>
      </c>
    </row>
    <row r="3492" spans="1:7">
      <c r="A3492" s="95" t="s">
        <v>1932</v>
      </c>
      <c r="D3492" s="95" t="s">
        <v>415</v>
      </c>
      <c r="E3492" s="96">
        <v>1418000</v>
      </c>
      <c r="G3492" s="95" t="s">
        <v>345</v>
      </c>
    </row>
    <row r="3493" spans="1:7">
      <c r="A3493" s="95" t="s">
        <v>1933</v>
      </c>
      <c r="D3493" s="95" t="s">
        <v>415</v>
      </c>
      <c r="E3493" s="96">
        <v>734000</v>
      </c>
      <c r="G3493" s="95" t="s">
        <v>345</v>
      </c>
    </row>
    <row r="3494" spans="1:7">
      <c r="A3494" s="95" t="s">
        <v>1934</v>
      </c>
      <c r="D3494" s="95" t="s">
        <v>415</v>
      </c>
      <c r="E3494" s="96">
        <v>1460000</v>
      </c>
      <c r="G3494" s="96">
        <v>76249562</v>
      </c>
    </row>
    <row r="3495" spans="1:7">
      <c r="A3495" s="95" t="s">
        <v>396</v>
      </c>
      <c r="D3495" s="95" t="s">
        <v>345</v>
      </c>
      <c r="E3495" s="96">
        <v>147655434</v>
      </c>
      <c r="F3495" s="96">
        <v>173365995</v>
      </c>
      <c r="G3495" s="95" t="s">
        <v>345</v>
      </c>
    </row>
    <row r="3496" spans="1:7">
      <c r="A3496" s="536" t="s">
        <v>397</v>
      </c>
      <c r="B3496" s="536"/>
      <c r="C3496" s="536"/>
      <c r="D3496" s="536" t="s">
        <v>345</v>
      </c>
      <c r="E3496" s="535">
        <v>468937544</v>
      </c>
      <c r="F3496" s="535">
        <v>392687982</v>
      </c>
      <c r="G3496" s="535">
        <v>76249562</v>
      </c>
    </row>
    <row r="3497" spans="1:7">
      <c r="A3497" s="95" t="s">
        <v>398</v>
      </c>
    </row>
    <row r="3499" spans="1:7">
      <c r="A3499" s="95" t="s">
        <v>9113</v>
      </c>
    </row>
    <row r="3500" spans="1:7">
      <c r="A3500" s="95" t="s">
        <v>338</v>
      </c>
      <c r="D3500" s="95" t="s">
        <v>341</v>
      </c>
      <c r="E3500" s="95" t="s">
        <v>342</v>
      </c>
      <c r="F3500" s="95" t="s">
        <v>343</v>
      </c>
      <c r="G3500" s="95" t="s">
        <v>344</v>
      </c>
    </row>
    <row r="3501" spans="1:7">
      <c r="A3501" s="95" t="s">
        <v>345</v>
      </c>
      <c r="D3501" s="95" t="s">
        <v>345</v>
      </c>
      <c r="F3501" s="96">
        <v>640840</v>
      </c>
      <c r="G3501" s="96">
        <v>640840</v>
      </c>
    </row>
    <row r="3502" spans="1:7">
      <c r="A3502" s="95" t="s">
        <v>398</v>
      </c>
    </row>
    <row r="3504" spans="1:7">
      <c r="A3504" s="95" t="s">
        <v>9114</v>
      </c>
    </row>
    <row r="3505" spans="1:7">
      <c r="A3505" s="95" t="s">
        <v>338</v>
      </c>
      <c r="D3505" s="95" t="s">
        <v>341</v>
      </c>
      <c r="E3505" s="95" t="s">
        <v>342</v>
      </c>
      <c r="F3505" s="95" t="s">
        <v>343</v>
      </c>
      <c r="G3505" s="95" t="s">
        <v>344</v>
      </c>
    </row>
    <row r="3506" spans="1:7">
      <c r="A3506" s="95" t="s">
        <v>345</v>
      </c>
      <c r="D3506" s="95" t="s">
        <v>345</v>
      </c>
      <c r="E3506" s="96">
        <v>2311466</v>
      </c>
      <c r="G3506" s="96">
        <v>2311466</v>
      </c>
    </row>
    <row r="3507" spans="1:7">
      <c r="A3507" s="95" t="s">
        <v>398</v>
      </c>
    </row>
    <row r="3509" spans="1:7">
      <c r="A3509" s="95" t="s">
        <v>9115</v>
      </c>
    </row>
    <row r="3510" spans="1:7">
      <c r="A3510" s="95" t="s">
        <v>338</v>
      </c>
      <c r="D3510" s="95" t="s">
        <v>341</v>
      </c>
      <c r="E3510" s="95" t="s">
        <v>342</v>
      </c>
      <c r="F3510" s="95" t="s">
        <v>343</v>
      </c>
      <c r="G3510" s="95" t="s">
        <v>344</v>
      </c>
    </row>
    <row r="3511" spans="1:7">
      <c r="A3511" s="95" t="s">
        <v>345</v>
      </c>
      <c r="D3511" s="95" t="s">
        <v>345</v>
      </c>
      <c r="E3511" s="96">
        <v>129234</v>
      </c>
      <c r="G3511" s="96">
        <v>129234</v>
      </c>
    </row>
    <row r="3512" spans="1:7">
      <c r="A3512" s="95" t="s">
        <v>398</v>
      </c>
    </row>
    <row r="3514" spans="1:7">
      <c r="A3514" s="95" t="s">
        <v>9116</v>
      </c>
    </row>
    <row r="3515" spans="1:7">
      <c r="A3515" s="95" t="s">
        <v>338</v>
      </c>
      <c r="D3515" s="95" t="s">
        <v>341</v>
      </c>
      <c r="E3515" s="95" t="s">
        <v>342</v>
      </c>
      <c r="F3515" s="95" t="s">
        <v>343</v>
      </c>
      <c r="G3515" s="95" t="s">
        <v>344</v>
      </c>
    </row>
    <row r="3516" spans="1:7">
      <c r="A3516" s="95" t="s">
        <v>345</v>
      </c>
      <c r="D3516" s="95" t="s">
        <v>345</v>
      </c>
      <c r="E3516" s="96">
        <v>44000000</v>
      </c>
      <c r="G3516" s="96">
        <v>44000000</v>
      </c>
    </row>
    <row r="3517" spans="1:7">
      <c r="A3517" s="95" t="s">
        <v>470</v>
      </c>
      <c r="D3517" s="95" t="s">
        <v>400</v>
      </c>
      <c r="E3517" s="96">
        <v>15000000</v>
      </c>
      <c r="G3517" s="96">
        <v>59000000</v>
      </c>
    </row>
    <row r="3518" spans="1:7">
      <c r="A3518" s="95" t="s">
        <v>361</v>
      </c>
      <c r="D3518" s="95" t="s">
        <v>345</v>
      </c>
      <c r="E3518" s="96">
        <v>15000000</v>
      </c>
      <c r="G3518" s="95" t="s">
        <v>345</v>
      </c>
    </row>
    <row r="3519" spans="1:7">
      <c r="A3519" s="95" t="s">
        <v>397</v>
      </c>
      <c r="D3519" s="95" t="s">
        <v>345</v>
      </c>
      <c r="E3519" s="96">
        <v>59000000</v>
      </c>
      <c r="G3519" s="96">
        <v>59000000</v>
      </c>
    </row>
    <row r="3520" spans="1:7">
      <c r="A3520" s="95" t="s">
        <v>398</v>
      </c>
    </row>
    <row r="3522" spans="1:7">
      <c r="A3522" s="95" t="s">
        <v>9117</v>
      </c>
    </row>
    <row r="3523" spans="1:7">
      <c r="A3523" s="95" t="s">
        <v>338</v>
      </c>
      <c r="D3523" s="95" t="s">
        <v>341</v>
      </c>
      <c r="E3523" s="95" t="s">
        <v>342</v>
      </c>
      <c r="F3523" s="95" t="s">
        <v>343</v>
      </c>
      <c r="G3523" s="95" t="s">
        <v>344</v>
      </c>
    </row>
    <row r="3524" spans="1:7">
      <c r="A3524" s="95" t="s">
        <v>345</v>
      </c>
      <c r="D3524" s="95" t="s">
        <v>345</v>
      </c>
      <c r="E3524" s="96">
        <v>2278546</v>
      </c>
      <c r="G3524" s="96">
        <v>2278546</v>
      </c>
    </row>
    <row r="3525" spans="1:7">
      <c r="A3525" s="95" t="s">
        <v>423</v>
      </c>
      <c r="D3525" s="95" t="s">
        <v>345</v>
      </c>
      <c r="E3525" s="96">
        <v>3107364</v>
      </c>
      <c r="G3525" s="96">
        <v>5385910</v>
      </c>
    </row>
    <row r="3526" spans="1:7">
      <c r="A3526" s="95" t="s">
        <v>440</v>
      </c>
      <c r="D3526" s="95" t="s">
        <v>345</v>
      </c>
      <c r="F3526" s="96">
        <v>3107364</v>
      </c>
      <c r="G3526" s="96">
        <v>2278546</v>
      </c>
    </row>
    <row r="3527" spans="1:7">
      <c r="A3527" s="95" t="s">
        <v>458</v>
      </c>
      <c r="D3527" s="95" t="s">
        <v>345</v>
      </c>
      <c r="E3527" s="96">
        <v>97488</v>
      </c>
      <c r="G3527" s="96">
        <v>2376034</v>
      </c>
    </row>
    <row r="3528" spans="1:7">
      <c r="A3528" s="95" t="s">
        <v>469</v>
      </c>
      <c r="D3528" s="95" t="s">
        <v>345</v>
      </c>
      <c r="E3528" s="96">
        <v>102328</v>
      </c>
      <c r="G3528" s="96">
        <v>2478362</v>
      </c>
    </row>
    <row r="3529" spans="1:7">
      <c r="A3529" s="95" t="s">
        <v>484</v>
      </c>
      <c r="D3529" s="95" t="s">
        <v>345</v>
      </c>
      <c r="F3529" s="96">
        <v>199816</v>
      </c>
      <c r="G3529" s="96">
        <v>2278546</v>
      </c>
    </row>
    <row r="3530" spans="1:7">
      <c r="A3530" s="95" t="s">
        <v>509</v>
      </c>
      <c r="D3530" s="95" t="s">
        <v>345</v>
      </c>
      <c r="E3530" s="96">
        <v>153928</v>
      </c>
      <c r="G3530" s="96">
        <v>2432474</v>
      </c>
    </row>
    <row r="3531" spans="1:7">
      <c r="A3531" s="95" t="s">
        <v>522</v>
      </c>
      <c r="D3531" s="95" t="s">
        <v>345</v>
      </c>
      <c r="F3531" s="96">
        <v>153928</v>
      </c>
      <c r="G3531" s="96">
        <v>2278546</v>
      </c>
    </row>
    <row r="3532" spans="1:7">
      <c r="A3532" s="95" t="s">
        <v>537</v>
      </c>
      <c r="D3532" s="95" t="s">
        <v>345</v>
      </c>
      <c r="E3532" s="96">
        <v>487438</v>
      </c>
      <c r="G3532" s="95" t="s">
        <v>345</v>
      </c>
    </row>
    <row r="3533" spans="1:7">
      <c r="A3533" s="95" t="s">
        <v>537</v>
      </c>
      <c r="D3533" s="95" t="s">
        <v>345</v>
      </c>
      <c r="E3533" s="96">
        <v>2280457</v>
      </c>
      <c r="G3533" s="96">
        <v>5046441</v>
      </c>
    </row>
    <row r="3534" spans="1:7">
      <c r="A3534" s="95" t="s">
        <v>552</v>
      </c>
      <c r="D3534" s="95" t="s">
        <v>345</v>
      </c>
      <c r="F3534" s="96">
        <v>2280457</v>
      </c>
      <c r="G3534" s="96">
        <v>2765984</v>
      </c>
    </row>
    <row r="3535" spans="1:7">
      <c r="A3535" s="95" t="s">
        <v>558</v>
      </c>
      <c r="D3535" s="95" t="s">
        <v>345</v>
      </c>
      <c r="F3535" s="96">
        <v>487438</v>
      </c>
      <c r="G3535" s="95" t="s">
        <v>345</v>
      </c>
    </row>
    <row r="3536" spans="1:7">
      <c r="A3536" s="95" t="s">
        <v>558</v>
      </c>
      <c r="D3536" s="95" t="s">
        <v>345</v>
      </c>
      <c r="E3536" s="96">
        <v>491214</v>
      </c>
      <c r="G3536" s="96">
        <v>2769760</v>
      </c>
    </row>
    <row r="3537" spans="1:7">
      <c r="A3537" s="95" t="s">
        <v>361</v>
      </c>
      <c r="D3537" s="95" t="s">
        <v>345</v>
      </c>
      <c r="E3537" s="96">
        <v>6720217</v>
      </c>
      <c r="F3537" s="96">
        <v>6229003</v>
      </c>
      <c r="G3537" s="95" t="s">
        <v>345</v>
      </c>
    </row>
    <row r="3538" spans="1:7">
      <c r="A3538" s="95" t="s">
        <v>576</v>
      </c>
      <c r="D3538" s="95" t="s">
        <v>345</v>
      </c>
      <c r="F3538" s="96">
        <v>491214</v>
      </c>
      <c r="G3538" s="96">
        <v>2278546</v>
      </c>
    </row>
    <row r="3539" spans="1:7">
      <c r="A3539" s="95" t="s">
        <v>582</v>
      </c>
      <c r="D3539" s="95" t="s">
        <v>345</v>
      </c>
      <c r="F3539" s="96">
        <v>2278540</v>
      </c>
      <c r="G3539" s="95" t="s">
        <v>345</v>
      </c>
    </row>
    <row r="3540" spans="1:7">
      <c r="A3540" s="95" t="s">
        <v>582</v>
      </c>
      <c r="D3540" s="95" t="s">
        <v>345</v>
      </c>
      <c r="F3540" s="95">
        <v>6</v>
      </c>
    </row>
    <row r="3541" spans="1:7">
      <c r="A3541" s="95" t="s">
        <v>624</v>
      </c>
      <c r="D3541" s="95" t="s">
        <v>345</v>
      </c>
      <c r="E3541" s="96">
        <v>407571</v>
      </c>
      <c r="G3541" s="96">
        <v>407571</v>
      </c>
    </row>
    <row r="3542" spans="1:7">
      <c r="A3542" s="95" t="s">
        <v>666</v>
      </c>
      <c r="D3542" s="95" t="s">
        <v>345</v>
      </c>
      <c r="F3542" s="96">
        <v>407571</v>
      </c>
      <c r="G3542" s="95" t="s">
        <v>345</v>
      </c>
    </row>
    <row r="3543" spans="1:7">
      <c r="A3543" s="95" t="s">
        <v>666</v>
      </c>
      <c r="D3543" s="95" t="s">
        <v>345</v>
      </c>
      <c r="E3543" s="96">
        <v>6372229</v>
      </c>
      <c r="G3543" s="96">
        <v>6372229</v>
      </c>
    </row>
    <row r="3544" spans="1:7">
      <c r="A3544" s="95" t="s">
        <v>678</v>
      </c>
      <c r="D3544" s="95" t="s">
        <v>345</v>
      </c>
      <c r="F3544" s="96">
        <v>213950</v>
      </c>
      <c r="G3544" s="96">
        <v>6158279</v>
      </c>
    </row>
    <row r="3545" spans="1:7">
      <c r="A3545" s="95" t="s">
        <v>691</v>
      </c>
      <c r="D3545" s="95" t="s">
        <v>345</v>
      </c>
      <c r="F3545" s="96">
        <v>3993510</v>
      </c>
      <c r="G3545" s="96">
        <v>2164769</v>
      </c>
    </row>
    <row r="3546" spans="1:7">
      <c r="A3546" s="95" t="s">
        <v>695</v>
      </c>
      <c r="D3546" s="95" t="s">
        <v>345</v>
      </c>
      <c r="F3546" s="96">
        <v>2164769</v>
      </c>
      <c r="G3546" s="95" t="s">
        <v>345</v>
      </c>
    </row>
    <row r="3547" spans="1:7">
      <c r="A3547" s="95" t="s">
        <v>695</v>
      </c>
      <c r="D3547" s="95" t="s">
        <v>345</v>
      </c>
      <c r="E3547" s="96">
        <v>123142</v>
      </c>
      <c r="G3547" s="96">
        <v>123142</v>
      </c>
    </row>
    <row r="3548" spans="1:7">
      <c r="A3548" s="95" t="s">
        <v>710</v>
      </c>
      <c r="D3548" s="95" t="s">
        <v>345</v>
      </c>
      <c r="F3548" s="96">
        <v>123142</v>
      </c>
    </row>
    <row r="3549" spans="1:7">
      <c r="A3549" s="95" t="s">
        <v>730</v>
      </c>
      <c r="D3549" s="95" t="s">
        <v>345</v>
      </c>
      <c r="E3549" s="96">
        <v>1712375</v>
      </c>
      <c r="G3549" s="96">
        <v>1712375</v>
      </c>
    </row>
    <row r="3550" spans="1:7">
      <c r="A3550" s="95" t="s">
        <v>376</v>
      </c>
      <c r="D3550" s="95" t="s">
        <v>345</v>
      </c>
      <c r="E3550" s="96">
        <v>8615317</v>
      </c>
      <c r="F3550" s="96">
        <v>9672702</v>
      </c>
      <c r="G3550" s="95" t="s">
        <v>345</v>
      </c>
    </row>
    <row r="3551" spans="1:7">
      <c r="A3551" s="95" t="s">
        <v>749</v>
      </c>
      <c r="D3551" s="95" t="s">
        <v>345</v>
      </c>
      <c r="F3551" s="96">
        <v>1712375</v>
      </c>
      <c r="G3551" s="95" t="s">
        <v>345</v>
      </c>
    </row>
    <row r="3552" spans="1:7">
      <c r="A3552" s="95" t="s">
        <v>749</v>
      </c>
      <c r="D3552" s="95" t="s">
        <v>345</v>
      </c>
      <c r="E3552" s="96">
        <v>709230</v>
      </c>
      <c r="G3552" s="96">
        <v>709230</v>
      </c>
    </row>
    <row r="3553" spans="1:7">
      <c r="A3553" s="95" t="s">
        <v>751</v>
      </c>
      <c r="D3553" s="95" t="s">
        <v>345</v>
      </c>
      <c r="F3553" s="96">
        <v>709230</v>
      </c>
    </row>
    <row r="3554" spans="1:7">
      <c r="A3554" s="95" t="s">
        <v>836</v>
      </c>
      <c r="D3554" s="95" t="s">
        <v>345</v>
      </c>
      <c r="E3554" s="96">
        <v>144248</v>
      </c>
      <c r="G3554" s="96">
        <v>144248</v>
      </c>
    </row>
    <row r="3555" spans="1:7">
      <c r="A3555" s="95" t="s">
        <v>848</v>
      </c>
      <c r="D3555" s="95" t="s">
        <v>345</v>
      </c>
      <c r="F3555" s="96">
        <v>144248</v>
      </c>
    </row>
    <row r="3556" spans="1:7">
      <c r="A3556" s="95" t="s">
        <v>869</v>
      </c>
      <c r="D3556" s="95" t="s">
        <v>345</v>
      </c>
      <c r="E3556" s="96">
        <v>1864561</v>
      </c>
      <c r="G3556" s="96">
        <v>1864561</v>
      </c>
    </row>
    <row r="3557" spans="1:7">
      <c r="A3557" s="95" t="s">
        <v>882</v>
      </c>
      <c r="D3557" s="95" t="s">
        <v>345</v>
      </c>
      <c r="F3557" s="96">
        <v>1864561</v>
      </c>
    </row>
    <row r="3558" spans="1:7">
      <c r="A3558" s="95" t="s">
        <v>889</v>
      </c>
      <c r="D3558" s="95" t="s">
        <v>345</v>
      </c>
      <c r="E3558" s="96">
        <v>613097</v>
      </c>
      <c r="G3558" s="96">
        <v>613097</v>
      </c>
    </row>
    <row r="3559" spans="1:7">
      <c r="A3559" s="95" t="s">
        <v>894</v>
      </c>
      <c r="D3559" s="95" t="s">
        <v>345</v>
      </c>
      <c r="E3559" s="96">
        <v>1621374</v>
      </c>
      <c r="G3559" s="96">
        <v>2234471</v>
      </c>
    </row>
    <row r="3560" spans="1:7">
      <c r="A3560" s="95" t="s">
        <v>906</v>
      </c>
      <c r="D3560" s="95" t="s">
        <v>345</v>
      </c>
      <c r="F3560" s="96">
        <v>2234471</v>
      </c>
      <c r="G3560" s="95" t="s">
        <v>345</v>
      </c>
    </row>
    <row r="3561" spans="1:7">
      <c r="A3561" s="95" t="s">
        <v>1935</v>
      </c>
      <c r="D3561" s="95" t="s">
        <v>345</v>
      </c>
      <c r="E3561" s="96">
        <v>1577539</v>
      </c>
      <c r="G3561" s="96">
        <v>1577539</v>
      </c>
    </row>
    <row r="3562" spans="1:7">
      <c r="A3562" s="95" t="s">
        <v>396</v>
      </c>
      <c r="D3562" s="95" t="s">
        <v>345</v>
      </c>
      <c r="E3562" s="96">
        <v>6530049</v>
      </c>
      <c r="F3562" s="96">
        <v>6664885</v>
      </c>
      <c r="G3562" s="95" t="s">
        <v>345</v>
      </c>
    </row>
    <row r="3563" spans="1:7">
      <c r="A3563" s="95" t="s">
        <v>397</v>
      </c>
      <c r="D3563" s="95" t="s">
        <v>345</v>
      </c>
      <c r="E3563" s="96">
        <v>24144129</v>
      </c>
      <c r="F3563" s="96">
        <v>22566590</v>
      </c>
      <c r="G3563" s="96">
        <v>1577539</v>
      </c>
    </row>
    <row r="3564" spans="1:7">
      <c r="A3564" s="95" t="s">
        <v>398</v>
      </c>
    </row>
    <row r="3566" spans="1:7">
      <c r="A3566" s="95" t="s">
        <v>9118</v>
      </c>
    </row>
    <row r="3567" spans="1:7">
      <c r="A3567" s="95" t="s">
        <v>338</v>
      </c>
      <c r="D3567" s="95" t="s">
        <v>341</v>
      </c>
      <c r="E3567" s="95" t="s">
        <v>342</v>
      </c>
      <c r="F3567" s="95" t="s">
        <v>343</v>
      </c>
      <c r="G3567" s="95" t="s">
        <v>344</v>
      </c>
    </row>
    <row r="3568" spans="1:7">
      <c r="A3568" s="95" t="s">
        <v>345</v>
      </c>
      <c r="D3568" s="95" t="s">
        <v>345</v>
      </c>
      <c r="E3568" s="96">
        <v>243325604</v>
      </c>
      <c r="G3568" s="96">
        <v>243325604</v>
      </c>
    </row>
    <row r="3569" spans="1:7">
      <c r="A3569" s="95" t="s">
        <v>1936</v>
      </c>
      <c r="D3569" s="95" t="s">
        <v>345</v>
      </c>
      <c r="F3569" s="96">
        <v>1313700</v>
      </c>
      <c r="G3569" s="96">
        <v>242011904</v>
      </c>
    </row>
    <row r="3570" spans="1:7">
      <c r="A3570" s="95" t="s">
        <v>411</v>
      </c>
      <c r="D3570" s="95" t="s">
        <v>345</v>
      </c>
      <c r="E3570" s="96">
        <v>11060</v>
      </c>
      <c r="G3570" s="95" t="s">
        <v>345</v>
      </c>
    </row>
    <row r="3571" spans="1:7">
      <c r="A3571" s="95" t="s">
        <v>417</v>
      </c>
      <c r="D3571" s="95" t="s">
        <v>345</v>
      </c>
      <c r="F3571" s="96">
        <v>240000</v>
      </c>
      <c r="G3571" s="96">
        <v>241782964</v>
      </c>
    </row>
    <row r="3572" spans="1:7">
      <c r="A3572" s="95" t="s">
        <v>421</v>
      </c>
      <c r="D3572" s="95" t="s">
        <v>345</v>
      </c>
      <c r="F3572" s="96">
        <v>11060</v>
      </c>
      <c r="G3572" s="95" t="s">
        <v>345</v>
      </c>
    </row>
    <row r="3573" spans="1:7">
      <c r="A3573" s="95" t="s">
        <v>999</v>
      </c>
      <c r="D3573" s="95" t="s">
        <v>345</v>
      </c>
      <c r="F3573" s="96">
        <v>434400</v>
      </c>
      <c r="G3573" s="95" t="s">
        <v>345</v>
      </c>
    </row>
    <row r="3574" spans="1:7">
      <c r="A3574" s="95" t="s">
        <v>999</v>
      </c>
      <c r="D3574" s="95" t="s">
        <v>345</v>
      </c>
      <c r="F3574" s="96">
        <v>975000</v>
      </c>
      <c r="G3574" s="95" t="s">
        <v>345</v>
      </c>
    </row>
    <row r="3575" spans="1:7">
      <c r="A3575" s="95" t="s">
        <v>999</v>
      </c>
      <c r="D3575" s="95" t="s">
        <v>345</v>
      </c>
      <c r="F3575" s="96">
        <v>1440000</v>
      </c>
      <c r="G3575" s="95" t="s">
        <v>345</v>
      </c>
    </row>
    <row r="3576" spans="1:7">
      <c r="A3576" s="95" t="s">
        <v>999</v>
      </c>
      <c r="D3576" s="95" t="s">
        <v>345</v>
      </c>
      <c r="F3576" s="96">
        <v>1040000</v>
      </c>
      <c r="G3576" s="95" t="s">
        <v>345</v>
      </c>
    </row>
    <row r="3577" spans="1:7">
      <c r="A3577" s="95" t="s">
        <v>999</v>
      </c>
      <c r="D3577" s="95" t="s">
        <v>345</v>
      </c>
      <c r="F3577" s="96">
        <v>66607600</v>
      </c>
      <c r="G3577" s="96">
        <v>171274904</v>
      </c>
    </row>
    <row r="3578" spans="1:7">
      <c r="A3578" s="95" t="s">
        <v>427</v>
      </c>
      <c r="D3578" s="95" t="s">
        <v>345</v>
      </c>
      <c r="F3578" s="96">
        <v>362500</v>
      </c>
      <c r="G3578" s="95" t="s">
        <v>345</v>
      </c>
    </row>
    <row r="3579" spans="1:7">
      <c r="A3579" s="95" t="s">
        <v>427</v>
      </c>
      <c r="D3579" s="95" t="s">
        <v>345</v>
      </c>
      <c r="F3579" s="96">
        <v>800000</v>
      </c>
      <c r="G3579" s="95" t="s">
        <v>345</v>
      </c>
    </row>
    <row r="3580" spans="1:7">
      <c r="A3580" s="95" t="s">
        <v>427</v>
      </c>
      <c r="D3580" s="95" t="s">
        <v>345</v>
      </c>
      <c r="F3580" s="96">
        <v>160000</v>
      </c>
      <c r="G3580" s="95" t="s">
        <v>345</v>
      </c>
    </row>
    <row r="3581" spans="1:7">
      <c r="A3581" s="95" t="s">
        <v>427</v>
      </c>
      <c r="D3581" s="95" t="s">
        <v>345</v>
      </c>
      <c r="F3581" s="96">
        <v>320000</v>
      </c>
      <c r="G3581" s="95" t="s">
        <v>345</v>
      </c>
    </row>
    <row r="3582" spans="1:7">
      <c r="A3582" s="95" t="s">
        <v>427</v>
      </c>
      <c r="D3582" s="95" t="s">
        <v>345</v>
      </c>
      <c r="F3582" s="96">
        <v>160000</v>
      </c>
      <c r="G3582" s="95" t="s">
        <v>345</v>
      </c>
    </row>
    <row r="3583" spans="1:7">
      <c r="A3583" s="95" t="s">
        <v>427</v>
      </c>
      <c r="D3583" s="95" t="s">
        <v>345</v>
      </c>
      <c r="E3583" s="96">
        <v>63521500</v>
      </c>
      <c r="G3583" s="95" t="s">
        <v>345</v>
      </c>
    </row>
    <row r="3584" spans="1:7">
      <c r="A3584" s="95" t="s">
        <v>427</v>
      </c>
      <c r="D3584" s="95" t="s">
        <v>345</v>
      </c>
      <c r="E3584" s="96">
        <v>462000</v>
      </c>
      <c r="G3584" s="96">
        <v>233455904</v>
      </c>
    </row>
    <row r="3585" spans="1:7">
      <c r="A3585" s="95" t="s">
        <v>432</v>
      </c>
      <c r="D3585" s="95" t="s">
        <v>345</v>
      </c>
      <c r="F3585" s="96">
        <v>1078000</v>
      </c>
      <c r="G3585" s="95" t="s">
        <v>345</v>
      </c>
    </row>
    <row r="3586" spans="1:7">
      <c r="A3586" s="95" t="s">
        <v>432</v>
      </c>
      <c r="D3586" s="95" t="s">
        <v>345</v>
      </c>
      <c r="F3586" s="96">
        <v>1694000</v>
      </c>
      <c r="G3586" s="95" t="s">
        <v>345</v>
      </c>
    </row>
    <row r="3587" spans="1:7">
      <c r="A3587" s="95" t="s">
        <v>433</v>
      </c>
      <c r="D3587" s="95" t="s">
        <v>345</v>
      </c>
      <c r="F3587" s="96">
        <v>252000</v>
      </c>
      <c r="G3587" s="95" t="s">
        <v>345</v>
      </c>
    </row>
    <row r="3588" spans="1:7">
      <c r="A3588" s="95" t="s">
        <v>434</v>
      </c>
      <c r="D3588" s="95" t="s">
        <v>345</v>
      </c>
      <c r="F3588" s="96">
        <v>75000</v>
      </c>
      <c r="G3588" s="96">
        <v>230356904</v>
      </c>
    </row>
    <row r="3589" spans="1:7">
      <c r="A3589" s="95" t="s">
        <v>445</v>
      </c>
      <c r="D3589" s="95" t="s">
        <v>345</v>
      </c>
      <c r="F3589" s="96">
        <v>310200</v>
      </c>
      <c r="G3589" s="95" t="s">
        <v>345</v>
      </c>
    </row>
    <row r="3590" spans="1:7">
      <c r="A3590" s="95" t="s">
        <v>445</v>
      </c>
      <c r="D3590" s="95" t="s">
        <v>345</v>
      </c>
      <c r="F3590" s="96">
        <v>172000</v>
      </c>
      <c r="G3590" s="95" t="s">
        <v>345</v>
      </c>
    </row>
    <row r="3591" spans="1:7">
      <c r="A3591" s="95" t="s">
        <v>445</v>
      </c>
      <c r="D3591" s="95" t="s">
        <v>345</v>
      </c>
      <c r="F3591" s="96">
        <v>46231930</v>
      </c>
      <c r="G3591" s="95" t="s">
        <v>345</v>
      </c>
    </row>
    <row r="3592" spans="1:7">
      <c r="A3592" s="95" t="s">
        <v>446</v>
      </c>
      <c r="D3592" s="95" t="s">
        <v>345</v>
      </c>
      <c r="F3592" s="96">
        <v>466500</v>
      </c>
      <c r="G3592" s="95" t="s">
        <v>345</v>
      </c>
    </row>
    <row r="3593" spans="1:7">
      <c r="A3593" s="95" t="s">
        <v>446</v>
      </c>
      <c r="D3593" s="95" t="s">
        <v>345</v>
      </c>
      <c r="F3593" s="96">
        <v>160000</v>
      </c>
      <c r="G3593" s="95" t="s">
        <v>345</v>
      </c>
    </row>
    <row r="3594" spans="1:7">
      <c r="A3594" s="95" t="s">
        <v>446</v>
      </c>
      <c r="D3594" s="95" t="s">
        <v>345</v>
      </c>
      <c r="F3594" s="96">
        <v>462000</v>
      </c>
      <c r="G3594" s="95" t="s">
        <v>345</v>
      </c>
    </row>
    <row r="3595" spans="1:7">
      <c r="A3595" s="95" t="s">
        <v>446</v>
      </c>
      <c r="D3595" s="95" t="s">
        <v>345</v>
      </c>
      <c r="F3595" s="96">
        <v>975000</v>
      </c>
      <c r="G3595" s="95" t="s">
        <v>345</v>
      </c>
    </row>
    <row r="3596" spans="1:7">
      <c r="A3596" s="95" t="s">
        <v>446</v>
      </c>
      <c r="D3596" s="95" t="s">
        <v>345</v>
      </c>
      <c r="F3596" s="96">
        <v>540000</v>
      </c>
      <c r="G3596" s="95" t="s">
        <v>345</v>
      </c>
    </row>
    <row r="3597" spans="1:7">
      <c r="A3597" s="95" t="s">
        <v>446</v>
      </c>
      <c r="D3597" s="95" t="s">
        <v>345</v>
      </c>
      <c r="F3597" s="96">
        <v>385000</v>
      </c>
      <c r="G3597" s="95" t="s">
        <v>345</v>
      </c>
    </row>
    <row r="3598" spans="1:7">
      <c r="A3598" s="95" t="s">
        <v>446</v>
      </c>
      <c r="D3598" s="95" t="s">
        <v>345</v>
      </c>
      <c r="F3598" s="96">
        <v>462000</v>
      </c>
      <c r="G3598" s="95" t="s">
        <v>345</v>
      </c>
    </row>
    <row r="3599" spans="1:7">
      <c r="A3599" s="95" t="s">
        <v>446</v>
      </c>
      <c r="D3599" s="95" t="s">
        <v>345</v>
      </c>
      <c r="F3599" s="96">
        <v>154000</v>
      </c>
      <c r="G3599" s="95" t="s">
        <v>345</v>
      </c>
    </row>
    <row r="3600" spans="1:7">
      <c r="A3600" s="95" t="s">
        <v>446</v>
      </c>
      <c r="D3600" s="95" t="s">
        <v>345</v>
      </c>
      <c r="E3600" s="96">
        <v>1354000</v>
      </c>
      <c r="G3600" s="95" t="s">
        <v>345</v>
      </c>
    </row>
    <row r="3601" spans="1:7">
      <c r="A3601" s="95" t="s">
        <v>447</v>
      </c>
      <c r="D3601" s="95" t="s">
        <v>345</v>
      </c>
      <c r="F3601" s="96">
        <v>350500</v>
      </c>
      <c r="G3601" s="95" t="s">
        <v>345</v>
      </c>
    </row>
    <row r="3602" spans="1:7">
      <c r="A3602" s="95" t="s">
        <v>447</v>
      </c>
      <c r="D3602" s="95" t="s">
        <v>345</v>
      </c>
      <c r="F3602" s="96">
        <v>348000</v>
      </c>
      <c r="G3602" s="95" t="s">
        <v>345</v>
      </c>
    </row>
    <row r="3603" spans="1:7">
      <c r="A3603" s="95" t="s">
        <v>447</v>
      </c>
      <c r="D3603" s="95" t="s">
        <v>345</v>
      </c>
      <c r="F3603" s="96">
        <v>74000</v>
      </c>
      <c r="G3603" s="95" t="s">
        <v>345</v>
      </c>
    </row>
    <row r="3604" spans="1:7">
      <c r="A3604" s="95" t="s">
        <v>449</v>
      </c>
      <c r="D3604" s="95" t="s">
        <v>345</v>
      </c>
      <c r="F3604" s="96">
        <v>15000</v>
      </c>
      <c r="G3604" s="95" t="s">
        <v>345</v>
      </c>
    </row>
    <row r="3605" spans="1:7">
      <c r="A3605" s="95" t="s">
        <v>450</v>
      </c>
      <c r="D3605" s="95" t="s">
        <v>345</v>
      </c>
      <c r="E3605" s="96">
        <v>50075000</v>
      </c>
      <c r="G3605" s="95" t="s">
        <v>345</v>
      </c>
    </row>
    <row r="3606" spans="1:7">
      <c r="A3606" s="95" t="s">
        <v>450</v>
      </c>
      <c r="D3606" s="95" t="s">
        <v>345</v>
      </c>
      <c r="E3606" s="96">
        <v>39939974</v>
      </c>
      <c r="G3606" s="95" t="s">
        <v>345</v>
      </c>
    </row>
    <row r="3607" spans="1:7">
      <c r="A3607" s="95" t="s">
        <v>452</v>
      </c>
      <c r="D3607" s="95" t="s">
        <v>345</v>
      </c>
      <c r="E3607" s="96">
        <v>44205</v>
      </c>
      <c r="G3607" s="95" t="s">
        <v>345</v>
      </c>
    </row>
    <row r="3608" spans="1:7">
      <c r="A3608" s="95" t="s">
        <v>456</v>
      </c>
      <c r="D3608" s="95" t="s">
        <v>345</v>
      </c>
      <c r="E3608" s="96">
        <v>70000</v>
      </c>
      <c r="G3608" s="95" t="s">
        <v>345</v>
      </c>
    </row>
    <row r="3609" spans="1:7">
      <c r="A3609" s="95" t="s">
        <v>456</v>
      </c>
      <c r="D3609" s="95" t="s">
        <v>345</v>
      </c>
      <c r="F3609" s="96">
        <v>-15000</v>
      </c>
      <c r="G3609" s="96">
        <v>270748953</v>
      </c>
    </row>
    <row r="3610" spans="1:7">
      <c r="A3610" s="95" t="s">
        <v>463</v>
      </c>
      <c r="D3610" s="95" t="s">
        <v>345</v>
      </c>
      <c r="F3610" s="96">
        <v>45000</v>
      </c>
      <c r="G3610" s="95" t="s">
        <v>345</v>
      </c>
    </row>
    <row r="3611" spans="1:7">
      <c r="A3611" s="95" t="s">
        <v>464</v>
      </c>
      <c r="D3611" s="95" t="s">
        <v>345</v>
      </c>
      <c r="F3611" s="96">
        <v>194000</v>
      </c>
      <c r="G3611" s="95" t="s">
        <v>345</v>
      </c>
    </row>
    <row r="3612" spans="1:7">
      <c r="A3612" s="95" t="s">
        <v>465</v>
      </c>
      <c r="D3612" s="95" t="s">
        <v>345</v>
      </c>
      <c r="E3612" s="96">
        <v>490000</v>
      </c>
      <c r="G3612" s="95" t="s">
        <v>345</v>
      </c>
    </row>
    <row r="3613" spans="1:7">
      <c r="A3613" s="95" t="s">
        <v>465</v>
      </c>
      <c r="D3613" s="95" t="s">
        <v>345</v>
      </c>
      <c r="E3613" s="96">
        <v>847000</v>
      </c>
      <c r="G3613" s="95" t="s">
        <v>345</v>
      </c>
    </row>
    <row r="3614" spans="1:7">
      <c r="A3614" s="95" t="s">
        <v>466</v>
      </c>
      <c r="D3614" s="95" t="s">
        <v>345</v>
      </c>
      <c r="F3614" s="96">
        <v>-13000</v>
      </c>
      <c r="G3614" s="96">
        <v>271859953</v>
      </c>
    </row>
    <row r="3615" spans="1:7">
      <c r="A3615" s="95" t="s">
        <v>474</v>
      </c>
      <c r="D3615" s="95" t="s">
        <v>345</v>
      </c>
      <c r="F3615" s="96">
        <v>20500</v>
      </c>
      <c r="G3615" s="95" t="s">
        <v>345</v>
      </c>
    </row>
    <row r="3616" spans="1:7">
      <c r="A3616" s="95" t="s">
        <v>474</v>
      </c>
      <c r="D3616" s="95" t="s">
        <v>345</v>
      </c>
      <c r="F3616" s="96">
        <v>99500</v>
      </c>
      <c r="G3616" s="96">
        <v>271739953</v>
      </c>
    </row>
    <row r="3617" spans="1:7">
      <c r="A3617" s="95" t="s">
        <v>485</v>
      </c>
      <c r="D3617" s="95" t="s">
        <v>345</v>
      </c>
      <c r="E3617" s="96">
        <v>9000000</v>
      </c>
      <c r="G3617" s="96">
        <v>280739953</v>
      </c>
    </row>
    <row r="3618" spans="1:7">
      <c r="A3618" s="95" t="s">
        <v>495</v>
      </c>
      <c r="D3618" s="95" t="s">
        <v>345</v>
      </c>
      <c r="F3618" s="96">
        <v>176500</v>
      </c>
      <c r="G3618" s="95" t="s">
        <v>345</v>
      </c>
    </row>
    <row r="3619" spans="1:7">
      <c r="A3619" s="95" t="s">
        <v>496</v>
      </c>
      <c r="D3619" s="95" t="s">
        <v>345</v>
      </c>
      <c r="F3619" s="96">
        <v>268500</v>
      </c>
      <c r="G3619" s="95" t="s">
        <v>345</v>
      </c>
    </row>
    <row r="3620" spans="1:7">
      <c r="A3620" s="95" t="s">
        <v>497</v>
      </c>
      <c r="D3620" s="95" t="s">
        <v>345</v>
      </c>
      <c r="F3620" s="96">
        <v>15000</v>
      </c>
      <c r="G3620" s="95" t="s">
        <v>345</v>
      </c>
    </row>
    <row r="3621" spans="1:7">
      <c r="A3621" s="95" t="s">
        <v>498</v>
      </c>
      <c r="D3621" s="95" t="s">
        <v>345</v>
      </c>
      <c r="E3621" s="96">
        <v>1105000</v>
      </c>
      <c r="G3621" s="95" t="s">
        <v>345</v>
      </c>
    </row>
    <row r="3622" spans="1:7">
      <c r="A3622" s="95" t="s">
        <v>498</v>
      </c>
      <c r="D3622" s="95" t="s">
        <v>345</v>
      </c>
      <c r="E3622" s="96">
        <v>73000</v>
      </c>
      <c r="G3622" s="95" t="s">
        <v>345</v>
      </c>
    </row>
    <row r="3623" spans="1:7">
      <c r="A3623" s="95" t="s">
        <v>1937</v>
      </c>
      <c r="D3623" s="95" t="s">
        <v>345</v>
      </c>
      <c r="F3623" s="96">
        <v>185618</v>
      </c>
      <c r="G3623" s="96">
        <v>281272335</v>
      </c>
    </row>
    <row r="3624" spans="1:7">
      <c r="A3624" s="95" t="s">
        <v>510</v>
      </c>
      <c r="D3624" s="95" t="s">
        <v>400</v>
      </c>
      <c r="E3624" s="96">
        <v>110000</v>
      </c>
      <c r="G3624" s="95" t="s">
        <v>345</v>
      </c>
    </row>
    <row r="3625" spans="1:7">
      <c r="A3625" s="95" t="s">
        <v>510</v>
      </c>
      <c r="D3625" s="95" t="s">
        <v>345</v>
      </c>
      <c r="E3625" s="96">
        <v>1615000</v>
      </c>
      <c r="G3625" s="95" t="s">
        <v>345</v>
      </c>
    </row>
    <row r="3626" spans="1:7">
      <c r="A3626" s="95" t="s">
        <v>510</v>
      </c>
      <c r="D3626" s="95" t="s">
        <v>345</v>
      </c>
      <c r="E3626" s="96">
        <v>1398300</v>
      </c>
      <c r="G3626" s="95" t="s">
        <v>345</v>
      </c>
    </row>
    <row r="3627" spans="1:7">
      <c r="A3627" s="95" t="s">
        <v>510</v>
      </c>
      <c r="D3627" s="95" t="s">
        <v>345</v>
      </c>
      <c r="E3627" s="96">
        <v>85000</v>
      </c>
      <c r="G3627" s="96">
        <v>284480635</v>
      </c>
    </row>
    <row r="3628" spans="1:7">
      <c r="A3628" s="95" t="s">
        <v>520</v>
      </c>
      <c r="D3628" s="95" t="s">
        <v>345</v>
      </c>
      <c r="E3628" s="96">
        <v>85000</v>
      </c>
      <c r="G3628" s="95" t="s">
        <v>345</v>
      </c>
    </row>
    <row r="3629" spans="1:7">
      <c r="A3629" s="95" t="s">
        <v>520</v>
      </c>
      <c r="D3629" s="95" t="s">
        <v>345</v>
      </c>
      <c r="E3629" s="96">
        <v>700000</v>
      </c>
      <c r="G3629" s="96">
        <v>285265635</v>
      </c>
    </row>
    <row r="3630" spans="1:7">
      <c r="A3630" s="95" t="s">
        <v>532</v>
      </c>
      <c r="D3630" s="95" t="s">
        <v>345</v>
      </c>
      <c r="E3630" s="96">
        <v>77000000</v>
      </c>
      <c r="G3630" s="95" t="s">
        <v>345</v>
      </c>
    </row>
    <row r="3631" spans="1:7">
      <c r="A3631" s="95" t="s">
        <v>1182</v>
      </c>
      <c r="D3631" s="95" t="s">
        <v>345</v>
      </c>
      <c r="F3631" s="96">
        <v>298000</v>
      </c>
      <c r="G3631" s="95" t="s">
        <v>345</v>
      </c>
    </row>
    <row r="3632" spans="1:7">
      <c r="A3632" s="95" t="s">
        <v>1182</v>
      </c>
      <c r="D3632" s="95" t="s">
        <v>345</v>
      </c>
      <c r="F3632" s="96">
        <v>60000</v>
      </c>
      <c r="G3632" s="95" t="s">
        <v>345</v>
      </c>
    </row>
    <row r="3633" spans="1:7">
      <c r="A3633" s="95" t="s">
        <v>1182</v>
      </c>
      <c r="D3633" s="95" t="s">
        <v>345</v>
      </c>
      <c r="F3633" s="96">
        <v>50075000</v>
      </c>
      <c r="G3633" s="96">
        <v>311832635</v>
      </c>
    </row>
    <row r="3634" spans="1:7">
      <c r="A3634" s="95" t="s">
        <v>541</v>
      </c>
      <c r="D3634" s="95" t="s">
        <v>345</v>
      </c>
      <c r="E3634" s="96">
        <v>1485000</v>
      </c>
      <c r="G3634" s="95" t="s">
        <v>345</v>
      </c>
    </row>
    <row r="3635" spans="1:7">
      <c r="A3635" s="95" t="s">
        <v>541</v>
      </c>
      <c r="D3635" s="95" t="s">
        <v>345</v>
      </c>
      <c r="E3635" s="96">
        <v>1810000</v>
      </c>
      <c r="G3635" s="95" t="s">
        <v>345</v>
      </c>
    </row>
    <row r="3636" spans="1:7">
      <c r="A3636" s="95" t="s">
        <v>541</v>
      </c>
      <c r="D3636" s="95" t="s">
        <v>345</v>
      </c>
      <c r="E3636" s="96">
        <v>504000</v>
      </c>
      <c r="G3636" s="96">
        <v>315631635</v>
      </c>
    </row>
    <row r="3637" spans="1:7">
      <c r="A3637" s="95" t="s">
        <v>550</v>
      </c>
      <c r="D3637" s="95" t="s">
        <v>345</v>
      </c>
      <c r="E3637" s="96">
        <v>1650000</v>
      </c>
      <c r="G3637" s="96">
        <v>317281635</v>
      </c>
    </row>
    <row r="3638" spans="1:7">
      <c r="A3638" s="95" t="s">
        <v>554</v>
      </c>
      <c r="D3638" s="95" t="s">
        <v>345</v>
      </c>
      <c r="E3638" s="96">
        <v>532000</v>
      </c>
      <c r="G3638" s="96">
        <v>317813635</v>
      </c>
    </row>
    <row r="3639" spans="1:7">
      <c r="A3639" s="95" t="s">
        <v>566</v>
      </c>
      <c r="D3639" s="95" t="s">
        <v>415</v>
      </c>
      <c r="E3639" s="96">
        <v>595000</v>
      </c>
      <c r="G3639" s="96">
        <v>318408635</v>
      </c>
    </row>
    <row r="3640" spans="1:7">
      <c r="A3640" s="95" t="s">
        <v>1938</v>
      </c>
      <c r="D3640" s="95" t="s">
        <v>562</v>
      </c>
      <c r="F3640" s="96">
        <v>2060</v>
      </c>
      <c r="G3640" s="95" t="s">
        <v>345</v>
      </c>
    </row>
    <row r="3641" spans="1:7">
      <c r="A3641" s="95" t="s">
        <v>1939</v>
      </c>
      <c r="D3641" s="95" t="s">
        <v>400</v>
      </c>
      <c r="F3641" s="96">
        <v>6574652</v>
      </c>
      <c r="G3641" s="95" t="s">
        <v>345</v>
      </c>
    </row>
    <row r="3642" spans="1:7">
      <c r="A3642" s="95" t="s">
        <v>1939</v>
      </c>
      <c r="D3642" s="95" t="s">
        <v>400</v>
      </c>
      <c r="F3642" s="96">
        <v>7221148</v>
      </c>
      <c r="G3642" s="95" t="s">
        <v>345</v>
      </c>
    </row>
    <row r="3643" spans="1:7">
      <c r="A3643" s="95" t="s">
        <v>1940</v>
      </c>
      <c r="D3643" s="95" t="s">
        <v>345</v>
      </c>
      <c r="E3643" s="96">
        <v>5804652</v>
      </c>
      <c r="G3643" s="95" t="s">
        <v>345</v>
      </c>
    </row>
    <row r="3644" spans="1:7">
      <c r="A3644" s="95" t="s">
        <v>1940</v>
      </c>
      <c r="D3644" s="95" t="s">
        <v>345</v>
      </c>
      <c r="F3644" s="96">
        <v>5804652</v>
      </c>
      <c r="G3644" s="95" t="s">
        <v>345</v>
      </c>
    </row>
    <row r="3645" spans="1:7">
      <c r="A3645" s="95" t="s">
        <v>1940</v>
      </c>
      <c r="D3645" s="95" t="s">
        <v>345</v>
      </c>
      <c r="F3645" s="96">
        <v>8495348</v>
      </c>
      <c r="G3645" s="95" t="s">
        <v>345</v>
      </c>
    </row>
    <row r="3646" spans="1:7">
      <c r="A3646" s="95" t="s">
        <v>1940</v>
      </c>
      <c r="D3646" s="95" t="s">
        <v>345</v>
      </c>
      <c r="F3646" s="96">
        <v>33000000</v>
      </c>
      <c r="G3646" s="95" t="s">
        <v>345</v>
      </c>
    </row>
    <row r="3647" spans="1:7">
      <c r="A3647" s="95" t="s">
        <v>1941</v>
      </c>
      <c r="D3647" s="95" t="s">
        <v>345</v>
      </c>
      <c r="F3647" s="96">
        <v>236280</v>
      </c>
      <c r="G3647" s="96">
        <v>262879147</v>
      </c>
    </row>
    <row r="3648" spans="1:7">
      <c r="A3648" s="95" t="s">
        <v>361</v>
      </c>
      <c r="D3648" s="95" t="s">
        <v>345</v>
      </c>
      <c r="E3648" s="96">
        <v>260366691</v>
      </c>
      <c r="F3648" s="96">
        <v>240813148</v>
      </c>
      <c r="G3648" s="95" t="s">
        <v>345</v>
      </c>
    </row>
    <row r="3649" spans="1:7">
      <c r="A3649" s="95" t="s">
        <v>587</v>
      </c>
      <c r="D3649" s="95" t="s">
        <v>345</v>
      </c>
      <c r="F3649" s="96">
        <v>398500</v>
      </c>
      <c r="G3649" s="95" t="s">
        <v>345</v>
      </c>
    </row>
    <row r="3650" spans="1:7">
      <c r="A3650" s="95" t="s">
        <v>587</v>
      </c>
      <c r="D3650" s="95" t="s">
        <v>345</v>
      </c>
      <c r="F3650" s="96">
        <v>960000</v>
      </c>
      <c r="G3650" s="95" t="s">
        <v>345</v>
      </c>
    </row>
    <row r="3651" spans="1:7">
      <c r="A3651" s="95" t="s">
        <v>587</v>
      </c>
      <c r="D3651" s="95" t="s">
        <v>345</v>
      </c>
      <c r="F3651" s="96">
        <v>560000</v>
      </c>
      <c r="G3651" s="95" t="s">
        <v>345</v>
      </c>
    </row>
    <row r="3652" spans="1:7">
      <c r="A3652" s="95" t="s">
        <v>587</v>
      </c>
      <c r="D3652" s="95" t="s">
        <v>345</v>
      </c>
      <c r="F3652" s="96">
        <v>70000</v>
      </c>
      <c r="G3652" s="95" t="s">
        <v>345</v>
      </c>
    </row>
    <row r="3653" spans="1:7">
      <c r="A3653" s="95" t="s">
        <v>587</v>
      </c>
      <c r="D3653" s="95" t="s">
        <v>345</v>
      </c>
      <c r="F3653" s="96">
        <v>675000</v>
      </c>
      <c r="G3653" s="95" t="s">
        <v>345</v>
      </c>
    </row>
    <row r="3654" spans="1:7">
      <c r="A3654" s="95" t="s">
        <v>587</v>
      </c>
      <c r="D3654" s="95" t="s">
        <v>345</v>
      </c>
      <c r="F3654" s="96">
        <v>150000</v>
      </c>
      <c r="G3654" s="95" t="s">
        <v>345</v>
      </c>
    </row>
    <row r="3655" spans="1:7">
      <c r="A3655" s="95" t="s">
        <v>587</v>
      </c>
      <c r="D3655" s="95" t="s">
        <v>345</v>
      </c>
      <c r="F3655" s="96">
        <v>63521500</v>
      </c>
      <c r="G3655" s="95" t="s">
        <v>345</v>
      </c>
    </row>
    <row r="3656" spans="1:7">
      <c r="A3656" s="95" t="s">
        <v>587</v>
      </c>
      <c r="D3656" s="95" t="s">
        <v>345</v>
      </c>
      <c r="E3656" s="96">
        <v>75000</v>
      </c>
      <c r="G3656" s="96">
        <v>196619147</v>
      </c>
    </row>
    <row r="3657" spans="1:7">
      <c r="A3657" s="95" t="s">
        <v>611</v>
      </c>
      <c r="D3657" s="95" t="s">
        <v>345</v>
      </c>
      <c r="F3657" s="96">
        <v>240000</v>
      </c>
      <c r="G3657" s="95" t="s">
        <v>345</v>
      </c>
    </row>
    <row r="3658" spans="1:7">
      <c r="A3658" s="95" t="s">
        <v>611</v>
      </c>
      <c r="D3658" s="95" t="s">
        <v>345</v>
      </c>
      <c r="F3658" s="96">
        <v>1483300</v>
      </c>
      <c r="G3658" s="95" t="s">
        <v>345</v>
      </c>
    </row>
    <row r="3659" spans="1:7">
      <c r="A3659" s="95" t="s">
        <v>612</v>
      </c>
      <c r="D3659" s="95" t="s">
        <v>345</v>
      </c>
      <c r="F3659" s="96">
        <v>374000</v>
      </c>
      <c r="G3659" s="95" t="s">
        <v>345</v>
      </c>
    </row>
    <row r="3660" spans="1:7">
      <c r="A3660" s="95" t="s">
        <v>613</v>
      </c>
      <c r="D3660" s="95" t="s">
        <v>345</v>
      </c>
      <c r="F3660" s="96">
        <v>239500</v>
      </c>
      <c r="G3660" s="95" t="s">
        <v>345</v>
      </c>
    </row>
    <row r="3661" spans="1:7">
      <c r="A3661" s="95" t="s">
        <v>614</v>
      </c>
      <c r="D3661" s="95" t="s">
        <v>415</v>
      </c>
      <c r="E3661" s="96">
        <v>160000</v>
      </c>
      <c r="G3661" s="95" t="s">
        <v>345</v>
      </c>
    </row>
    <row r="3662" spans="1:7">
      <c r="A3662" s="95" t="s">
        <v>614</v>
      </c>
      <c r="D3662" s="95" t="s">
        <v>415</v>
      </c>
      <c r="E3662" s="96">
        <v>156000</v>
      </c>
      <c r="G3662" s="95" t="s">
        <v>345</v>
      </c>
    </row>
    <row r="3663" spans="1:7">
      <c r="A3663" s="95" t="s">
        <v>614</v>
      </c>
      <c r="D3663" s="95" t="s">
        <v>415</v>
      </c>
      <c r="E3663" s="96">
        <v>1180000</v>
      </c>
      <c r="G3663" s="96">
        <v>195778347</v>
      </c>
    </row>
    <row r="3664" spans="1:7">
      <c r="A3664" s="95" t="s">
        <v>635</v>
      </c>
      <c r="D3664" s="95" t="s">
        <v>345</v>
      </c>
      <c r="E3664" s="96">
        <v>3530</v>
      </c>
      <c r="G3664" s="95" t="s">
        <v>345</v>
      </c>
    </row>
    <row r="3665" spans="1:7">
      <c r="A3665" s="95" t="s">
        <v>635</v>
      </c>
      <c r="D3665" s="95" t="s">
        <v>345</v>
      </c>
      <c r="E3665" s="95">
        <v>580</v>
      </c>
      <c r="G3665" s="95" t="s">
        <v>345</v>
      </c>
    </row>
    <row r="3666" spans="1:7">
      <c r="A3666" s="95" t="s">
        <v>635</v>
      </c>
      <c r="D3666" s="95" t="s">
        <v>345</v>
      </c>
      <c r="E3666" s="96">
        <v>80670</v>
      </c>
      <c r="G3666" s="95" t="s">
        <v>345</v>
      </c>
    </row>
    <row r="3667" spans="1:7">
      <c r="A3667" s="95" t="s">
        <v>636</v>
      </c>
      <c r="D3667" s="95" t="s">
        <v>345</v>
      </c>
      <c r="E3667" s="96">
        <v>4400000</v>
      </c>
      <c r="G3667" s="95" t="s">
        <v>345</v>
      </c>
    </row>
    <row r="3668" spans="1:7">
      <c r="A3668" s="95" t="s">
        <v>636</v>
      </c>
      <c r="D3668" s="95" t="s">
        <v>345</v>
      </c>
      <c r="E3668" s="96">
        <v>33000</v>
      </c>
      <c r="G3668" s="95" t="s">
        <v>345</v>
      </c>
    </row>
    <row r="3669" spans="1:7">
      <c r="A3669" s="95" t="s">
        <v>641</v>
      </c>
      <c r="D3669" s="95" t="s">
        <v>345</v>
      </c>
      <c r="F3669" s="96">
        <v>75000</v>
      </c>
      <c r="G3669" s="95" t="s">
        <v>345</v>
      </c>
    </row>
    <row r="3670" spans="1:7">
      <c r="A3670" s="95" t="s">
        <v>641</v>
      </c>
      <c r="D3670" s="95" t="s">
        <v>345</v>
      </c>
      <c r="F3670" s="96">
        <v>490000</v>
      </c>
      <c r="G3670" s="95" t="s">
        <v>345</v>
      </c>
    </row>
    <row r="3671" spans="1:7">
      <c r="A3671" s="95" t="s">
        <v>641</v>
      </c>
      <c r="D3671" s="95" t="s">
        <v>345</v>
      </c>
      <c r="F3671" s="96">
        <v>700000</v>
      </c>
      <c r="G3671" s="95" t="s">
        <v>345</v>
      </c>
    </row>
    <row r="3672" spans="1:7">
      <c r="A3672" s="95" t="s">
        <v>642</v>
      </c>
      <c r="D3672" s="95" t="s">
        <v>345</v>
      </c>
      <c r="F3672" s="96">
        <v>248900</v>
      </c>
      <c r="G3672" s="95" t="s">
        <v>345</v>
      </c>
    </row>
    <row r="3673" spans="1:7">
      <c r="A3673" s="95" t="s">
        <v>643</v>
      </c>
      <c r="D3673" s="95" t="s">
        <v>345</v>
      </c>
      <c r="F3673" s="96">
        <v>255500</v>
      </c>
      <c r="G3673" s="95" t="s">
        <v>345</v>
      </c>
    </row>
    <row r="3674" spans="1:7">
      <c r="A3674" s="95" t="s">
        <v>643</v>
      </c>
      <c r="D3674" s="95" t="s">
        <v>345</v>
      </c>
      <c r="F3674" s="96">
        <v>39939974</v>
      </c>
      <c r="G3674" s="95" t="s">
        <v>345</v>
      </c>
    </row>
    <row r="3675" spans="1:7">
      <c r="A3675" s="95" t="s">
        <v>644</v>
      </c>
      <c r="D3675" s="95" t="s">
        <v>345</v>
      </c>
      <c r="E3675" s="96">
        <v>32224516</v>
      </c>
      <c r="G3675" s="95" t="s">
        <v>345</v>
      </c>
    </row>
    <row r="3676" spans="1:7">
      <c r="A3676" s="95" t="s">
        <v>644</v>
      </c>
      <c r="D3676" s="95" t="s">
        <v>345</v>
      </c>
      <c r="E3676" s="96">
        <v>10000000</v>
      </c>
      <c r="G3676" s="95" t="s">
        <v>345</v>
      </c>
    </row>
    <row r="3677" spans="1:7">
      <c r="A3677" s="95" t="s">
        <v>646</v>
      </c>
      <c r="D3677" s="95" t="s">
        <v>345</v>
      </c>
      <c r="F3677" s="96">
        <v>392500</v>
      </c>
      <c r="G3677" s="95" t="s">
        <v>345</v>
      </c>
    </row>
    <row r="3678" spans="1:7">
      <c r="A3678" s="95" t="s">
        <v>646</v>
      </c>
      <c r="D3678" s="95" t="s">
        <v>345</v>
      </c>
      <c r="F3678" s="96">
        <v>847000</v>
      </c>
      <c r="G3678" s="95" t="s">
        <v>345</v>
      </c>
    </row>
    <row r="3679" spans="1:7">
      <c r="A3679" s="95" t="s">
        <v>647</v>
      </c>
      <c r="D3679" s="95" t="s">
        <v>345</v>
      </c>
      <c r="F3679" s="96">
        <v>357000</v>
      </c>
      <c r="G3679" s="95" t="s">
        <v>345</v>
      </c>
    </row>
    <row r="3680" spans="1:7">
      <c r="A3680" s="95" t="s">
        <v>647</v>
      </c>
      <c r="D3680" s="95" t="s">
        <v>345</v>
      </c>
      <c r="F3680" s="96">
        <v>1485000</v>
      </c>
      <c r="G3680" s="96">
        <v>197729769</v>
      </c>
    </row>
    <row r="3681" spans="1:7">
      <c r="A3681" s="95" t="s">
        <v>667</v>
      </c>
      <c r="D3681" s="95" t="s">
        <v>345</v>
      </c>
      <c r="E3681" s="96">
        <v>40000</v>
      </c>
      <c r="G3681" s="95" t="s">
        <v>345</v>
      </c>
    </row>
    <row r="3682" spans="1:7">
      <c r="A3682" s="95" t="s">
        <v>667</v>
      </c>
      <c r="D3682" s="95" t="s">
        <v>345</v>
      </c>
      <c r="F3682" s="96">
        <v>45000</v>
      </c>
      <c r="G3682" s="95" t="s">
        <v>345</v>
      </c>
    </row>
    <row r="3683" spans="1:7">
      <c r="A3683" s="95" t="s">
        <v>668</v>
      </c>
      <c r="D3683" s="95" t="s">
        <v>345</v>
      </c>
      <c r="F3683" s="96">
        <v>186000</v>
      </c>
      <c r="G3683" s="95" t="s">
        <v>345</v>
      </c>
    </row>
    <row r="3684" spans="1:7">
      <c r="A3684" s="95" t="s">
        <v>668</v>
      </c>
      <c r="D3684" s="95" t="s">
        <v>345</v>
      </c>
      <c r="F3684" s="96">
        <v>532000</v>
      </c>
      <c r="G3684" s="95" t="s">
        <v>345</v>
      </c>
    </row>
    <row r="3685" spans="1:7">
      <c r="A3685" s="95" t="s">
        <v>668</v>
      </c>
      <c r="D3685" s="95" t="s">
        <v>345</v>
      </c>
      <c r="F3685" s="96">
        <v>36500</v>
      </c>
      <c r="G3685" s="95" t="s">
        <v>345</v>
      </c>
    </row>
    <row r="3686" spans="1:7">
      <c r="A3686" s="95" t="s">
        <v>669</v>
      </c>
      <c r="D3686" s="95" t="s">
        <v>345</v>
      </c>
      <c r="F3686" s="96">
        <v>15000</v>
      </c>
      <c r="G3686" s="95" t="s">
        <v>345</v>
      </c>
    </row>
    <row r="3687" spans="1:7">
      <c r="A3687" s="95" t="s">
        <v>670</v>
      </c>
      <c r="D3687" s="95" t="s">
        <v>345</v>
      </c>
      <c r="E3687" s="96">
        <v>63616500</v>
      </c>
      <c r="G3687" s="95" t="s">
        <v>345</v>
      </c>
    </row>
    <row r="3688" spans="1:7">
      <c r="A3688" s="95" t="s">
        <v>670</v>
      </c>
      <c r="D3688" s="95" t="s">
        <v>345</v>
      </c>
      <c r="E3688" s="96">
        <v>48944000</v>
      </c>
      <c r="G3688" s="95" t="s">
        <v>345</v>
      </c>
    </row>
    <row r="3689" spans="1:7">
      <c r="A3689" s="95" t="s">
        <v>670</v>
      </c>
      <c r="D3689" s="95" t="s">
        <v>345</v>
      </c>
      <c r="E3689" s="96">
        <v>360000</v>
      </c>
      <c r="G3689" s="95" t="s">
        <v>345</v>
      </c>
    </row>
    <row r="3690" spans="1:7">
      <c r="A3690" s="95" t="s">
        <v>671</v>
      </c>
      <c r="D3690" s="95" t="s">
        <v>345</v>
      </c>
      <c r="F3690" s="96">
        <v>142000</v>
      </c>
      <c r="G3690" s="95" t="s">
        <v>345</v>
      </c>
    </row>
    <row r="3691" spans="1:7">
      <c r="A3691" s="95" t="s">
        <v>672</v>
      </c>
      <c r="D3691" s="95" t="s">
        <v>345</v>
      </c>
      <c r="F3691" s="96">
        <v>280000</v>
      </c>
      <c r="G3691" s="95" t="s">
        <v>345</v>
      </c>
    </row>
    <row r="3692" spans="1:7">
      <c r="A3692" s="95" t="s">
        <v>672</v>
      </c>
      <c r="D3692" s="95" t="s">
        <v>345</v>
      </c>
      <c r="F3692" s="96">
        <v>595000</v>
      </c>
      <c r="G3692" s="96">
        <v>308858769</v>
      </c>
    </row>
    <row r="3693" spans="1:7">
      <c r="A3693" s="95" t="s">
        <v>683</v>
      </c>
      <c r="D3693" s="95" t="s">
        <v>345</v>
      </c>
      <c r="F3693" s="96">
        <v>20500</v>
      </c>
      <c r="G3693" s="95" t="s">
        <v>345</v>
      </c>
    </row>
    <row r="3694" spans="1:7">
      <c r="A3694" s="95" t="s">
        <v>684</v>
      </c>
      <c r="D3694" s="95" t="s">
        <v>345</v>
      </c>
      <c r="F3694" s="96">
        <v>14000</v>
      </c>
      <c r="G3694" s="95" t="s">
        <v>345</v>
      </c>
    </row>
    <row r="3695" spans="1:7">
      <c r="A3695" s="95" t="s">
        <v>684</v>
      </c>
      <c r="D3695" s="95" t="s">
        <v>345</v>
      </c>
      <c r="F3695" s="96">
        <v>504000</v>
      </c>
      <c r="G3695" s="95" t="s">
        <v>345</v>
      </c>
    </row>
    <row r="3696" spans="1:7">
      <c r="A3696" s="95" t="s">
        <v>685</v>
      </c>
      <c r="D3696" s="95" t="s">
        <v>345</v>
      </c>
      <c r="E3696" s="96">
        <v>2395000</v>
      </c>
      <c r="G3696" s="95" t="s">
        <v>345</v>
      </c>
    </row>
    <row r="3697" spans="1:7">
      <c r="A3697" s="95" t="s">
        <v>685</v>
      </c>
      <c r="D3697" s="95" t="s">
        <v>345</v>
      </c>
      <c r="E3697" s="96">
        <v>765000</v>
      </c>
      <c r="G3697" s="95" t="s">
        <v>345</v>
      </c>
    </row>
    <row r="3698" spans="1:7">
      <c r="A3698" s="95" t="s">
        <v>685</v>
      </c>
      <c r="D3698" s="95" t="s">
        <v>345</v>
      </c>
      <c r="E3698" s="96">
        <v>308000</v>
      </c>
      <c r="G3698" s="95" t="s">
        <v>345</v>
      </c>
    </row>
    <row r="3699" spans="1:7">
      <c r="A3699" s="95" t="s">
        <v>685</v>
      </c>
      <c r="D3699" s="95" t="s">
        <v>345</v>
      </c>
      <c r="E3699" s="96">
        <v>375000</v>
      </c>
      <c r="G3699" s="95" t="s">
        <v>345</v>
      </c>
    </row>
    <row r="3700" spans="1:7">
      <c r="A3700" s="95" t="s">
        <v>685</v>
      </c>
      <c r="D3700" s="95" t="s">
        <v>345</v>
      </c>
      <c r="E3700" s="96">
        <v>400000</v>
      </c>
      <c r="G3700" s="95" t="s">
        <v>345</v>
      </c>
    </row>
    <row r="3701" spans="1:7">
      <c r="A3701" s="95" t="s">
        <v>685</v>
      </c>
      <c r="D3701" s="95" t="s">
        <v>345</v>
      </c>
      <c r="E3701" s="96">
        <v>390000</v>
      </c>
      <c r="G3701" s="96">
        <v>312953269</v>
      </c>
    </row>
    <row r="3702" spans="1:7">
      <c r="A3702" s="95" t="s">
        <v>689</v>
      </c>
      <c r="D3702" s="95" t="s">
        <v>345</v>
      </c>
      <c r="E3702" s="96">
        <v>9000000</v>
      </c>
      <c r="G3702" s="95" t="s">
        <v>345</v>
      </c>
    </row>
    <row r="3703" spans="1:7">
      <c r="A3703" s="95" t="s">
        <v>689</v>
      </c>
      <c r="D3703" s="95" t="s">
        <v>345</v>
      </c>
      <c r="E3703" s="96">
        <v>1210000</v>
      </c>
      <c r="G3703" s="96">
        <v>323163269</v>
      </c>
    </row>
    <row r="3704" spans="1:7">
      <c r="A3704" s="95" t="s">
        <v>699</v>
      </c>
      <c r="D3704" s="95" t="s">
        <v>345</v>
      </c>
      <c r="E3704" s="96">
        <v>400000</v>
      </c>
      <c r="G3704" s="96">
        <v>323563269</v>
      </c>
    </row>
    <row r="3705" spans="1:7">
      <c r="A3705" s="95" t="s">
        <v>705</v>
      </c>
      <c r="D3705" s="95" t="s">
        <v>345</v>
      </c>
      <c r="E3705" s="96">
        <v>155000</v>
      </c>
      <c r="G3705" s="96">
        <v>323718269</v>
      </c>
    </row>
    <row r="3706" spans="1:7">
      <c r="A3706" s="95" t="s">
        <v>716</v>
      </c>
      <c r="D3706" s="95" t="s">
        <v>345</v>
      </c>
      <c r="E3706" s="96">
        <v>1368000</v>
      </c>
      <c r="G3706" s="95" t="s">
        <v>345</v>
      </c>
    </row>
    <row r="3707" spans="1:7">
      <c r="A3707" s="95" t="s">
        <v>716</v>
      </c>
      <c r="D3707" s="95" t="s">
        <v>345</v>
      </c>
      <c r="E3707" s="96">
        <v>1200000</v>
      </c>
      <c r="G3707" s="95" t="s">
        <v>345</v>
      </c>
    </row>
    <row r="3708" spans="1:7">
      <c r="A3708" s="95" t="s">
        <v>716</v>
      </c>
      <c r="D3708" s="95" t="s">
        <v>345</v>
      </c>
      <c r="E3708" s="96">
        <v>1552500</v>
      </c>
      <c r="G3708" s="96">
        <v>327838769</v>
      </c>
    </row>
    <row r="3709" spans="1:7">
      <c r="A3709" s="95" t="s">
        <v>721</v>
      </c>
      <c r="D3709" s="95" t="s">
        <v>345</v>
      </c>
      <c r="E3709" s="96">
        <v>110000</v>
      </c>
      <c r="G3709" s="96">
        <v>327948769</v>
      </c>
    </row>
    <row r="3710" spans="1:7">
      <c r="A3710" s="95" t="s">
        <v>725</v>
      </c>
      <c r="D3710" s="95" t="s">
        <v>345</v>
      </c>
      <c r="E3710" s="96">
        <v>1481700</v>
      </c>
      <c r="G3710" s="96">
        <v>329430469</v>
      </c>
    </row>
    <row r="3711" spans="1:7">
      <c r="A3711" s="95" t="s">
        <v>733</v>
      </c>
      <c r="D3711" s="95" t="s">
        <v>345</v>
      </c>
      <c r="F3711" s="96">
        <v>287000</v>
      </c>
      <c r="G3711" s="95" t="s">
        <v>345</v>
      </c>
    </row>
    <row r="3712" spans="1:7">
      <c r="A3712" s="95" t="s">
        <v>733</v>
      </c>
      <c r="D3712" s="95" t="s">
        <v>345</v>
      </c>
      <c r="F3712" s="96">
        <v>48944000</v>
      </c>
      <c r="G3712" s="96">
        <v>280199469</v>
      </c>
    </row>
    <row r="3713" spans="1:7">
      <c r="A3713" s="95" t="s">
        <v>735</v>
      </c>
      <c r="D3713" s="95" t="s">
        <v>345</v>
      </c>
      <c r="E3713" s="96">
        <v>110000000</v>
      </c>
      <c r="G3713" s="95" t="s">
        <v>345</v>
      </c>
    </row>
    <row r="3714" spans="1:7">
      <c r="A3714" s="95" t="s">
        <v>736</v>
      </c>
      <c r="D3714" s="95" t="s">
        <v>345</v>
      </c>
      <c r="E3714" s="96">
        <v>1320000</v>
      </c>
      <c r="G3714" s="95" t="s">
        <v>345</v>
      </c>
    </row>
    <row r="3715" spans="1:7">
      <c r="A3715" s="95" t="s">
        <v>736</v>
      </c>
      <c r="D3715" s="95" t="s">
        <v>345</v>
      </c>
      <c r="E3715" s="96">
        <v>65000</v>
      </c>
      <c r="G3715" s="95" t="s">
        <v>345</v>
      </c>
    </row>
    <row r="3716" spans="1:7">
      <c r="A3716" s="95" t="s">
        <v>1942</v>
      </c>
      <c r="D3716" s="95" t="s">
        <v>345</v>
      </c>
      <c r="F3716" s="96">
        <v>1481700</v>
      </c>
      <c r="G3716" s="96">
        <v>390102769</v>
      </c>
    </row>
    <row r="3717" spans="1:7">
      <c r="A3717" s="95" t="s">
        <v>1943</v>
      </c>
      <c r="D3717" s="95" t="s">
        <v>345</v>
      </c>
      <c r="F3717" s="96">
        <v>1855</v>
      </c>
      <c r="G3717" s="95" t="s">
        <v>345</v>
      </c>
    </row>
    <row r="3718" spans="1:7">
      <c r="A3718" s="95" t="s">
        <v>1944</v>
      </c>
      <c r="D3718" s="95" t="s">
        <v>400</v>
      </c>
      <c r="F3718" s="96">
        <v>12873443</v>
      </c>
      <c r="G3718" s="95" t="s">
        <v>345</v>
      </c>
    </row>
    <row r="3719" spans="1:7">
      <c r="A3719" s="95" t="s">
        <v>1945</v>
      </c>
      <c r="D3719" s="95" t="s">
        <v>562</v>
      </c>
      <c r="F3719" s="96">
        <v>33000</v>
      </c>
      <c r="G3719" s="95" t="s">
        <v>345</v>
      </c>
    </row>
    <row r="3720" spans="1:7">
      <c r="A3720" s="95" t="s">
        <v>1946</v>
      </c>
      <c r="D3720" s="95" t="s">
        <v>345</v>
      </c>
      <c r="F3720" s="96">
        <v>77000000</v>
      </c>
      <c r="G3720" s="95" t="s">
        <v>345</v>
      </c>
    </row>
    <row r="3721" spans="1:7">
      <c r="A3721" s="95" t="s">
        <v>1947</v>
      </c>
      <c r="D3721" s="95" t="s">
        <v>345</v>
      </c>
      <c r="E3721" s="96">
        <v>7348960</v>
      </c>
      <c r="G3721" s="95" t="s">
        <v>345</v>
      </c>
    </row>
    <row r="3722" spans="1:7">
      <c r="A3722" s="95" t="s">
        <v>1947</v>
      </c>
      <c r="D3722" s="95" t="s">
        <v>345</v>
      </c>
      <c r="F3722" s="96">
        <v>6047620</v>
      </c>
      <c r="G3722" s="96">
        <v>301495811</v>
      </c>
    </row>
    <row r="3723" spans="1:7">
      <c r="A3723" s="95" t="s">
        <v>376</v>
      </c>
      <c r="D3723" s="95" t="s">
        <v>345</v>
      </c>
      <c r="E3723" s="96">
        <v>301117956</v>
      </c>
      <c r="F3723" s="96">
        <v>262501292</v>
      </c>
      <c r="G3723" s="95" t="s">
        <v>345</v>
      </c>
    </row>
    <row r="3724" spans="1:7">
      <c r="A3724" s="95" t="s">
        <v>745</v>
      </c>
      <c r="D3724" s="95" t="s">
        <v>345</v>
      </c>
      <c r="E3724" s="96">
        <v>1560000</v>
      </c>
      <c r="G3724" s="96">
        <v>303055811</v>
      </c>
    </row>
    <row r="3725" spans="1:7">
      <c r="A3725" s="95" t="s">
        <v>752</v>
      </c>
      <c r="D3725" s="95" t="s">
        <v>345</v>
      </c>
      <c r="E3725" s="96">
        <v>3080000</v>
      </c>
      <c r="G3725" s="95" t="s">
        <v>345</v>
      </c>
    </row>
    <row r="3726" spans="1:7">
      <c r="A3726" s="95" t="s">
        <v>752</v>
      </c>
      <c r="D3726" s="95" t="s">
        <v>345</v>
      </c>
      <c r="E3726" s="96">
        <v>1650000</v>
      </c>
      <c r="G3726" s="95" t="s">
        <v>345</v>
      </c>
    </row>
    <row r="3727" spans="1:7">
      <c r="A3727" s="95" t="s">
        <v>753</v>
      </c>
      <c r="D3727" s="95" t="s">
        <v>345</v>
      </c>
      <c r="E3727" s="96">
        <v>595000</v>
      </c>
      <c r="G3727" s="95" t="s">
        <v>345</v>
      </c>
    </row>
    <row r="3728" spans="1:7">
      <c r="A3728" s="95" t="s">
        <v>753</v>
      </c>
      <c r="D3728" s="95" t="s">
        <v>345</v>
      </c>
      <c r="E3728" s="96">
        <v>2305000</v>
      </c>
      <c r="G3728" s="95" t="s">
        <v>345</v>
      </c>
    </row>
    <row r="3729" spans="1:7">
      <c r="A3729" s="95" t="s">
        <v>753</v>
      </c>
      <c r="D3729" s="95" t="s">
        <v>345</v>
      </c>
      <c r="E3729" s="96">
        <v>265000</v>
      </c>
      <c r="G3729" s="96">
        <v>310950811</v>
      </c>
    </row>
    <row r="3730" spans="1:7">
      <c r="A3730" s="95" t="s">
        <v>758</v>
      </c>
      <c r="D3730" s="95" t="s">
        <v>345</v>
      </c>
      <c r="E3730" s="96">
        <v>90200</v>
      </c>
      <c r="G3730" s="96">
        <v>311041011</v>
      </c>
    </row>
    <row r="3731" spans="1:7">
      <c r="A3731" s="95" t="s">
        <v>768</v>
      </c>
      <c r="D3731" s="95" t="s">
        <v>345</v>
      </c>
      <c r="F3731" s="96">
        <v>236000</v>
      </c>
      <c r="G3731" s="95" t="s">
        <v>345</v>
      </c>
    </row>
    <row r="3732" spans="1:7">
      <c r="A3732" s="95" t="s">
        <v>768</v>
      </c>
      <c r="D3732" s="95" t="s">
        <v>345</v>
      </c>
      <c r="F3732" s="96">
        <v>360000</v>
      </c>
      <c r="G3732" s="95" t="s">
        <v>345</v>
      </c>
    </row>
    <row r="3733" spans="1:7">
      <c r="A3733" s="95" t="s">
        <v>769</v>
      </c>
      <c r="D3733" s="95" t="s">
        <v>345</v>
      </c>
      <c r="E3733" s="96">
        <v>2080000</v>
      </c>
      <c r="G3733" s="95" t="s">
        <v>345</v>
      </c>
    </row>
    <row r="3734" spans="1:7">
      <c r="A3734" s="95" t="s">
        <v>769</v>
      </c>
      <c r="D3734" s="95" t="s">
        <v>345</v>
      </c>
      <c r="E3734" s="96">
        <v>255000</v>
      </c>
      <c r="G3734" s="96">
        <v>312780011</v>
      </c>
    </row>
    <row r="3735" spans="1:7">
      <c r="A3735" s="95" t="s">
        <v>1681</v>
      </c>
      <c r="D3735" s="95" t="s">
        <v>345</v>
      </c>
      <c r="F3735" s="96">
        <v>356500</v>
      </c>
      <c r="G3735" s="95" t="s">
        <v>345</v>
      </c>
    </row>
    <row r="3736" spans="1:7">
      <c r="A3736" s="95" t="s">
        <v>1681</v>
      </c>
      <c r="D3736" s="95" t="s">
        <v>345</v>
      </c>
      <c r="F3736" s="96">
        <v>1810000</v>
      </c>
      <c r="G3736" s="95" t="s">
        <v>345</v>
      </c>
    </row>
    <row r="3737" spans="1:7">
      <c r="A3737" s="95" t="s">
        <v>1681</v>
      </c>
      <c r="D3737" s="95" t="s">
        <v>345</v>
      </c>
      <c r="F3737" s="96">
        <v>1105000</v>
      </c>
      <c r="G3737" s="95" t="s">
        <v>345</v>
      </c>
    </row>
    <row r="3738" spans="1:7">
      <c r="A3738" s="95" t="s">
        <v>1681</v>
      </c>
      <c r="D3738" s="95" t="s">
        <v>345</v>
      </c>
      <c r="F3738" s="96">
        <v>85000</v>
      </c>
      <c r="G3738" s="95" t="s">
        <v>345</v>
      </c>
    </row>
    <row r="3739" spans="1:7">
      <c r="A3739" s="95" t="s">
        <v>1681</v>
      </c>
      <c r="D3739" s="95" t="s">
        <v>345</v>
      </c>
      <c r="F3739" s="96">
        <v>1615000</v>
      </c>
      <c r="G3739" s="95" t="s">
        <v>345</v>
      </c>
    </row>
    <row r="3740" spans="1:7">
      <c r="A3740" s="95" t="s">
        <v>1681</v>
      </c>
      <c r="D3740" s="95" t="s">
        <v>345</v>
      </c>
      <c r="F3740" s="96">
        <v>850000</v>
      </c>
      <c r="G3740" s="95" t="s">
        <v>345</v>
      </c>
    </row>
    <row r="3741" spans="1:7">
      <c r="A3741" s="95" t="s">
        <v>1681</v>
      </c>
      <c r="D3741" s="95" t="s">
        <v>345</v>
      </c>
      <c r="F3741" s="96">
        <v>155000</v>
      </c>
      <c r="G3741" s="95" t="s">
        <v>345</v>
      </c>
    </row>
    <row r="3742" spans="1:7">
      <c r="A3742" s="95" t="s">
        <v>1681</v>
      </c>
      <c r="D3742" s="95" t="s">
        <v>345</v>
      </c>
      <c r="F3742" s="96">
        <v>65000</v>
      </c>
      <c r="G3742" s="95" t="s">
        <v>345</v>
      </c>
    </row>
    <row r="3743" spans="1:7">
      <c r="A3743" s="95" t="s">
        <v>1681</v>
      </c>
      <c r="D3743" s="95" t="s">
        <v>345</v>
      </c>
      <c r="F3743" s="96">
        <v>63616500</v>
      </c>
      <c r="G3743" s="95" t="s">
        <v>345</v>
      </c>
    </row>
    <row r="3744" spans="1:7">
      <c r="A3744" s="95" t="s">
        <v>781</v>
      </c>
      <c r="D3744" s="95" t="s">
        <v>345</v>
      </c>
      <c r="E3744" s="96">
        <v>240000</v>
      </c>
      <c r="G3744" s="95" t="s">
        <v>345</v>
      </c>
    </row>
    <row r="3745" spans="1:7">
      <c r="A3745" s="95" t="s">
        <v>781</v>
      </c>
      <c r="D3745" s="95" t="s">
        <v>345</v>
      </c>
      <c r="E3745" s="96">
        <v>1920000</v>
      </c>
      <c r="G3745" s="95" t="s">
        <v>345</v>
      </c>
    </row>
    <row r="3746" spans="1:7">
      <c r="A3746" s="95" t="s">
        <v>783</v>
      </c>
      <c r="D3746" s="95" t="s">
        <v>345</v>
      </c>
      <c r="E3746" s="96">
        <v>53391500</v>
      </c>
      <c r="G3746" s="96">
        <v>298673511</v>
      </c>
    </row>
    <row r="3747" spans="1:7">
      <c r="A3747" s="95" t="s">
        <v>799</v>
      </c>
      <c r="D3747" s="95" t="s">
        <v>345</v>
      </c>
      <c r="F3747" s="96">
        <v>90000</v>
      </c>
      <c r="G3747" s="95" t="s">
        <v>345</v>
      </c>
    </row>
    <row r="3748" spans="1:7">
      <c r="A3748" s="95" t="s">
        <v>1712</v>
      </c>
      <c r="D3748" s="95" t="s">
        <v>345</v>
      </c>
      <c r="F3748" s="96">
        <v>206000</v>
      </c>
      <c r="G3748" s="95" t="s">
        <v>345</v>
      </c>
    </row>
    <row r="3749" spans="1:7">
      <c r="A3749" s="95" t="s">
        <v>1712</v>
      </c>
      <c r="D3749" s="95" t="s">
        <v>345</v>
      </c>
      <c r="F3749" s="96">
        <v>32224516</v>
      </c>
      <c r="G3749" s="95" t="s">
        <v>345</v>
      </c>
    </row>
    <row r="3750" spans="1:7">
      <c r="A3750" s="95" t="s">
        <v>800</v>
      </c>
      <c r="D3750" s="95" t="s">
        <v>345</v>
      </c>
      <c r="F3750" s="96">
        <v>238000</v>
      </c>
      <c r="G3750" s="95" t="s">
        <v>345</v>
      </c>
    </row>
    <row r="3751" spans="1:7">
      <c r="A3751" s="95" t="s">
        <v>801</v>
      </c>
      <c r="D3751" s="95" t="s">
        <v>345</v>
      </c>
      <c r="E3751" s="96">
        <v>770000</v>
      </c>
      <c r="G3751" s="95" t="s">
        <v>345</v>
      </c>
    </row>
    <row r="3752" spans="1:7">
      <c r="A3752" s="95" t="s">
        <v>801</v>
      </c>
      <c r="D3752" s="95" t="s">
        <v>345</v>
      </c>
      <c r="E3752" s="96">
        <v>693000</v>
      </c>
      <c r="G3752" s="95" t="s">
        <v>345</v>
      </c>
    </row>
    <row r="3753" spans="1:7">
      <c r="A3753" s="95" t="s">
        <v>801</v>
      </c>
      <c r="D3753" s="95" t="s">
        <v>345</v>
      </c>
      <c r="E3753" s="96">
        <v>640000</v>
      </c>
      <c r="G3753" s="95" t="s">
        <v>345</v>
      </c>
    </row>
    <row r="3754" spans="1:7">
      <c r="A3754" s="95" t="s">
        <v>801</v>
      </c>
      <c r="D3754" s="95" t="s">
        <v>345</v>
      </c>
      <c r="E3754" s="96">
        <v>425000</v>
      </c>
      <c r="G3754" s="95" t="s">
        <v>345</v>
      </c>
    </row>
    <row r="3755" spans="1:7">
      <c r="A3755" s="95" t="s">
        <v>801</v>
      </c>
      <c r="D3755" s="95" t="s">
        <v>345</v>
      </c>
      <c r="E3755" s="96">
        <v>5000</v>
      </c>
      <c r="G3755" s="95" t="s">
        <v>345</v>
      </c>
    </row>
    <row r="3756" spans="1:7">
      <c r="A3756" s="95" t="s">
        <v>801</v>
      </c>
      <c r="D3756" s="95" t="s">
        <v>345</v>
      </c>
      <c r="E3756" s="96">
        <v>5000000</v>
      </c>
      <c r="G3756" s="95" t="s">
        <v>345</v>
      </c>
    </row>
    <row r="3757" spans="1:7">
      <c r="A3757" s="95" t="s">
        <v>801</v>
      </c>
      <c r="D3757" s="95" t="s">
        <v>345</v>
      </c>
      <c r="E3757" s="96">
        <v>25611224</v>
      </c>
      <c r="G3757" s="95" t="s">
        <v>345</v>
      </c>
    </row>
    <row r="3758" spans="1:7">
      <c r="A3758" s="95" t="s">
        <v>802</v>
      </c>
      <c r="D3758" s="95" t="s">
        <v>345</v>
      </c>
      <c r="F3758" s="96">
        <v>15000</v>
      </c>
      <c r="G3758" s="95" t="s">
        <v>345</v>
      </c>
    </row>
    <row r="3759" spans="1:7">
      <c r="A3759" s="95" t="s">
        <v>803</v>
      </c>
      <c r="D3759" s="95" t="s">
        <v>345</v>
      </c>
      <c r="F3759" s="96">
        <v>323000</v>
      </c>
      <c r="G3759" s="95" t="s">
        <v>345</v>
      </c>
    </row>
    <row r="3760" spans="1:7">
      <c r="A3760" s="95" t="s">
        <v>803</v>
      </c>
      <c r="D3760" s="95" t="s">
        <v>345</v>
      </c>
      <c r="F3760" s="96">
        <v>1368000</v>
      </c>
      <c r="G3760" s="95" t="s">
        <v>345</v>
      </c>
    </row>
    <row r="3761" spans="1:7">
      <c r="A3761" s="95" t="s">
        <v>803</v>
      </c>
      <c r="D3761" s="95" t="s">
        <v>345</v>
      </c>
      <c r="F3761" s="96">
        <v>400000</v>
      </c>
      <c r="G3761" s="95" t="s">
        <v>345</v>
      </c>
    </row>
    <row r="3762" spans="1:7">
      <c r="A3762" s="95" t="s">
        <v>803</v>
      </c>
      <c r="D3762" s="95" t="s">
        <v>345</v>
      </c>
      <c r="F3762" s="96">
        <v>1200000</v>
      </c>
      <c r="G3762" s="96">
        <v>295753219</v>
      </c>
    </row>
    <row r="3763" spans="1:7">
      <c r="A3763" s="95" t="s">
        <v>812</v>
      </c>
      <c r="D3763" s="95" t="s">
        <v>345</v>
      </c>
      <c r="F3763" s="96">
        <v>319500</v>
      </c>
      <c r="G3763" s="95" t="s">
        <v>345</v>
      </c>
    </row>
    <row r="3764" spans="1:7">
      <c r="A3764" s="95" t="s">
        <v>812</v>
      </c>
      <c r="D3764" s="95" t="s">
        <v>345</v>
      </c>
      <c r="F3764" s="96">
        <v>2080000</v>
      </c>
      <c r="G3764" s="95" t="s">
        <v>345</v>
      </c>
    </row>
    <row r="3765" spans="1:7">
      <c r="A3765" s="95" t="s">
        <v>813</v>
      </c>
      <c r="D3765" s="95" t="s">
        <v>345</v>
      </c>
      <c r="F3765" s="96">
        <v>462000</v>
      </c>
      <c r="G3765" s="95" t="s">
        <v>345</v>
      </c>
    </row>
    <row r="3766" spans="1:7">
      <c r="A3766" s="95" t="s">
        <v>813</v>
      </c>
      <c r="D3766" s="95" t="s">
        <v>345</v>
      </c>
      <c r="F3766" s="96">
        <v>375000</v>
      </c>
      <c r="G3766" s="95" t="s">
        <v>345</v>
      </c>
    </row>
    <row r="3767" spans="1:7">
      <c r="A3767" s="95" t="s">
        <v>813</v>
      </c>
      <c r="D3767" s="95" t="s">
        <v>345</v>
      </c>
      <c r="F3767" s="96">
        <v>156000</v>
      </c>
      <c r="G3767" s="95" t="s">
        <v>345</v>
      </c>
    </row>
    <row r="3768" spans="1:7">
      <c r="A3768" s="95" t="s">
        <v>813</v>
      </c>
      <c r="D3768" s="95" t="s">
        <v>345</v>
      </c>
      <c r="F3768" s="96">
        <v>390000</v>
      </c>
      <c r="G3768" s="95" t="s">
        <v>345</v>
      </c>
    </row>
    <row r="3769" spans="1:7">
      <c r="A3769" s="95" t="s">
        <v>813</v>
      </c>
      <c r="D3769" s="95" t="s">
        <v>345</v>
      </c>
      <c r="F3769" s="96">
        <v>160000</v>
      </c>
      <c r="G3769" s="95" t="s">
        <v>345</v>
      </c>
    </row>
    <row r="3770" spans="1:7">
      <c r="A3770" s="95" t="s">
        <v>813</v>
      </c>
      <c r="D3770" s="95" t="s">
        <v>345</v>
      </c>
      <c r="F3770" s="96">
        <v>400000</v>
      </c>
      <c r="G3770" s="95" t="s">
        <v>345</v>
      </c>
    </row>
    <row r="3771" spans="1:7">
      <c r="A3771" s="95" t="s">
        <v>813</v>
      </c>
      <c r="D3771" s="95" t="s">
        <v>345</v>
      </c>
      <c r="F3771" s="96">
        <v>308000</v>
      </c>
      <c r="G3771" s="95" t="s">
        <v>345</v>
      </c>
    </row>
    <row r="3772" spans="1:7">
      <c r="A3772" s="95" t="s">
        <v>813</v>
      </c>
      <c r="D3772" s="95" t="s">
        <v>345</v>
      </c>
      <c r="F3772" s="96">
        <v>1354000</v>
      </c>
      <c r="G3772" s="95" t="s">
        <v>345</v>
      </c>
    </row>
    <row r="3773" spans="1:7">
      <c r="A3773" s="95" t="s">
        <v>813</v>
      </c>
      <c r="D3773" s="95" t="s">
        <v>345</v>
      </c>
      <c r="F3773" s="96">
        <v>2395000</v>
      </c>
      <c r="G3773" s="95" t="s">
        <v>345</v>
      </c>
    </row>
    <row r="3774" spans="1:7">
      <c r="A3774" s="95" t="s">
        <v>813</v>
      </c>
      <c r="D3774" s="95" t="s">
        <v>345</v>
      </c>
      <c r="F3774" s="96">
        <v>5000</v>
      </c>
      <c r="G3774" s="95" t="s">
        <v>345</v>
      </c>
    </row>
    <row r="3775" spans="1:7">
      <c r="A3775" s="95" t="s">
        <v>814</v>
      </c>
      <c r="D3775" s="95" t="s">
        <v>345</v>
      </c>
      <c r="F3775" s="96">
        <v>174000</v>
      </c>
      <c r="G3775" s="95" t="s">
        <v>345</v>
      </c>
    </row>
    <row r="3776" spans="1:7">
      <c r="A3776" s="95" t="s">
        <v>814</v>
      </c>
      <c r="D3776" s="95" t="s">
        <v>345</v>
      </c>
      <c r="F3776" s="96">
        <v>36500</v>
      </c>
      <c r="G3776" s="95" t="s">
        <v>345</v>
      </c>
    </row>
    <row r="3777" spans="1:7">
      <c r="A3777" s="95" t="s">
        <v>815</v>
      </c>
      <c r="D3777" s="95" t="s">
        <v>345</v>
      </c>
      <c r="F3777" s="96">
        <v>45000</v>
      </c>
      <c r="G3777" s="95" t="s">
        <v>345</v>
      </c>
    </row>
    <row r="3778" spans="1:7">
      <c r="A3778" s="95" t="s">
        <v>815</v>
      </c>
      <c r="D3778" s="95" t="s">
        <v>345</v>
      </c>
      <c r="F3778" s="96">
        <v>40000</v>
      </c>
      <c r="G3778" s="95" t="s">
        <v>345</v>
      </c>
    </row>
    <row r="3779" spans="1:7">
      <c r="A3779" s="95" t="s">
        <v>816</v>
      </c>
      <c r="D3779" s="95" t="s">
        <v>345</v>
      </c>
      <c r="F3779" s="96">
        <v>770000</v>
      </c>
      <c r="G3779" s="95" t="s">
        <v>345</v>
      </c>
    </row>
    <row r="3780" spans="1:7">
      <c r="A3780" s="95" t="s">
        <v>817</v>
      </c>
      <c r="D3780" s="95" t="s">
        <v>345</v>
      </c>
      <c r="E3780" s="96">
        <v>43842500</v>
      </c>
      <c r="G3780" s="96">
        <v>330125719</v>
      </c>
    </row>
    <row r="3781" spans="1:7">
      <c r="A3781" s="95" t="s">
        <v>820</v>
      </c>
      <c r="D3781" s="95" t="s">
        <v>345</v>
      </c>
      <c r="E3781" s="96">
        <v>9900000</v>
      </c>
      <c r="G3781" s="95" t="s">
        <v>345</v>
      </c>
    </row>
    <row r="3782" spans="1:7">
      <c r="A3782" s="95" t="s">
        <v>823</v>
      </c>
      <c r="D3782" s="95" t="s">
        <v>345</v>
      </c>
      <c r="E3782" s="96">
        <v>600000</v>
      </c>
      <c r="G3782" s="96">
        <v>340625719</v>
      </c>
    </row>
    <row r="3783" spans="1:7">
      <c r="A3783" s="95" t="s">
        <v>833</v>
      </c>
      <c r="D3783" s="95" t="s">
        <v>345</v>
      </c>
      <c r="F3783" s="96">
        <v>135000</v>
      </c>
      <c r="G3783" s="95" t="s">
        <v>345</v>
      </c>
    </row>
    <row r="3784" spans="1:7">
      <c r="A3784" s="95" t="s">
        <v>834</v>
      </c>
      <c r="D3784" s="95" t="s">
        <v>345</v>
      </c>
      <c r="F3784" s="96">
        <v>253000</v>
      </c>
      <c r="G3784" s="96">
        <v>340237719</v>
      </c>
    </row>
    <row r="3785" spans="1:7">
      <c r="A3785" s="95" t="s">
        <v>841</v>
      </c>
      <c r="D3785" s="95" t="s">
        <v>345</v>
      </c>
      <c r="F3785" s="96">
        <v>15000</v>
      </c>
      <c r="G3785" s="96">
        <v>340222719</v>
      </c>
    </row>
    <row r="3786" spans="1:7">
      <c r="A3786" s="95" t="s">
        <v>844</v>
      </c>
      <c r="D3786" s="95" t="s">
        <v>345</v>
      </c>
      <c r="E3786" s="96">
        <v>1036000</v>
      </c>
      <c r="G3786" s="95" t="s">
        <v>345</v>
      </c>
    </row>
    <row r="3787" spans="1:7">
      <c r="A3787" s="95" t="s">
        <v>844</v>
      </c>
      <c r="D3787" s="95" t="s">
        <v>345</v>
      </c>
      <c r="E3787" s="96">
        <v>225000</v>
      </c>
      <c r="G3787" s="95" t="s">
        <v>345</v>
      </c>
    </row>
    <row r="3788" spans="1:7">
      <c r="A3788" s="95" t="s">
        <v>844</v>
      </c>
      <c r="D3788" s="95" t="s">
        <v>345</v>
      </c>
      <c r="E3788" s="96">
        <v>425000</v>
      </c>
      <c r="G3788" s="95" t="s">
        <v>345</v>
      </c>
    </row>
    <row r="3789" spans="1:7">
      <c r="A3789" s="95" t="s">
        <v>844</v>
      </c>
      <c r="D3789" s="95" t="s">
        <v>345</v>
      </c>
      <c r="E3789" s="96">
        <v>680000</v>
      </c>
      <c r="G3789" s="96">
        <v>342588719</v>
      </c>
    </row>
    <row r="3790" spans="1:7">
      <c r="A3790" s="95" t="s">
        <v>850</v>
      </c>
      <c r="D3790" s="95" t="s">
        <v>345</v>
      </c>
      <c r="E3790" s="96">
        <v>25000</v>
      </c>
      <c r="G3790" s="95" t="s">
        <v>345</v>
      </c>
    </row>
    <row r="3791" spans="1:7">
      <c r="A3791" s="95" t="s">
        <v>850</v>
      </c>
      <c r="D3791" s="95" t="s">
        <v>345</v>
      </c>
      <c r="E3791" s="96">
        <v>340000</v>
      </c>
      <c r="G3791" s="95" t="s">
        <v>345</v>
      </c>
    </row>
    <row r="3792" spans="1:7">
      <c r="A3792" s="95" t="s">
        <v>850</v>
      </c>
      <c r="D3792" s="95" t="s">
        <v>345</v>
      </c>
      <c r="E3792" s="96">
        <v>97000</v>
      </c>
      <c r="G3792" s="95" t="s">
        <v>345</v>
      </c>
    </row>
    <row r="3793" spans="1:7">
      <c r="A3793" s="95" t="s">
        <v>850</v>
      </c>
      <c r="D3793" s="95" t="s">
        <v>345</v>
      </c>
      <c r="E3793" s="96">
        <v>97000</v>
      </c>
      <c r="G3793" s="95" t="s">
        <v>345</v>
      </c>
    </row>
    <row r="3794" spans="1:7">
      <c r="A3794" s="95" t="s">
        <v>850</v>
      </c>
      <c r="D3794" s="95" t="s">
        <v>345</v>
      </c>
      <c r="E3794" s="96">
        <v>375000</v>
      </c>
      <c r="G3794" s="95" t="s">
        <v>345</v>
      </c>
    </row>
    <row r="3795" spans="1:7">
      <c r="A3795" s="95" t="s">
        <v>850</v>
      </c>
      <c r="D3795" s="95" t="s">
        <v>345</v>
      </c>
      <c r="E3795" s="96">
        <v>750000</v>
      </c>
      <c r="G3795" s="96">
        <v>344272719</v>
      </c>
    </row>
    <row r="3796" spans="1:7">
      <c r="A3796" s="95" t="s">
        <v>854</v>
      </c>
      <c r="D3796" s="95" t="s">
        <v>345</v>
      </c>
      <c r="E3796" s="96">
        <v>1800000</v>
      </c>
      <c r="G3796" s="95" t="s">
        <v>345</v>
      </c>
    </row>
    <row r="3797" spans="1:7">
      <c r="A3797" s="95" t="s">
        <v>854</v>
      </c>
      <c r="D3797" s="95" t="s">
        <v>345</v>
      </c>
      <c r="E3797" s="96">
        <v>1800000</v>
      </c>
      <c r="G3797" s="95" t="s">
        <v>345</v>
      </c>
    </row>
    <row r="3798" spans="1:7">
      <c r="A3798" s="95" t="s">
        <v>1948</v>
      </c>
      <c r="D3798" s="95" t="s">
        <v>345</v>
      </c>
      <c r="F3798" s="96">
        <v>-10000</v>
      </c>
      <c r="G3798" s="96">
        <v>347882719</v>
      </c>
    </row>
    <row r="3799" spans="1:7">
      <c r="A3799" s="95" t="s">
        <v>875</v>
      </c>
      <c r="D3799" s="95" t="s">
        <v>345</v>
      </c>
      <c r="E3799" s="96">
        <v>110000</v>
      </c>
      <c r="G3799" s="95" t="s">
        <v>345</v>
      </c>
    </row>
    <row r="3800" spans="1:7">
      <c r="A3800" s="95" t="s">
        <v>877</v>
      </c>
      <c r="D3800" s="95" t="s">
        <v>345</v>
      </c>
      <c r="F3800" s="96">
        <v>353500</v>
      </c>
      <c r="G3800" s="95" t="s">
        <v>345</v>
      </c>
    </row>
    <row r="3801" spans="1:7">
      <c r="A3801" s="95" t="s">
        <v>877</v>
      </c>
      <c r="D3801" s="95" t="s">
        <v>345</v>
      </c>
      <c r="F3801" s="96">
        <v>2305000</v>
      </c>
      <c r="G3801" s="95" t="s">
        <v>345</v>
      </c>
    </row>
    <row r="3802" spans="1:7">
      <c r="A3802" s="95" t="s">
        <v>877</v>
      </c>
      <c r="D3802" s="95" t="s">
        <v>345</v>
      </c>
      <c r="F3802" s="96">
        <v>765000</v>
      </c>
      <c r="G3802" s="95" t="s">
        <v>345</v>
      </c>
    </row>
    <row r="3803" spans="1:7">
      <c r="A3803" s="95" t="s">
        <v>877</v>
      </c>
      <c r="D3803" s="95" t="s">
        <v>345</v>
      </c>
      <c r="F3803" s="96">
        <v>1320000</v>
      </c>
      <c r="G3803" s="95" t="s">
        <v>345</v>
      </c>
    </row>
    <row r="3804" spans="1:7">
      <c r="A3804" s="95" t="s">
        <v>877</v>
      </c>
      <c r="D3804" s="95" t="s">
        <v>345</v>
      </c>
      <c r="F3804" s="96">
        <v>340000</v>
      </c>
      <c r="G3804" s="95" t="s">
        <v>345</v>
      </c>
    </row>
    <row r="3805" spans="1:7">
      <c r="A3805" s="95" t="s">
        <v>877</v>
      </c>
      <c r="D3805" s="95" t="s">
        <v>345</v>
      </c>
      <c r="F3805" s="96">
        <v>330000</v>
      </c>
      <c r="G3805" s="95" t="s">
        <v>345</v>
      </c>
    </row>
    <row r="3806" spans="1:7">
      <c r="A3806" s="95" t="s">
        <v>877</v>
      </c>
      <c r="D3806" s="95" t="s">
        <v>345</v>
      </c>
      <c r="F3806" s="96">
        <v>255000</v>
      </c>
      <c r="G3806" s="95" t="s">
        <v>345</v>
      </c>
    </row>
    <row r="3807" spans="1:7">
      <c r="A3807" s="95" t="s">
        <v>877</v>
      </c>
      <c r="D3807" s="95" t="s">
        <v>345</v>
      </c>
      <c r="F3807" s="96">
        <v>680000</v>
      </c>
      <c r="G3807" s="95" t="s">
        <v>345</v>
      </c>
    </row>
    <row r="3808" spans="1:7">
      <c r="A3808" s="95" t="s">
        <v>877</v>
      </c>
      <c r="D3808" s="95" t="s">
        <v>345</v>
      </c>
      <c r="F3808" s="96">
        <v>5000</v>
      </c>
      <c r="G3808" s="95" t="s">
        <v>345</v>
      </c>
    </row>
    <row r="3809" spans="1:7">
      <c r="A3809" s="95" t="s">
        <v>877</v>
      </c>
      <c r="D3809" s="95" t="s">
        <v>345</v>
      </c>
      <c r="F3809" s="96">
        <v>53391500</v>
      </c>
      <c r="G3809" s="96">
        <v>288247719</v>
      </c>
    </row>
    <row r="3810" spans="1:7">
      <c r="A3810" s="95" t="s">
        <v>883</v>
      </c>
      <c r="D3810" s="95" t="s">
        <v>345</v>
      </c>
      <c r="F3810" s="96">
        <v>241500</v>
      </c>
      <c r="G3810" s="95" t="s">
        <v>345</v>
      </c>
    </row>
    <row r="3811" spans="1:7">
      <c r="A3811" s="95" t="s">
        <v>883</v>
      </c>
      <c r="D3811" s="95" t="s">
        <v>345</v>
      </c>
      <c r="F3811" s="96">
        <v>1920000</v>
      </c>
      <c r="G3811" s="95" t="s">
        <v>345</v>
      </c>
    </row>
    <row r="3812" spans="1:7">
      <c r="A3812" s="95" t="s">
        <v>883</v>
      </c>
      <c r="D3812" s="95" t="s">
        <v>345</v>
      </c>
      <c r="F3812" s="96">
        <v>1210000</v>
      </c>
      <c r="G3812" s="95" t="s">
        <v>345</v>
      </c>
    </row>
    <row r="3813" spans="1:7">
      <c r="A3813" s="95" t="s">
        <v>883</v>
      </c>
      <c r="D3813" s="95" t="s">
        <v>345</v>
      </c>
      <c r="F3813" s="96">
        <v>1560000</v>
      </c>
      <c r="G3813" s="95" t="s">
        <v>345</v>
      </c>
    </row>
    <row r="3814" spans="1:7">
      <c r="A3814" s="95" t="s">
        <v>883</v>
      </c>
      <c r="D3814" s="95" t="s">
        <v>345</v>
      </c>
      <c r="F3814" s="96">
        <v>43842500</v>
      </c>
      <c r="G3814" s="95" t="s">
        <v>345</v>
      </c>
    </row>
    <row r="3815" spans="1:7">
      <c r="A3815" s="95" t="s">
        <v>884</v>
      </c>
      <c r="D3815" s="95" t="s">
        <v>345</v>
      </c>
      <c r="E3815" s="96">
        <v>880000</v>
      </c>
      <c r="G3815" s="96">
        <v>240353719</v>
      </c>
    </row>
    <row r="3816" spans="1:7">
      <c r="A3816" s="95" t="s">
        <v>886</v>
      </c>
      <c r="D3816" s="95" t="s">
        <v>345</v>
      </c>
      <c r="F3816" s="96">
        <v>6000</v>
      </c>
      <c r="G3816" s="95" t="s">
        <v>345</v>
      </c>
    </row>
    <row r="3817" spans="1:7">
      <c r="A3817" s="95" t="s">
        <v>887</v>
      </c>
      <c r="D3817" s="95" t="s">
        <v>345</v>
      </c>
      <c r="E3817" s="96">
        <v>765000</v>
      </c>
      <c r="G3817" s="95" t="s">
        <v>345</v>
      </c>
    </row>
    <row r="3818" spans="1:7">
      <c r="A3818" s="95" t="s">
        <v>887</v>
      </c>
      <c r="D3818" s="95" t="s">
        <v>345</v>
      </c>
      <c r="E3818" s="96">
        <v>498000</v>
      </c>
      <c r="G3818" s="96">
        <v>241610719</v>
      </c>
    </row>
    <row r="3819" spans="1:7">
      <c r="A3819" s="95" t="s">
        <v>896</v>
      </c>
      <c r="D3819" s="95" t="s">
        <v>345</v>
      </c>
      <c r="F3819" s="96">
        <v>9900</v>
      </c>
      <c r="G3819" s="95" t="s">
        <v>345</v>
      </c>
    </row>
    <row r="3820" spans="1:7">
      <c r="A3820" s="95" t="s">
        <v>897</v>
      </c>
      <c r="D3820" s="95" t="s">
        <v>345</v>
      </c>
      <c r="E3820" s="96">
        <v>730000</v>
      </c>
      <c r="G3820" s="95" t="s">
        <v>345</v>
      </c>
    </row>
    <row r="3821" spans="1:7">
      <c r="A3821" s="95" t="s">
        <v>897</v>
      </c>
      <c r="D3821" s="95" t="s">
        <v>345</v>
      </c>
      <c r="E3821" s="96">
        <v>1212000</v>
      </c>
      <c r="G3821" s="95" t="s">
        <v>345</v>
      </c>
    </row>
    <row r="3822" spans="1:7">
      <c r="A3822" s="95" t="s">
        <v>897</v>
      </c>
      <c r="D3822" s="95" t="s">
        <v>345</v>
      </c>
      <c r="E3822" s="96">
        <v>2104000</v>
      </c>
      <c r="G3822" s="95" t="s">
        <v>345</v>
      </c>
    </row>
    <row r="3823" spans="1:7">
      <c r="A3823" s="95" t="s">
        <v>898</v>
      </c>
      <c r="D3823" s="95" t="s">
        <v>345</v>
      </c>
      <c r="F3823" s="96">
        <v>10500</v>
      </c>
      <c r="G3823" s="95" t="s">
        <v>345</v>
      </c>
    </row>
    <row r="3824" spans="1:7">
      <c r="A3824" s="95" t="s">
        <v>898</v>
      </c>
      <c r="D3824" s="95" t="s">
        <v>345</v>
      </c>
      <c r="F3824" s="96">
        <v>1552500</v>
      </c>
      <c r="G3824" s="96">
        <v>244083819</v>
      </c>
    </row>
    <row r="3825" spans="1:7">
      <c r="A3825" s="95" t="s">
        <v>904</v>
      </c>
      <c r="D3825" s="95" t="s">
        <v>345</v>
      </c>
      <c r="E3825" s="96">
        <v>510000</v>
      </c>
      <c r="G3825" s="96">
        <v>244593819</v>
      </c>
    </row>
    <row r="3826" spans="1:7">
      <c r="A3826" s="95" t="s">
        <v>1949</v>
      </c>
      <c r="D3826" s="95" t="s">
        <v>345</v>
      </c>
      <c r="F3826" s="96">
        <v>1650000</v>
      </c>
      <c r="G3826" s="95" t="s">
        <v>345</v>
      </c>
    </row>
    <row r="3827" spans="1:7">
      <c r="A3827" s="95" t="s">
        <v>907</v>
      </c>
      <c r="D3827" s="95" t="s">
        <v>345</v>
      </c>
      <c r="E3827" s="96">
        <v>100000</v>
      </c>
      <c r="G3827" s="95" t="s">
        <v>345</v>
      </c>
    </row>
    <row r="3828" spans="1:7">
      <c r="A3828" s="95" t="s">
        <v>907</v>
      </c>
      <c r="D3828" s="95" t="s">
        <v>345</v>
      </c>
      <c r="E3828" s="96">
        <v>159500000</v>
      </c>
      <c r="G3828" s="95" t="s">
        <v>345</v>
      </c>
    </row>
    <row r="3829" spans="1:7">
      <c r="A3829" s="95" t="s">
        <v>911</v>
      </c>
      <c r="D3829" s="95" t="s">
        <v>345</v>
      </c>
      <c r="E3829" s="96">
        <v>75000</v>
      </c>
      <c r="G3829" s="95" t="s">
        <v>345</v>
      </c>
    </row>
    <row r="3830" spans="1:7">
      <c r="A3830" s="95" t="s">
        <v>911</v>
      </c>
      <c r="D3830" s="95" t="s">
        <v>345</v>
      </c>
      <c r="E3830" s="96">
        <v>7000000</v>
      </c>
      <c r="G3830" s="95" t="s">
        <v>345</v>
      </c>
    </row>
    <row r="3831" spans="1:7">
      <c r="A3831" s="95" t="s">
        <v>1950</v>
      </c>
      <c r="D3831" s="95" t="s">
        <v>400</v>
      </c>
      <c r="F3831" s="96">
        <v>103111</v>
      </c>
      <c r="G3831" s="95" t="s">
        <v>345</v>
      </c>
    </row>
    <row r="3832" spans="1:7">
      <c r="A3832" s="95" t="s">
        <v>1951</v>
      </c>
      <c r="D3832" s="95" t="s">
        <v>345</v>
      </c>
      <c r="F3832" s="96">
        <v>110000000</v>
      </c>
      <c r="G3832" s="95" t="s">
        <v>345</v>
      </c>
    </row>
    <row r="3833" spans="1:7">
      <c r="A3833" s="95" t="s">
        <v>1952</v>
      </c>
      <c r="D3833" s="95" t="s">
        <v>562</v>
      </c>
      <c r="F3833" s="96">
        <v>1610</v>
      </c>
      <c r="G3833" s="95" t="s">
        <v>345</v>
      </c>
    </row>
    <row r="3834" spans="1:7">
      <c r="A3834" s="95" t="s">
        <v>1952</v>
      </c>
      <c r="D3834" s="95" t="s">
        <v>400</v>
      </c>
      <c r="F3834" s="96">
        <v>13395547</v>
      </c>
      <c r="G3834" s="95" t="s">
        <v>345</v>
      </c>
    </row>
    <row r="3835" spans="1:7">
      <c r="A3835" s="95" t="s">
        <v>1953</v>
      </c>
      <c r="D3835" s="95" t="s">
        <v>345</v>
      </c>
      <c r="F3835" s="96">
        <v>3080000</v>
      </c>
      <c r="G3835" s="95" t="s">
        <v>345</v>
      </c>
    </row>
    <row r="3836" spans="1:7">
      <c r="A3836" s="95" t="s">
        <v>1954</v>
      </c>
      <c r="D3836" s="95" t="s">
        <v>345</v>
      </c>
      <c r="F3836" s="96">
        <v>90200</v>
      </c>
      <c r="G3836" s="95" t="s">
        <v>345</v>
      </c>
    </row>
    <row r="3837" spans="1:7">
      <c r="A3837" s="95" t="s">
        <v>1954</v>
      </c>
      <c r="D3837" s="95" t="s">
        <v>345</v>
      </c>
      <c r="F3837" s="96">
        <v>-9900</v>
      </c>
      <c r="G3837" s="96">
        <v>282958251</v>
      </c>
    </row>
    <row r="3838" spans="1:7">
      <c r="A3838" s="95" t="s">
        <v>396</v>
      </c>
      <c r="D3838" s="95" t="s">
        <v>345</v>
      </c>
      <c r="E3838" s="96">
        <v>336052424</v>
      </c>
      <c r="F3838" s="96">
        <v>354589984</v>
      </c>
      <c r="G3838" s="95" t="s">
        <v>345</v>
      </c>
    </row>
    <row r="3839" spans="1:7">
      <c r="A3839" s="95" t="s">
        <v>397</v>
      </c>
      <c r="D3839" s="95" t="s">
        <v>345</v>
      </c>
      <c r="E3839" s="96">
        <v>1140862675</v>
      </c>
      <c r="F3839" s="96">
        <v>857904424</v>
      </c>
      <c r="G3839" s="96">
        <v>282958251</v>
      </c>
    </row>
    <row r="3840" spans="1:7">
      <c r="A3840" s="95" t="s">
        <v>398</v>
      </c>
    </row>
    <row r="3842" spans="1:7">
      <c r="A3842" s="95" t="s">
        <v>9119</v>
      </c>
    </row>
    <row r="3843" spans="1:7">
      <c r="A3843" s="95" t="s">
        <v>338</v>
      </c>
      <c r="D3843" s="95" t="s">
        <v>341</v>
      </c>
      <c r="E3843" s="95" t="s">
        <v>342</v>
      </c>
      <c r="F3843" s="95" t="s">
        <v>343</v>
      </c>
      <c r="G3843" s="95" t="s">
        <v>344</v>
      </c>
    </row>
    <row r="3844" spans="1:7">
      <c r="A3844" s="95" t="s">
        <v>1955</v>
      </c>
      <c r="D3844" s="95" t="s">
        <v>415</v>
      </c>
      <c r="E3844" s="96">
        <v>2250</v>
      </c>
      <c r="G3844" s="95" t="s">
        <v>345</v>
      </c>
    </row>
    <row r="3845" spans="1:7">
      <c r="A3845" s="95" t="s">
        <v>1955</v>
      </c>
      <c r="D3845" s="95" t="s">
        <v>9315</v>
      </c>
      <c r="E3845" s="96">
        <v>1000</v>
      </c>
      <c r="G3845" s="95" t="s">
        <v>345</v>
      </c>
    </row>
    <row r="3846" spans="1:7">
      <c r="A3846" s="95" t="s">
        <v>1955</v>
      </c>
      <c r="D3846" s="95" t="s">
        <v>415</v>
      </c>
      <c r="E3846" s="96">
        <v>2250</v>
      </c>
      <c r="G3846" s="95" t="s">
        <v>345</v>
      </c>
    </row>
    <row r="3847" spans="1:7">
      <c r="A3847" s="95" t="s">
        <v>1955</v>
      </c>
      <c r="D3847" s="95" t="s">
        <v>9315</v>
      </c>
      <c r="E3847" s="96">
        <v>1000</v>
      </c>
      <c r="G3847" s="95" t="s">
        <v>345</v>
      </c>
    </row>
    <row r="3848" spans="1:7">
      <c r="A3848" s="95" t="s">
        <v>1955</v>
      </c>
      <c r="D3848" s="95" t="s">
        <v>415</v>
      </c>
      <c r="E3848" s="96">
        <v>2250</v>
      </c>
      <c r="G3848" s="96">
        <v>8750</v>
      </c>
    </row>
    <row r="3849" spans="1:7">
      <c r="A3849" s="95" t="s">
        <v>1956</v>
      </c>
      <c r="D3849" s="95" t="s">
        <v>9315</v>
      </c>
      <c r="E3849" s="96">
        <v>6400</v>
      </c>
      <c r="G3849" s="95" t="s">
        <v>345</v>
      </c>
    </row>
    <row r="3850" spans="1:7">
      <c r="A3850" s="95" t="s">
        <v>1956</v>
      </c>
      <c r="D3850" s="95" t="s">
        <v>479</v>
      </c>
      <c r="E3850" s="96">
        <v>4000</v>
      </c>
      <c r="G3850" s="95" t="s">
        <v>345</v>
      </c>
    </row>
    <row r="3851" spans="1:7">
      <c r="A3851" s="95" t="s">
        <v>1956</v>
      </c>
      <c r="D3851" s="95" t="s">
        <v>400</v>
      </c>
      <c r="E3851" s="96">
        <v>14000</v>
      </c>
      <c r="G3851" s="96">
        <v>33150</v>
      </c>
    </row>
    <row r="3852" spans="1:7">
      <c r="A3852" s="95" t="s">
        <v>1957</v>
      </c>
      <c r="D3852" s="95" t="s">
        <v>400</v>
      </c>
      <c r="E3852" s="96">
        <v>1918</v>
      </c>
      <c r="G3852" s="95" t="s">
        <v>345</v>
      </c>
    </row>
    <row r="3853" spans="1:7">
      <c r="A3853" s="95" t="s">
        <v>1957</v>
      </c>
      <c r="D3853" s="95" t="s">
        <v>9315</v>
      </c>
      <c r="E3853" s="96">
        <v>11115</v>
      </c>
      <c r="G3853" s="95" t="s">
        <v>345</v>
      </c>
    </row>
    <row r="3854" spans="1:7">
      <c r="A3854" s="95" t="s">
        <v>1957</v>
      </c>
      <c r="D3854" s="95" t="s">
        <v>9315</v>
      </c>
      <c r="E3854" s="96">
        <v>44554</v>
      </c>
      <c r="G3854" s="95" t="s">
        <v>345</v>
      </c>
    </row>
    <row r="3855" spans="1:7">
      <c r="A3855" s="95" t="s">
        <v>1957</v>
      </c>
      <c r="D3855" s="95" t="s">
        <v>400</v>
      </c>
      <c r="E3855" s="96">
        <v>3871</v>
      </c>
      <c r="G3855" s="95" t="s">
        <v>345</v>
      </c>
    </row>
    <row r="3856" spans="1:7">
      <c r="A3856" s="95" t="s">
        <v>1957</v>
      </c>
      <c r="D3856" s="95" t="s">
        <v>400</v>
      </c>
      <c r="E3856" s="96">
        <v>2772</v>
      </c>
      <c r="G3856" s="95" t="s">
        <v>345</v>
      </c>
    </row>
    <row r="3857" spans="1:7">
      <c r="A3857" s="95" t="s">
        <v>1957</v>
      </c>
      <c r="D3857" s="95" t="s">
        <v>1958</v>
      </c>
      <c r="E3857" s="96">
        <v>1881</v>
      </c>
      <c r="G3857" s="95" t="s">
        <v>345</v>
      </c>
    </row>
    <row r="3858" spans="1:7">
      <c r="A3858" s="95" t="s">
        <v>1957</v>
      </c>
      <c r="D3858" s="95" t="s">
        <v>415</v>
      </c>
      <c r="E3858" s="96">
        <v>1980</v>
      </c>
      <c r="G3858" s="95" t="s">
        <v>345</v>
      </c>
    </row>
    <row r="3859" spans="1:7">
      <c r="A3859" s="95" t="s">
        <v>1957</v>
      </c>
      <c r="D3859" s="95" t="s">
        <v>479</v>
      </c>
      <c r="E3859" s="96">
        <v>3465</v>
      </c>
      <c r="G3859" s="95" t="s">
        <v>345</v>
      </c>
    </row>
    <row r="3860" spans="1:7">
      <c r="A3860" s="95" t="s">
        <v>1957</v>
      </c>
      <c r="D3860" s="95" t="s">
        <v>479</v>
      </c>
      <c r="E3860" s="95">
        <v>350</v>
      </c>
      <c r="G3860" s="95" t="s">
        <v>345</v>
      </c>
    </row>
    <row r="3861" spans="1:7">
      <c r="A3861" s="95" t="s">
        <v>1957</v>
      </c>
      <c r="D3861" s="95" t="s">
        <v>400</v>
      </c>
      <c r="E3861" s="96">
        <v>3465</v>
      </c>
      <c r="G3861" s="96">
        <v>108521</v>
      </c>
    </row>
    <row r="3862" spans="1:7">
      <c r="A3862" s="95" t="s">
        <v>1959</v>
      </c>
      <c r="D3862" s="95" t="s">
        <v>562</v>
      </c>
      <c r="E3862" s="96">
        <v>30000</v>
      </c>
      <c r="G3862" s="95" t="s">
        <v>345</v>
      </c>
    </row>
    <row r="3863" spans="1:7">
      <c r="A3863" s="95" t="s">
        <v>1960</v>
      </c>
      <c r="D3863" s="95" t="s">
        <v>562</v>
      </c>
      <c r="E3863" s="96">
        <v>9758</v>
      </c>
      <c r="G3863" s="95" t="s">
        <v>345</v>
      </c>
    </row>
    <row r="3864" spans="1:7">
      <c r="A3864" s="95" t="s">
        <v>1961</v>
      </c>
      <c r="D3864" s="95" t="s">
        <v>345</v>
      </c>
      <c r="E3864" s="95">
        <v>9</v>
      </c>
      <c r="G3864" s="96">
        <v>148288</v>
      </c>
    </row>
    <row r="3865" spans="1:7">
      <c r="A3865" s="95" t="s">
        <v>1962</v>
      </c>
      <c r="D3865" s="95" t="s">
        <v>562</v>
      </c>
      <c r="E3865" s="96">
        <v>17045</v>
      </c>
      <c r="G3865" s="95" t="s">
        <v>345</v>
      </c>
    </row>
    <row r="3866" spans="1:7">
      <c r="A3866" s="95" t="s">
        <v>1963</v>
      </c>
      <c r="D3866" s="95" t="s">
        <v>562</v>
      </c>
      <c r="E3866" s="96">
        <v>5404</v>
      </c>
      <c r="G3866" s="95" t="s">
        <v>345</v>
      </c>
    </row>
    <row r="3867" spans="1:7">
      <c r="A3867" s="95" t="s">
        <v>1964</v>
      </c>
      <c r="D3867" s="95" t="s">
        <v>9315</v>
      </c>
      <c r="E3867" s="96">
        <v>2546</v>
      </c>
      <c r="G3867" s="95" t="s">
        <v>345</v>
      </c>
    </row>
    <row r="3868" spans="1:7">
      <c r="A3868" s="95" t="s">
        <v>1965</v>
      </c>
      <c r="D3868" s="95" t="s">
        <v>345</v>
      </c>
      <c r="E3868" s="96">
        <v>36000</v>
      </c>
      <c r="G3868" s="96">
        <v>209283</v>
      </c>
    </row>
    <row r="3869" spans="1:7">
      <c r="A3869" s="95" t="s">
        <v>1966</v>
      </c>
      <c r="D3869" s="95" t="s">
        <v>562</v>
      </c>
      <c r="E3869" s="96">
        <v>168000</v>
      </c>
      <c r="G3869" s="95" t="s">
        <v>345</v>
      </c>
    </row>
    <row r="3870" spans="1:7">
      <c r="A3870" s="95" t="s">
        <v>1967</v>
      </c>
      <c r="D3870" s="95" t="s">
        <v>345</v>
      </c>
      <c r="E3870" s="96">
        <v>10808</v>
      </c>
      <c r="G3870" s="95" t="s">
        <v>345</v>
      </c>
    </row>
    <row r="3871" spans="1:7">
      <c r="A3871" s="95" t="s">
        <v>1968</v>
      </c>
      <c r="D3871" s="95" t="s">
        <v>345</v>
      </c>
      <c r="E3871" s="96">
        <v>5404</v>
      </c>
      <c r="G3871" s="96">
        <v>393495</v>
      </c>
    </row>
    <row r="3872" spans="1:7">
      <c r="A3872" s="95" t="s">
        <v>1969</v>
      </c>
      <c r="D3872" s="95" t="s">
        <v>9315</v>
      </c>
      <c r="E3872" s="96">
        <v>7334</v>
      </c>
      <c r="G3872" s="95" t="s">
        <v>345</v>
      </c>
    </row>
    <row r="3873" spans="1:7">
      <c r="A3873" s="95" t="s">
        <v>1970</v>
      </c>
      <c r="D3873" s="95" t="s">
        <v>349</v>
      </c>
      <c r="E3873" s="96">
        <v>8000</v>
      </c>
      <c r="G3873" s="95" t="s">
        <v>345</v>
      </c>
    </row>
    <row r="3874" spans="1:7">
      <c r="A3874" s="95" t="s">
        <v>1970</v>
      </c>
      <c r="D3874" s="95" t="s">
        <v>415</v>
      </c>
      <c r="E3874" s="96">
        <v>10000</v>
      </c>
      <c r="G3874" s="95" t="s">
        <v>345</v>
      </c>
    </row>
    <row r="3875" spans="1:7">
      <c r="A3875" s="95" t="s">
        <v>1970</v>
      </c>
      <c r="D3875" s="95" t="s">
        <v>400</v>
      </c>
      <c r="E3875" s="96">
        <v>4072</v>
      </c>
      <c r="G3875" s="95" t="s">
        <v>345</v>
      </c>
    </row>
    <row r="3876" spans="1:7">
      <c r="A3876" s="95" t="s">
        <v>1970</v>
      </c>
      <c r="D3876" s="95" t="s">
        <v>349</v>
      </c>
      <c r="E3876" s="95">
        <v>490</v>
      </c>
      <c r="G3876" s="95" t="s">
        <v>345</v>
      </c>
    </row>
    <row r="3877" spans="1:7">
      <c r="A3877" s="95" t="s">
        <v>1970</v>
      </c>
      <c r="D3877" s="95" t="s">
        <v>349</v>
      </c>
      <c r="E3877" s="96">
        <v>90000</v>
      </c>
      <c r="G3877" s="95" t="s">
        <v>345</v>
      </c>
    </row>
    <row r="3878" spans="1:7">
      <c r="A3878" s="95" t="s">
        <v>1971</v>
      </c>
      <c r="D3878" s="95" t="s">
        <v>415</v>
      </c>
      <c r="E3878" s="96">
        <v>20127</v>
      </c>
      <c r="G3878" s="95" t="s">
        <v>345</v>
      </c>
    </row>
    <row r="3879" spans="1:7">
      <c r="A3879" s="95" t="s">
        <v>1971</v>
      </c>
      <c r="D3879" s="95" t="s">
        <v>9315</v>
      </c>
      <c r="E3879" s="96">
        <v>1000</v>
      </c>
      <c r="G3879" s="95" t="s">
        <v>345</v>
      </c>
    </row>
    <row r="3880" spans="1:7">
      <c r="A3880" s="95" t="s">
        <v>1971</v>
      </c>
      <c r="D3880" s="95" t="s">
        <v>415</v>
      </c>
      <c r="E3880" s="96">
        <v>1250</v>
      </c>
      <c r="G3880" s="95" t="s">
        <v>345</v>
      </c>
    </row>
    <row r="3881" spans="1:7">
      <c r="A3881" s="95" t="s">
        <v>1971</v>
      </c>
      <c r="D3881" s="95" t="s">
        <v>562</v>
      </c>
      <c r="E3881" s="96">
        <v>2250</v>
      </c>
      <c r="G3881" s="95" t="s">
        <v>345</v>
      </c>
    </row>
    <row r="3882" spans="1:7">
      <c r="A3882" s="95" t="s">
        <v>1971</v>
      </c>
      <c r="D3882" s="95" t="s">
        <v>9315</v>
      </c>
      <c r="E3882" s="96">
        <v>1000</v>
      </c>
      <c r="G3882" s="95" t="s">
        <v>345</v>
      </c>
    </row>
    <row r="3883" spans="1:7">
      <c r="A3883" s="95" t="s">
        <v>1971</v>
      </c>
      <c r="D3883" s="95" t="s">
        <v>415</v>
      </c>
      <c r="E3883" s="96">
        <v>2250</v>
      </c>
      <c r="G3883" s="96">
        <v>541268</v>
      </c>
    </row>
    <row r="3884" spans="1:7">
      <c r="A3884" s="95" t="s">
        <v>1972</v>
      </c>
      <c r="D3884" s="95" t="s">
        <v>9315</v>
      </c>
      <c r="E3884" s="96">
        <v>4355</v>
      </c>
      <c r="G3884" s="96">
        <v>545623</v>
      </c>
    </row>
    <row r="3885" spans="1:7">
      <c r="A3885" s="95" t="s">
        <v>1937</v>
      </c>
      <c r="D3885" s="95" t="s">
        <v>400</v>
      </c>
      <c r="E3885" s="96">
        <v>16874</v>
      </c>
      <c r="G3885" s="96">
        <v>562497</v>
      </c>
    </row>
    <row r="3886" spans="1:7">
      <c r="A3886" s="95" t="s">
        <v>1973</v>
      </c>
      <c r="D3886" s="95" t="s">
        <v>9315</v>
      </c>
      <c r="E3886" s="96">
        <v>1818</v>
      </c>
      <c r="G3886" s="96">
        <v>564315</v>
      </c>
    </row>
    <row r="3887" spans="1:7">
      <c r="A3887" s="95" t="s">
        <v>1974</v>
      </c>
      <c r="D3887" s="95" t="s">
        <v>9315</v>
      </c>
      <c r="E3887" s="96">
        <v>1318</v>
      </c>
      <c r="G3887" s="95" t="s">
        <v>345</v>
      </c>
    </row>
    <row r="3888" spans="1:7">
      <c r="A3888" s="95" t="s">
        <v>1975</v>
      </c>
      <c r="D3888" s="95" t="s">
        <v>479</v>
      </c>
      <c r="E3888" s="96">
        <v>42783</v>
      </c>
      <c r="G3888" s="96">
        <v>608416</v>
      </c>
    </row>
    <row r="3889" spans="1:7">
      <c r="A3889" s="95" t="s">
        <v>1976</v>
      </c>
      <c r="D3889" s="95" t="s">
        <v>345</v>
      </c>
      <c r="E3889" s="96">
        <v>100889</v>
      </c>
      <c r="G3889" s="95" t="s">
        <v>345</v>
      </c>
    </row>
    <row r="3890" spans="1:7">
      <c r="A3890" s="95" t="s">
        <v>1977</v>
      </c>
      <c r="D3890" s="95" t="s">
        <v>479</v>
      </c>
      <c r="E3890" s="96">
        <v>160000</v>
      </c>
      <c r="G3890" s="96">
        <v>869305</v>
      </c>
    </row>
    <row r="3891" spans="1:7">
      <c r="A3891" s="95" t="s">
        <v>1978</v>
      </c>
      <c r="D3891" s="95" t="s">
        <v>9315</v>
      </c>
      <c r="E3891" s="96">
        <v>1318</v>
      </c>
      <c r="G3891" s="96">
        <v>870623</v>
      </c>
    </row>
    <row r="3892" spans="1:7">
      <c r="A3892" s="95" t="s">
        <v>1979</v>
      </c>
      <c r="D3892" s="95" t="s">
        <v>9315</v>
      </c>
      <c r="E3892" s="96">
        <v>1682</v>
      </c>
      <c r="G3892" s="96">
        <v>872305</v>
      </c>
    </row>
    <row r="3893" spans="1:7">
      <c r="A3893" s="95" t="s">
        <v>1980</v>
      </c>
      <c r="D3893" s="95" t="s">
        <v>345</v>
      </c>
      <c r="E3893" s="96">
        <v>25409</v>
      </c>
      <c r="G3893" s="96">
        <v>897714</v>
      </c>
    </row>
    <row r="3894" spans="1:7">
      <c r="A3894" s="95" t="s">
        <v>1981</v>
      </c>
      <c r="D3894" s="95" t="s">
        <v>345</v>
      </c>
      <c r="E3894" s="96">
        <v>5000</v>
      </c>
      <c r="G3894" s="95" t="s">
        <v>345</v>
      </c>
    </row>
    <row r="3895" spans="1:7">
      <c r="A3895" s="95" t="s">
        <v>1982</v>
      </c>
      <c r="D3895" s="95" t="s">
        <v>345</v>
      </c>
      <c r="E3895" s="96">
        <v>3990</v>
      </c>
      <c r="G3895" s="95" t="s">
        <v>345</v>
      </c>
    </row>
    <row r="3896" spans="1:7">
      <c r="A3896" s="95" t="s">
        <v>1983</v>
      </c>
      <c r="D3896" s="95" t="s">
        <v>9315</v>
      </c>
      <c r="E3896" s="96">
        <v>3836</v>
      </c>
      <c r="G3896" s="95" t="s">
        <v>345</v>
      </c>
    </row>
    <row r="3897" spans="1:7">
      <c r="A3897" s="95" t="s">
        <v>1984</v>
      </c>
      <c r="D3897" s="95" t="s">
        <v>9315</v>
      </c>
      <c r="E3897" s="96">
        <v>5155</v>
      </c>
      <c r="G3897" s="95" t="s">
        <v>345</v>
      </c>
    </row>
    <row r="3898" spans="1:7">
      <c r="A3898" s="95" t="s">
        <v>1985</v>
      </c>
      <c r="D3898" s="95" t="s">
        <v>415</v>
      </c>
      <c r="E3898" s="96">
        <v>10225</v>
      </c>
      <c r="G3898" s="95" t="s">
        <v>345</v>
      </c>
    </row>
    <row r="3899" spans="1:7">
      <c r="A3899" s="95" t="s">
        <v>1985</v>
      </c>
      <c r="D3899" s="95" t="s">
        <v>415</v>
      </c>
      <c r="E3899" s="96">
        <v>1834</v>
      </c>
      <c r="G3899" s="95" t="s">
        <v>345</v>
      </c>
    </row>
    <row r="3900" spans="1:7">
      <c r="A3900" s="95" t="s">
        <v>1985</v>
      </c>
      <c r="D3900" s="95" t="s">
        <v>415</v>
      </c>
      <c r="E3900" s="96">
        <v>5611</v>
      </c>
      <c r="G3900" s="95" t="s">
        <v>345</v>
      </c>
    </row>
    <row r="3901" spans="1:7">
      <c r="A3901" s="95" t="s">
        <v>1985</v>
      </c>
      <c r="D3901" s="95" t="s">
        <v>9315</v>
      </c>
      <c r="E3901" s="96">
        <v>26914</v>
      </c>
      <c r="G3901" s="96">
        <v>960279</v>
      </c>
    </row>
    <row r="3902" spans="1:7">
      <c r="A3902" s="95" t="s">
        <v>1986</v>
      </c>
      <c r="D3902" s="95" t="s">
        <v>345</v>
      </c>
      <c r="E3902" s="96">
        <v>10000</v>
      </c>
      <c r="G3902" s="95" t="s">
        <v>345</v>
      </c>
    </row>
    <row r="3903" spans="1:7">
      <c r="A3903" s="95" t="s">
        <v>1987</v>
      </c>
      <c r="D3903" s="95" t="s">
        <v>415</v>
      </c>
      <c r="E3903" s="96">
        <v>200000</v>
      </c>
      <c r="G3903" s="95" t="s">
        <v>345</v>
      </c>
    </row>
    <row r="3904" spans="1:7">
      <c r="A3904" s="95" t="s">
        <v>1987</v>
      </c>
      <c r="D3904" s="95" t="s">
        <v>400</v>
      </c>
      <c r="E3904" s="96">
        <v>1754788</v>
      </c>
      <c r="G3904" s="95" t="s">
        <v>345</v>
      </c>
    </row>
    <row r="3905" spans="1:7">
      <c r="A3905" s="95" t="s">
        <v>1988</v>
      </c>
      <c r="D3905" s="95" t="s">
        <v>349</v>
      </c>
      <c r="E3905" s="96">
        <v>40000</v>
      </c>
      <c r="G3905" s="95" t="s">
        <v>345</v>
      </c>
    </row>
    <row r="3906" spans="1:7">
      <c r="A3906" s="95" t="s">
        <v>1988</v>
      </c>
      <c r="D3906" s="95" t="s">
        <v>562</v>
      </c>
      <c r="E3906" s="96">
        <v>5201</v>
      </c>
      <c r="G3906" s="95" t="s">
        <v>345</v>
      </c>
    </row>
    <row r="3907" spans="1:7">
      <c r="A3907" s="95" t="s">
        <v>1988</v>
      </c>
      <c r="D3907" s="95" t="s">
        <v>562</v>
      </c>
      <c r="E3907" s="95">
        <v>869</v>
      </c>
      <c r="G3907" s="95" t="s">
        <v>345</v>
      </c>
    </row>
    <row r="3908" spans="1:7">
      <c r="A3908" s="95" t="s">
        <v>1988</v>
      </c>
      <c r="D3908" s="95" t="s">
        <v>562</v>
      </c>
      <c r="E3908" s="95">
        <v>315</v>
      </c>
      <c r="G3908" s="95" t="s">
        <v>345</v>
      </c>
    </row>
    <row r="3909" spans="1:7">
      <c r="A3909" s="95" t="s">
        <v>1989</v>
      </c>
      <c r="D3909" s="95" t="s">
        <v>562</v>
      </c>
      <c r="E3909" s="96">
        <v>10000</v>
      </c>
      <c r="G3909" s="95" t="s">
        <v>345</v>
      </c>
    </row>
    <row r="3910" spans="1:7">
      <c r="A3910" s="95" t="s">
        <v>1990</v>
      </c>
      <c r="D3910" s="95" t="s">
        <v>345</v>
      </c>
      <c r="E3910" s="96">
        <v>26258</v>
      </c>
      <c r="G3910" s="95" t="s">
        <v>345</v>
      </c>
    </row>
    <row r="3911" spans="1:7">
      <c r="A3911" s="95" t="s">
        <v>1991</v>
      </c>
      <c r="D3911" s="95" t="s">
        <v>345</v>
      </c>
      <c r="E3911" s="96">
        <v>32128</v>
      </c>
      <c r="G3911" s="96">
        <v>3039838</v>
      </c>
    </row>
    <row r="3912" spans="1:7">
      <c r="A3912" s="95" t="s">
        <v>1992</v>
      </c>
      <c r="D3912" s="95" t="s">
        <v>345</v>
      </c>
      <c r="E3912" s="96">
        <v>1910</v>
      </c>
      <c r="G3912" s="96">
        <v>3041748</v>
      </c>
    </row>
    <row r="3913" spans="1:7">
      <c r="A3913" s="95" t="s">
        <v>1993</v>
      </c>
      <c r="D3913" s="95" t="s">
        <v>9315</v>
      </c>
      <c r="E3913" s="96">
        <v>1455</v>
      </c>
      <c r="G3913" s="95" t="s">
        <v>345</v>
      </c>
    </row>
    <row r="3914" spans="1:7">
      <c r="A3914" s="95" t="s">
        <v>1994</v>
      </c>
      <c r="D3914" s="95" t="s">
        <v>479</v>
      </c>
      <c r="E3914" s="96">
        <v>15300</v>
      </c>
      <c r="G3914" s="95" t="s">
        <v>345</v>
      </c>
    </row>
    <row r="3915" spans="1:7">
      <c r="A3915" s="95" t="s">
        <v>1995</v>
      </c>
      <c r="D3915" s="95" t="s">
        <v>562</v>
      </c>
      <c r="E3915" s="96">
        <v>2519</v>
      </c>
      <c r="G3915" s="95" t="s">
        <v>345</v>
      </c>
    </row>
    <row r="3916" spans="1:7">
      <c r="A3916" s="95" t="s">
        <v>1996</v>
      </c>
      <c r="D3916" s="95" t="s">
        <v>345</v>
      </c>
      <c r="E3916" s="96">
        <v>7531</v>
      </c>
      <c r="G3916" s="95" t="s">
        <v>345</v>
      </c>
    </row>
    <row r="3917" spans="1:7">
      <c r="A3917" s="95" t="s">
        <v>1938</v>
      </c>
      <c r="D3917" s="95" t="s">
        <v>562</v>
      </c>
      <c r="E3917" s="95">
        <v>188</v>
      </c>
      <c r="G3917" s="95" t="s">
        <v>345</v>
      </c>
    </row>
    <row r="3918" spans="1:7">
      <c r="A3918" s="95" t="s">
        <v>1938</v>
      </c>
      <c r="D3918" s="95" t="s">
        <v>562</v>
      </c>
      <c r="E3918" s="95">
        <v>300</v>
      </c>
      <c r="G3918" s="95" t="s">
        <v>345</v>
      </c>
    </row>
    <row r="3919" spans="1:7">
      <c r="A3919" s="95" t="s">
        <v>1938</v>
      </c>
      <c r="D3919" s="95" t="s">
        <v>349</v>
      </c>
      <c r="E3919" s="95">
        <v>600</v>
      </c>
      <c r="G3919" s="95" t="s">
        <v>345</v>
      </c>
    </row>
    <row r="3920" spans="1:7">
      <c r="A3920" s="95" t="s">
        <v>1938</v>
      </c>
      <c r="D3920" s="95" t="s">
        <v>400</v>
      </c>
      <c r="E3920" s="95">
        <v>600</v>
      </c>
      <c r="G3920" s="95" t="s">
        <v>345</v>
      </c>
    </row>
    <row r="3921" spans="1:7">
      <c r="A3921" s="95" t="s">
        <v>1938</v>
      </c>
      <c r="D3921" s="95" t="s">
        <v>400</v>
      </c>
      <c r="E3921" s="96">
        <v>1470</v>
      </c>
      <c r="G3921" s="95" t="s">
        <v>345</v>
      </c>
    </row>
    <row r="3922" spans="1:7">
      <c r="A3922" s="95" t="s">
        <v>1938</v>
      </c>
      <c r="D3922" s="95" t="s">
        <v>562</v>
      </c>
      <c r="E3922" s="96">
        <v>35764</v>
      </c>
      <c r="G3922" s="95" t="s">
        <v>345</v>
      </c>
    </row>
    <row r="3923" spans="1:7">
      <c r="A3923" s="95" t="s">
        <v>1938</v>
      </c>
      <c r="D3923" s="95" t="s">
        <v>562</v>
      </c>
      <c r="E3923" s="95">
        <v>790</v>
      </c>
      <c r="G3923" s="95" t="s">
        <v>345</v>
      </c>
    </row>
    <row r="3924" spans="1:7">
      <c r="A3924" s="95" t="s">
        <v>1939</v>
      </c>
      <c r="D3924" s="95" t="s">
        <v>349</v>
      </c>
      <c r="E3924" s="95">
        <v>700</v>
      </c>
      <c r="G3924" s="95" t="s">
        <v>345</v>
      </c>
    </row>
    <row r="3925" spans="1:7">
      <c r="A3925" s="95" t="s">
        <v>1997</v>
      </c>
      <c r="D3925" s="95" t="s">
        <v>9315</v>
      </c>
      <c r="E3925" s="96">
        <v>1053031</v>
      </c>
      <c r="G3925" s="95" t="s">
        <v>345</v>
      </c>
    </row>
    <row r="3926" spans="1:7">
      <c r="A3926" s="95" t="s">
        <v>1998</v>
      </c>
      <c r="D3926" s="95" t="s">
        <v>9315</v>
      </c>
      <c r="E3926" s="96">
        <v>53546</v>
      </c>
      <c r="G3926" s="95" t="s">
        <v>345</v>
      </c>
    </row>
    <row r="3927" spans="1:7">
      <c r="A3927" s="95" t="s">
        <v>1999</v>
      </c>
      <c r="D3927" s="95" t="s">
        <v>400</v>
      </c>
      <c r="E3927" s="96">
        <v>70601</v>
      </c>
      <c r="G3927" s="95" t="s">
        <v>345</v>
      </c>
    </row>
    <row r="3928" spans="1:7">
      <c r="A3928" s="95" t="s">
        <v>1999</v>
      </c>
      <c r="D3928" s="95" t="s">
        <v>479</v>
      </c>
      <c r="E3928" s="96">
        <v>2200</v>
      </c>
      <c r="G3928" s="95" t="s">
        <v>345</v>
      </c>
    </row>
    <row r="3929" spans="1:7">
      <c r="A3929" s="95" t="s">
        <v>1999</v>
      </c>
      <c r="D3929" s="95" t="s">
        <v>400</v>
      </c>
      <c r="E3929" s="96">
        <v>2800</v>
      </c>
      <c r="G3929" s="95" t="s">
        <v>345</v>
      </c>
    </row>
    <row r="3930" spans="1:7">
      <c r="A3930" s="95" t="s">
        <v>1999</v>
      </c>
      <c r="D3930" s="95" t="s">
        <v>562</v>
      </c>
      <c r="E3930" s="96">
        <v>50146</v>
      </c>
      <c r="G3930" s="95" t="s">
        <v>345</v>
      </c>
    </row>
    <row r="3931" spans="1:7">
      <c r="A3931" s="95" t="s">
        <v>2000</v>
      </c>
      <c r="D3931" s="95" t="s">
        <v>562</v>
      </c>
      <c r="E3931" s="95">
        <v>404</v>
      </c>
      <c r="G3931" s="95" t="s">
        <v>345</v>
      </c>
    </row>
    <row r="3932" spans="1:7">
      <c r="A3932" s="95" t="s">
        <v>2000</v>
      </c>
      <c r="D3932" s="95" t="s">
        <v>562</v>
      </c>
      <c r="E3932" s="96">
        <v>5909</v>
      </c>
      <c r="G3932" s="95" t="s">
        <v>345</v>
      </c>
    </row>
    <row r="3933" spans="1:7">
      <c r="A3933" s="95" t="s">
        <v>2001</v>
      </c>
      <c r="D3933" s="95" t="s">
        <v>349</v>
      </c>
      <c r="E3933" s="96">
        <v>30000</v>
      </c>
      <c r="G3933" s="95" t="s">
        <v>345</v>
      </c>
    </row>
    <row r="3934" spans="1:7">
      <c r="A3934" s="95" t="s">
        <v>2002</v>
      </c>
      <c r="D3934" s="95" t="s">
        <v>345</v>
      </c>
      <c r="E3934" s="96">
        <v>39650</v>
      </c>
      <c r="G3934" s="95" t="s">
        <v>345</v>
      </c>
    </row>
    <row r="3935" spans="1:7">
      <c r="A3935" s="95" t="s">
        <v>2003</v>
      </c>
      <c r="D3935" s="95" t="s">
        <v>345</v>
      </c>
      <c r="E3935" s="96">
        <v>126397</v>
      </c>
      <c r="G3935" s="95" t="s">
        <v>345</v>
      </c>
    </row>
    <row r="3936" spans="1:7">
      <c r="A3936" s="95" t="s">
        <v>2004</v>
      </c>
      <c r="D3936" s="95" t="s">
        <v>9315</v>
      </c>
      <c r="E3936" s="96">
        <v>825500</v>
      </c>
      <c r="G3936" s="95" t="s">
        <v>345</v>
      </c>
    </row>
    <row r="3937" spans="1:7">
      <c r="A3937" s="95" t="s">
        <v>2005</v>
      </c>
      <c r="D3937" s="95" t="s">
        <v>9315</v>
      </c>
      <c r="E3937" s="96">
        <v>176197</v>
      </c>
      <c r="G3937" s="95" t="s">
        <v>345</v>
      </c>
    </row>
    <row r="3938" spans="1:7">
      <c r="A3938" s="95" t="s">
        <v>2006</v>
      </c>
      <c r="D3938" s="95" t="s">
        <v>345</v>
      </c>
      <c r="E3938" s="96">
        <v>491420</v>
      </c>
      <c r="G3938" s="96">
        <v>6036766</v>
      </c>
    </row>
    <row r="3939" spans="1:7">
      <c r="A3939" s="95" t="s">
        <v>361</v>
      </c>
      <c r="D3939" s="95" t="s">
        <v>345</v>
      </c>
      <c r="E3939" s="96">
        <v>6036766</v>
      </c>
      <c r="G3939" s="95" t="s">
        <v>345</v>
      </c>
    </row>
    <row r="3940" spans="1:7">
      <c r="A3940" s="95" t="s">
        <v>2007</v>
      </c>
      <c r="D3940" s="95" t="s">
        <v>9315</v>
      </c>
      <c r="E3940" s="95">
        <v>745</v>
      </c>
      <c r="G3940" s="96">
        <v>6037511</v>
      </c>
    </row>
    <row r="3941" spans="1:7">
      <c r="A3941" s="95" t="s">
        <v>2008</v>
      </c>
      <c r="D3941" s="95" t="s">
        <v>9315</v>
      </c>
      <c r="E3941" s="96">
        <v>5000</v>
      </c>
      <c r="G3941" s="95" t="s">
        <v>345</v>
      </c>
    </row>
    <row r="3942" spans="1:7">
      <c r="A3942" s="95" t="s">
        <v>2009</v>
      </c>
      <c r="D3942" s="95" t="s">
        <v>9315</v>
      </c>
      <c r="E3942" s="95">
        <v>281</v>
      </c>
      <c r="G3942" s="95" t="s">
        <v>345</v>
      </c>
    </row>
    <row r="3943" spans="1:7">
      <c r="A3943" s="95" t="s">
        <v>2010</v>
      </c>
      <c r="D3943" s="95" t="s">
        <v>415</v>
      </c>
      <c r="E3943" s="96">
        <v>2250</v>
      </c>
      <c r="G3943" s="95" t="s">
        <v>345</v>
      </c>
    </row>
    <row r="3944" spans="1:7">
      <c r="A3944" s="95" t="s">
        <v>2010</v>
      </c>
      <c r="D3944" s="95" t="s">
        <v>9315</v>
      </c>
      <c r="E3944" s="96">
        <v>1000</v>
      </c>
      <c r="G3944" s="95" t="s">
        <v>345</v>
      </c>
    </row>
    <row r="3945" spans="1:7">
      <c r="A3945" s="95" t="s">
        <v>2010</v>
      </c>
      <c r="D3945" s="95" t="s">
        <v>479</v>
      </c>
      <c r="E3945" s="95">
        <v>987</v>
      </c>
      <c r="G3945" s="95" t="s">
        <v>345</v>
      </c>
    </row>
    <row r="3946" spans="1:7">
      <c r="A3946" s="95" t="s">
        <v>2010</v>
      </c>
      <c r="D3946" s="95" t="s">
        <v>415</v>
      </c>
      <c r="E3946" s="96">
        <v>4050</v>
      </c>
      <c r="G3946" s="95" t="s">
        <v>345</v>
      </c>
    </row>
    <row r="3947" spans="1:7">
      <c r="A3947" s="95" t="s">
        <v>2010</v>
      </c>
      <c r="D3947" s="95" t="s">
        <v>9315</v>
      </c>
      <c r="E3947" s="96">
        <v>1000</v>
      </c>
      <c r="G3947" s="95" t="s">
        <v>345</v>
      </c>
    </row>
    <row r="3948" spans="1:7">
      <c r="A3948" s="95" t="s">
        <v>2010</v>
      </c>
      <c r="D3948" s="95" t="s">
        <v>415</v>
      </c>
      <c r="E3948" s="96">
        <v>2250</v>
      </c>
      <c r="G3948" s="96">
        <v>6054329</v>
      </c>
    </row>
    <row r="3949" spans="1:7">
      <c r="A3949" s="95" t="s">
        <v>597</v>
      </c>
      <c r="D3949" s="95" t="s">
        <v>400</v>
      </c>
      <c r="E3949" s="96">
        <v>100000</v>
      </c>
      <c r="G3949" s="95" t="s">
        <v>345</v>
      </c>
    </row>
    <row r="3950" spans="1:7">
      <c r="A3950" s="95" t="s">
        <v>597</v>
      </c>
      <c r="D3950" s="95" t="s">
        <v>479</v>
      </c>
      <c r="E3950" s="96">
        <v>8000</v>
      </c>
      <c r="G3950" s="96">
        <v>6162329</v>
      </c>
    </row>
    <row r="3951" spans="1:7">
      <c r="A3951" s="95" t="s">
        <v>2011</v>
      </c>
      <c r="D3951" s="95" t="s">
        <v>345</v>
      </c>
      <c r="E3951" s="96">
        <v>17976</v>
      </c>
      <c r="G3951" s="95" t="s">
        <v>345</v>
      </c>
    </row>
    <row r="3952" spans="1:7">
      <c r="A3952" s="95" t="s">
        <v>2012</v>
      </c>
      <c r="D3952" s="95" t="s">
        <v>400</v>
      </c>
      <c r="E3952" s="96">
        <v>1938</v>
      </c>
      <c r="G3952" s="96">
        <v>6182243</v>
      </c>
    </row>
    <row r="3953" spans="1:7">
      <c r="A3953" s="95" t="s">
        <v>2013</v>
      </c>
      <c r="D3953" s="95" t="s">
        <v>9315</v>
      </c>
      <c r="E3953" s="96">
        <v>11218</v>
      </c>
      <c r="G3953" s="95" t="s">
        <v>345</v>
      </c>
    </row>
    <row r="3954" spans="1:7">
      <c r="A3954" s="95" t="s">
        <v>2013</v>
      </c>
      <c r="D3954" s="95" t="s">
        <v>9315</v>
      </c>
      <c r="E3954" s="96">
        <v>44554</v>
      </c>
      <c r="G3954" s="95" t="s">
        <v>345</v>
      </c>
    </row>
    <row r="3955" spans="1:7">
      <c r="A3955" s="95" t="s">
        <v>2013</v>
      </c>
      <c r="D3955" s="95" t="s">
        <v>400</v>
      </c>
      <c r="E3955" s="96">
        <v>2772</v>
      </c>
      <c r="G3955" s="95" t="s">
        <v>345</v>
      </c>
    </row>
    <row r="3956" spans="1:7">
      <c r="A3956" s="95" t="s">
        <v>2013</v>
      </c>
      <c r="D3956" s="95" t="s">
        <v>415</v>
      </c>
      <c r="E3956" s="96">
        <v>1980</v>
      </c>
      <c r="G3956" s="95" t="s">
        <v>345</v>
      </c>
    </row>
    <row r="3957" spans="1:7">
      <c r="A3957" s="95" t="s">
        <v>2013</v>
      </c>
      <c r="D3957" s="95" t="s">
        <v>400</v>
      </c>
      <c r="E3957" s="96">
        <v>4009</v>
      </c>
      <c r="G3957" s="95" t="s">
        <v>345</v>
      </c>
    </row>
    <row r="3958" spans="1:7">
      <c r="A3958" s="95" t="s">
        <v>2013</v>
      </c>
      <c r="D3958" s="95" t="s">
        <v>400</v>
      </c>
      <c r="E3958" s="96">
        <v>3465</v>
      </c>
      <c r="G3958" s="95" t="s">
        <v>345</v>
      </c>
    </row>
    <row r="3959" spans="1:7">
      <c r="A3959" s="95" t="s">
        <v>2013</v>
      </c>
      <c r="D3959" s="95" t="s">
        <v>479</v>
      </c>
      <c r="E3959" s="96">
        <v>3465</v>
      </c>
      <c r="G3959" s="95" t="s">
        <v>345</v>
      </c>
    </row>
    <row r="3960" spans="1:7">
      <c r="A3960" s="95" t="s">
        <v>2013</v>
      </c>
      <c r="D3960" s="95" t="s">
        <v>1958</v>
      </c>
      <c r="E3960" s="96">
        <v>1881</v>
      </c>
      <c r="G3960" s="95" t="s">
        <v>345</v>
      </c>
    </row>
    <row r="3961" spans="1:7">
      <c r="A3961" s="95" t="s">
        <v>2013</v>
      </c>
      <c r="D3961" s="95" t="s">
        <v>349</v>
      </c>
      <c r="E3961" s="95">
        <v>350</v>
      </c>
      <c r="G3961" s="96">
        <v>6255937</v>
      </c>
    </row>
    <row r="3962" spans="1:7">
      <c r="A3962" s="95" t="s">
        <v>2014</v>
      </c>
      <c r="D3962" s="95" t="s">
        <v>9315</v>
      </c>
      <c r="E3962" s="96">
        <v>4181</v>
      </c>
      <c r="G3962" s="96">
        <v>6260118</v>
      </c>
    </row>
    <row r="3963" spans="1:7">
      <c r="A3963" s="95" t="s">
        <v>2015</v>
      </c>
      <c r="D3963" s="95" t="s">
        <v>349</v>
      </c>
      <c r="E3963" s="96">
        <v>480000</v>
      </c>
      <c r="G3963" s="96">
        <v>6740118</v>
      </c>
    </row>
    <row r="3964" spans="1:7">
      <c r="A3964" s="95" t="s">
        <v>2016</v>
      </c>
      <c r="D3964" s="95" t="s">
        <v>349</v>
      </c>
      <c r="E3964" s="96">
        <v>15000</v>
      </c>
      <c r="G3964" s="95" t="s">
        <v>345</v>
      </c>
    </row>
    <row r="3965" spans="1:7">
      <c r="A3965" s="95" t="s">
        <v>2017</v>
      </c>
      <c r="D3965" s="95" t="s">
        <v>345</v>
      </c>
      <c r="E3965" s="96">
        <v>5073</v>
      </c>
      <c r="G3965" s="95" t="s">
        <v>345</v>
      </c>
    </row>
    <row r="3966" spans="1:7">
      <c r="A3966" s="95" t="s">
        <v>2018</v>
      </c>
      <c r="D3966" s="95" t="s">
        <v>415</v>
      </c>
      <c r="E3966" s="96">
        <v>19718</v>
      </c>
      <c r="G3966" s="95" t="s">
        <v>345</v>
      </c>
    </row>
    <row r="3967" spans="1:7">
      <c r="A3967" s="95" t="s">
        <v>2018</v>
      </c>
      <c r="D3967" s="95" t="s">
        <v>9315</v>
      </c>
      <c r="E3967" s="96">
        <v>1000</v>
      </c>
      <c r="G3967" s="95" t="s">
        <v>345</v>
      </c>
    </row>
    <row r="3968" spans="1:7">
      <c r="A3968" s="95" t="s">
        <v>2018</v>
      </c>
      <c r="D3968" s="95" t="s">
        <v>415</v>
      </c>
      <c r="E3968" s="96">
        <v>1037</v>
      </c>
      <c r="G3968" s="95" t="s">
        <v>345</v>
      </c>
    </row>
    <row r="3969" spans="1:7">
      <c r="A3969" s="95" t="s">
        <v>2018</v>
      </c>
      <c r="D3969" s="95" t="s">
        <v>562</v>
      </c>
      <c r="E3969" s="96">
        <v>2250</v>
      </c>
      <c r="G3969" s="95" t="s">
        <v>345</v>
      </c>
    </row>
    <row r="3970" spans="1:7">
      <c r="A3970" s="95" t="s">
        <v>2018</v>
      </c>
      <c r="D3970" s="95" t="s">
        <v>415</v>
      </c>
      <c r="E3970" s="96">
        <v>2250</v>
      </c>
      <c r="G3970" s="95" t="s">
        <v>345</v>
      </c>
    </row>
    <row r="3971" spans="1:7">
      <c r="A3971" s="95" t="s">
        <v>2018</v>
      </c>
      <c r="D3971" s="95" t="s">
        <v>9315</v>
      </c>
      <c r="E3971" s="96">
        <v>1000</v>
      </c>
      <c r="G3971" s="96">
        <v>6787446</v>
      </c>
    </row>
    <row r="3972" spans="1:7">
      <c r="A3972" s="95" t="s">
        <v>2019</v>
      </c>
      <c r="D3972" s="95" t="s">
        <v>479</v>
      </c>
      <c r="E3972" s="96">
        <v>160000</v>
      </c>
      <c r="G3972" s="96">
        <v>6947446</v>
      </c>
    </row>
    <row r="3973" spans="1:7">
      <c r="A3973" s="95" t="s">
        <v>2020</v>
      </c>
      <c r="D3973" s="95" t="s">
        <v>9315</v>
      </c>
      <c r="E3973" s="96">
        <v>5155</v>
      </c>
      <c r="G3973" s="96">
        <v>6952601</v>
      </c>
    </row>
    <row r="3974" spans="1:7">
      <c r="A3974" s="95" t="s">
        <v>2021</v>
      </c>
      <c r="D3974" s="95" t="s">
        <v>345</v>
      </c>
      <c r="E3974" s="96">
        <v>90100</v>
      </c>
      <c r="G3974" s="96">
        <v>7042701</v>
      </c>
    </row>
    <row r="3975" spans="1:7">
      <c r="A3975" s="95" t="s">
        <v>2022</v>
      </c>
      <c r="D3975" s="95" t="s">
        <v>9315</v>
      </c>
      <c r="E3975" s="96">
        <v>1682</v>
      </c>
      <c r="G3975" s="96">
        <v>7044383</v>
      </c>
    </row>
    <row r="3976" spans="1:7">
      <c r="A3976" s="95" t="s">
        <v>735</v>
      </c>
      <c r="D3976" s="95" t="s">
        <v>349</v>
      </c>
      <c r="E3976" s="96">
        <v>250000</v>
      </c>
      <c r="G3976" s="95" t="s">
        <v>345</v>
      </c>
    </row>
    <row r="3977" spans="1:7">
      <c r="A3977" s="95" t="s">
        <v>2023</v>
      </c>
      <c r="D3977" s="95" t="s">
        <v>345</v>
      </c>
      <c r="E3977" s="96">
        <v>23177</v>
      </c>
      <c r="G3977" s="95" t="s">
        <v>345</v>
      </c>
    </row>
    <row r="3978" spans="1:7">
      <c r="A3978" s="95" t="s">
        <v>2024</v>
      </c>
      <c r="D3978" s="95" t="s">
        <v>345</v>
      </c>
      <c r="E3978" s="96">
        <v>23546</v>
      </c>
      <c r="G3978" s="95" t="s">
        <v>345</v>
      </c>
    </row>
    <row r="3979" spans="1:7">
      <c r="A3979" s="95" t="s">
        <v>2025</v>
      </c>
      <c r="D3979" s="95" t="s">
        <v>345</v>
      </c>
      <c r="E3979" s="96">
        <v>7637</v>
      </c>
      <c r="G3979" s="95" t="s">
        <v>345</v>
      </c>
    </row>
    <row r="3980" spans="1:7">
      <c r="A3980" s="95" t="s">
        <v>2026</v>
      </c>
      <c r="D3980" s="95" t="s">
        <v>349</v>
      </c>
      <c r="E3980" s="96">
        <v>30000</v>
      </c>
      <c r="G3980" s="95" t="s">
        <v>345</v>
      </c>
    </row>
    <row r="3981" spans="1:7">
      <c r="A3981" s="95" t="s">
        <v>1942</v>
      </c>
      <c r="D3981" s="95" t="s">
        <v>479</v>
      </c>
      <c r="E3981" s="96">
        <v>4150</v>
      </c>
      <c r="G3981" s="95" t="s">
        <v>345</v>
      </c>
    </row>
    <row r="3982" spans="1:7">
      <c r="A3982" s="95" t="s">
        <v>1942</v>
      </c>
      <c r="D3982" s="95" t="s">
        <v>479</v>
      </c>
      <c r="E3982" s="96">
        <v>212900</v>
      </c>
      <c r="G3982" s="95" t="s">
        <v>345</v>
      </c>
    </row>
    <row r="3983" spans="1:7">
      <c r="A3983" s="95" t="s">
        <v>2027</v>
      </c>
      <c r="D3983" s="95" t="s">
        <v>415</v>
      </c>
      <c r="E3983" s="96">
        <v>200000</v>
      </c>
      <c r="G3983" s="95" t="s">
        <v>345</v>
      </c>
    </row>
    <row r="3984" spans="1:7">
      <c r="A3984" s="95" t="s">
        <v>2028</v>
      </c>
      <c r="D3984" s="95" t="s">
        <v>345</v>
      </c>
      <c r="E3984" s="96">
        <v>14800</v>
      </c>
      <c r="G3984" s="96">
        <v>7810593</v>
      </c>
    </row>
    <row r="3985" spans="1:7">
      <c r="A3985" s="95" t="s">
        <v>2029</v>
      </c>
      <c r="D3985" s="95" t="s">
        <v>9315</v>
      </c>
      <c r="E3985" s="95">
        <v>763</v>
      </c>
      <c r="G3985" s="95" t="s">
        <v>345</v>
      </c>
    </row>
    <row r="3986" spans="1:7">
      <c r="A3986" s="95" t="s">
        <v>1943</v>
      </c>
      <c r="D3986" s="95" t="s">
        <v>562</v>
      </c>
      <c r="E3986" s="95">
        <v>167</v>
      </c>
      <c r="G3986" s="95" t="s">
        <v>345</v>
      </c>
    </row>
    <row r="3987" spans="1:7">
      <c r="A3987" s="95" t="s">
        <v>1943</v>
      </c>
      <c r="D3987" s="95" t="s">
        <v>562</v>
      </c>
      <c r="E3987" s="95">
        <v>300</v>
      </c>
      <c r="G3987" s="95" t="s">
        <v>345</v>
      </c>
    </row>
    <row r="3988" spans="1:7">
      <c r="A3988" s="95" t="s">
        <v>1943</v>
      </c>
      <c r="D3988" s="95" t="s">
        <v>400</v>
      </c>
      <c r="E3988" s="96">
        <v>7626</v>
      </c>
      <c r="G3988" s="95" t="s">
        <v>345</v>
      </c>
    </row>
    <row r="3989" spans="1:7">
      <c r="A3989" s="95" t="s">
        <v>1943</v>
      </c>
      <c r="D3989" s="95" t="s">
        <v>562</v>
      </c>
      <c r="E3989" s="96">
        <v>37808</v>
      </c>
      <c r="G3989" s="95" t="s">
        <v>345</v>
      </c>
    </row>
    <row r="3990" spans="1:7">
      <c r="A3990" s="95" t="s">
        <v>1943</v>
      </c>
      <c r="D3990" s="95" t="s">
        <v>562</v>
      </c>
      <c r="E3990" s="95">
        <v>590</v>
      </c>
      <c r="G3990" s="95" t="s">
        <v>345</v>
      </c>
    </row>
    <row r="3991" spans="1:7">
      <c r="A3991" s="95" t="s">
        <v>2030</v>
      </c>
      <c r="D3991" s="95" t="s">
        <v>349</v>
      </c>
      <c r="E3991" s="96">
        <v>40000</v>
      </c>
      <c r="G3991" s="95" t="s">
        <v>345</v>
      </c>
    </row>
    <row r="3992" spans="1:7">
      <c r="A3992" s="95" t="s">
        <v>2030</v>
      </c>
      <c r="D3992" s="95" t="s">
        <v>562</v>
      </c>
      <c r="E3992" s="96">
        <v>1121</v>
      </c>
      <c r="G3992" s="95" t="s">
        <v>345</v>
      </c>
    </row>
    <row r="3993" spans="1:7">
      <c r="A3993" s="95" t="s">
        <v>2030</v>
      </c>
      <c r="D3993" s="95" t="s">
        <v>562</v>
      </c>
      <c r="E3993" s="96">
        <v>1026</v>
      </c>
      <c r="G3993" s="95" t="s">
        <v>345</v>
      </c>
    </row>
    <row r="3994" spans="1:7">
      <c r="A3994" s="95" t="s">
        <v>2030</v>
      </c>
      <c r="D3994" s="95" t="s">
        <v>9315</v>
      </c>
      <c r="E3994" s="96">
        <v>6400</v>
      </c>
      <c r="G3994" s="95" t="s">
        <v>345</v>
      </c>
    </row>
    <row r="3995" spans="1:7">
      <c r="A3995" s="95" t="s">
        <v>1944</v>
      </c>
      <c r="D3995" s="95" t="s">
        <v>349</v>
      </c>
      <c r="E3995" s="96">
        <v>125000</v>
      </c>
      <c r="G3995" s="95" t="s">
        <v>345</v>
      </c>
    </row>
    <row r="3996" spans="1:7">
      <c r="A3996" s="95" t="s">
        <v>1944</v>
      </c>
      <c r="D3996" s="95" t="s">
        <v>349</v>
      </c>
      <c r="E3996" s="96">
        <v>7000</v>
      </c>
      <c r="G3996" s="95" t="s">
        <v>345</v>
      </c>
    </row>
    <row r="3997" spans="1:7">
      <c r="A3997" s="95" t="s">
        <v>1944</v>
      </c>
      <c r="D3997" s="95" t="s">
        <v>349</v>
      </c>
      <c r="E3997" s="95">
        <v>800</v>
      </c>
      <c r="G3997" s="95" t="s">
        <v>345</v>
      </c>
    </row>
    <row r="3998" spans="1:7">
      <c r="A3998" s="95" t="s">
        <v>1944</v>
      </c>
      <c r="D3998" s="95" t="s">
        <v>479</v>
      </c>
      <c r="E3998" s="96">
        <v>3200</v>
      </c>
      <c r="G3998" s="95" t="s">
        <v>345</v>
      </c>
    </row>
    <row r="3999" spans="1:7">
      <c r="A3999" s="95" t="s">
        <v>1944</v>
      </c>
      <c r="D3999" s="95" t="s">
        <v>479</v>
      </c>
      <c r="E3999" s="96">
        <v>4000</v>
      </c>
      <c r="G3999" s="95" t="s">
        <v>345</v>
      </c>
    </row>
    <row r="4000" spans="1:7">
      <c r="A4000" s="95" t="s">
        <v>1944</v>
      </c>
      <c r="D4000" s="95" t="s">
        <v>479</v>
      </c>
      <c r="E4000" s="96">
        <v>150000</v>
      </c>
      <c r="G4000" s="95" t="s">
        <v>345</v>
      </c>
    </row>
    <row r="4001" spans="1:7">
      <c r="A4001" s="95" t="s">
        <v>1944</v>
      </c>
      <c r="D4001" s="95" t="s">
        <v>415</v>
      </c>
      <c r="E4001" s="96">
        <v>10000</v>
      </c>
      <c r="G4001" s="95" t="s">
        <v>345</v>
      </c>
    </row>
    <row r="4002" spans="1:7">
      <c r="A4002" s="95" t="s">
        <v>1944</v>
      </c>
      <c r="D4002" s="95" t="s">
        <v>562</v>
      </c>
      <c r="E4002" s="96">
        <v>15500</v>
      </c>
      <c r="G4002" s="95" t="s">
        <v>345</v>
      </c>
    </row>
    <row r="4003" spans="1:7">
      <c r="A4003" s="95" t="s">
        <v>1945</v>
      </c>
      <c r="D4003" s="95" t="s">
        <v>479</v>
      </c>
      <c r="E4003" s="96">
        <v>2200</v>
      </c>
      <c r="G4003" s="95" t="s">
        <v>345</v>
      </c>
    </row>
    <row r="4004" spans="1:7">
      <c r="A4004" s="95" t="s">
        <v>1945</v>
      </c>
      <c r="D4004" s="95" t="s">
        <v>400</v>
      </c>
      <c r="E4004" s="96">
        <v>2800</v>
      </c>
      <c r="G4004" s="95" t="s">
        <v>345</v>
      </c>
    </row>
    <row r="4005" spans="1:7">
      <c r="A4005" s="95" t="s">
        <v>1945</v>
      </c>
      <c r="D4005" s="95" t="s">
        <v>349</v>
      </c>
      <c r="E4005" s="95">
        <v>600</v>
      </c>
      <c r="G4005" s="95" t="s">
        <v>345</v>
      </c>
    </row>
    <row r="4006" spans="1:7">
      <c r="A4006" s="95" t="s">
        <v>1945</v>
      </c>
      <c r="D4006" s="95" t="s">
        <v>400</v>
      </c>
      <c r="E4006" s="95">
        <v>600</v>
      </c>
      <c r="G4006" s="95" t="s">
        <v>345</v>
      </c>
    </row>
    <row r="4007" spans="1:7">
      <c r="A4007" s="95" t="s">
        <v>1945</v>
      </c>
      <c r="D4007" s="95" t="s">
        <v>400</v>
      </c>
      <c r="E4007" s="96">
        <v>1800</v>
      </c>
      <c r="G4007" s="95" t="s">
        <v>345</v>
      </c>
    </row>
    <row r="4008" spans="1:7">
      <c r="A4008" s="95" t="s">
        <v>1945</v>
      </c>
      <c r="D4008" s="95" t="s">
        <v>479</v>
      </c>
      <c r="E4008" s="96">
        <v>47864</v>
      </c>
      <c r="G4008" s="95" t="s">
        <v>345</v>
      </c>
    </row>
    <row r="4009" spans="1:7">
      <c r="A4009" s="95" t="s">
        <v>1945</v>
      </c>
      <c r="D4009" s="95" t="s">
        <v>562</v>
      </c>
      <c r="E4009" s="96">
        <v>3000</v>
      </c>
      <c r="G4009" s="95" t="s">
        <v>345</v>
      </c>
    </row>
    <row r="4010" spans="1:7">
      <c r="A4010" s="95" t="s">
        <v>2031</v>
      </c>
      <c r="D4010" s="95" t="s">
        <v>400</v>
      </c>
      <c r="E4010" s="96">
        <v>1751026</v>
      </c>
      <c r="G4010" s="95" t="s">
        <v>345</v>
      </c>
    </row>
    <row r="4011" spans="1:7">
      <c r="A4011" s="95" t="s">
        <v>2031</v>
      </c>
      <c r="D4011" s="95" t="s">
        <v>349</v>
      </c>
      <c r="E4011" s="95">
        <v>490</v>
      </c>
      <c r="G4011" s="95" t="s">
        <v>345</v>
      </c>
    </row>
    <row r="4012" spans="1:7">
      <c r="A4012" s="95" t="s">
        <v>2031</v>
      </c>
      <c r="D4012" s="95" t="s">
        <v>349</v>
      </c>
      <c r="E4012" s="96">
        <v>1000</v>
      </c>
      <c r="G4012" s="95" t="s">
        <v>345</v>
      </c>
    </row>
    <row r="4013" spans="1:7">
      <c r="A4013" s="95" t="s">
        <v>2031</v>
      </c>
      <c r="D4013" s="95" t="s">
        <v>349</v>
      </c>
      <c r="E4013" s="96">
        <v>30000</v>
      </c>
      <c r="G4013" s="95" t="s">
        <v>345</v>
      </c>
    </row>
    <row r="4014" spans="1:7">
      <c r="A4014" s="95" t="s">
        <v>2031</v>
      </c>
      <c r="D4014" s="95" t="s">
        <v>400</v>
      </c>
      <c r="E4014" s="96">
        <v>14000</v>
      </c>
      <c r="G4014" s="95" t="s">
        <v>345</v>
      </c>
    </row>
    <row r="4015" spans="1:7">
      <c r="A4015" s="95" t="s">
        <v>2032</v>
      </c>
      <c r="D4015" s="95" t="s">
        <v>562</v>
      </c>
      <c r="E4015" s="96">
        <v>58155</v>
      </c>
      <c r="G4015" s="95" t="s">
        <v>345</v>
      </c>
    </row>
    <row r="4016" spans="1:7">
      <c r="A4016" s="95" t="s">
        <v>2033</v>
      </c>
      <c r="D4016" s="95" t="s">
        <v>345</v>
      </c>
      <c r="E4016" s="96">
        <v>4318</v>
      </c>
      <c r="G4016" s="95" t="s">
        <v>345</v>
      </c>
    </row>
    <row r="4017" spans="1:7">
      <c r="A4017" s="95" t="s">
        <v>2034</v>
      </c>
      <c r="D4017" s="95" t="s">
        <v>415</v>
      </c>
      <c r="E4017" s="96">
        <v>3771</v>
      </c>
      <c r="G4017" s="95" t="s">
        <v>345</v>
      </c>
    </row>
    <row r="4018" spans="1:7">
      <c r="A4018" s="95" t="s">
        <v>2034</v>
      </c>
      <c r="D4018" s="95" t="s">
        <v>415</v>
      </c>
      <c r="E4018" s="96">
        <v>1604</v>
      </c>
      <c r="G4018" s="95" t="s">
        <v>345</v>
      </c>
    </row>
    <row r="4019" spans="1:7">
      <c r="A4019" s="95" t="s">
        <v>2034</v>
      </c>
      <c r="D4019" s="95" t="s">
        <v>415</v>
      </c>
      <c r="E4019" s="96">
        <v>18695</v>
      </c>
      <c r="G4019" s="95" t="s">
        <v>345</v>
      </c>
    </row>
    <row r="4020" spans="1:7">
      <c r="A4020" s="95" t="s">
        <v>2034</v>
      </c>
      <c r="D4020" s="95" t="s">
        <v>9315</v>
      </c>
      <c r="E4020" s="96">
        <v>27024</v>
      </c>
      <c r="G4020" s="95" t="s">
        <v>345</v>
      </c>
    </row>
    <row r="4021" spans="1:7">
      <c r="A4021" s="95" t="s">
        <v>2035</v>
      </c>
      <c r="D4021" s="95" t="s">
        <v>400</v>
      </c>
      <c r="E4021" s="96">
        <v>229063</v>
      </c>
      <c r="G4021" s="95" t="s">
        <v>345</v>
      </c>
    </row>
    <row r="4022" spans="1:7">
      <c r="A4022" s="95" t="s">
        <v>2036</v>
      </c>
      <c r="D4022" s="95" t="s">
        <v>562</v>
      </c>
      <c r="E4022" s="95">
        <v>344</v>
      </c>
      <c r="G4022" s="95" t="s">
        <v>345</v>
      </c>
    </row>
    <row r="4023" spans="1:7">
      <c r="A4023" s="95" t="s">
        <v>2037</v>
      </c>
      <c r="D4023" s="95" t="s">
        <v>9315</v>
      </c>
      <c r="E4023" s="96">
        <v>52319</v>
      </c>
      <c r="G4023" s="95" t="s">
        <v>345</v>
      </c>
    </row>
    <row r="4024" spans="1:7">
      <c r="A4024" s="95" t="s">
        <v>2038</v>
      </c>
      <c r="D4024" s="95" t="s">
        <v>9315</v>
      </c>
      <c r="E4024" s="96">
        <v>20000</v>
      </c>
      <c r="G4024" s="95" t="s">
        <v>345</v>
      </c>
    </row>
    <row r="4025" spans="1:7">
      <c r="A4025" s="95" t="s">
        <v>2039</v>
      </c>
      <c r="D4025" s="95" t="s">
        <v>9315</v>
      </c>
      <c r="E4025" s="96">
        <v>991874</v>
      </c>
      <c r="G4025" s="95" t="s">
        <v>345</v>
      </c>
    </row>
    <row r="4026" spans="1:7">
      <c r="A4026" s="95" t="s">
        <v>2040</v>
      </c>
      <c r="D4026" s="95" t="s">
        <v>9315</v>
      </c>
      <c r="E4026" s="96">
        <v>867395</v>
      </c>
      <c r="G4026" s="95" t="s">
        <v>345</v>
      </c>
    </row>
    <row r="4027" spans="1:7">
      <c r="A4027" s="95" t="s">
        <v>2041</v>
      </c>
      <c r="D4027" s="95" t="s">
        <v>9315</v>
      </c>
      <c r="E4027" s="96">
        <v>172614</v>
      </c>
      <c r="G4027" s="95" t="s">
        <v>345</v>
      </c>
    </row>
    <row r="4028" spans="1:7">
      <c r="A4028" s="95" t="s">
        <v>2042</v>
      </c>
      <c r="D4028" s="95" t="s">
        <v>345</v>
      </c>
      <c r="E4028" s="96">
        <v>107198</v>
      </c>
      <c r="G4028" s="95" t="s">
        <v>345</v>
      </c>
    </row>
    <row r="4029" spans="1:7">
      <c r="A4029" s="95" t="s">
        <v>2043</v>
      </c>
      <c r="D4029" s="95" t="s">
        <v>345</v>
      </c>
      <c r="E4029" s="96">
        <v>486876</v>
      </c>
      <c r="G4029" s="96">
        <v>13118524</v>
      </c>
    </row>
    <row r="4030" spans="1:7">
      <c r="A4030" s="95" t="s">
        <v>376</v>
      </c>
      <c r="D4030" s="95" t="s">
        <v>345</v>
      </c>
      <c r="E4030" s="96">
        <v>7081758</v>
      </c>
      <c r="G4030" s="95" t="s">
        <v>345</v>
      </c>
    </row>
    <row r="4031" spans="1:7">
      <c r="A4031" s="95" t="s">
        <v>2044</v>
      </c>
      <c r="D4031" s="95" t="s">
        <v>479</v>
      </c>
      <c r="E4031" s="96">
        <v>296000</v>
      </c>
      <c r="G4031" s="96">
        <v>13414524</v>
      </c>
    </row>
    <row r="4032" spans="1:7">
      <c r="A4032" s="95" t="s">
        <v>2045</v>
      </c>
      <c r="D4032" s="95" t="s">
        <v>9315</v>
      </c>
      <c r="E4032" s="96">
        <v>1809</v>
      </c>
      <c r="G4032" s="96">
        <v>13416333</v>
      </c>
    </row>
    <row r="4033" spans="1:7">
      <c r="A4033" s="95" t="s">
        <v>2046</v>
      </c>
      <c r="D4033" s="95" t="s">
        <v>345</v>
      </c>
      <c r="E4033" s="96">
        <v>65999</v>
      </c>
      <c r="G4033" s="95" t="s">
        <v>345</v>
      </c>
    </row>
    <row r="4034" spans="1:7">
      <c r="A4034" s="95" t="s">
        <v>2047</v>
      </c>
      <c r="D4034" s="95" t="s">
        <v>9315</v>
      </c>
      <c r="E4034" s="96">
        <v>1809</v>
      </c>
      <c r="G4034" s="96">
        <v>13484141</v>
      </c>
    </row>
    <row r="4035" spans="1:7">
      <c r="A4035" s="95" t="s">
        <v>2048</v>
      </c>
      <c r="D4035" s="95" t="s">
        <v>9315</v>
      </c>
      <c r="E4035" s="96">
        <v>1817</v>
      </c>
      <c r="G4035" s="95" t="s">
        <v>345</v>
      </c>
    </row>
    <row r="4036" spans="1:7">
      <c r="A4036" s="95" t="s">
        <v>2049</v>
      </c>
      <c r="D4036" s="95" t="s">
        <v>9315</v>
      </c>
      <c r="E4036" s="96">
        <v>1635</v>
      </c>
      <c r="G4036" s="96">
        <v>13487593</v>
      </c>
    </row>
    <row r="4037" spans="1:7">
      <c r="A4037" s="95" t="s">
        <v>2050</v>
      </c>
      <c r="D4037" s="95" t="s">
        <v>9315</v>
      </c>
      <c r="E4037" s="95">
        <v>236</v>
      </c>
      <c r="G4037" s="95" t="s">
        <v>345</v>
      </c>
    </row>
    <row r="4038" spans="1:7">
      <c r="A4038" s="95" t="s">
        <v>2051</v>
      </c>
      <c r="D4038" s="95" t="s">
        <v>479</v>
      </c>
      <c r="E4038" s="96">
        <v>250000</v>
      </c>
      <c r="G4038" s="96">
        <v>13737829</v>
      </c>
    </row>
    <row r="4039" spans="1:7">
      <c r="A4039" s="95" t="s">
        <v>2052</v>
      </c>
      <c r="D4039" s="95" t="s">
        <v>9315</v>
      </c>
      <c r="E4039" s="96">
        <v>1500</v>
      </c>
      <c r="G4039" s="96">
        <v>13739329</v>
      </c>
    </row>
    <row r="4040" spans="1:7">
      <c r="A4040" s="95" t="s">
        <v>2053</v>
      </c>
      <c r="D4040" s="95" t="s">
        <v>9315</v>
      </c>
      <c r="E4040" s="95">
        <v>527</v>
      </c>
      <c r="G4040" s="95" t="s">
        <v>345</v>
      </c>
    </row>
    <row r="4041" spans="1:7">
      <c r="A4041" s="95" t="s">
        <v>2054</v>
      </c>
      <c r="D4041" s="95" t="s">
        <v>9315</v>
      </c>
      <c r="E4041" s="96">
        <v>6182</v>
      </c>
      <c r="G4041" s="96">
        <v>13746038</v>
      </c>
    </row>
    <row r="4042" spans="1:7">
      <c r="A4042" s="95" t="s">
        <v>2055</v>
      </c>
      <c r="D4042" s="95" t="s">
        <v>345</v>
      </c>
      <c r="E4042" s="95">
        <v>628</v>
      </c>
      <c r="G4042" s="95" t="s">
        <v>345</v>
      </c>
    </row>
    <row r="4043" spans="1:7">
      <c r="A4043" s="95" t="s">
        <v>2056</v>
      </c>
      <c r="D4043" s="95" t="s">
        <v>345</v>
      </c>
      <c r="E4043" s="96">
        <v>4900</v>
      </c>
      <c r="G4043" s="95" t="s">
        <v>345</v>
      </c>
    </row>
    <row r="4044" spans="1:7">
      <c r="A4044" s="95" t="s">
        <v>2057</v>
      </c>
      <c r="D4044" s="95" t="s">
        <v>345</v>
      </c>
      <c r="E4044" s="96">
        <v>75000</v>
      </c>
      <c r="G4044" s="96">
        <v>13826566</v>
      </c>
    </row>
    <row r="4045" spans="1:7">
      <c r="A4045" s="95" t="s">
        <v>2058</v>
      </c>
      <c r="D4045" s="95" t="s">
        <v>349</v>
      </c>
      <c r="E4045" s="96">
        <v>500000</v>
      </c>
      <c r="G4045" s="96">
        <v>14326566</v>
      </c>
    </row>
    <row r="4046" spans="1:7">
      <c r="A4046" s="95" t="s">
        <v>2059</v>
      </c>
      <c r="D4046" s="95" t="s">
        <v>9315</v>
      </c>
      <c r="E4046" s="95">
        <v>254</v>
      </c>
      <c r="G4046" s="96">
        <v>14326820</v>
      </c>
    </row>
    <row r="4047" spans="1:7">
      <c r="A4047" s="95" t="s">
        <v>2060</v>
      </c>
      <c r="D4047" s="95" t="s">
        <v>9315</v>
      </c>
      <c r="E4047" s="96">
        <v>1709</v>
      </c>
      <c r="G4047" s="96">
        <v>14328529</v>
      </c>
    </row>
    <row r="4048" spans="1:7">
      <c r="A4048" s="95" t="s">
        <v>2061</v>
      </c>
      <c r="D4048" s="95" t="s">
        <v>9315</v>
      </c>
      <c r="E4048" s="95">
        <v>945</v>
      </c>
      <c r="G4048" s="95" t="s">
        <v>345</v>
      </c>
    </row>
    <row r="4049" spans="1:7">
      <c r="A4049" s="95" t="s">
        <v>2062</v>
      </c>
      <c r="D4049" s="95" t="s">
        <v>9315</v>
      </c>
      <c r="E4049" s="96">
        <v>1455</v>
      </c>
      <c r="G4049" s="96">
        <v>14330929</v>
      </c>
    </row>
    <row r="4050" spans="1:7">
      <c r="A4050" s="95" t="s">
        <v>2063</v>
      </c>
      <c r="D4050" s="95" t="s">
        <v>479</v>
      </c>
      <c r="E4050" s="96">
        <v>160000</v>
      </c>
      <c r="G4050" s="96">
        <v>14490929</v>
      </c>
    </row>
    <row r="4051" spans="1:7">
      <c r="A4051" s="95" t="s">
        <v>2064</v>
      </c>
      <c r="D4051" s="95" t="s">
        <v>345</v>
      </c>
      <c r="E4051" s="95">
        <v>273</v>
      </c>
      <c r="G4051" s="96">
        <v>14491202</v>
      </c>
    </row>
    <row r="4052" spans="1:7">
      <c r="A4052" s="95" t="s">
        <v>2065</v>
      </c>
      <c r="D4052" s="95" t="s">
        <v>9315</v>
      </c>
      <c r="E4052" s="96">
        <v>5535</v>
      </c>
      <c r="G4052" s="96">
        <v>14496737</v>
      </c>
    </row>
    <row r="4053" spans="1:7">
      <c r="A4053" s="95" t="s">
        <v>2066</v>
      </c>
      <c r="D4053" s="95" t="s">
        <v>9315</v>
      </c>
      <c r="E4053" s="96">
        <v>7690</v>
      </c>
      <c r="G4053" s="95" t="s">
        <v>345</v>
      </c>
    </row>
    <row r="4054" spans="1:7">
      <c r="A4054" s="95" t="s">
        <v>2067</v>
      </c>
      <c r="D4054" s="95" t="s">
        <v>345</v>
      </c>
      <c r="E4054" s="96">
        <v>25409</v>
      </c>
      <c r="G4054" s="96">
        <v>14529836</v>
      </c>
    </row>
    <row r="4055" spans="1:7">
      <c r="A4055" s="95" t="s">
        <v>2068</v>
      </c>
      <c r="D4055" s="95" t="s">
        <v>9315</v>
      </c>
      <c r="E4055" s="96">
        <v>1682</v>
      </c>
      <c r="G4055" s="96">
        <v>14531518</v>
      </c>
    </row>
    <row r="4056" spans="1:7">
      <c r="A4056" s="95" t="s">
        <v>2069</v>
      </c>
      <c r="D4056" s="95" t="s">
        <v>9315</v>
      </c>
      <c r="E4056" s="95">
        <v>727</v>
      </c>
      <c r="G4056" s="95" t="s">
        <v>345</v>
      </c>
    </row>
    <row r="4057" spans="1:7">
      <c r="A4057" s="95" t="s">
        <v>2070</v>
      </c>
      <c r="D4057" s="95" t="s">
        <v>9315</v>
      </c>
      <c r="E4057" s="96">
        <v>2181</v>
      </c>
      <c r="G4057" s="95" t="s">
        <v>345</v>
      </c>
    </row>
    <row r="4058" spans="1:7">
      <c r="A4058" s="95" t="s">
        <v>2071</v>
      </c>
      <c r="D4058" s="95" t="s">
        <v>349</v>
      </c>
      <c r="E4058" s="96">
        <v>30000</v>
      </c>
      <c r="G4058" s="95" t="s">
        <v>345</v>
      </c>
    </row>
    <row r="4059" spans="1:7">
      <c r="A4059" s="95" t="s">
        <v>2072</v>
      </c>
      <c r="D4059" s="95" t="s">
        <v>345</v>
      </c>
      <c r="E4059" s="96">
        <v>35952</v>
      </c>
      <c r="G4059" s="96">
        <v>14600378</v>
      </c>
    </row>
    <row r="4060" spans="1:7">
      <c r="A4060" s="95" t="s">
        <v>2073</v>
      </c>
      <c r="D4060" s="95" t="s">
        <v>9315</v>
      </c>
      <c r="E4060" s="96">
        <v>3882</v>
      </c>
      <c r="G4060" s="96">
        <v>14604260</v>
      </c>
    </row>
    <row r="4061" spans="1:7">
      <c r="A4061" s="95" t="s">
        <v>2074</v>
      </c>
      <c r="D4061" s="95" t="s">
        <v>345</v>
      </c>
      <c r="E4061" s="96">
        <v>6628</v>
      </c>
      <c r="G4061" s="95" t="s">
        <v>345</v>
      </c>
    </row>
    <row r="4062" spans="1:7">
      <c r="A4062" s="95" t="s">
        <v>2075</v>
      </c>
      <c r="D4062" s="95" t="s">
        <v>9315</v>
      </c>
      <c r="E4062" s="96">
        <v>25090</v>
      </c>
      <c r="G4062" s="95" t="s">
        <v>345</v>
      </c>
    </row>
    <row r="4063" spans="1:7">
      <c r="A4063" s="95" t="s">
        <v>2076</v>
      </c>
      <c r="D4063" s="95" t="s">
        <v>345</v>
      </c>
      <c r="E4063" s="95">
        <v>637</v>
      </c>
      <c r="G4063" s="95" t="s">
        <v>345</v>
      </c>
    </row>
    <row r="4064" spans="1:7">
      <c r="A4064" s="95" t="s">
        <v>2077</v>
      </c>
      <c r="D4064" s="95" t="s">
        <v>345</v>
      </c>
      <c r="E4064" s="96">
        <v>16782</v>
      </c>
      <c r="G4064" s="96">
        <v>14653397</v>
      </c>
    </row>
    <row r="4065" spans="1:7">
      <c r="A4065" s="95" t="s">
        <v>2078</v>
      </c>
      <c r="D4065" s="95" t="s">
        <v>9315</v>
      </c>
      <c r="E4065" s="96">
        <v>2636</v>
      </c>
      <c r="G4065" s="95" t="s">
        <v>345</v>
      </c>
    </row>
    <row r="4066" spans="1:7">
      <c r="A4066" s="95" t="s">
        <v>2079</v>
      </c>
      <c r="D4066" s="95" t="s">
        <v>345</v>
      </c>
      <c r="E4066" s="96">
        <v>9317</v>
      </c>
      <c r="G4066" s="95" t="s">
        <v>345</v>
      </c>
    </row>
    <row r="4067" spans="1:7">
      <c r="A4067" s="95" t="s">
        <v>1950</v>
      </c>
      <c r="D4067" s="95" t="s">
        <v>562</v>
      </c>
      <c r="E4067" s="95">
        <v>300</v>
      </c>
      <c r="G4067" s="95" t="s">
        <v>345</v>
      </c>
    </row>
    <row r="4068" spans="1:7">
      <c r="A4068" s="95" t="s">
        <v>1950</v>
      </c>
      <c r="D4068" s="95" t="s">
        <v>400</v>
      </c>
      <c r="E4068" s="96">
        <v>9374</v>
      </c>
      <c r="G4068" s="95" t="s">
        <v>345</v>
      </c>
    </row>
    <row r="4069" spans="1:7">
      <c r="A4069" s="95" t="s">
        <v>1950</v>
      </c>
      <c r="D4069" s="95" t="s">
        <v>479</v>
      </c>
      <c r="E4069" s="96">
        <v>42240</v>
      </c>
      <c r="G4069" s="95" t="s">
        <v>345</v>
      </c>
    </row>
    <row r="4070" spans="1:7">
      <c r="A4070" s="95" t="s">
        <v>1950</v>
      </c>
      <c r="D4070" s="95" t="s">
        <v>479</v>
      </c>
      <c r="E4070" s="96">
        <v>280000</v>
      </c>
      <c r="G4070" s="95" t="s">
        <v>345</v>
      </c>
    </row>
    <row r="4071" spans="1:7">
      <c r="A4071" s="95" t="s">
        <v>1950</v>
      </c>
      <c r="D4071" s="95" t="s">
        <v>349</v>
      </c>
      <c r="E4071" s="96">
        <v>40000</v>
      </c>
      <c r="G4071" s="95" t="s">
        <v>345</v>
      </c>
    </row>
    <row r="4072" spans="1:7">
      <c r="A4072" s="95" t="s">
        <v>1950</v>
      </c>
      <c r="D4072" s="95" t="s">
        <v>562</v>
      </c>
      <c r="E4072" s="96">
        <v>1824</v>
      </c>
      <c r="G4072" s="95" t="s">
        <v>345</v>
      </c>
    </row>
    <row r="4073" spans="1:7">
      <c r="A4073" s="95" t="s">
        <v>1950</v>
      </c>
      <c r="D4073" s="95" t="s">
        <v>562</v>
      </c>
      <c r="E4073" s="96">
        <v>1675</v>
      </c>
      <c r="G4073" s="95" t="s">
        <v>345</v>
      </c>
    </row>
    <row r="4074" spans="1:7">
      <c r="A4074" s="95" t="s">
        <v>1950</v>
      </c>
      <c r="D4074" s="95" t="s">
        <v>562</v>
      </c>
      <c r="E4074" s="95">
        <v>904</v>
      </c>
      <c r="G4074" s="95" t="s">
        <v>345</v>
      </c>
    </row>
    <row r="4075" spans="1:7">
      <c r="A4075" s="95" t="s">
        <v>1950</v>
      </c>
      <c r="D4075" s="95" t="s">
        <v>349</v>
      </c>
      <c r="E4075" s="96">
        <v>20000</v>
      </c>
      <c r="G4075" s="95" t="s">
        <v>345</v>
      </c>
    </row>
    <row r="4076" spans="1:7">
      <c r="A4076" s="95" t="s">
        <v>1950</v>
      </c>
      <c r="D4076" s="95" t="s">
        <v>9315</v>
      </c>
      <c r="E4076" s="96">
        <v>6400</v>
      </c>
      <c r="G4076" s="95" t="s">
        <v>345</v>
      </c>
    </row>
    <row r="4077" spans="1:7">
      <c r="A4077" s="95" t="s">
        <v>1950</v>
      </c>
      <c r="D4077" s="95" t="s">
        <v>400</v>
      </c>
      <c r="E4077" s="96">
        <v>14000</v>
      </c>
      <c r="G4077" s="95" t="s">
        <v>345</v>
      </c>
    </row>
    <row r="4078" spans="1:7">
      <c r="A4078" s="95" t="s">
        <v>1950</v>
      </c>
      <c r="D4078" s="95" t="s">
        <v>479</v>
      </c>
      <c r="E4078" s="96">
        <v>4000</v>
      </c>
      <c r="G4078" s="95" t="s">
        <v>345</v>
      </c>
    </row>
    <row r="4079" spans="1:7">
      <c r="A4079" s="95" t="s">
        <v>1950</v>
      </c>
      <c r="D4079" s="95" t="s">
        <v>349</v>
      </c>
      <c r="E4079" s="96">
        <v>8000</v>
      </c>
      <c r="G4079" s="95" t="s">
        <v>345</v>
      </c>
    </row>
    <row r="4080" spans="1:7">
      <c r="A4080" s="95" t="s">
        <v>1950</v>
      </c>
      <c r="D4080" s="95" t="s">
        <v>479</v>
      </c>
      <c r="E4080" s="96">
        <v>13000</v>
      </c>
      <c r="G4080" s="95" t="s">
        <v>345</v>
      </c>
    </row>
    <row r="4081" spans="1:7">
      <c r="A4081" s="95" t="s">
        <v>1950</v>
      </c>
      <c r="D4081" s="95" t="s">
        <v>415</v>
      </c>
      <c r="E4081" s="96">
        <v>10000</v>
      </c>
      <c r="G4081" s="95" t="s">
        <v>345</v>
      </c>
    </row>
    <row r="4082" spans="1:7">
      <c r="A4082" s="95" t="s">
        <v>1950</v>
      </c>
      <c r="D4082" s="95" t="s">
        <v>349</v>
      </c>
      <c r="E4082" s="95">
        <v>400</v>
      </c>
      <c r="G4082" s="95" t="s">
        <v>345</v>
      </c>
    </row>
    <row r="4083" spans="1:7">
      <c r="A4083" s="95" t="s">
        <v>2080</v>
      </c>
      <c r="D4083" s="95" t="s">
        <v>400</v>
      </c>
      <c r="E4083" s="96">
        <v>33750</v>
      </c>
      <c r="G4083" s="95" t="s">
        <v>345</v>
      </c>
    </row>
    <row r="4084" spans="1:7">
      <c r="A4084" s="95" t="s">
        <v>2081</v>
      </c>
      <c r="D4084" s="95" t="s">
        <v>479</v>
      </c>
      <c r="E4084" s="96">
        <v>2200</v>
      </c>
      <c r="G4084" s="95" t="s">
        <v>345</v>
      </c>
    </row>
    <row r="4085" spans="1:7">
      <c r="A4085" s="95" t="s">
        <v>2081</v>
      </c>
      <c r="D4085" s="95" t="s">
        <v>400</v>
      </c>
      <c r="E4085" s="96">
        <v>2800</v>
      </c>
      <c r="G4085" s="95" t="s">
        <v>345</v>
      </c>
    </row>
    <row r="4086" spans="1:7">
      <c r="A4086" s="95" t="s">
        <v>2081</v>
      </c>
      <c r="D4086" s="95" t="s">
        <v>400</v>
      </c>
      <c r="E4086" s="96">
        <v>1734149</v>
      </c>
      <c r="G4086" s="95" t="s">
        <v>345</v>
      </c>
    </row>
    <row r="4087" spans="1:7">
      <c r="A4087" s="95" t="s">
        <v>2081</v>
      </c>
      <c r="D4087" s="95" t="s">
        <v>349</v>
      </c>
      <c r="E4087" s="95">
        <v>490</v>
      </c>
      <c r="G4087" s="95" t="s">
        <v>345</v>
      </c>
    </row>
    <row r="4088" spans="1:7">
      <c r="A4088" s="95" t="s">
        <v>2081</v>
      </c>
      <c r="D4088" s="95" t="s">
        <v>400</v>
      </c>
      <c r="E4088" s="96">
        <v>6360</v>
      </c>
      <c r="G4088" s="95" t="s">
        <v>345</v>
      </c>
    </row>
    <row r="4089" spans="1:7">
      <c r="A4089" s="95" t="s">
        <v>2081</v>
      </c>
      <c r="D4089" s="95" t="s">
        <v>400</v>
      </c>
      <c r="E4089" s="96">
        <v>3465</v>
      </c>
      <c r="G4089" s="95" t="s">
        <v>345</v>
      </c>
    </row>
    <row r="4090" spans="1:7">
      <c r="A4090" s="95" t="s">
        <v>2081</v>
      </c>
      <c r="D4090" s="95" t="s">
        <v>9315</v>
      </c>
      <c r="E4090" s="96">
        <v>10894</v>
      </c>
      <c r="G4090" s="95" t="s">
        <v>345</v>
      </c>
    </row>
    <row r="4091" spans="1:7">
      <c r="A4091" s="95" t="s">
        <v>2081</v>
      </c>
      <c r="D4091" s="95" t="s">
        <v>9315</v>
      </c>
      <c r="E4091" s="96">
        <v>44554</v>
      </c>
      <c r="G4091" s="95" t="s">
        <v>345</v>
      </c>
    </row>
    <row r="4092" spans="1:7">
      <c r="A4092" s="95" t="s">
        <v>2081</v>
      </c>
      <c r="D4092" s="95" t="s">
        <v>400</v>
      </c>
      <c r="E4092" s="96">
        <v>2772</v>
      </c>
      <c r="G4092" s="95" t="s">
        <v>345</v>
      </c>
    </row>
    <row r="4093" spans="1:7">
      <c r="A4093" s="95" t="s">
        <v>2081</v>
      </c>
      <c r="D4093" s="95" t="s">
        <v>415</v>
      </c>
      <c r="E4093" s="96">
        <v>1980</v>
      </c>
      <c r="G4093" s="95" t="s">
        <v>345</v>
      </c>
    </row>
    <row r="4094" spans="1:7">
      <c r="A4094" s="95" t="s">
        <v>2081</v>
      </c>
      <c r="D4094" s="95" t="s">
        <v>400</v>
      </c>
      <c r="E4094" s="96">
        <v>3923</v>
      </c>
      <c r="G4094" s="95" t="s">
        <v>345</v>
      </c>
    </row>
    <row r="4095" spans="1:7">
      <c r="A4095" s="95" t="s">
        <v>2081</v>
      </c>
      <c r="D4095" s="95" t="s">
        <v>1958</v>
      </c>
      <c r="E4095" s="96">
        <v>1881</v>
      </c>
      <c r="G4095" s="95" t="s">
        <v>345</v>
      </c>
    </row>
    <row r="4096" spans="1:7">
      <c r="A4096" s="95" t="s">
        <v>2081</v>
      </c>
      <c r="D4096" s="95" t="s">
        <v>479</v>
      </c>
      <c r="E4096" s="96">
        <v>3465</v>
      </c>
      <c r="G4096" s="95" t="s">
        <v>345</v>
      </c>
    </row>
    <row r="4097" spans="1:7">
      <c r="A4097" s="95" t="s">
        <v>2081</v>
      </c>
      <c r="D4097" s="95" t="s">
        <v>349</v>
      </c>
      <c r="E4097" s="95">
        <v>912</v>
      </c>
      <c r="G4097" s="95" t="s">
        <v>345</v>
      </c>
    </row>
    <row r="4098" spans="1:7">
      <c r="A4098" s="95" t="s">
        <v>2082</v>
      </c>
      <c r="D4098" s="95" t="s">
        <v>9315</v>
      </c>
      <c r="E4098" s="96">
        <v>56143</v>
      </c>
      <c r="G4098" s="95" t="s">
        <v>345</v>
      </c>
    </row>
    <row r="4099" spans="1:7">
      <c r="A4099" s="95" t="s">
        <v>2083</v>
      </c>
      <c r="D4099" s="95" t="s">
        <v>9315</v>
      </c>
      <c r="E4099" s="96">
        <v>20682</v>
      </c>
      <c r="G4099" s="95" t="s">
        <v>345</v>
      </c>
    </row>
    <row r="4100" spans="1:7">
      <c r="A4100" s="95" t="s">
        <v>2084</v>
      </c>
      <c r="D4100" s="95" t="s">
        <v>345</v>
      </c>
      <c r="E4100" s="95">
        <v>800</v>
      </c>
      <c r="G4100" s="95" t="s">
        <v>345</v>
      </c>
    </row>
    <row r="4101" spans="1:7">
      <c r="A4101" s="95" t="s">
        <v>2085</v>
      </c>
      <c r="D4101" s="95" t="s">
        <v>345</v>
      </c>
      <c r="E4101" s="96">
        <v>744848</v>
      </c>
      <c r="G4101" s="95" t="s">
        <v>345</v>
      </c>
    </row>
    <row r="4102" spans="1:7">
      <c r="A4102" s="95" t="s">
        <v>2086</v>
      </c>
      <c r="D4102" s="95" t="s">
        <v>345</v>
      </c>
      <c r="E4102" s="96">
        <v>1090</v>
      </c>
      <c r="G4102" s="95" t="s">
        <v>345</v>
      </c>
    </row>
    <row r="4103" spans="1:7">
      <c r="A4103" s="95" t="s">
        <v>1952</v>
      </c>
      <c r="D4103" s="95" t="s">
        <v>562</v>
      </c>
      <c r="E4103" s="95">
        <v>147</v>
      </c>
      <c r="G4103" s="95" t="s">
        <v>345</v>
      </c>
    </row>
    <row r="4104" spans="1:7">
      <c r="A4104" s="95" t="s">
        <v>1952</v>
      </c>
      <c r="D4104" s="95" t="s">
        <v>562</v>
      </c>
      <c r="E4104" s="96">
        <v>38252</v>
      </c>
      <c r="G4104" s="95" t="s">
        <v>345</v>
      </c>
    </row>
    <row r="4105" spans="1:7">
      <c r="A4105" s="95" t="s">
        <v>1952</v>
      </c>
      <c r="D4105" s="95" t="s">
        <v>562</v>
      </c>
      <c r="E4105" s="96">
        <v>1778</v>
      </c>
      <c r="G4105" s="95" t="s">
        <v>345</v>
      </c>
    </row>
    <row r="4106" spans="1:7">
      <c r="A4106" s="95" t="s">
        <v>1952</v>
      </c>
      <c r="D4106" s="95" t="s">
        <v>9315</v>
      </c>
      <c r="E4106" s="96">
        <v>25000</v>
      </c>
      <c r="G4106" s="95" t="s">
        <v>345</v>
      </c>
    </row>
    <row r="4107" spans="1:7">
      <c r="A4107" s="95" t="s">
        <v>1952</v>
      </c>
      <c r="D4107" s="95" t="s">
        <v>479</v>
      </c>
      <c r="E4107" s="96">
        <v>85700</v>
      </c>
      <c r="G4107" s="95" t="s">
        <v>345</v>
      </c>
    </row>
    <row r="4108" spans="1:7">
      <c r="A4108" s="95" t="s">
        <v>2087</v>
      </c>
      <c r="D4108" s="95" t="s">
        <v>415</v>
      </c>
      <c r="E4108" s="96">
        <v>200000</v>
      </c>
      <c r="G4108" s="95" t="s">
        <v>345</v>
      </c>
    </row>
    <row r="4109" spans="1:7">
      <c r="A4109" s="95" t="s">
        <v>2088</v>
      </c>
      <c r="D4109" s="95" t="s">
        <v>345</v>
      </c>
      <c r="E4109" s="96">
        <v>11682</v>
      </c>
      <c r="G4109" s="95" t="s">
        <v>345</v>
      </c>
    </row>
    <row r="4110" spans="1:7">
      <c r="A4110" s="95" t="s">
        <v>2089</v>
      </c>
      <c r="D4110" s="95" t="s">
        <v>9315</v>
      </c>
      <c r="E4110" s="96">
        <v>1156793</v>
      </c>
      <c r="G4110" s="95" t="s">
        <v>345</v>
      </c>
    </row>
    <row r="4111" spans="1:7">
      <c r="A4111" s="95" t="s">
        <v>2090</v>
      </c>
      <c r="D4111" s="95" t="s">
        <v>479</v>
      </c>
      <c r="E4111" s="96">
        <v>150100</v>
      </c>
      <c r="G4111" s="95" t="s">
        <v>345</v>
      </c>
    </row>
    <row r="4112" spans="1:7">
      <c r="A4112" s="95" t="s">
        <v>2090</v>
      </c>
      <c r="D4112" s="95" t="s">
        <v>400</v>
      </c>
      <c r="E4112" s="96">
        <v>1800</v>
      </c>
      <c r="G4112" s="95" t="s">
        <v>345</v>
      </c>
    </row>
    <row r="4113" spans="1:7">
      <c r="A4113" s="95" t="s">
        <v>2090</v>
      </c>
      <c r="D4113" s="95" t="s">
        <v>400</v>
      </c>
      <c r="E4113" s="95">
        <v>600</v>
      </c>
      <c r="G4113" s="95" t="s">
        <v>345</v>
      </c>
    </row>
    <row r="4114" spans="1:7">
      <c r="A4114" s="95" t="s">
        <v>2090</v>
      </c>
      <c r="D4114" s="95" t="s">
        <v>400</v>
      </c>
      <c r="E4114" s="95">
        <v>600</v>
      </c>
      <c r="G4114" s="95" t="s">
        <v>345</v>
      </c>
    </row>
    <row r="4115" spans="1:7">
      <c r="A4115" s="95" t="s">
        <v>2090</v>
      </c>
      <c r="D4115" s="95" t="s">
        <v>415</v>
      </c>
      <c r="E4115" s="96">
        <v>4769</v>
      </c>
      <c r="G4115" s="95" t="s">
        <v>345</v>
      </c>
    </row>
    <row r="4116" spans="1:7">
      <c r="A4116" s="95" t="s">
        <v>2090</v>
      </c>
      <c r="D4116" s="95" t="s">
        <v>415</v>
      </c>
      <c r="E4116" s="96">
        <v>1198</v>
      </c>
      <c r="G4116" s="95" t="s">
        <v>345</v>
      </c>
    </row>
    <row r="4117" spans="1:7">
      <c r="A4117" s="95" t="s">
        <v>2090</v>
      </c>
      <c r="D4117" s="95" t="s">
        <v>415</v>
      </c>
      <c r="E4117" s="96">
        <v>1721</v>
      </c>
      <c r="G4117" s="95" t="s">
        <v>345</v>
      </c>
    </row>
    <row r="4118" spans="1:7">
      <c r="A4118" s="95" t="s">
        <v>2090</v>
      </c>
      <c r="D4118" s="95" t="s">
        <v>9315</v>
      </c>
      <c r="E4118" s="96">
        <v>23951</v>
      </c>
      <c r="G4118" s="95" t="s">
        <v>345</v>
      </c>
    </row>
    <row r="4119" spans="1:7">
      <c r="A4119" s="95" t="s">
        <v>2090</v>
      </c>
      <c r="D4119" s="95" t="s">
        <v>562</v>
      </c>
      <c r="E4119" s="96">
        <v>48891</v>
      </c>
      <c r="G4119" s="95" t="s">
        <v>345</v>
      </c>
    </row>
    <row r="4120" spans="1:7">
      <c r="A4120" s="95" t="s">
        <v>2091</v>
      </c>
      <c r="D4120" s="95" t="s">
        <v>9315</v>
      </c>
      <c r="E4120" s="96">
        <v>1000</v>
      </c>
      <c r="G4120" s="95" t="s">
        <v>345</v>
      </c>
    </row>
    <row r="4121" spans="1:7">
      <c r="A4121" s="95" t="s">
        <v>2091</v>
      </c>
      <c r="D4121" s="95" t="s">
        <v>415</v>
      </c>
      <c r="E4121" s="96">
        <v>1239</v>
      </c>
      <c r="G4121" s="95" t="s">
        <v>345</v>
      </c>
    </row>
    <row r="4122" spans="1:7">
      <c r="A4122" s="95" t="s">
        <v>2091</v>
      </c>
      <c r="D4122" s="95" t="s">
        <v>415</v>
      </c>
      <c r="E4122" s="96">
        <v>1000</v>
      </c>
      <c r="G4122" s="95" t="s">
        <v>345</v>
      </c>
    </row>
    <row r="4123" spans="1:7">
      <c r="A4123" s="95" t="s">
        <v>2091</v>
      </c>
      <c r="D4123" s="95" t="s">
        <v>562</v>
      </c>
      <c r="E4123" s="96">
        <v>2250</v>
      </c>
      <c r="G4123" s="95" t="s">
        <v>345</v>
      </c>
    </row>
    <row r="4124" spans="1:7">
      <c r="A4124" s="95" t="s">
        <v>2091</v>
      </c>
      <c r="D4124" s="95" t="s">
        <v>415</v>
      </c>
      <c r="E4124" s="96">
        <v>2250</v>
      </c>
      <c r="G4124" s="95" t="s">
        <v>345</v>
      </c>
    </row>
    <row r="4125" spans="1:7">
      <c r="A4125" s="95" t="s">
        <v>2091</v>
      </c>
      <c r="D4125" s="95" t="s">
        <v>9315</v>
      </c>
      <c r="E4125" s="96">
        <v>1000</v>
      </c>
      <c r="G4125" s="95" t="s">
        <v>345</v>
      </c>
    </row>
    <row r="4126" spans="1:7">
      <c r="A4126" s="95" t="s">
        <v>2091</v>
      </c>
      <c r="D4126" s="95" t="s">
        <v>415</v>
      </c>
      <c r="E4126" s="96">
        <v>19853</v>
      </c>
      <c r="G4126" s="95" t="s">
        <v>345</v>
      </c>
    </row>
    <row r="4127" spans="1:7">
      <c r="A4127" s="95" t="s">
        <v>2092</v>
      </c>
      <c r="D4127" s="95" t="s">
        <v>9315</v>
      </c>
      <c r="E4127" s="96">
        <v>884837</v>
      </c>
      <c r="G4127" s="95" t="s">
        <v>345</v>
      </c>
    </row>
    <row r="4128" spans="1:7">
      <c r="A4128" s="95" t="s">
        <v>2093</v>
      </c>
      <c r="D4128" s="95" t="s">
        <v>9315</v>
      </c>
      <c r="E4128" s="96">
        <v>274948</v>
      </c>
      <c r="G4128" s="95" t="s">
        <v>345</v>
      </c>
    </row>
    <row r="4129" spans="1:7">
      <c r="A4129" s="95" t="s">
        <v>2094</v>
      </c>
      <c r="D4129" s="95" t="s">
        <v>400</v>
      </c>
      <c r="E4129" s="96">
        <v>351872</v>
      </c>
      <c r="G4129" s="95" t="s">
        <v>345</v>
      </c>
    </row>
    <row r="4130" spans="1:7">
      <c r="A4130" s="95" t="s">
        <v>2094</v>
      </c>
      <c r="D4130" s="95" t="s">
        <v>400</v>
      </c>
      <c r="E4130" s="96">
        <v>2037</v>
      </c>
      <c r="G4130" s="95" t="s">
        <v>345</v>
      </c>
    </row>
    <row r="4131" spans="1:7">
      <c r="A4131" s="95" t="s">
        <v>2094</v>
      </c>
      <c r="D4131" s="95" t="s">
        <v>415</v>
      </c>
      <c r="E4131" s="96">
        <v>2250</v>
      </c>
      <c r="G4131" s="95" t="s">
        <v>345</v>
      </c>
    </row>
    <row r="4132" spans="1:7">
      <c r="A4132" s="95" t="s">
        <v>2094</v>
      </c>
      <c r="D4132" s="95" t="s">
        <v>9315</v>
      </c>
      <c r="E4132" s="96">
        <v>1000</v>
      </c>
      <c r="G4132" s="95" t="s">
        <v>345</v>
      </c>
    </row>
    <row r="4133" spans="1:7">
      <c r="A4133" s="95" t="s">
        <v>2094</v>
      </c>
      <c r="D4133" s="95" t="s">
        <v>479</v>
      </c>
      <c r="E4133" s="96">
        <v>1800</v>
      </c>
      <c r="G4133" s="95" t="s">
        <v>345</v>
      </c>
    </row>
    <row r="4134" spans="1:7">
      <c r="A4134" s="95" t="s">
        <v>2094</v>
      </c>
      <c r="D4134" s="95" t="s">
        <v>415</v>
      </c>
      <c r="E4134" s="96">
        <v>4050</v>
      </c>
      <c r="G4134" s="95" t="s">
        <v>345</v>
      </c>
    </row>
    <row r="4135" spans="1:7">
      <c r="A4135" s="95" t="s">
        <v>2094</v>
      </c>
      <c r="D4135" s="95" t="s">
        <v>9315</v>
      </c>
      <c r="E4135" s="96">
        <v>1000</v>
      </c>
      <c r="G4135" s="95" t="s">
        <v>345</v>
      </c>
    </row>
    <row r="4136" spans="1:7">
      <c r="A4136" s="95" t="s">
        <v>2094</v>
      </c>
      <c r="D4136" s="95" t="s">
        <v>415</v>
      </c>
      <c r="E4136" s="96">
        <v>2250</v>
      </c>
      <c r="G4136" s="95" t="s">
        <v>345</v>
      </c>
    </row>
    <row r="4137" spans="1:7">
      <c r="A4137" s="95" t="s">
        <v>2095</v>
      </c>
      <c r="D4137" s="95" t="s">
        <v>345</v>
      </c>
      <c r="E4137" s="96">
        <v>19091</v>
      </c>
      <c r="G4137" s="95" t="s">
        <v>345</v>
      </c>
    </row>
    <row r="4138" spans="1:7">
      <c r="A4138" s="95" t="s">
        <v>2096</v>
      </c>
      <c r="D4138" s="95" t="s">
        <v>345</v>
      </c>
      <c r="E4138" s="96">
        <v>4637</v>
      </c>
      <c r="G4138" s="95" t="s">
        <v>345</v>
      </c>
    </row>
    <row r="4139" spans="1:7">
      <c r="A4139" s="95" t="s">
        <v>2097</v>
      </c>
      <c r="D4139" s="95" t="s">
        <v>345</v>
      </c>
      <c r="E4139" s="96">
        <v>50359</v>
      </c>
      <c r="G4139" s="95" t="s">
        <v>345</v>
      </c>
    </row>
    <row r="4140" spans="1:7">
      <c r="A4140" s="95" t="s">
        <v>2098</v>
      </c>
      <c r="D4140" s="95" t="s">
        <v>345</v>
      </c>
      <c r="E4140" s="96">
        <v>20596</v>
      </c>
      <c r="G4140" s="95" t="s">
        <v>345</v>
      </c>
    </row>
    <row r="4141" spans="1:7">
      <c r="A4141" s="95" t="s">
        <v>2099</v>
      </c>
      <c r="D4141" s="95" t="s">
        <v>345</v>
      </c>
      <c r="E4141" s="95">
        <v>950</v>
      </c>
      <c r="G4141" s="95" t="s">
        <v>345</v>
      </c>
    </row>
    <row r="4142" spans="1:7">
      <c r="A4142" s="95" t="s">
        <v>2100</v>
      </c>
      <c r="D4142" s="95" t="s">
        <v>9315</v>
      </c>
      <c r="E4142" s="96">
        <v>20000</v>
      </c>
      <c r="G4142" s="95" t="s">
        <v>345</v>
      </c>
    </row>
    <row r="4143" spans="1:7">
      <c r="A4143" s="95" t="s">
        <v>2101</v>
      </c>
      <c r="D4143" s="95" t="s">
        <v>345</v>
      </c>
      <c r="E4143" s="96">
        <v>3500</v>
      </c>
      <c r="G4143" s="95" t="s">
        <v>345</v>
      </c>
    </row>
    <row r="4144" spans="1:7">
      <c r="A4144" s="95" t="s">
        <v>2102</v>
      </c>
      <c r="D4144" s="95" t="s">
        <v>400</v>
      </c>
      <c r="F4144" s="96">
        <v>3456960</v>
      </c>
      <c r="G4144" s="95" t="s">
        <v>345</v>
      </c>
    </row>
    <row r="4145" spans="1:7">
      <c r="A4145" s="95" t="s">
        <v>2102</v>
      </c>
      <c r="D4145" s="95" t="s">
        <v>400</v>
      </c>
      <c r="F4145" s="96">
        <v>26462</v>
      </c>
      <c r="G4145" s="95" t="s">
        <v>345</v>
      </c>
    </row>
    <row r="4146" spans="1:7">
      <c r="A4146" s="95" t="s">
        <v>2102</v>
      </c>
      <c r="D4146" s="95" t="s">
        <v>400</v>
      </c>
      <c r="F4146" s="96">
        <v>2686</v>
      </c>
      <c r="G4146" s="95" t="s">
        <v>345</v>
      </c>
    </row>
    <row r="4147" spans="1:7">
      <c r="A4147" s="95" t="s">
        <v>2102</v>
      </c>
      <c r="D4147" s="95" t="s">
        <v>400</v>
      </c>
      <c r="F4147" s="96">
        <v>556337</v>
      </c>
      <c r="G4147" s="95" t="s">
        <v>345</v>
      </c>
    </row>
    <row r="4148" spans="1:7">
      <c r="A4148" s="95" t="s">
        <v>2102</v>
      </c>
      <c r="D4148" s="95" t="s">
        <v>400</v>
      </c>
      <c r="F4148" s="96">
        <v>24020</v>
      </c>
      <c r="G4148" s="95" t="s">
        <v>345</v>
      </c>
    </row>
    <row r="4149" spans="1:7">
      <c r="A4149" s="95" t="s">
        <v>2102</v>
      </c>
      <c r="D4149" s="95" t="s">
        <v>349</v>
      </c>
      <c r="F4149" s="96">
        <v>29688</v>
      </c>
      <c r="G4149" s="95" t="s">
        <v>345</v>
      </c>
    </row>
    <row r="4150" spans="1:7">
      <c r="A4150" s="95" t="s">
        <v>2102</v>
      </c>
      <c r="D4150" s="95" t="s">
        <v>349</v>
      </c>
      <c r="F4150" s="96">
        <v>1064520</v>
      </c>
      <c r="G4150" s="95" t="s">
        <v>345</v>
      </c>
    </row>
    <row r="4151" spans="1:7">
      <c r="A4151" s="95" t="s">
        <v>2102</v>
      </c>
      <c r="D4151" s="95" t="s">
        <v>349</v>
      </c>
      <c r="F4151" s="95">
        <v>833</v>
      </c>
      <c r="G4151" s="95" t="s">
        <v>345</v>
      </c>
    </row>
    <row r="4152" spans="1:7">
      <c r="A4152" s="95" t="s">
        <v>2102</v>
      </c>
      <c r="D4152" s="95" t="s">
        <v>415</v>
      </c>
      <c r="F4152" s="96">
        <v>32609</v>
      </c>
      <c r="G4152" s="95" t="s">
        <v>345</v>
      </c>
    </row>
    <row r="4153" spans="1:7">
      <c r="A4153" s="95" t="s">
        <v>2102</v>
      </c>
      <c r="D4153" s="95" t="s">
        <v>415</v>
      </c>
      <c r="F4153" s="96">
        <v>19791</v>
      </c>
      <c r="G4153" s="95" t="s">
        <v>345</v>
      </c>
    </row>
    <row r="4154" spans="1:7">
      <c r="A4154" s="95" t="s">
        <v>2102</v>
      </c>
      <c r="D4154" s="95" t="s">
        <v>415</v>
      </c>
      <c r="F4154" s="96">
        <v>395838</v>
      </c>
      <c r="G4154" s="95" t="s">
        <v>345</v>
      </c>
    </row>
    <row r="4155" spans="1:7">
      <c r="A4155" s="95" t="s">
        <v>2102</v>
      </c>
      <c r="D4155" s="95" t="s">
        <v>415</v>
      </c>
      <c r="F4155" s="96">
        <v>66473</v>
      </c>
      <c r="G4155" s="95" t="s">
        <v>345</v>
      </c>
    </row>
    <row r="4156" spans="1:7">
      <c r="A4156" s="95" t="s">
        <v>2102</v>
      </c>
      <c r="D4156" s="95" t="s">
        <v>562</v>
      </c>
      <c r="F4156" s="96">
        <v>4452</v>
      </c>
      <c r="G4156" s="95" t="s">
        <v>345</v>
      </c>
    </row>
    <row r="4157" spans="1:7">
      <c r="A4157" s="95" t="s">
        <v>2102</v>
      </c>
      <c r="D4157" s="95" t="s">
        <v>479</v>
      </c>
      <c r="F4157" s="96">
        <v>87669</v>
      </c>
      <c r="G4157" s="95" t="s">
        <v>345</v>
      </c>
    </row>
    <row r="4158" spans="1:7">
      <c r="A4158" s="95" t="s">
        <v>2102</v>
      </c>
      <c r="D4158" s="95" t="s">
        <v>479</v>
      </c>
      <c r="F4158" s="96">
        <v>10687</v>
      </c>
      <c r="G4158" s="95" t="s">
        <v>345</v>
      </c>
    </row>
    <row r="4159" spans="1:7">
      <c r="A4159" s="95" t="s">
        <v>2102</v>
      </c>
      <c r="D4159" s="95" t="s">
        <v>479</v>
      </c>
      <c r="F4159" s="96">
        <v>12270</v>
      </c>
      <c r="G4159" s="95" t="s">
        <v>345</v>
      </c>
    </row>
    <row r="4160" spans="1:7">
      <c r="A4160" s="95" t="s">
        <v>2102</v>
      </c>
      <c r="D4160" s="95" t="s">
        <v>479</v>
      </c>
      <c r="F4160" s="96">
        <v>316671</v>
      </c>
      <c r="G4160" s="95" t="s">
        <v>345</v>
      </c>
    </row>
    <row r="4161" spans="1:7">
      <c r="A4161" s="95" t="s">
        <v>2102</v>
      </c>
      <c r="D4161" s="95" t="s">
        <v>479</v>
      </c>
      <c r="F4161" s="96">
        <v>8928</v>
      </c>
      <c r="G4161" s="95" t="s">
        <v>345</v>
      </c>
    </row>
    <row r="4162" spans="1:7">
      <c r="A4162" s="95" t="s">
        <v>2102</v>
      </c>
      <c r="D4162" s="95" t="s">
        <v>1958</v>
      </c>
      <c r="F4162" s="96">
        <v>3723</v>
      </c>
      <c r="G4162" s="95" t="s">
        <v>345</v>
      </c>
    </row>
    <row r="4163" spans="1:7">
      <c r="A4163" s="95" t="s">
        <v>2102</v>
      </c>
      <c r="D4163" s="95" t="s">
        <v>9315</v>
      </c>
      <c r="F4163" s="96">
        <v>51386</v>
      </c>
      <c r="G4163" s="95" t="s">
        <v>345</v>
      </c>
    </row>
    <row r="4164" spans="1:7">
      <c r="A4164" s="95" t="s">
        <v>2102</v>
      </c>
      <c r="D4164" s="95" t="s">
        <v>9315</v>
      </c>
      <c r="F4164" s="96">
        <v>16493</v>
      </c>
      <c r="G4164" s="95" t="s">
        <v>345</v>
      </c>
    </row>
    <row r="4165" spans="1:7">
      <c r="A4165" s="95" t="s">
        <v>2102</v>
      </c>
      <c r="D4165" s="95" t="s">
        <v>9315</v>
      </c>
      <c r="F4165" s="96">
        <v>12666</v>
      </c>
      <c r="G4165" s="95" t="s">
        <v>345</v>
      </c>
    </row>
    <row r="4166" spans="1:7">
      <c r="A4166" s="95" t="s">
        <v>2102</v>
      </c>
      <c r="D4166" s="95" t="s">
        <v>9315</v>
      </c>
      <c r="F4166" s="96">
        <v>121353</v>
      </c>
      <c r="G4166" s="95" t="s">
        <v>345</v>
      </c>
    </row>
    <row r="4167" spans="1:7">
      <c r="A4167" s="95" t="s">
        <v>1935</v>
      </c>
      <c r="D4167" s="95" t="s">
        <v>345</v>
      </c>
      <c r="F4167" s="96">
        <v>14898861</v>
      </c>
    </row>
    <row r="4168" spans="1:7">
      <c r="A4168" s="95" t="s">
        <v>396</v>
      </c>
      <c r="D4168" s="95" t="s">
        <v>345</v>
      </c>
      <c r="E4168" s="96">
        <v>8102852</v>
      </c>
      <c r="F4168" s="96">
        <v>21221376</v>
      </c>
      <c r="G4168" s="95" t="s">
        <v>345</v>
      </c>
    </row>
    <row r="4169" spans="1:7">
      <c r="A4169" s="95" t="s">
        <v>397</v>
      </c>
      <c r="D4169" s="95" t="s">
        <v>345</v>
      </c>
      <c r="E4169" s="96">
        <v>21221376</v>
      </c>
      <c r="F4169" s="96">
        <v>21221376</v>
      </c>
    </row>
    <row r="4170" spans="1:7">
      <c r="A4170" s="95" t="s">
        <v>398</v>
      </c>
    </row>
    <row r="4172" spans="1:7">
      <c r="A4172" s="95" t="s">
        <v>9120</v>
      </c>
    </row>
    <row r="4173" spans="1:7">
      <c r="A4173" s="95" t="s">
        <v>338</v>
      </c>
      <c r="D4173" s="95" t="s">
        <v>341</v>
      </c>
      <c r="E4173" s="95" t="s">
        <v>342</v>
      </c>
      <c r="F4173" s="95" t="s">
        <v>343</v>
      </c>
      <c r="G4173" s="95" t="s">
        <v>344</v>
      </c>
    </row>
    <row r="4174" spans="1:7">
      <c r="A4174" s="95" t="s">
        <v>345</v>
      </c>
      <c r="D4174" s="95" t="s">
        <v>345</v>
      </c>
      <c r="E4174" s="96">
        <v>3224080</v>
      </c>
      <c r="G4174" s="96">
        <v>3224080</v>
      </c>
    </row>
    <row r="4175" spans="1:7">
      <c r="A4175" s="95" t="s">
        <v>856</v>
      </c>
      <c r="D4175" s="95" t="s">
        <v>345</v>
      </c>
      <c r="E4175" s="96">
        <v>114870</v>
      </c>
      <c r="G4175" s="95" t="s">
        <v>345</v>
      </c>
    </row>
    <row r="4176" spans="1:7">
      <c r="A4176" s="95" t="s">
        <v>856</v>
      </c>
      <c r="D4176" s="95" t="s">
        <v>345</v>
      </c>
      <c r="E4176" s="96">
        <v>11480</v>
      </c>
      <c r="G4176" s="95" t="s">
        <v>345</v>
      </c>
    </row>
    <row r="4177" spans="1:7">
      <c r="A4177" s="95" t="s">
        <v>856</v>
      </c>
      <c r="D4177" s="95" t="s">
        <v>345</v>
      </c>
      <c r="E4177" s="96">
        <v>1520</v>
      </c>
      <c r="G4177" s="95" t="s">
        <v>345</v>
      </c>
    </row>
    <row r="4178" spans="1:7">
      <c r="A4178" s="95" t="s">
        <v>856</v>
      </c>
      <c r="D4178" s="95" t="s">
        <v>345</v>
      </c>
      <c r="E4178" s="95">
        <v>150</v>
      </c>
      <c r="G4178" s="95" t="s">
        <v>345</v>
      </c>
    </row>
    <row r="4179" spans="1:7">
      <c r="A4179" s="95" t="s">
        <v>856</v>
      </c>
      <c r="D4179" s="95" t="s">
        <v>345</v>
      </c>
      <c r="E4179" s="96">
        <v>1160</v>
      </c>
      <c r="G4179" s="95" t="s">
        <v>345</v>
      </c>
    </row>
    <row r="4180" spans="1:7">
      <c r="A4180" s="95" t="s">
        <v>856</v>
      </c>
      <c r="D4180" s="95" t="s">
        <v>345</v>
      </c>
      <c r="E4180" s="95">
        <v>110</v>
      </c>
      <c r="G4180" s="96">
        <v>3353370</v>
      </c>
    </row>
    <row r="4181" spans="1:7">
      <c r="A4181" s="95" t="s">
        <v>396</v>
      </c>
      <c r="D4181" s="95" t="s">
        <v>345</v>
      </c>
      <c r="E4181" s="96">
        <v>129290</v>
      </c>
      <c r="G4181" s="95" t="s">
        <v>345</v>
      </c>
    </row>
    <row r="4182" spans="1:7">
      <c r="A4182" s="95" t="s">
        <v>397</v>
      </c>
      <c r="D4182" s="95" t="s">
        <v>345</v>
      </c>
      <c r="E4182" s="96">
        <v>3353370</v>
      </c>
      <c r="G4182" s="96">
        <v>3353370</v>
      </c>
    </row>
    <row r="4183" spans="1:7">
      <c r="A4183" s="95" t="s">
        <v>398</v>
      </c>
    </row>
    <row r="4185" spans="1:7">
      <c r="A4185" s="95" t="s">
        <v>9121</v>
      </c>
    </row>
    <row r="4186" spans="1:7">
      <c r="A4186" s="95" t="s">
        <v>338</v>
      </c>
      <c r="D4186" s="95" t="s">
        <v>341</v>
      </c>
      <c r="E4186" s="95" t="s">
        <v>342</v>
      </c>
      <c r="F4186" s="95" t="s">
        <v>343</v>
      </c>
      <c r="G4186" s="95" t="s">
        <v>344</v>
      </c>
    </row>
    <row r="4187" spans="1:7">
      <c r="A4187" s="95" t="s">
        <v>345</v>
      </c>
      <c r="D4187" s="95" t="s">
        <v>345</v>
      </c>
      <c r="E4187" s="96">
        <v>14569422</v>
      </c>
      <c r="G4187" s="96">
        <v>14569422</v>
      </c>
    </row>
    <row r="4188" spans="1:7">
      <c r="A4188" s="95" t="s">
        <v>1959</v>
      </c>
      <c r="D4188" s="95" t="s">
        <v>562</v>
      </c>
      <c r="E4188" s="96">
        <v>300000</v>
      </c>
      <c r="G4188" s="95" t="s">
        <v>345</v>
      </c>
    </row>
    <row r="4189" spans="1:7">
      <c r="A4189" s="95" t="s">
        <v>1960</v>
      </c>
      <c r="D4189" s="95" t="s">
        <v>562</v>
      </c>
      <c r="E4189" s="96">
        <v>97580</v>
      </c>
      <c r="G4189" s="96">
        <v>14967002</v>
      </c>
    </row>
    <row r="4190" spans="1:7">
      <c r="A4190" s="95" t="s">
        <v>1962</v>
      </c>
      <c r="D4190" s="95" t="s">
        <v>562</v>
      </c>
      <c r="E4190" s="96">
        <v>170455</v>
      </c>
      <c r="G4190" s="95" t="s">
        <v>345</v>
      </c>
    </row>
    <row r="4191" spans="1:7">
      <c r="A4191" s="95" t="s">
        <v>1963</v>
      </c>
      <c r="D4191" s="95" t="s">
        <v>562</v>
      </c>
      <c r="E4191" s="96">
        <v>54046</v>
      </c>
      <c r="G4191" s="95" t="s">
        <v>345</v>
      </c>
    </row>
    <row r="4192" spans="1:7">
      <c r="A4192" s="95" t="s">
        <v>1965</v>
      </c>
      <c r="D4192" s="95" t="s">
        <v>345</v>
      </c>
      <c r="E4192" s="96">
        <v>360000</v>
      </c>
      <c r="G4192" s="96">
        <v>15551503</v>
      </c>
    </row>
    <row r="4193" spans="1:7">
      <c r="A4193" s="95" t="s">
        <v>1966</v>
      </c>
      <c r="D4193" s="95" t="s">
        <v>562</v>
      </c>
      <c r="E4193" s="96">
        <v>1680000</v>
      </c>
      <c r="G4193" s="95" t="s">
        <v>345</v>
      </c>
    </row>
    <row r="4194" spans="1:7">
      <c r="A4194" s="95" t="s">
        <v>1967</v>
      </c>
      <c r="D4194" s="95" t="s">
        <v>345</v>
      </c>
      <c r="E4194" s="96">
        <v>108092</v>
      </c>
      <c r="G4194" s="95" t="s">
        <v>345</v>
      </c>
    </row>
    <row r="4195" spans="1:7">
      <c r="A4195" s="95" t="s">
        <v>1968</v>
      </c>
      <c r="D4195" s="95" t="s">
        <v>345</v>
      </c>
      <c r="E4195" s="96">
        <v>54046</v>
      </c>
      <c r="G4195" s="96">
        <v>17393641</v>
      </c>
    </row>
    <row r="4196" spans="1:7">
      <c r="A4196" s="95" t="s">
        <v>1976</v>
      </c>
      <c r="D4196" s="95" t="s">
        <v>345</v>
      </c>
      <c r="E4196" s="96">
        <v>1008891</v>
      </c>
      <c r="G4196" s="96">
        <v>18402532</v>
      </c>
    </row>
    <row r="4197" spans="1:7">
      <c r="A4197" s="95" t="s">
        <v>1980</v>
      </c>
      <c r="D4197" s="95" t="s">
        <v>345</v>
      </c>
      <c r="E4197" s="96">
        <v>254091</v>
      </c>
      <c r="G4197" s="96">
        <v>18656623</v>
      </c>
    </row>
    <row r="4198" spans="1:7">
      <c r="A4198" s="95" t="s">
        <v>1981</v>
      </c>
      <c r="D4198" s="95" t="s">
        <v>345</v>
      </c>
      <c r="E4198" s="96">
        <v>50000</v>
      </c>
      <c r="G4198" s="95" t="s">
        <v>345</v>
      </c>
    </row>
    <row r="4199" spans="1:7">
      <c r="A4199" s="95" t="s">
        <v>1982</v>
      </c>
      <c r="D4199" s="95" t="s">
        <v>345</v>
      </c>
      <c r="E4199" s="96">
        <v>39900</v>
      </c>
      <c r="G4199" s="96">
        <v>18746523</v>
      </c>
    </row>
    <row r="4200" spans="1:7">
      <c r="A4200" s="95" t="s">
        <v>1986</v>
      </c>
      <c r="D4200" s="95" t="s">
        <v>345</v>
      </c>
      <c r="E4200" s="96">
        <v>100000</v>
      </c>
      <c r="G4200" s="95" t="s">
        <v>345</v>
      </c>
    </row>
    <row r="4201" spans="1:7">
      <c r="A4201" s="95" t="s">
        <v>1989</v>
      </c>
      <c r="D4201" s="95" t="s">
        <v>562</v>
      </c>
      <c r="E4201" s="96">
        <v>100000</v>
      </c>
      <c r="G4201" s="95" t="s">
        <v>345</v>
      </c>
    </row>
    <row r="4202" spans="1:7">
      <c r="A4202" s="95" t="s">
        <v>2103</v>
      </c>
      <c r="D4202" s="95" t="s">
        <v>345</v>
      </c>
      <c r="E4202" s="96">
        <v>312000</v>
      </c>
      <c r="G4202" s="95" t="s">
        <v>345</v>
      </c>
    </row>
    <row r="4203" spans="1:7">
      <c r="A4203" s="95" t="s">
        <v>1990</v>
      </c>
      <c r="D4203" s="95" t="s">
        <v>345</v>
      </c>
      <c r="E4203" s="96">
        <v>262582</v>
      </c>
      <c r="G4203" s="95" t="s">
        <v>345</v>
      </c>
    </row>
    <row r="4204" spans="1:7">
      <c r="A4204" s="95" t="s">
        <v>1991</v>
      </c>
      <c r="D4204" s="95" t="s">
        <v>345</v>
      </c>
      <c r="E4204" s="96">
        <v>321272</v>
      </c>
      <c r="G4204" s="96">
        <v>19842377</v>
      </c>
    </row>
    <row r="4205" spans="1:7">
      <c r="A4205" s="95" t="s">
        <v>2104</v>
      </c>
      <c r="D4205" s="95" t="s">
        <v>345</v>
      </c>
      <c r="E4205" s="96">
        <v>70000</v>
      </c>
      <c r="G4205" s="95" t="s">
        <v>345</v>
      </c>
    </row>
    <row r="4206" spans="1:7">
      <c r="A4206" s="95" t="s">
        <v>1992</v>
      </c>
      <c r="D4206" s="95" t="s">
        <v>345</v>
      </c>
      <c r="E4206" s="96">
        <v>19090</v>
      </c>
      <c r="G4206" s="96">
        <v>19931467</v>
      </c>
    </row>
    <row r="4207" spans="1:7">
      <c r="A4207" s="95" t="s">
        <v>1995</v>
      </c>
      <c r="D4207" s="95" t="s">
        <v>562</v>
      </c>
      <c r="E4207" s="96">
        <v>25185</v>
      </c>
      <c r="G4207" s="95" t="s">
        <v>345</v>
      </c>
    </row>
    <row r="4208" spans="1:7">
      <c r="A4208" s="95" t="s">
        <v>2105</v>
      </c>
      <c r="D4208" s="95" t="s">
        <v>345</v>
      </c>
      <c r="E4208" s="96">
        <v>102400</v>
      </c>
      <c r="G4208" s="95" t="s">
        <v>345</v>
      </c>
    </row>
    <row r="4209" spans="1:7">
      <c r="A4209" s="95" t="s">
        <v>1996</v>
      </c>
      <c r="D4209" s="95" t="s">
        <v>345</v>
      </c>
      <c r="E4209" s="96">
        <v>75309</v>
      </c>
      <c r="G4209" s="95" t="s">
        <v>345</v>
      </c>
    </row>
    <row r="4210" spans="1:7">
      <c r="A4210" s="95" t="s">
        <v>2002</v>
      </c>
      <c r="D4210" s="95" t="s">
        <v>345</v>
      </c>
      <c r="E4210" s="96">
        <v>396500</v>
      </c>
      <c r="G4210" s="95" t="s">
        <v>345</v>
      </c>
    </row>
    <row r="4211" spans="1:7">
      <c r="A4211" s="95" t="s">
        <v>2003</v>
      </c>
      <c r="D4211" s="95" t="s">
        <v>345</v>
      </c>
      <c r="E4211" s="96">
        <v>1263973</v>
      </c>
      <c r="G4211" s="95" t="s">
        <v>345</v>
      </c>
    </row>
    <row r="4212" spans="1:7">
      <c r="A4212" s="95" t="s">
        <v>2006</v>
      </c>
      <c r="D4212" s="95" t="s">
        <v>345</v>
      </c>
      <c r="E4212" s="96">
        <v>4914220</v>
      </c>
      <c r="G4212" s="95" t="s">
        <v>345</v>
      </c>
    </row>
    <row r="4213" spans="1:7">
      <c r="A4213" s="95" t="s">
        <v>2011</v>
      </c>
      <c r="D4213" s="95" t="s">
        <v>345</v>
      </c>
      <c r="E4213" s="96">
        <v>179760</v>
      </c>
      <c r="G4213" s="96">
        <v>179760</v>
      </c>
    </row>
    <row r="4214" spans="1:7">
      <c r="A4214" s="95" t="s">
        <v>2017</v>
      </c>
      <c r="D4214" s="95" t="s">
        <v>345</v>
      </c>
      <c r="E4214" s="96">
        <v>50727</v>
      </c>
      <c r="G4214" s="96">
        <v>230487</v>
      </c>
    </row>
    <row r="4215" spans="1:7">
      <c r="A4215" s="95" t="s">
        <v>2021</v>
      </c>
      <c r="D4215" s="95" t="s">
        <v>345</v>
      </c>
      <c r="E4215" s="96">
        <v>901000</v>
      </c>
      <c r="G4215" s="96">
        <v>1131487</v>
      </c>
    </row>
    <row r="4216" spans="1:7">
      <c r="A4216" s="95" t="s">
        <v>2023</v>
      </c>
      <c r="D4216" s="95" t="s">
        <v>345</v>
      </c>
      <c r="E4216" s="96">
        <v>231773</v>
      </c>
      <c r="G4216" s="95" t="s">
        <v>345</v>
      </c>
    </row>
    <row r="4217" spans="1:7">
      <c r="A4217" s="95" t="s">
        <v>2024</v>
      </c>
      <c r="D4217" s="95" t="s">
        <v>345</v>
      </c>
      <c r="E4217" s="96">
        <v>235454</v>
      </c>
      <c r="G4217" s="95" t="s">
        <v>345</v>
      </c>
    </row>
    <row r="4218" spans="1:7">
      <c r="A4218" s="95" t="s">
        <v>2025</v>
      </c>
      <c r="D4218" s="95" t="s">
        <v>345</v>
      </c>
      <c r="E4218" s="96">
        <v>76363</v>
      </c>
      <c r="G4218" s="95" t="s">
        <v>345</v>
      </c>
    </row>
    <row r="4219" spans="1:7">
      <c r="A4219" s="95" t="s">
        <v>2028</v>
      </c>
      <c r="D4219" s="95" t="s">
        <v>345</v>
      </c>
      <c r="E4219" s="96">
        <v>148000</v>
      </c>
      <c r="G4219" s="96">
        <v>1823077</v>
      </c>
    </row>
    <row r="4220" spans="1:7">
      <c r="A4220" s="95" t="s">
        <v>2106</v>
      </c>
      <c r="D4220" s="95" t="s">
        <v>345</v>
      </c>
      <c r="E4220" s="96">
        <v>180950</v>
      </c>
      <c r="G4220" s="95" t="s">
        <v>345</v>
      </c>
    </row>
    <row r="4221" spans="1:7">
      <c r="A4221" s="95" t="s">
        <v>2033</v>
      </c>
      <c r="D4221" s="95" t="s">
        <v>345</v>
      </c>
      <c r="E4221" s="96">
        <v>43182</v>
      </c>
      <c r="G4221" s="95" t="s">
        <v>345</v>
      </c>
    </row>
    <row r="4222" spans="1:7">
      <c r="A4222" s="95" t="s">
        <v>2042</v>
      </c>
      <c r="D4222" s="95" t="s">
        <v>345</v>
      </c>
      <c r="E4222" s="96">
        <v>1071982</v>
      </c>
      <c r="G4222" s="95" t="s">
        <v>345</v>
      </c>
    </row>
    <row r="4223" spans="1:7">
      <c r="A4223" s="95" t="s">
        <v>2043</v>
      </c>
      <c r="D4223" s="95" t="s">
        <v>345</v>
      </c>
      <c r="E4223" s="96">
        <v>4868804</v>
      </c>
      <c r="G4223" s="95" t="s">
        <v>345</v>
      </c>
    </row>
    <row r="4224" spans="1:7">
      <c r="A4224" s="95" t="s">
        <v>2107</v>
      </c>
      <c r="D4224" s="95" t="s">
        <v>345</v>
      </c>
      <c r="E4224" s="96">
        <v>460000</v>
      </c>
      <c r="G4224" s="96">
        <v>460000</v>
      </c>
    </row>
    <row r="4225" spans="1:7">
      <c r="A4225" s="95" t="s">
        <v>2046</v>
      </c>
      <c r="D4225" s="95" t="s">
        <v>345</v>
      </c>
      <c r="E4225" s="96">
        <v>660001</v>
      </c>
      <c r="G4225" s="96">
        <v>1120001</v>
      </c>
    </row>
    <row r="4226" spans="1:7">
      <c r="A4226" s="95" t="s">
        <v>2055</v>
      </c>
      <c r="D4226" s="95" t="s">
        <v>345</v>
      </c>
      <c r="E4226" s="96">
        <v>6272</v>
      </c>
      <c r="G4226" s="95" t="s">
        <v>345</v>
      </c>
    </row>
    <row r="4227" spans="1:7">
      <c r="A4227" s="95" t="s">
        <v>2056</v>
      </c>
      <c r="D4227" s="95" t="s">
        <v>345</v>
      </c>
      <c r="E4227" s="96">
        <v>49000</v>
      </c>
      <c r="G4227" s="95" t="s">
        <v>345</v>
      </c>
    </row>
    <row r="4228" spans="1:7">
      <c r="A4228" s="95" t="s">
        <v>2057</v>
      </c>
      <c r="D4228" s="95" t="s">
        <v>345</v>
      </c>
      <c r="E4228" s="96">
        <v>750000</v>
      </c>
      <c r="G4228" s="96">
        <v>1925273</v>
      </c>
    </row>
    <row r="4229" spans="1:7">
      <c r="A4229" s="95" t="s">
        <v>2108</v>
      </c>
      <c r="D4229" s="95" t="s">
        <v>345</v>
      </c>
      <c r="E4229" s="96">
        <v>66000</v>
      </c>
      <c r="G4229" s="96">
        <v>1991273</v>
      </c>
    </row>
    <row r="4230" spans="1:7">
      <c r="A4230" s="95" t="s">
        <v>2109</v>
      </c>
      <c r="D4230" s="95" t="s">
        <v>345</v>
      </c>
      <c r="E4230" s="96">
        <v>150000</v>
      </c>
      <c r="G4230" s="95" t="s">
        <v>345</v>
      </c>
    </row>
    <row r="4231" spans="1:7">
      <c r="A4231" s="95" t="s">
        <v>2064</v>
      </c>
      <c r="D4231" s="95" t="s">
        <v>345</v>
      </c>
      <c r="E4231" s="96">
        <v>2727</v>
      </c>
      <c r="G4231" s="96">
        <v>2144000</v>
      </c>
    </row>
    <row r="4232" spans="1:7">
      <c r="A4232" s="95" t="s">
        <v>2067</v>
      </c>
      <c r="D4232" s="95" t="s">
        <v>345</v>
      </c>
      <c r="E4232" s="96">
        <v>254091</v>
      </c>
      <c r="G4232" s="96">
        <v>2398091</v>
      </c>
    </row>
    <row r="4233" spans="1:7">
      <c r="A4233" s="95" t="s">
        <v>2072</v>
      </c>
      <c r="D4233" s="95" t="s">
        <v>345</v>
      </c>
      <c r="E4233" s="96">
        <v>359520</v>
      </c>
      <c r="G4233" s="96">
        <v>2757611</v>
      </c>
    </row>
    <row r="4234" spans="1:7">
      <c r="A4234" s="95" t="s">
        <v>2074</v>
      </c>
      <c r="D4234" s="95" t="s">
        <v>345</v>
      </c>
      <c r="E4234" s="96">
        <v>66272</v>
      </c>
      <c r="G4234" s="95" t="s">
        <v>345</v>
      </c>
    </row>
    <row r="4235" spans="1:7">
      <c r="A4235" s="95" t="s">
        <v>2110</v>
      </c>
      <c r="D4235" s="95" t="s">
        <v>345</v>
      </c>
      <c r="E4235" s="96">
        <v>280000</v>
      </c>
      <c r="G4235" s="95" t="s">
        <v>345</v>
      </c>
    </row>
    <row r="4236" spans="1:7">
      <c r="A4236" s="95" t="s">
        <v>2076</v>
      </c>
      <c r="D4236" s="95" t="s">
        <v>345</v>
      </c>
      <c r="E4236" s="96">
        <v>6363</v>
      </c>
      <c r="G4236" s="95" t="s">
        <v>345</v>
      </c>
    </row>
    <row r="4237" spans="1:7">
      <c r="A4237" s="95" t="s">
        <v>2077</v>
      </c>
      <c r="D4237" s="95" t="s">
        <v>345</v>
      </c>
      <c r="E4237" s="96">
        <v>167818</v>
      </c>
      <c r="G4237" s="96">
        <v>3278064</v>
      </c>
    </row>
    <row r="4238" spans="1:7">
      <c r="A4238" s="95" t="s">
        <v>2079</v>
      </c>
      <c r="D4238" s="95" t="s">
        <v>345</v>
      </c>
      <c r="E4238" s="96">
        <v>93183</v>
      </c>
      <c r="G4238" s="95" t="s">
        <v>345</v>
      </c>
    </row>
    <row r="4239" spans="1:7">
      <c r="A4239" s="95" t="s">
        <v>2084</v>
      </c>
      <c r="D4239" s="95" t="s">
        <v>345</v>
      </c>
      <c r="E4239" s="96">
        <v>8000</v>
      </c>
      <c r="G4239" s="95" t="s">
        <v>345</v>
      </c>
    </row>
    <row r="4240" spans="1:7">
      <c r="A4240" s="95" t="s">
        <v>2111</v>
      </c>
      <c r="D4240" s="95" t="s">
        <v>345</v>
      </c>
      <c r="E4240" s="96">
        <v>35000</v>
      </c>
      <c r="G4240" s="95" t="s">
        <v>345</v>
      </c>
    </row>
    <row r="4241" spans="1:7">
      <c r="A4241" s="95" t="s">
        <v>2085</v>
      </c>
      <c r="D4241" s="95" t="s">
        <v>345</v>
      </c>
      <c r="E4241" s="96">
        <v>7448532</v>
      </c>
      <c r="G4241" s="95" t="s">
        <v>345</v>
      </c>
    </row>
    <row r="4242" spans="1:7">
      <c r="A4242" s="95" t="s">
        <v>2112</v>
      </c>
      <c r="D4242" s="95" t="s">
        <v>345</v>
      </c>
      <c r="E4242" s="96">
        <v>523000</v>
      </c>
      <c r="G4242" s="95" t="s">
        <v>345</v>
      </c>
    </row>
    <row r="4243" spans="1:7">
      <c r="A4243" s="95" t="s">
        <v>2086</v>
      </c>
      <c r="D4243" s="95" t="s">
        <v>345</v>
      </c>
      <c r="E4243" s="96">
        <v>10910</v>
      </c>
      <c r="G4243" s="95" t="s">
        <v>345</v>
      </c>
    </row>
    <row r="4244" spans="1:7">
      <c r="A4244" s="95" t="s">
        <v>2088</v>
      </c>
      <c r="D4244" s="95" t="s">
        <v>345</v>
      </c>
      <c r="E4244" s="96">
        <v>116828</v>
      </c>
      <c r="G4244" s="95" t="s">
        <v>345</v>
      </c>
    </row>
    <row r="4245" spans="1:7">
      <c r="A4245" s="95" t="s">
        <v>2113</v>
      </c>
      <c r="D4245" s="95" t="s">
        <v>345</v>
      </c>
      <c r="E4245" s="96">
        <v>180000</v>
      </c>
      <c r="G4245" s="95" t="s">
        <v>345</v>
      </c>
    </row>
    <row r="4246" spans="1:7">
      <c r="A4246" s="95" t="s">
        <v>2095</v>
      </c>
      <c r="D4246" s="95" t="s">
        <v>345</v>
      </c>
      <c r="E4246" s="96">
        <v>190909</v>
      </c>
      <c r="G4246" s="95" t="s">
        <v>345</v>
      </c>
    </row>
    <row r="4247" spans="1:7">
      <c r="A4247" s="95" t="s">
        <v>2096</v>
      </c>
      <c r="D4247" s="95" t="s">
        <v>345</v>
      </c>
      <c r="E4247" s="96">
        <v>46363</v>
      </c>
      <c r="G4247" s="95" t="s">
        <v>345</v>
      </c>
    </row>
    <row r="4248" spans="1:7">
      <c r="A4248" s="95" t="s">
        <v>2097</v>
      </c>
      <c r="D4248" s="95" t="s">
        <v>345</v>
      </c>
      <c r="E4248" s="96">
        <v>503591</v>
      </c>
      <c r="G4248" s="95" t="s">
        <v>345</v>
      </c>
    </row>
    <row r="4249" spans="1:7">
      <c r="A4249" s="95" t="s">
        <v>2098</v>
      </c>
      <c r="D4249" s="95" t="s">
        <v>345</v>
      </c>
      <c r="E4249" s="96">
        <v>205964</v>
      </c>
      <c r="G4249" s="95" t="s">
        <v>345</v>
      </c>
    </row>
    <row r="4250" spans="1:7">
      <c r="A4250" s="95" t="s">
        <v>2099</v>
      </c>
      <c r="D4250" s="95" t="s">
        <v>345</v>
      </c>
      <c r="E4250" s="96">
        <v>9500</v>
      </c>
      <c r="G4250" s="95" t="s">
        <v>345</v>
      </c>
    </row>
    <row r="4251" spans="1:7">
      <c r="A4251" s="95" t="s">
        <v>2101</v>
      </c>
      <c r="D4251" s="95" t="s">
        <v>345</v>
      </c>
      <c r="E4251" s="96">
        <v>35000</v>
      </c>
      <c r="G4251" s="95" t="s">
        <v>345</v>
      </c>
    </row>
    <row r="4252" spans="1:7">
      <c r="A4252" s="95" t="s">
        <v>398</v>
      </c>
    </row>
    <row r="4254" spans="1:7">
      <c r="A4254" s="95" t="s">
        <v>9122</v>
      </c>
    </row>
    <row r="4255" spans="1:7">
      <c r="A4255" s="95" t="s">
        <v>338</v>
      </c>
      <c r="D4255" s="95" t="s">
        <v>341</v>
      </c>
      <c r="E4255" s="95" t="s">
        <v>342</v>
      </c>
      <c r="F4255" s="95" t="s">
        <v>343</v>
      </c>
      <c r="G4255" s="95" t="s">
        <v>344</v>
      </c>
    </row>
    <row r="4256" spans="1:7">
      <c r="A4256" s="95" t="s">
        <v>345</v>
      </c>
      <c r="D4256" s="95" t="s">
        <v>345</v>
      </c>
      <c r="E4256" s="96">
        <v>9040538</v>
      </c>
      <c r="G4256" s="96">
        <v>9040538</v>
      </c>
    </row>
    <row r="4257" spans="1:7">
      <c r="A4257" s="95" t="s">
        <v>347</v>
      </c>
      <c r="D4257" s="95" t="s">
        <v>9315</v>
      </c>
      <c r="E4257" s="96">
        <v>3000</v>
      </c>
      <c r="G4257" s="96">
        <v>9043538</v>
      </c>
    </row>
    <row r="4258" spans="1:7">
      <c r="A4258" s="95" t="s">
        <v>2114</v>
      </c>
      <c r="D4258" s="95" t="s">
        <v>9315</v>
      </c>
      <c r="E4258" s="96">
        <v>12000</v>
      </c>
      <c r="G4258" s="95" t="s">
        <v>345</v>
      </c>
    </row>
    <row r="4259" spans="1:7">
      <c r="A4259" s="95" t="s">
        <v>2115</v>
      </c>
      <c r="D4259" s="95" t="s">
        <v>9315</v>
      </c>
      <c r="E4259" s="96">
        <v>60000</v>
      </c>
      <c r="G4259" s="96">
        <v>9115538</v>
      </c>
    </row>
    <row r="4260" spans="1:7">
      <c r="A4260" s="95" t="s">
        <v>351</v>
      </c>
      <c r="D4260" s="95" t="s">
        <v>9315</v>
      </c>
      <c r="E4260" s="96">
        <v>19500</v>
      </c>
      <c r="G4260" s="95" t="s">
        <v>345</v>
      </c>
    </row>
    <row r="4261" spans="1:7">
      <c r="A4261" s="95" t="s">
        <v>2116</v>
      </c>
      <c r="D4261" s="95" t="s">
        <v>9315</v>
      </c>
      <c r="E4261" s="96">
        <v>120000</v>
      </c>
      <c r="G4261" s="96">
        <v>9255038</v>
      </c>
    </row>
    <row r="4262" spans="1:7">
      <c r="A4262" s="95" t="s">
        <v>1964</v>
      </c>
      <c r="D4262" s="95" t="s">
        <v>9315</v>
      </c>
      <c r="E4262" s="96">
        <v>25454</v>
      </c>
      <c r="G4262" s="95" t="s">
        <v>345</v>
      </c>
    </row>
    <row r="4263" spans="1:7">
      <c r="A4263" s="95" t="s">
        <v>2117</v>
      </c>
      <c r="D4263" s="95" t="s">
        <v>9315</v>
      </c>
      <c r="E4263" s="96">
        <v>9500</v>
      </c>
      <c r="G4263" s="96">
        <v>9289992</v>
      </c>
    </row>
    <row r="4264" spans="1:7">
      <c r="A4264" s="95" t="s">
        <v>2118</v>
      </c>
      <c r="D4264" s="95" t="s">
        <v>9315</v>
      </c>
      <c r="E4264" s="96">
        <v>13500</v>
      </c>
      <c r="G4264" s="95" t="s">
        <v>345</v>
      </c>
    </row>
    <row r="4265" spans="1:7">
      <c r="A4265" s="95" t="s">
        <v>2119</v>
      </c>
      <c r="D4265" s="95" t="s">
        <v>9315</v>
      </c>
      <c r="E4265" s="96">
        <v>35000</v>
      </c>
      <c r="G4265" s="96">
        <v>9338492</v>
      </c>
    </row>
    <row r="4266" spans="1:7">
      <c r="A4266" s="95" t="s">
        <v>352</v>
      </c>
      <c r="D4266" s="95" t="s">
        <v>9315</v>
      </c>
      <c r="E4266" s="96">
        <v>27000</v>
      </c>
      <c r="G4266" s="95" t="s">
        <v>345</v>
      </c>
    </row>
    <row r="4267" spans="1:7">
      <c r="A4267" s="95" t="s">
        <v>2120</v>
      </c>
      <c r="D4267" s="95" t="s">
        <v>9315</v>
      </c>
      <c r="E4267" s="96">
        <v>9500</v>
      </c>
      <c r="G4267" s="96">
        <v>9374992</v>
      </c>
    </row>
    <row r="4268" spans="1:7">
      <c r="A4268" s="95" t="s">
        <v>2121</v>
      </c>
      <c r="D4268" s="95" t="s">
        <v>9315</v>
      </c>
      <c r="E4268" s="96">
        <v>9000</v>
      </c>
      <c r="G4268" s="95" t="s">
        <v>345</v>
      </c>
    </row>
    <row r="4269" spans="1:7">
      <c r="A4269" s="95" t="s">
        <v>2122</v>
      </c>
      <c r="D4269" s="95" t="s">
        <v>9315</v>
      </c>
      <c r="E4269" s="96">
        <v>120000</v>
      </c>
      <c r="G4269" s="96">
        <v>9503992</v>
      </c>
    </row>
    <row r="4270" spans="1:7">
      <c r="A4270" s="95" t="s">
        <v>1969</v>
      </c>
      <c r="D4270" s="95" t="s">
        <v>9315</v>
      </c>
      <c r="E4270" s="96">
        <v>73336</v>
      </c>
      <c r="G4270" s="96">
        <v>9577328</v>
      </c>
    </row>
    <row r="4271" spans="1:7">
      <c r="A4271" s="95" t="s">
        <v>1972</v>
      </c>
      <c r="D4271" s="95" t="s">
        <v>9315</v>
      </c>
      <c r="E4271" s="96">
        <v>43545</v>
      </c>
      <c r="G4271" s="96">
        <v>9620873</v>
      </c>
    </row>
    <row r="4272" spans="1:7">
      <c r="A4272" s="95" t="s">
        <v>2123</v>
      </c>
      <c r="D4272" s="95" t="s">
        <v>9315</v>
      </c>
      <c r="E4272" s="96">
        <v>16000</v>
      </c>
      <c r="G4272" s="95" t="s">
        <v>345</v>
      </c>
    </row>
    <row r="4273" spans="1:7">
      <c r="A4273" s="95" t="s">
        <v>2124</v>
      </c>
      <c r="D4273" s="95" t="s">
        <v>9315</v>
      </c>
      <c r="E4273" s="96">
        <v>74000</v>
      </c>
      <c r="G4273" s="95" t="s">
        <v>345</v>
      </c>
    </row>
    <row r="4274" spans="1:7">
      <c r="A4274" s="95" t="s">
        <v>2125</v>
      </c>
      <c r="D4274" s="95" t="s">
        <v>9315</v>
      </c>
      <c r="E4274" s="96">
        <v>16000</v>
      </c>
      <c r="G4274" s="96">
        <v>9726873</v>
      </c>
    </row>
    <row r="4275" spans="1:7">
      <c r="A4275" s="95" t="s">
        <v>1973</v>
      </c>
      <c r="D4275" s="95" t="s">
        <v>9315</v>
      </c>
      <c r="E4275" s="96">
        <v>18182</v>
      </c>
      <c r="G4275" s="95" t="s">
        <v>345</v>
      </c>
    </row>
    <row r="4276" spans="1:7">
      <c r="A4276" s="95" t="s">
        <v>2126</v>
      </c>
      <c r="D4276" s="95" t="s">
        <v>9315</v>
      </c>
      <c r="E4276" s="96">
        <v>220000</v>
      </c>
      <c r="G4276" s="96">
        <v>9965055</v>
      </c>
    </row>
    <row r="4277" spans="1:7">
      <c r="A4277" s="95" t="s">
        <v>1974</v>
      </c>
      <c r="D4277" s="95" t="s">
        <v>9315</v>
      </c>
      <c r="E4277" s="96">
        <v>13182</v>
      </c>
      <c r="G4277" s="96">
        <v>9978237</v>
      </c>
    </row>
    <row r="4278" spans="1:7">
      <c r="A4278" s="95" t="s">
        <v>2127</v>
      </c>
      <c r="D4278" s="95" t="s">
        <v>9315</v>
      </c>
      <c r="E4278" s="96">
        <v>135000</v>
      </c>
      <c r="G4278" s="96">
        <v>10113237</v>
      </c>
    </row>
    <row r="4279" spans="1:7">
      <c r="A4279" s="95" t="s">
        <v>1978</v>
      </c>
      <c r="D4279" s="95" t="s">
        <v>9315</v>
      </c>
      <c r="E4279" s="96">
        <v>13182</v>
      </c>
      <c r="G4279" s="95" t="s">
        <v>345</v>
      </c>
    </row>
    <row r="4280" spans="1:7">
      <c r="A4280" s="95" t="s">
        <v>2128</v>
      </c>
      <c r="D4280" s="95" t="s">
        <v>9315</v>
      </c>
      <c r="E4280" s="96">
        <v>4000</v>
      </c>
      <c r="G4280" s="96">
        <v>10130419</v>
      </c>
    </row>
    <row r="4281" spans="1:7">
      <c r="A4281" s="95" t="s">
        <v>2129</v>
      </c>
      <c r="D4281" s="95" t="s">
        <v>9315</v>
      </c>
      <c r="E4281" s="96">
        <v>165000</v>
      </c>
      <c r="G4281" s="95" t="s">
        <v>345</v>
      </c>
    </row>
    <row r="4282" spans="1:7">
      <c r="A4282" s="95" t="s">
        <v>2130</v>
      </c>
      <c r="D4282" s="95" t="s">
        <v>9315</v>
      </c>
      <c r="E4282" s="96">
        <v>18000</v>
      </c>
      <c r="G4282" s="96">
        <v>10313419</v>
      </c>
    </row>
    <row r="4283" spans="1:7">
      <c r="A4283" s="95" t="s">
        <v>1983</v>
      </c>
      <c r="D4283" s="95" t="s">
        <v>9315</v>
      </c>
      <c r="E4283" s="96">
        <v>38364</v>
      </c>
      <c r="G4283" s="95" t="s">
        <v>345</v>
      </c>
    </row>
    <row r="4284" spans="1:7">
      <c r="A4284" s="95" t="s">
        <v>2131</v>
      </c>
      <c r="D4284" s="95" t="s">
        <v>9315</v>
      </c>
      <c r="E4284" s="96">
        <v>20000</v>
      </c>
      <c r="G4284" s="95" t="s">
        <v>345</v>
      </c>
    </row>
    <row r="4285" spans="1:7">
      <c r="A4285" s="95" t="s">
        <v>1984</v>
      </c>
      <c r="D4285" s="95" t="s">
        <v>9315</v>
      </c>
      <c r="E4285" s="96">
        <v>51545</v>
      </c>
      <c r="G4285" s="95" t="s">
        <v>345</v>
      </c>
    </row>
    <row r="4286" spans="1:7">
      <c r="A4286" s="95" t="s">
        <v>2132</v>
      </c>
      <c r="D4286" s="95" t="s">
        <v>9315</v>
      </c>
      <c r="E4286" s="96">
        <v>75000</v>
      </c>
      <c r="G4286" s="96">
        <v>10498328</v>
      </c>
    </row>
    <row r="4287" spans="1:7">
      <c r="A4287" s="95" t="s">
        <v>2133</v>
      </c>
      <c r="D4287" s="95" t="s">
        <v>9315</v>
      </c>
      <c r="E4287" s="96">
        <v>19500</v>
      </c>
      <c r="G4287" s="96">
        <v>10517828</v>
      </c>
    </row>
    <row r="4288" spans="1:7">
      <c r="A4288" s="95" t="s">
        <v>1993</v>
      </c>
      <c r="D4288" s="95" t="s">
        <v>9315</v>
      </c>
      <c r="E4288" s="96">
        <v>14545</v>
      </c>
      <c r="G4288" s="95" t="s">
        <v>345</v>
      </c>
    </row>
    <row r="4289" spans="1:7">
      <c r="A4289" s="95" t="s">
        <v>2134</v>
      </c>
      <c r="D4289" s="95" t="s">
        <v>9315</v>
      </c>
      <c r="E4289" s="96">
        <v>2128300</v>
      </c>
      <c r="G4289" s="95" t="s">
        <v>345</v>
      </c>
    </row>
    <row r="4290" spans="1:7">
      <c r="A4290" s="95" t="s">
        <v>1997</v>
      </c>
      <c r="D4290" s="95" t="s">
        <v>9315</v>
      </c>
      <c r="E4290" s="96">
        <v>10530310</v>
      </c>
      <c r="G4290" s="95" t="s">
        <v>345</v>
      </c>
    </row>
    <row r="4291" spans="1:7">
      <c r="A4291" s="95" t="s">
        <v>1998</v>
      </c>
      <c r="D4291" s="95" t="s">
        <v>9315</v>
      </c>
      <c r="E4291" s="96">
        <v>535454</v>
      </c>
      <c r="G4291" s="95" t="s">
        <v>345</v>
      </c>
    </row>
    <row r="4292" spans="1:7">
      <c r="A4292" s="95" t="s">
        <v>2135</v>
      </c>
      <c r="D4292" s="95" t="s">
        <v>9315</v>
      </c>
      <c r="E4292" s="96">
        <v>1560000</v>
      </c>
      <c r="G4292" s="95" t="s">
        <v>345</v>
      </c>
    </row>
    <row r="4293" spans="1:7">
      <c r="A4293" s="95" t="s">
        <v>2136</v>
      </c>
      <c r="D4293" s="95" t="s">
        <v>9315</v>
      </c>
      <c r="E4293" s="96">
        <v>642000</v>
      </c>
      <c r="G4293" s="95" t="s">
        <v>345</v>
      </c>
    </row>
    <row r="4294" spans="1:7">
      <c r="A4294" s="95" t="s">
        <v>2137</v>
      </c>
      <c r="D4294" s="95" t="s">
        <v>9315</v>
      </c>
      <c r="E4294" s="96">
        <v>2254000</v>
      </c>
      <c r="G4294" s="95" t="s">
        <v>345</v>
      </c>
    </row>
    <row r="4295" spans="1:7">
      <c r="A4295" s="95" t="s">
        <v>2138</v>
      </c>
      <c r="D4295" s="95" t="s">
        <v>9315</v>
      </c>
      <c r="E4295" s="96">
        <v>867000</v>
      </c>
      <c r="G4295" s="95" t="s">
        <v>345</v>
      </c>
    </row>
    <row r="4296" spans="1:7">
      <c r="A4296" s="95" t="s">
        <v>2139</v>
      </c>
      <c r="D4296" s="95" t="s">
        <v>9315</v>
      </c>
      <c r="E4296" s="96">
        <v>11407451</v>
      </c>
      <c r="G4296" s="95" t="s">
        <v>345</v>
      </c>
    </row>
    <row r="4297" spans="1:7">
      <c r="A4297" s="95" t="s">
        <v>2140</v>
      </c>
      <c r="D4297" s="95" t="s">
        <v>9315</v>
      </c>
      <c r="E4297" s="96">
        <v>10437537</v>
      </c>
      <c r="G4297" s="95" t="s">
        <v>345</v>
      </c>
    </row>
    <row r="4298" spans="1:7">
      <c r="A4298" s="95" t="s">
        <v>2141</v>
      </c>
      <c r="D4298" s="95" t="s">
        <v>9315</v>
      </c>
      <c r="E4298" s="96">
        <v>9164839</v>
      </c>
      <c r="G4298" s="95" t="s">
        <v>345</v>
      </c>
    </row>
    <row r="4299" spans="1:7">
      <c r="A4299" s="95" t="s">
        <v>2004</v>
      </c>
      <c r="D4299" s="95" t="s">
        <v>9315</v>
      </c>
      <c r="E4299" s="96">
        <v>8254976</v>
      </c>
      <c r="G4299" s="95" t="s">
        <v>345</v>
      </c>
    </row>
    <row r="4300" spans="1:7">
      <c r="A4300" s="95" t="s">
        <v>2005</v>
      </c>
      <c r="D4300" s="95" t="s">
        <v>9315</v>
      </c>
      <c r="E4300" s="96">
        <v>1761970</v>
      </c>
      <c r="G4300" s="95" t="s">
        <v>345</v>
      </c>
    </row>
    <row r="4301" spans="1:7">
      <c r="A4301" s="95" t="s">
        <v>2142</v>
      </c>
      <c r="D4301" s="95" t="s">
        <v>9315</v>
      </c>
      <c r="E4301" s="96">
        <v>2700</v>
      </c>
      <c r="G4301" s="95" t="s">
        <v>345</v>
      </c>
    </row>
    <row r="4302" spans="1:7">
      <c r="A4302" s="95" t="s">
        <v>2143</v>
      </c>
      <c r="D4302" s="95" t="s">
        <v>9315</v>
      </c>
      <c r="E4302" s="96">
        <v>180000</v>
      </c>
      <c r="G4302" s="96">
        <v>182700</v>
      </c>
    </row>
    <row r="4303" spans="1:7">
      <c r="A4303" s="95" t="s">
        <v>2007</v>
      </c>
      <c r="D4303" s="95" t="s">
        <v>9315</v>
      </c>
      <c r="E4303" s="96">
        <v>7455</v>
      </c>
      <c r="G4303" s="96">
        <v>190155</v>
      </c>
    </row>
    <row r="4304" spans="1:7">
      <c r="A4304" s="95" t="s">
        <v>2008</v>
      </c>
      <c r="D4304" s="95" t="s">
        <v>9315</v>
      </c>
      <c r="E4304" s="96">
        <v>50000</v>
      </c>
      <c r="G4304" s="95" t="s">
        <v>345</v>
      </c>
    </row>
    <row r="4305" spans="1:7">
      <c r="A4305" s="95" t="s">
        <v>2144</v>
      </c>
      <c r="D4305" s="95" t="s">
        <v>9315</v>
      </c>
      <c r="E4305" s="96">
        <v>49500</v>
      </c>
      <c r="G4305" s="95" t="s">
        <v>345</v>
      </c>
    </row>
    <row r="4306" spans="1:7">
      <c r="A4306" s="95" t="s">
        <v>2009</v>
      </c>
      <c r="D4306" s="95" t="s">
        <v>9315</v>
      </c>
      <c r="E4306" s="96">
        <v>2819</v>
      </c>
      <c r="G4306" s="95" t="s">
        <v>345</v>
      </c>
    </row>
    <row r="4307" spans="1:7">
      <c r="A4307" s="95" t="s">
        <v>2145</v>
      </c>
      <c r="D4307" s="95" t="s">
        <v>9315</v>
      </c>
      <c r="E4307" s="96">
        <v>8000</v>
      </c>
      <c r="G4307" s="96">
        <v>300474</v>
      </c>
    </row>
    <row r="4308" spans="1:7">
      <c r="A4308" s="95" t="s">
        <v>2146</v>
      </c>
      <c r="D4308" s="95" t="s">
        <v>9315</v>
      </c>
      <c r="E4308" s="96">
        <v>20000</v>
      </c>
      <c r="G4308" s="95" t="s">
        <v>345</v>
      </c>
    </row>
    <row r="4309" spans="1:7">
      <c r="A4309" s="95" t="s">
        <v>2147</v>
      </c>
      <c r="D4309" s="95" t="s">
        <v>9315</v>
      </c>
      <c r="E4309" s="96">
        <v>120000</v>
      </c>
      <c r="G4309" s="95" t="s">
        <v>345</v>
      </c>
    </row>
    <row r="4310" spans="1:7">
      <c r="A4310" s="95" t="s">
        <v>2148</v>
      </c>
      <c r="D4310" s="95" t="s">
        <v>9315</v>
      </c>
      <c r="E4310" s="96">
        <v>8000</v>
      </c>
      <c r="G4310" s="96">
        <v>448474</v>
      </c>
    </row>
    <row r="4311" spans="1:7">
      <c r="A4311" s="95" t="s">
        <v>364</v>
      </c>
      <c r="D4311" s="95" t="s">
        <v>9315</v>
      </c>
      <c r="E4311" s="96">
        <v>4500</v>
      </c>
      <c r="G4311" s="96">
        <v>452974</v>
      </c>
    </row>
    <row r="4312" spans="1:7">
      <c r="A4312" s="95" t="s">
        <v>365</v>
      </c>
      <c r="D4312" s="95" t="s">
        <v>9315</v>
      </c>
      <c r="E4312" s="96">
        <v>19500</v>
      </c>
      <c r="G4312" s="95" t="s">
        <v>345</v>
      </c>
    </row>
    <row r="4313" spans="1:7">
      <c r="A4313" s="95" t="s">
        <v>2014</v>
      </c>
      <c r="D4313" s="95" t="s">
        <v>9315</v>
      </c>
      <c r="E4313" s="96">
        <v>41819</v>
      </c>
      <c r="G4313" s="96">
        <v>514293</v>
      </c>
    </row>
    <row r="4314" spans="1:7">
      <c r="A4314" s="95" t="s">
        <v>366</v>
      </c>
      <c r="D4314" s="95" t="s">
        <v>9315</v>
      </c>
      <c r="E4314" s="96">
        <v>3000</v>
      </c>
      <c r="G4314" s="95" t="s">
        <v>345</v>
      </c>
    </row>
    <row r="4315" spans="1:7">
      <c r="A4315" s="95" t="s">
        <v>2149</v>
      </c>
      <c r="D4315" s="95" t="s">
        <v>9315</v>
      </c>
      <c r="E4315" s="96">
        <v>15000</v>
      </c>
      <c r="G4315" s="95" t="s">
        <v>345</v>
      </c>
    </row>
    <row r="4316" spans="1:7">
      <c r="A4316" s="95" t="s">
        <v>2150</v>
      </c>
      <c r="D4316" s="95" t="s">
        <v>9315</v>
      </c>
      <c r="E4316" s="96">
        <v>35000</v>
      </c>
      <c r="G4316" s="96">
        <v>567293</v>
      </c>
    </row>
    <row r="4317" spans="1:7">
      <c r="A4317" s="95" t="s">
        <v>2151</v>
      </c>
      <c r="D4317" s="95" t="s">
        <v>9315</v>
      </c>
      <c r="E4317" s="96">
        <v>198000</v>
      </c>
      <c r="G4317" s="96">
        <v>765293</v>
      </c>
    </row>
    <row r="4318" spans="1:7">
      <c r="A4318" s="95" t="s">
        <v>2152</v>
      </c>
      <c r="D4318" s="95" t="s">
        <v>9315</v>
      </c>
      <c r="E4318" s="96">
        <v>15000</v>
      </c>
      <c r="G4318" s="96">
        <v>780293</v>
      </c>
    </row>
    <row r="4319" spans="1:7">
      <c r="A4319" s="95" t="s">
        <v>368</v>
      </c>
      <c r="D4319" s="95" t="s">
        <v>9315</v>
      </c>
      <c r="E4319" s="96">
        <v>13000</v>
      </c>
      <c r="G4319" s="95" t="s">
        <v>345</v>
      </c>
    </row>
    <row r="4320" spans="1:7">
      <c r="A4320" s="95" t="s">
        <v>369</v>
      </c>
      <c r="D4320" s="95" t="s">
        <v>9315</v>
      </c>
      <c r="E4320" s="96">
        <v>18000</v>
      </c>
      <c r="G4320" s="95" t="s">
        <v>345</v>
      </c>
    </row>
    <row r="4321" spans="1:7">
      <c r="A4321" s="95" t="s">
        <v>2153</v>
      </c>
      <c r="D4321" s="95" t="s">
        <v>9315</v>
      </c>
      <c r="E4321" s="96">
        <v>136000</v>
      </c>
      <c r="G4321" s="96">
        <v>947293</v>
      </c>
    </row>
    <row r="4322" spans="1:7">
      <c r="A4322" s="95" t="s">
        <v>370</v>
      </c>
      <c r="D4322" s="95" t="s">
        <v>9315</v>
      </c>
      <c r="E4322" s="96">
        <v>3000</v>
      </c>
      <c r="G4322" s="96">
        <v>950293</v>
      </c>
    </row>
    <row r="4323" spans="1:7">
      <c r="A4323" s="95" t="s">
        <v>2154</v>
      </c>
      <c r="D4323" s="95" t="s">
        <v>9315</v>
      </c>
      <c r="E4323" s="96">
        <v>10800</v>
      </c>
      <c r="G4323" s="95" t="s">
        <v>345</v>
      </c>
    </row>
    <row r="4324" spans="1:7">
      <c r="A4324" s="95" t="s">
        <v>2155</v>
      </c>
      <c r="D4324" s="95" t="s">
        <v>9315</v>
      </c>
      <c r="E4324" s="96">
        <v>25000</v>
      </c>
      <c r="G4324" s="95" t="s">
        <v>345</v>
      </c>
    </row>
    <row r="4325" spans="1:7">
      <c r="A4325" s="95" t="s">
        <v>2156</v>
      </c>
      <c r="D4325" s="95" t="s">
        <v>9315</v>
      </c>
      <c r="E4325" s="96">
        <v>70000</v>
      </c>
      <c r="G4325" s="96">
        <v>1056093</v>
      </c>
    </row>
    <row r="4326" spans="1:7">
      <c r="A4326" s="95" t="s">
        <v>2020</v>
      </c>
      <c r="D4326" s="95" t="s">
        <v>9315</v>
      </c>
      <c r="E4326" s="96">
        <v>51545</v>
      </c>
      <c r="G4326" s="96">
        <v>1107638</v>
      </c>
    </row>
    <row r="4327" spans="1:7">
      <c r="A4327" s="95" t="s">
        <v>2157</v>
      </c>
      <c r="D4327" s="95" t="s">
        <v>9315</v>
      </c>
      <c r="E4327" s="96">
        <v>8000</v>
      </c>
      <c r="G4327" s="95" t="s">
        <v>345</v>
      </c>
    </row>
    <row r="4328" spans="1:7">
      <c r="A4328" s="95" t="s">
        <v>2158</v>
      </c>
      <c r="D4328" s="95" t="s">
        <v>9315</v>
      </c>
      <c r="E4328" s="96">
        <v>48000</v>
      </c>
      <c r="G4328" s="96">
        <v>1163638</v>
      </c>
    </row>
    <row r="4329" spans="1:7">
      <c r="A4329" s="95" t="s">
        <v>372</v>
      </c>
      <c r="D4329" s="95" t="s">
        <v>9315</v>
      </c>
      <c r="E4329" s="96">
        <v>3000</v>
      </c>
      <c r="G4329" s="95" t="s">
        <v>345</v>
      </c>
    </row>
    <row r="4330" spans="1:7">
      <c r="A4330" s="95" t="s">
        <v>2159</v>
      </c>
      <c r="D4330" s="95" t="s">
        <v>9315</v>
      </c>
      <c r="E4330" s="96">
        <v>1560000</v>
      </c>
      <c r="G4330" s="96">
        <v>2726638</v>
      </c>
    </row>
    <row r="4331" spans="1:7">
      <c r="A4331" s="95" t="s">
        <v>2029</v>
      </c>
      <c r="D4331" s="95" t="s">
        <v>9315</v>
      </c>
      <c r="E4331" s="96">
        <v>7637</v>
      </c>
      <c r="G4331" s="95" t="s">
        <v>345</v>
      </c>
    </row>
    <row r="4332" spans="1:7">
      <c r="A4332" s="95" t="s">
        <v>2037</v>
      </c>
      <c r="D4332" s="95" t="s">
        <v>9315</v>
      </c>
      <c r="E4332" s="96">
        <v>523181</v>
      </c>
      <c r="G4332" s="95" t="s">
        <v>345</v>
      </c>
    </row>
    <row r="4333" spans="1:7">
      <c r="A4333" s="95" t="s">
        <v>2038</v>
      </c>
      <c r="D4333" s="95" t="s">
        <v>9315</v>
      </c>
      <c r="E4333" s="96">
        <v>200000</v>
      </c>
      <c r="G4333" s="95" t="s">
        <v>345</v>
      </c>
    </row>
    <row r="4334" spans="1:7">
      <c r="A4334" s="95" t="s">
        <v>2039</v>
      </c>
      <c r="D4334" s="95" t="s">
        <v>9315</v>
      </c>
      <c r="E4334" s="96">
        <v>9918738</v>
      </c>
      <c r="G4334" s="95" t="s">
        <v>345</v>
      </c>
    </row>
    <row r="4335" spans="1:7">
      <c r="A4335" s="95" t="s">
        <v>2160</v>
      </c>
      <c r="D4335" s="95" t="s">
        <v>9315</v>
      </c>
      <c r="E4335" s="96">
        <v>116000</v>
      </c>
      <c r="G4335" s="95" t="s">
        <v>345</v>
      </c>
    </row>
    <row r="4336" spans="1:7">
      <c r="A4336" s="95" t="s">
        <v>2161</v>
      </c>
      <c r="D4336" s="95" t="s">
        <v>9315</v>
      </c>
      <c r="E4336" s="96">
        <v>1065000</v>
      </c>
      <c r="G4336" s="95" t="s">
        <v>345</v>
      </c>
    </row>
    <row r="4337" spans="1:7">
      <c r="A4337" s="95" t="s">
        <v>2162</v>
      </c>
      <c r="D4337" s="95" t="s">
        <v>9315</v>
      </c>
      <c r="E4337" s="96">
        <v>428000</v>
      </c>
      <c r="G4337" s="95" t="s">
        <v>345</v>
      </c>
    </row>
    <row r="4338" spans="1:7">
      <c r="A4338" s="95" t="s">
        <v>2163</v>
      </c>
      <c r="D4338" s="95" t="s">
        <v>9315</v>
      </c>
      <c r="E4338" s="96">
        <v>1768500</v>
      </c>
      <c r="G4338" s="95" t="s">
        <v>345</v>
      </c>
    </row>
    <row r="4339" spans="1:7">
      <c r="A4339" s="95" t="s">
        <v>2164</v>
      </c>
      <c r="D4339" s="95" t="s">
        <v>9315</v>
      </c>
      <c r="E4339" s="96">
        <v>11644078</v>
      </c>
      <c r="G4339" s="95" t="s">
        <v>345</v>
      </c>
    </row>
    <row r="4340" spans="1:7">
      <c r="A4340" s="95" t="s">
        <v>2040</v>
      </c>
      <c r="D4340" s="95" t="s">
        <v>9315</v>
      </c>
      <c r="E4340" s="96">
        <v>8673957</v>
      </c>
      <c r="G4340" s="95" t="s">
        <v>345</v>
      </c>
    </row>
    <row r="4341" spans="1:7">
      <c r="A4341" s="95" t="s">
        <v>2041</v>
      </c>
      <c r="D4341" s="95" t="s">
        <v>9315</v>
      </c>
      <c r="E4341" s="96">
        <v>1726140</v>
      </c>
      <c r="G4341" s="95" t="s">
        <v>345</v>
      </c>
    </row>
    <row r="4342" spans="1:7">
      <c r="A4342" s="95" t="s">
        <v>2165</v>
      </c>
      <c r="D4342" s="95" t="s">
        <v>9315</v>
      </c>
      <c r="E4342" s="96">
        <v>9782697</v>
      </c>
      <c r="G4342" s="95" t="s">
        <v>345</v>
      </c>
    </row>
    <row r="4343" spans="1:7">
      <c r="A4343" s="95" t="s">
        <v>2166</v>
      </c>
      <c r="D4343" s="95" t="s">
        <v>9315</v>
      </c>
      <c r="E4343" s="96">
        <v>10000545</v>
      </c>
      <c r="G4343" s="95" t="s">
        <v>345</v>
      </c>
    </row>
    <row r="4344" spans="1:7">
      <c r="A4344" s="95" t="s">
        <v>2167</v>
      </c>
      <c r="D4344" s="95" t="s">
        <v>9315</v>
      </c>
      <c r="E4344" s="96">
        <v>1713150</v>
      </c>
      <c r="G4344" s="95" t="s">
        <v>345</v>
      </c>
    </row>
    <row r="4345" spans="1:7">
      <c r="A4345" s="95" t="s">
        <v>2168</v>
      </c>
      <c r="D4345" s="95" t="s">
        <v>9315</v>
      </c>
      <c r="E4345" s="96">
        <v>10800</v>
      </c>
      <c r="G4345" s="96">
        <v>10800</v>
      </c>
    </row>
    <row r="4346" spans="1:7">
      <c r="A4346" s="95" t="s">
        <v>377</v>
      </c>
      <c r="D4346" s="95" t="s">
        <v>9315</v>
      </c>
      <c r="E4346" s="96">
        <v>19500</v>
      </c>
      <c r="G4346" s="95" t="s">
        <v>345</v>
      </c>
    </row>
    <row r="4347" spans="1:7">
      <c r="A4347" s="95" t="s">
        <v>2169</v>
      </c>
      <c r="D4347" s="95" t="s">
        <v>9315</v>
      </c>
      <c r="E4347" s="96">
        <v>104000</v>
      </c>
      <c r="G4347" s="96">
        <v>134300</v>
      </c>
    </row>
    <row r="4348" spans="1:7">
      <c r="A4348" s="95" t="s">
        <v>2170</v>
      </c>
      <c r="D4348" s="95" t="s">
        <v>9315</v>
      </c>
      <c r="E4348" s="96">
        <v>104000</v>
      </c>
      <c r="G4348" s="96">
        <v>238300</v>
      </c>
    </row>
    <row r="4349" spans="1:7">
      <c r="A4349" s="95" t="s">
        <v>2045</v>
      </c>
      <c r="D4349" s="95" t="s">
        <v>9315</v>
      </c>
      <c r="E4349" s="96">
        <v>18091</v>
      </c>
      <c r="G4349" s="96">
        <v>256391</v>
      </c>
    </row>
    <row r="4350" spans="1:7">
      <c r="A4350" s="95" t="s">
        <v>380</v>
      </c>
      <c r="D4350" s="95" t="s">
        <v>9315</v>
      </c>
      <c r="E4350" s="96">
        <v>3000</v>
      </c>
      <c r="G4350" s="96">
        <v>259391</v>
      </c>
    </row>
    <row r="4351" spans="1:7">
      <c r="A4351" s="95" t="s">
        <v>381</v>
      </c>
      <c r="D4351" s="95" t="s">
        <v>9315</v>
      </c>
      <c r="E4351" s="96">
        <v>60000</v>
      </c>
      <c r="G4351" s="95" t="s">
        <v>345</v>
      </c>
    </row>
    <row r="4352" spans="1:7">
      <c r="A4352" s="95" t="s">
        <v>2047</v>
      </c>
      <c r="D4352" s="95" t="s">
        <v>9315</v>
      </c>
      <c r="E4352" s="96">
        <v>18091</v>
      </c>
      <c r="G4352" s="96">
        <v>337482</v>
      </c>
    </row>
    <row r="4353" spans="1:7">
      <c r="A4353" s="95" t="s">
        <v>2048</v>
      </c>
      <c r="D4353" s="95" t="s">
        <v>9315</v>
      </c>
      <c r="E4353" s="96">
        <v>18183</v>
      </c>
      <c r="G4353" s="95" t="s">
        <v>345</v>
      </c>
    </row>
    <row r="4354" spans="1:7">
      <c r="A4354" s="95" t="s">
        <v>2049</v>
      </c>
      <c r="D4354" s="95" t="s">
        <v>9315</v>
      </c>
      <c r="E4354" s="96">
        <v>16365</v>
      </c>
      <c r="G4354" s="95" t="s">
        <v>345</v>
      </c>
    </row>
    <row r="4355" spans="1:7">
      <c r="A4355" s="95" t="s">
        <v>2171</v>
      </c>
      <c r="D4355" s="95" t="s">
        <v>9315</v>
      </c>
      <c r="E4355" s="96">
        <v>17000</v>
      </c>
      <c r="G4355" s="96">
        <v>389030</v>
      </c>
    </row>
    <row r="4356" spans="1:7">
      <c r="A4356" s="95" t="s">
        <v>2050</v>
      </c>
      <c r="D4356" s="95" t="s">
        <v>9315</v>
      </c>
      <c r="E4356" s="96">
        <v>2364</v>
      </c>
      <c r="G4356" s="95" t="s">
        <v>345</v>
      </c>
    </row>
    <row r="4357" spans="1:7">
      <c r="A4357" s="95" t="s">
        <v>383</v>
      </c>
      <c r="D4357" s="95" t="s">
        <v>9315</v>
      </c>
      <c r="E4357" s="95">
        <v>900</v>
      </c>
      <c r="G4357" s="95" t="s">
        <v>345</v>
      </c>
    </row>
    <row r="4358" spans="1:7">
      <c r="A4358" s="95" t="s">
        <v>384</v>
      </c>
      <c r="D4358" s="95" t="s">
        <v>9315</v>
      </c>
      <c r="E4358" s="96">
        <v>18000</v>
      </c>
      <c r="G4358" s="96">
        <v>410294</v>
      </c>
    </row>
    <row r="4359" spans="1:7">
      <c r="A4359" s="95" t="s">
        <v>2052</v>
      </c>
      <c r="D4359" s="95" t="s">
        <v>9315</v>
      </c>
      <c r="E4359" s="96">
        <v>15000</v>
      </c>
      <c r="G4359" s="95" t="s">
        <v>345</v>
      </c>
    </row>
    <row r="4360" spans="1:7">
      <c r="A4360" s="95" t="s">
        <v>2172</v>
      </c>
      <c r="D4360" s="95" t="s">
        <v>9315</v>
      </c>
      <c r="E4360" s="96">
        <v>1800</v>
      </c>
      <c r="G4360" s="95" t="s">
        <v>345</v>
      </c>
    </row>
    <row r="4361" spans="1:7">
      <c r="A4361" s="95" t="s">
        <v>2173</v>
      </c>
      <c r="D4361" s="95" t="s">
        <v>9315</v>
      </c>
      <c r="E4361" s="96">
        <v>50000</v>
      </c>
      <c r="G4361" s="95" t="s">
        <v>345</v>
      </c>
    </row>
    <row r="4362" spans="1:7">
      <c r="A4362" s="95" t="s">
        <v>2174</v>
      </c>
      <c r="D4362" s="95" t="s">
        <v>9315</v>
      </c>
      <c r="E4362" s="96">
        <v>136000</v>
      </c>
      <c r="G4362" s="96">
        <v>613094</v>
      </c>
    </row>
    <row r="4363" spans="1:7">
      <c r="A4363" s="95" t="s">
        <v>2053</v>
      </c>
      <c r="D4363" s="95" t="s">
        <v>9315</v>
      </c>
      <c r="E4363" s="96">
        <v>5273</v>
      </c>
      <c r="G4363" s="95" t="s">
        <v>345</v>
      </c>
    </row>
    <row r="4364" spans="1:7">
      <c r="A4364" s="95" t="s">
        <v>2054</v>
      </c>
      <c r="D4364" s="95" t="s">
        <v>9315</v>
      </c>
      <c r="E4364" s="96">
        <v>61818</v>
      </c>
      <c r="G4364" s="95" t="s">
        <v>345</v>
      </c>
    </row>
    <row r="4365" spans="1:7">
      <c r="A4365" s="95" t="s">
        <v>2175</v>
      </c>
      <c r="D4365" s="95" t="s">
        <v>9315</v>
      </c>
      <c r="E4365" s="96">
        <v>75000</v>
      </c>
      <c r="G4365" s="96">
        <v>755185</v>
      </c>
    </row>
    <row r="4366" spans="1:7">
      <c r="A4366" s="95" t="s">
        <v>386</v>
      </c>
      <c r="D4366" s="95" t="s">
        <v>9315</v>
      </c>
      <c r="E4366" s="96">
        <v>3000</v>
      </c>
      <c r="G4366" s="96">
        <v>758185</v>
      </c>
    </row>
    <row r="4367" spans="1:7">
      <c r="A4367" s="95" t="s">
        <v>2176</v>
      </c>
      <c r="D4367" s="95" t="s">
        <v>9315</v>
      </c>
      <c r="E4367" s="96">
        <v>25540</v>
      </c>
      <c r="G4367" s="95" t="s">
        <v>345</v>
      </c>
    </row>
    <row r="4368" spans="1:7">
      <c r="A4368" s="95" t="s">
        <v>2177</v>
      </c>
      <c r="D4368" s="95" t="s">
        <v>9315</v>
      </c>
      <c r="E4368" s="96">
        <v>50000</v>
      </c>
      <c r="G4368" s="95" t="s">
        <v>345</v>
      </c>
    </row>
    <row r="4369" spans="1:7">
      <c r="A4369" s="95" t="s">
        <v>2178</v>
      </c>
      <c r="D4369" s="95" t="s">
        <v>9315</v>
      </c>
      <c r="E4369" s="96">
        <v>80000</v>
      </c>
      <c r="G4369" s="96">
        <v>913725</v>
      </c>
    </row>
    <row r="4370" spans="1:7">
      <c r="A4370" s="95" t="s">
        <v>2059</v>
      </c>
      <c r="D4370" s="95" t="s">
        <v>9315</v>
      </c>
      <c r="E4370" s="96">
        <v>2546</v>
      </c>
      <c r="G4370" s="96">
        <v>916271</v>
      </c>
    </row>
    <row r="4371" spans="1:7">
      <c r="A4371" s="95" t="s">
        <v>2179</v>
      </c>
      <c r="D4371" s="95" t="s">
        <v>9315</v>
      </c>
      <c r="E4371" s="96">
        <v>10000</v>
      </c>
      <c r="G4371" s="95" t="s">
        <v>345</v>
      </c>
    </row>
    <row r="4372" spans="1:7">
      <c r="A4372" s="95" t="s">
        <v>2180</v>
      </c>
      <c r="D4372" s="95" t="s">
        <v>9315</v>
      </c>
      <c r="E4372" s="96">
        <v>25540</v>
      </c>
      <c r="G4372" s="95" t="s">
        <v>345</v>
      </c>
    </row>
    <row r="4373" spans="1:7">
      <c r="A4373" s="95" t="s">
        <v>387</v>
      </c>
      <c r="D4373" s="95" t="s">
        <v>9315</v>
      </c>
      <c r="E4373" s="96">
        <v>19500</v>
      </c>
      <c r="G4373" s="95" t="s">
        <v>345</v>
      </c>
    </row>
    <row r="4374" spans="1:7">
      <c r="A4374" s="95" t="s">
        <v>2181</v>
      </c>
      <c r="D4374" s="95" t="s">
        <v>9315</v>
      </c>
      <c r="E4374" s="96">
        <v>97500</v>
      </c>
      <c r="G4374" s="96">
        <v>1068811</v>
      </c>
    </row>
    <row r="4375" spans="1:7">
      <c r="A4375" s="95" t="s">
        <v>2060</v>
      </c>
      <c r="D4375" s="95" t="s">
        <v>9315</v>
      </c>
      <c r="E4375" s="96">
        <v>17091</v>
      </c>
      <c r="G4375" s="95" t="s">
        <v>345</v>
      </c>
    </row>
    <row r="4376" spans="1:7">
      <c r="A4376" s="95" t="s">
        <v>388</v>
      </c>
      <c r="D4376" s="95" t="s">
        <v>9315</v>
      </c>
      <c r="E4376" s="96">
        <v>3000</v>
      </c>
      <c r="G4376" s="95" t="s">
        <v>345</v>
      </c>
    </row>
    <row r="4377" spans="1:7">
      <c r="A4377" s="95" t="s">
        <v>2182</v>
      </c>
      <c r="D4377" s="95" t="s">
        <v>9315</v>
      </c>
      <c r="E4377" s="96">
        <v>7500</v>
      </c>
      <c r="G4377" s="96">
        <v>1096402</v>
      </c>
    </row>
    <row r="4378" spans="1:7">
      <c r="A4378" s="95" t="s">
        <v>2061</v>
      </c>
      <c r="D4378" s="95" t="s">
        <v>9315</v>
      </c>
      <c r="E4378" s="96">
        <v>9455</v>
      </c>
      <c r="G4378" s="95" t="s">
        <v>345</v>
      </c>
    </row>
    <row r="4379" spans="1:7">
      <c r="A4379" s="95" t="s">
        <v>2062</v>
      </c>
      <c r="D4379" s="95" t="s">
        <v>9315</v>
      </c>
      <c r="E4379" s="96">
        <v>14545</v>
      </c>
      <c r="G4379" s="96">
        <v>1120402</v>
      </c>
    </row>
    <row r="4380" spans="1:7">
      <c r="A4380" s="95" t="s">
        <v>2183</v>
      </c>
      <c r="D4380" s="95" t="s">
        <v>9315</v>
      </c>
      <c r="E4380" s="96">
        <v>2000</v>
      </c>
      <c r="G4380" s="96">
        <v>1122402</v>
      </c>
    </row>
    <row r="4381" spans="1:7">
      <c r="A4381" s="95" t="s">
        <v>2065</v>
      </c>
      <c r="D4381" s="95" t="s">
        <v>9315</v>
      </c>
      <c r="E4381" s="96">
        <v>55355</v>
      </c>
      <c r="G4381" s="95" t="s">
        <v>345</v>
      </c>
    </row>
    <row r="4382" spans="1:7">
      <c r="A4382" s="95" t="s">
        <v>2184</v>
      </c>
      <c r="D4382" s="95" t="s">
        <v>9315</v>
      </c>
      <c r="E4382" s="96">
        <v>24980</v>
      </c>
      <c r="G4382" s="95" t="s">
        <v>345</v>
      </c>
    </row>
    <row r="4383" spans="1:7">
      <c r="A4383" s="95" t="s">
        <v>2185</v>
      </c>
      <c r="D4383" s="95" t="s">
        <v>9315</v>
      </c>
      <c r="E4383" s="96">
        <v>70000</v>
      </c>
      <c r="G4383" s="95" t="s">
        <v>345</v>
      </c>
    </row>
    <row r="4384" spans="1:7">
      <c r="A4384" s="95" t="s">
        <v>2186</v>
      </c>
      <c r="D4384" s="95" t="s">
        <v>9315</v>
      </c>
      <c r="E4384" s="96">
        <v>12000</v>
      </c>
      <c r="G4384" s="96">
        <v>1284737</v>
      </c>
    </row>
    <row r="4385" spans="1:7">
      <c r="A4385" s="95" t="s">
        <v>2066</v>
      </c>
      <c r="D4385" s="95" t="s">
        <v>9315</v>
      </c>
      <c r="E4385" s="96">
        <v>76910</v>
      </c>
      <c r="G4385" s="96">
        <v>1361647</v>
      </c>
    </row>
    <row r="4386" spans="1:7">
      <c r="A4386" s="95" t="s">
        <v>2187</v>
      </c>
      <c r="D4386" s="95" t="s">
        <v>9315</v>
      </c>
      <c r="E4386" s="96">
        <v>153000</v>
      </c>
      <c r="G4386" s="96">
        <v>1514647</v>
      </c>
    </row>
    <row r="4387" spans="1:7">
      <c r="A4387" s="95" t="s">
        <v>2069</v>
      </c>
      <c r="D4387" s="95" t="s">
        <v>9315</v>
      </c>
      <c r="E4387" s="96">
        <v>7273</v>
      </c>
      <c r="G4387" s="95" t="s">
        <v>345</v>
      </c>
    </row>
    <row r="4388" spans="1:7">
      <c r="A4388" s="95" t="s">
        <v>2070</v>
      </c>
      <c r="D4388" s="95" t="s">
        <v>9315</v>
      </c>
      <c r="E4388" s="96">
        <v>21819</v>
      </c>
      <c r="G4388" s="95" t="s">
        <v>345</v>
      </c>
    </row>
    <row r="4389" spans="1:7">
      <c r="A4389" s="95" t="s">
        <v>391</v>
      </c>
      <c r="D4389" s="95" t="s">
        <v>9315</v>
      </c>
      <c r="E4389" s="96">
        <v>4500</v>
      </c>
      <c r="G4389" s="96">
        <v>1548239</v>
      </c>
    </row>
    <row r="4390" spans="1:7">
      <c r="A4390" s="95" t="s">
        <v>2073</v>
      </c>
      <c r="D4390" s="95" t="s">
        <v>9315</v>
      </c>
      <c r="E4390" s="96">
        <v>38818</v>
      </c>
      <c r="G4390" s="95" t="s">
        <v>345</v>
      </c>
    </row>
    <row r="4391" spans="1:7">
      <c r="A4391" s="95" t="s">
        <v>2188</v>
      </c>
      <c r="D4391" s="95" t="s">
        <v>9315</v>
      </c>
      <c r="E4391" s="96">
        <v>12000</v>
      </c>
      <c r="G4391" s="96">
        <v>1599057</v>
      </c>
    </row>
    <row r="4392" spans="1:7">
      <c r="A4392" s="95" t="s">
        <v>2075</v>
      </c>
      <c r="D4392" s="95" t="s">
        <v>9315</v>
      </c>
      <c r="E4392" s="96">
        <v>250910</v>
      </c>
      <c r="G4392" s="95" t="s">
        <v>345</v>
      </c>
    </row>
    <row r="4393" spans="1:7">
      <c r="A4393" s="95" t="s">
        <v>2189</v>
      </c>
      <c r="D4393" s="95" t="s">
        <v>9315</v>
      </c>
      <c r="E4393" s="96">
        <v>33000</v>
      </c>
      <c r="G4393" s="96">
        <v>1882967</v>
      </c>
    </row>
    <row r="4394" spans="1:7">
      <c r="A4394" s="95" t="s">
        <v>2078</v>
      </c>
      <c r="D4394" s="95" t="s">
        <v>9315</v>
      </c>
      <c r="E4394" s="96">
        <v>26364</v>
      </c>
      <c r="G4394" s="95" t="s">
        <v>345</v>
      </c>
    </row>
    <row r="4395" spans="1:7">
      <c r="A4395" s="95" t="s">
        <v>2190</v>
      </c>
      <c r="D4395" s="95" t="s">
        <v>9315</v>
      </c>
      <c r="E4395" s="96">
        <v>75000</v>
      </c>
      <c r="G4395" s="95" t="s">
        <v>345</v>
      </c>
    </row>
    <row r="4396" spans="1:7">
      <c r="A4396" s="95" t="s">
        <v>2191</v>
      </c>
      <c r="D4396" s="95" t="s">
        <v>9315</v>
      </c>
      <c r="E4396" s="96">
        <v>2736780</v>
      </c>
      <c r="G4396" s="95" t="s">
        <v>345</v>
      </c>
    </row>
    <row r="4397" spans="1:7">
      <c r="A4397" s="95" t="s">
        <v>2082</v>
      </c>
      <c r="D4397" s="95" t="s">
        <v>9315</v>
      </c>
      <c r="E4397" s="96">
        <v>561430</v>
      </c>
      <c r="G4397" s="95" t="s">
        <v>345</v>
      </c>
    </row>
    <row r="4398" spans="1:7">
      <c r="A4398" s="95" t="s">
        <v>2083</v>
      </c>
      <c r="D4398" s="95" t="s">
        <v>9315</v>
      </c>
      <c r="E4398" s="96">
        <v>206818</v>
      </c>
      <c r="G4398" s="95" t="s">
        <v>345</v>
      </c>
    </row>
    <row r="4399" spans="1:7">
      <c r="A4399" s="95" t="s">
        <v>2192</v>
      </c>
      <c r="D4399" s="95" t="s">
        <v>9315</v>
      </c>
      <c r="E4399" s="96">
        <v>13594611</v>
      </c>
      <c r="G4399" s="95" t="s">
        <v>345</v>
      </c>
    </row>
    <row r="4400" spans="1:7">
      <c r="A4400" s="95" t="s">
        <v>2193</v>
      </c>
      <c r="D4400" s="95" t="s">
        <v>9315</v>
      </c>
      <c r="E4400" s="96">
        <v>666000</v>
      </c>
      <c r="G4400" s="95" t="s">
        <v>345</v>
      </c>
    </row>
    <row r="4401" spans="1:7">
      <c r="A4401" s="95" t="s">
        <v>2194</v>
      </c>
      <c r="D4401" s="95" t="s">
        <v>9315</v>
      </c>
      <c r="E4401" s="96">
        <v>671793</v>
      </c>
      <c r="G4401" s="95" t="s">
        <v>345</v>
      </c>
    </row>
    <row r="4402" spans="1:7">
      <c r="A4402" s="95" t="s">
        <v>2195</v>
      </c>
      <c r="D4402" s="95" t="s">
        <v>9315</v>
      </c>
      <c r="E4402" s="96">
        <v>3016500</v>
      </c>
      <c r="G4402" s="95" t="s">
        <v>345</v>
      </c>
    </row>
    <row r="4403" spans="1:7">
      <c r="A4403" s="95" t="s">
        <v>2196</v>
      </c>
      <c r="D4403" s="95" t="s">
        <v>9315</v>
      </c>
      <c r="E4403" s="96">
        <v>1017500</v>
      </c>
      <c r="G4403" s="95" t="s">
        <v>345</v>
      </c>
    </row>
    <row r="4404" spans="1:7">
      <c r="A4404" s="95" t="s">
        <v>2197</v>
      </c>
      <c r="D4404" s="95" t="s">
        <v>9315</v>
      </c>
      <c r="E4404" s="96">
        <v>1590000</v>
      </c>
      <c r="G4404" s="95" t="s">
        <v>345</v>
      </c>
    </row>
    <row r="4405" spans="1:7">
      <c r="A4405" s="95" t="s">
        <v>2089</v>
      </c>
      <c r="D4405" s="95" t="s">
        <v>9315</v>
      </c>
      <c r="E4405" s="96">
        <v>11567930</v>
      </c>
      <c r="G4405" s="95" t="s">
        <v>345</v>
      </c>
    </row>
    <row r="4406" spans="1:7">
      <c r="A4406" s="95" t="s">
        <v>2092</v>
      </c>
      <c r="D4406" s="95" t="s">
        <v>9315</v>
      </c>
      <c r="E4406" s="96">
        <v>8848372</v>
      </c>
      <c r="G4406" s="95" t="s">
        <v>345</v>
      </c>
    </row>
    <row r="4407" spans="1:7">
      <c r="A4407" s="95" t="s">
        <v>2093</v>
      </c>
      <c r="D4407" s="95" t="s">
        <v>9315</v>
      </c>
      <c r="E4407" s="96">
        <v>2749480</v>
      </c>
      <c r="G4407" s="95" t="s">
        <v>345</v>
      </c>
    </row>
    <row r="4408" spans="1:7">
      <c r="A4408" s="95" t="s">
        <v>2198</v>
      </c>
      <c r="D4408" s="95" t="s">
        <v>9315</v>
      </c>
      <c r="E4408" s="96">
        <v>11042701</v>
      </c>
      <c r="G4408" s="95" t="s">
        <v>345</v>
      </c>
    </row>
    <row r="4409" spans="1:7">
      <c r="A4409" s="95" t="s">
        <v>2199</v>
      </c>
      <c r="D4409" s="95" t="s">
        <v>9315</v>
      </c>
      <c r="E4409" s="96">
        <v>11379361</v>
      </c>
      <c r="G4409" s="95" t="s">
        <v>345</v>
      </c>
    </row>
    <row r="4410" spans="1:7">
      <c r="A4410" s="95" t="s">
        <v>2100</v>
      </c>
      <c r="D4410" s="95" t="s">
        <v>9315</v>
      </c>
      <c r="E4410" s="96">
        <v>200000</v>
      </c>
      <c r="G4410" s="95" t="s">
        <v>345</v>
      </c>
    </row>
    <row r="4411" spans="1:7">
      <c r="A4411" s="95" t="s">
        <v>398</v>
      </c>
    </row>
    <row r="4413" spans="1:7">
      <c r="A4413" s="95" t="s">
        <v>9123</v>
      </c>
    </row>
    <row r="4414" spans="1:7">
      <c r="A4414" s="95" t="s">
        <v>338</v>
      </c>
      <c r="D4414" s="95" t="s">
        <v>341</v>
      </c>
      <c r="E4414" s="95" t="s">
        <v>342</v>
      </c>
      <c r="F4414" s="95" t="s">
        <v>343</v>
      </c>
      <c r="G4414" s="95" t="s">
        <v>344</v>
      </c>
    </row>
    <row r="4415" spans="1:7">
      <c r="A4415" s="95" t="s">
        <v>345</v>
      </c>
      <c r="D4415" s="95" t="s">
        <v>345</v>
      </c>
      <c r="E4415" s="96">
        <v>20272727</v>
      </c>
      <c r="G4415" s="96">
        <v>20272727</v>
      </c>
    </row>
    <row r="4416" spans="1:7">
      <c r="A4416" s="95" t="s">
        <v>398</v>
      </c>
    </row>
    <row r="4418" spans="1:7">
      <c r="A4418" s="95" t="s">
        <v>9124</v>
      </c>
    </row>
    <row r="4419" spans="1:7">
      <c r="A4419" s="95" t="s">
        <v>338</v>
      </c>
      <c r="D4419" s="95" t="s">
        <v>341</v>
      </c>
      <c r="E4419" s="95" t="s">
        <v>342</v>
      </c>
      <c r="F4419" s="95" t="s">
        <v>343</v>
      </c>
      <c r="G4419" s="95" t="s">
        <v>344</v>
      </c>
    </row>
    <row r="4420" spans="1:7">
      <c r="A4420" s="95" t="s">
        <v>345</v>
      </c>
      <c r="D4420" s="95" t="s">
        <v>345</v>
      </c>
      <c r="F4420" s="96">
        <v>7771211</v>
      </c>
      <c r="G4420" s="96">
        <v>7771211</v>
      </c>
    </row>
    <row r="4421" spans="1:7">
      <c r="A4421" s="95" t="s">
        <v>398</v>
      </c>
    </row>
    <row r="4423" spans="1:7">
      <c r="A4423" s="95" t="s">
        <v>9125</v>
      </c>
    </row>
    <row r="4424" spans="1:7">
      <c r="A4424" s="95" t="s">
        <v>338</v>
      </c>
      <c r="D4424" s="95" t="s">
        <v>341</v>
      </c>
      <c r="E4424" s="95" t="s">
        <v>342</v>
      </c>
      <c r="F4424" s="95" t="s">
        <v>343</v>
      </c>
      <c r="G4424" s="95" t="s">
        <v>344</v>
      </c>
    </row>
    <row r="4425" spans="1:7">
      <c r="A4425" s="95" t="s">
        <v>345</v>
      </c>
      <c r="D4425" s="95" t="s">
        <v>345</v>
      </c>
      <c r="E4425" s="96">
        <v>48918300</v>
      </c>
      <c r="G4425" s="96">
        <v>48918300</v>
      </c>
    </row>
    <row r="4426" spans="1:7">
      <c r="A4426" s="95" t="s">
        <v>398</v>
      </c>
    </row>
    <row r="4428" spans="1:7">
      <c r="A4428" s="95" t="s">
        <v>9126</v>
      </c>
    </row>
    <row r="4429" spans="1:7">
      <c r="A4429" s="95" t="s">
        <v>338</v>
      </c>
      <c r="D4429" s="95" t="s">
        <v>341</v>
      </c>
      <c r="E4429" s="95" t="s">
        <v>342</v>
      </c>
      <c r="F4429" s="95" t="s">
        <v>343</v>
      </c>
      <c r="G4429" s="95" t="s">
        <v>344</v>
      </c>
    </row>
    <row r="4430" spans="1:7">
      <c r="A4430" s="95" t="s">
        <v>345</v>
      </c>
      <c r="D4430" s="95" t="s">
        <v>345</v>
      </c>
      <c r="F4430" s="96">
        <v>25964664</v>
      </c>
      <c r="G4430" s="96">
        <v>25964664</v>
      </c>
    </row>
    <row r="4431" spans="1:7">
      <c r="A4431" s="95" t="s">
        <v>398</v>
      </c>
    </row>
    <row r="4433" spans="1:7">
      <c r="A4433" s="95" t="s">
        <v>9127</v>
      </c>
    </row>
    <row r="4434" spans="1:7">
      <c r="A4434" s="95" t="s">
        <v>338</v>
      </c>
      <c r="D4434" s="95" t="s">
        <v>341</v>
      </c>
      <c r="E4434" s="95" t="s">
        <v>342</v>
      </c>
      <c r="F4434" s="95" t="s">
        <v>343</v>
      </c>
      <c r="G4434" s="95" t="s">
        <v>344</v>
      </c>
    </row>
    <row r="4435" spans="1:7">
      <c r="A4435" s="95" t="s">
        <v>345</v>
      </c>
      <c r="D4435" s="95" t="s">
        <v>345</v>
      </c>
      <c r="E4435" s="96">
        <v>294300457</v>
      </c>
      <c r="G4435" s="96">
        <v>294300457</v>
      </c>
    </row>
    <row r="4436" spans="1:7">
      <c r="A4436" s="95" t="s">
        <v>398</v>
      </c>
    </row>
    <row r="4438" spans="1:7">
      <c r="A4438" s="95" t="s">
        <v>9128</v>
      </c>
    </row>
    <row r="4439" spans="1:7">
      <c r="A4439" s="95" t="s">
        <v>338</v>
      </c>
      <c r="D4439" s="95" t="s">
        <v>341</v>
      </c>
      <c r="E4439" s="95" t="s">
        <v>342</v>
      </c>
      <c r="F4439" s="95" t="s">
        <v>343</v>
      </c>
      <c r="G4439" s="95" t="s">
        <v>344</v>
      </c>
    </row>
    <row r="4440" spans="1:7">
      <c r="A4440" s="95" t="s">
        <v>345</v>
      </c>
      <c r="D4440" s="95" t="s">
        <v>345</v>
      </c>
      <c r="F4440" s="96">
        <v>39262086</v>
      </c>
      <c r="G4440" s="96">
        <v>39262086</v>
      </c>
    </row>
    <row r="4441" spans="1:7">
      <c r="A4441" s="95" t="s">
        <v>398</v>
      </c>
    </row>
    <row r="4443" spans="1:7">
      <c r="A4443" s="95" t="s">
        <v>9129</v>
      </c>
    </row>
    <row r="4444" spans="1:7">
      <c r="A4444" s="95" t="s">
        <v>338</v>
      </c>
      <c r="D4444" s="95" t="s">
        <v>341</v>
      </c>
      <c r="E4444" s="95" t="s">
        <v>342</v>
      </c>
      <c r="F4444" s="95" t="s">
        <v>343</v>
      </c>
      <c r="G4444" s="95" t="s">
        <v>344</v>
      </c>
    </row>
    <row r="4445" spans="1:7">
      <c r="A4445" s="95" t="s">
        <v>345</v>
      </c>
      <c r="D4445" s="95" t="s">
        <v>345</v>
      </c>
      <c r="F4445" s="96">
        <v>77204477</v>
      </c>
      <c r="G4445" s="96">
        <v>77204477</v>
      </c>
    </row>
    <row r="4446" spans="1:7">
      <c r="A4446" s="95" t="s">
        <v>398</v>
      </c>
    </row>
    <row r="4448" spans="1:7">
      <c r="A4448" s="95" t="s">
        <v>9130</v>
      </c>
    </row>
    <row r="4449" spans="1:7">
      <c r="A4449" s="95" t="s">
        <v>338</v>
      </c>
      <c r="D4449" s="95" t="s">
        <v>341</v>
      </c>
      <c r="E4449" s="95" t="s">
        <v>342</v>
      </c>
      <c r="F4449" s="95" t="s">
        <v>343</v>
      </c>
      <c r="G4449" s="95" t="s">
        <v>344</v>
      </c>
    </row>
    <row r="4450" spans="1:7">
      <c r="A4450" s="95" t="s">
        <v>345</v>
      </c>
      <c r="D4450" s="95" t="s">
        <v>345</v>
      </c>
      <c r="E4450" s="96">
        <v>286473195</v>
      </c>
      <c r="G4450" s="96">
        <v>286473195</v>
      </c>
    </row>
    <row r="4451" spans="1:7">
      <c r="A4451" s="95" t="s">
        <v>398</v>
      </c>
    </row>
    <row r="4453" spans="1:7">
      <c r="A4453" s="95" t="s">
        <v>9131</v>
      </c>
    </row>
    <row r="4454" spans="1:7">
      <c r="A4454" s="95" t="s">
        <v>338</v>
      </c>
      <c r="D4454" s="95" t="s">
        <v>341</v>
      </c>
      <c r="E4454" s="95" t="s">
        <v>342</v>
      </c>
      <c r="F4454" s="95" t="s">
        <v>343</v>
      </c>
      <c r="G4454" s="95" t="s">
        <v>344</v>
      </c>
    </row>
    <row r="4455" spans="1:7">
      <c r="A4455" s="95" t="s">
        <v>345</v>
      </c>
      <c r="D4455" s="95" t="s">
        <v>345</v>
      </c>
      <c r="E4455" s="96">
        <v>95351377</v>
      </c>
      <c r="G4455" s="96">
        <v>95351377</v>
      </c>
    </row>
    <row r="4456" spans="1:7">
      <c r="A4456" s="95" t="s">
        <v>398</v>
      </c>
    </row>
    <row r="4458" spans="1:7">
      <c r="A4458" s="95" t="s">
        <v>9132</v>
      </c>
    </row>
    <row r="4459" spans="1:7">
      <c r="A4459" s="95" t="s">
        <v>338</v>
      </c>
      <c r="D4459" s="95" t="s">
        <v>341</v>
      </c>
      <c r="E4459" s="95" t="s">
        <v>342</v>
      </c>
      <c r="F4459" s="95" t="s">
        <v>343</v>
      </c>
      <c r="G4459" s="95" t="s">
        <v>344</v>
      </c>
    </row>
    <row r="4460" spans="1:7">
      <c r="A4460" s="95" t="s">
        <v>345</v>
      </c>
      <c r="D4460" s="95" t="s">
        <v>345</v>
      </c>
      <c r="E4460" s="96">
        <v>47146968</v>
      </c>
      <c r="G4460" s="96">
        <v>47146968</v>
      </c>
    </row>
    <row r="4461" spans="1:7">
      <c r="A4461" s="95" t="s">
        <v>398</v>
      </c>
    </row>
    <row r="4463" spans="1:7">
      <c r="A4463" s="95" t="s">
        <v>9133</v>
      </c>
    </row>
    <row r="4464" spans="1:7">
      <c r="A4464" s="95" t="s">
        <v>338</v>
      </c>
      <c r="D4464" s="95" t="s">
        <v>341</v>
      </c>
      <c r="E4464" s="95" t="s">
        <v>342</v>
      </c>
      <c r="F4464" s="95" t="s">
        <v>343</v>
      </c>
      <c r="G4464" s="95" t="s">
        <v>344</v>
      </c>
    </row>
    <row r="4465" spans="1:7">
      <c r="A4465" s="95" t="s">
        <v>345</v>
      </c>
      <c r="D4465" s="95" t="s">
        <v>345</v>
      </c>
      <c r="E4465" s="96">
        <v>230000000</v>
      </c>
      <c r="G4465" s="96">
        <v>230000000</v>
      </c>
    </row>
    <row r="4466" spans="1:7">
      <c r="A4466" s="95" t="s">
        <v>398</v>
      </c>
    </row>
    <row r="4468" spans="1:7">
      <c r="A4468" s="95" t="s">
        <v>9134</v>
      </c>
    </row>
    <row r="4469" spans="1:7">
      <c r="A4469" s="95" t="s">
        <v>338</v>
      </c>
      <c r="D4469" s="95" t="s">
        <v>341</v>
      </c>
      <c r="E4469" s="95" t="s">
        <v>342</v>
      </c>
      <c r="F4469" s="95" t="s">
        <v>343</v>
      </c>
      <c r="G4469" s="95" t="s">
        <v>344</v>
      </c>
    </row>
    <row r="4470" spans="1:7">
      <c r="A4470" s="95" t="s">
        <v>345</v>
      </c>
      <c r="D4470" s="95" t="s">
        <v>345</v>
      </c>
      <c r="E4470" s="96">
        <v>566110000</v>
      </c>
      <c r="G4470" s="96">
        <v>566110000</v>
      </c>
    </row>
    <row r="4471" spans="1:7">
      <c r="A4471" s="95" t="s">
        <v>398</v>
      </c>
    </row>
    <row r="4473" spans="1:7">
      <c r="A4473" s="95" t="s">
        <v>9135</v>
      </c>
    </row>
    <row r="4474" spans="1:7">
      <c r="A4474" s="95" t="s">
        <v>338</v>
      </c>
      <c r="D4474" s="95" t="s">
        <v>341</v>
      </c>
      <c r="E4474" s="95" t="s">
        <v>342</v>
      </c>
      <c r="F4474" s="95" t="s">
        <v>343</v>
      </c>
      <c r="G4474" s="95" t="s">
        <v>344</v>
      </c>
    </row>
    <row r="4475" spans="1:7">
      <c r="A4475" s="95" t="s">
        <v>345</v>
      </c>
      <c r="D4475" s="95" t="s">
        <v>345</v>
      </c>
      <c r="F4475" s="96">
        <v>784786585</v>
      </c>
      <c r="G4475" s="96">
        <v>784786585</v>
      </c>
    </row>
    <row r="4476" spans="1:7">
      <c r="A4476" s="95" t="s">
        <v>401</v>
      </c>
      <c r="D4476" s="95" t="s">
        <v>345</v>
      </c>
      <c r="E4476" s="96">
        <v>265473524</v>
      </c>
      <c r="G4476" s="95" t="s">
        <v>345</v>
      </c>
    </row>
    <row r="4477" spans="1:7">
      <c r="A4477" s="95" t="s">
        <v>401</v>
      </c>
      <c r="D4477" s="95" t="s">
        <v>345</v>
      </c>
      <c r="E4477" s="96">
        <v>31193061</v>
      </c>
      <c r="G4477" s="96">
        <v>488120000</v>
      </c>
    </row>
    <row r="4478" spans="1:7">
      <c r="A4478" s="95" t="s">
        <v>404</v>
      </c>
      <c r="D4478" s="95" t="s">
        <v>345</v>
      </c>
      <c r="E4478" s="96">
        <v>8270000</v>
      </c>
      <c r="G4478" s="96">
        <v>479850000</v>
      </c>
    </row>
    <row r="4479" spans="1:7">
      <c r="A4479" s="95" t="s">
        <v>443</v>
      </c>
      <c r="D4479" s="95" t="s">
        <v>345</v>
      </c>
      <c r="E4479" s="96">
        <v>2000000</v>
      </c>
      <c r="G4479" s="96">
        <v>477850000</v>
      </c>
    </row>
    <row r="4480" spans="1:7">
      <c r="A4480" s="95" t="s">
        <v>361</v>
      </c>
      <c r="D4480" s="95" t="s">
        <v>345</v>
      </c>
      <c r="E4480" s="96">
        <v>306936585</v>
      </c>
      <c r="G4480" s="95" t="s">
        <v>345</v>
      </c>
    </row>
    <row r="4481" spans="1:7">
      <c r="A4481" s="95" t="s">
        <v>570</v>
      </c>
      <c r="D4481" s="95" t="s">
        <v>345</v>
      </c>
      <c r="E4481" s="96">
        <v>8270000</v>
      </c>
      <c r="G4481" s="95" t="s">
        <v>345</v>
      </c>
    </row>
    <row r="4482" spans="1:7">
      <c r="A4482" s="95" t="s">
        <v>570</v>
      </c>
      <c r="D4482" s="95" t="s">
        <v>349</v>
      </c>
      <c r="E4482" s="96">
        <v>8500000</v>
      </c>
      <c r="G4482" s="96">
        <v>461080000</v>
      </c>
    </row>
    <row r="4483" spans="1:7">
      <c r="A4483" s="95" t="s">
        <v>658</v>
      </c>
      <c r="D4483" s="95" t="s">
        <v>349</v>
      </c>
      <c r="E4483" s="96">
        <v>2000000</v>
      </c>
      <c r="G4483" s="96">
        <v>459080000</v>
      </c>
    </row>
    <row r="4484" spans="1:7">
      <c r="A4484" s="95" t="s">
        <v>376</v>
      </c>
      <c r="D4484" s="95" t="s">
        <v>345</v>
      </c>
      <c r="E4484" s="96">
        <v>18770000</v>
      </c>
      <c r="G4484" s="95" t="s">
        <v>345</v>
      </c>
    </row>
    <row r="4485" spans="1:7">
      <c r="A4485" s="95" t="s">
        <v>744</v>
      </c>
      <c r="D4485" s="95" t="s">
        <v>345</v>
      </c>
      <c r="E4485" s="96">
        <v>8270000</v>
      </c>
      <c r="G4485" s="95" t="s">
        <v>345</v>
      </c>
    </row>
    <row r="4486" spans="1:7">
      <c r="A4486" s="95" t="s">
        <v>744</v>
      </c>
      <c r="D4486" s="95" t="s">
        <v>345</v>
      </c>
      <c r="E4486" s="96">
        <v>8500000</v>
      </c>
      <c r="G4486" s="96">
        <v>442310000</v>
      </c>
    </row>
    <row r="4487" spans="1:7">
      <c r="A4487" s="95" t="s">
        <v>805</v>
      </c>
      <c r="D4487" s="95" t="s">
        <v>345</v>
      </c>
      <c r="E4487" s="96">
        <v>2000000</v>
      </c>
      <c r="G4487" s="96">
        <v>440310000</v>
      </c>
    </row>
    <row r="4488" spans="1:7">
      <c r="A4488" s="95" t="s">
        <v>908</v>
      </c>
      <c r="D4488" s="95" t="s">
        <v>345</v>
      </c>
      <c r="E4488" s="96">
        <v>8500000</v>
      </c>
      <c r="G4488" s="95" t="s">
        <v>345</v>
      </c>
    </row>
    <row r="4489" spans="1:7">
      <c r="A4489" s="95" t="s">
        <v>908</v>
      </c>
      <c r="D4489" s="95" t="s">
        <v>345</v>
      </c>
      <c r="E4489" s="96">
        <v>98000000</v>
      </c>
      <c r="G4489" s="95" t="s">
        <v>345</v>
      </c>
    </row>
    <row r="4490" spans="1:7">
      <c r="A4490" s="95" t="s">
        <v>908</v>
      </c>
      <c r="D4490" s="95" t="s">
        <v>345</v>
      </c>
      <c r="F4490" s="96">
        <v>98000000</v>
      </c>
      <c r="G4490" s="96">
        <v>431810000</v>
      </c>
    </row>
    <row r="4491" spans="1:7">
      <c r="A4491" s="95" t="s">
        <v>396</v>
      </c>
      <c r="D4491" s="95" t="s">
        <v>345</v>
      </c>
      <c r="E4491" s="96">
        <v>125270000</v>
      </c>
      <c r="F4491" s="96">
        <v>98000000</v>
      </c>
      <c r="G4491" s="95" t="s">
        <v>345</v>
      </c>
    </row>
    <row r="4492" spans="1:7">
      <c r="A4492" s="95" t="s">
        <v>397</v>
      </c>
      <c r="D4492" s="95" t="s">
        <v>345</v>
      </c>
      <c r="E4492" s="96">
        <v>450976585</v>
      </c>
      <c r="F4492" s="96">
        <v>882786585</v>
      </c>
      <c r="G4492" s="96">
        <v>431810000</v>
      </c>
    </row>
    <row r="4493" spans="1:7">
      <c r="A4493" s="95" t="s">
        <v>398</v>
      </c>
    </row>
    <row r="4495" spans="1:7">
      <c r="A4495" s="95" t="s">
        <v>9136</v>
      </c>
    </row>
    <row r="4496" spans="1:7">
      <c r="A4496" s="95" t="s">
        <v>338</v>
      </c>
      <c r="D4496" s="95" t="s">
        <v>341</v>
      </c>
      <c r="E4496" s="95" t="s">
        <v>342</v>
      </c>
      <c r="F4496" s="95" t="s">
        <v>343</v>
      </c>
      <c r="G4496" s="95" t="s">
        <v>344</v>
      </c>
    </row>
    <row r="4497" spans="1:7">
      <c r="A4497" s="95" t="s">
        <v>345</v>
      </c>
      <c r="D4497" s="95" t="s">
        <v>345</v>
      </c>
      <c r="F4497" s="96">
        <v>72059039</v>
      </c>
      <c r="G4497" s="96">
        <v>72059039</v>
      </c>
    </row>
    <row r="4498" spans="1:7">
      <c r="A4498" s="95" t="s">
        <v>1936</v>
      </c>
      <c r="D4498" s="95" t="s">
        <v>345</v>
      </c>
      <c r="E4498" s="96">
        <v>1313700</v>
      </c>
      <c r="G4498" s="96">
        <v>70745339</v>
      </c>
    </row>
    <row r="4499" spans="1:7">
      <c r="A4499" s="95" t="s">
        <v>405</v>
      </c>
      <c r="D4499" s="95" t="s">
        <v>345</v>
      </c>
      <c r="E4499" s="96">
        <v>45600</v>
      </c>
      <c r="G4499" s="95" t="s">
        <v>345</v>
      </c>
    </row>
    <row r="4500" spans="1:7">
      <c r="A4500" s="95" t="s">
        <v>405</v>
      </c>
      <c r="D4500" s="95" t="s">
        <v>345</v>
      </c>
      <c r="E4500" s="96">
        <v>77000</v>
      </c>
      <c r="G4500" s="95" t="s">
        <v>345</v>
      </c>
    </row>
    <row r="4501" spans="1:7">
      <c r="A4501" s="95" t="s">
        <v>405</v>
      </c>
      <c r="D4501" s="95" t="s">
        <v>345</v>
      </c>
      <c r="E4501" s="96">
        <v>12750</v>
      </c>
      <c r="G4501" s="95" t="s">
        <v>345</v>
      </c>
    </row>
    <row r="4502" spans="1:7">
      <c r="A4502" s="95" t="s">
        <v>405</v>
      </c>
      <c r="D4502" s="95" t="s">
        <v>345</v>
      </c>
      <c r="E4502" s="96">
        <v>13000</v>
      </c>
      <c r="G4502" s="95" t="s">
        <v>345</v>
      </c>
    </row>
    <row r="4503" spans="1:7">
      <c r="A4503" s="95" t="s">
        <v>405</v>
      </c>
      <c r="D4503" s="95" t="s">
        <v>345</v>
      </c>
      <c r="E4503" s="96">
        <v>165000</v>
      </c>
      <c r="G4503" s="96">
        <v>70431989</v>
      </c>
    </row>
    <row r="4504" spans="1:7">
      <c r="A4504" s="95" t="s">
        <v>411</v>
      </c>
      <c r="D4504" s="95" t="s">
        <v>345</v>
      </c>
      <c r="E4504" s="96">
        <v>616000</v>
      </c>
      <c r="G4504" s="95" t="s">
        <v>345</v>
      </c>
    </row>
    <row r="4505" spans="1:7">
      <c r="A4505" s="95" t="s">
        <v>411</v>
      </c>
      <c r="D4505" s="95" t="s">
        <v>345</v>
      </c>
      <c r="E4505" s="96">
        <v>666000</v>
      </c>
      <c r="G4505" s="95" t="s">
        <v>345</v>
      </c>
    </row>
    <row r="4506" spans="1:7">
      <c r="A4506" s="95" t="s">
        <v>411</v>
      </c>
      <c r="D4506" s="95" t="s">
        <v>345</v>
      </c>
      <c r="E4506" s="96">
        <v>13000</v>
      </c>
      <c r="G4506" s="95" t="s">
        <v>345</v>
      </c>
    </row>
    <row r="4507" spans="1:7">
      <c r="A4507" s="95" t="s">
        <v>411</v>
      </c>
      <c r="D4507" s="95" t="s">
        <v>345</v>
      </c>
      <c r="E4507" s="96">
        <v>64350</v>
      </c>
      <c r="G4507" s="96">
        <v>69072639</v>
      </c>
    </row>
    <row r="4508" spans="1:7">
      <c r="A4508" s="95" t="s">
        <v>1959</v>
      </c>
      <c r="D4508" s="95" t="s">
        <v>562</v>
      </c>
      <c r="F4508" s="96">
        <v>330000</v>
      </c>
      <c r="G4508" s="95" t="s">
        <v>345</v>
      </c>
    </row>
    <row r="4509" spans="1:7">
      <c r="A4509" s="95" t="s">
        <v>1960</v>
      </c>
      <c r="D4509" s="95" t="s">
        <v>562</v>
      </c>
      <c r="F4509" s="96">
        <v>107338</v>
      </c>
      <c r="G4509" s="95" t="s">
        <v>345</v>
      </c>
    </row>
    <row r="4510" spans="1:7">
      <c r="A4510" s="95" t="s">
        <v>420</v>
      </c>
      <c r="D4510" s="95" t="s">
        <v>345</v>
      </c>
      <c r="E4510" s="96">
        <v>9813340</v>
      </c>
      <c r="G4510" s="95" t="s">
        <v>345</v>
      </c>
    </row>
    <row r="4511" spans="1:7">
      <c r="A4511" s="95" t="s">
        <v>420</v>
      </c>
      <c r="D4511" s="95" t="s">
        <v>345</v>
      </c>
      <c r="E4511" s="96">
        <v>27800</v>
      </c>
      <c r="G4511" s="95" t="s">
        <v>345</v>
      </c>
    </row>
    <row r="4512" spans="1:7">
      <c r="A4512" s="95" t="s">
        <v>420</v>
      </c>
      <c r="D4512" s="95" t="s">
        <v>345</v>
      </c>
      <c r="E4512" s="96">
        <v>107338</v>
      </c>
      <c r="G4512" s="95" t="s">
        <v>345</v>
      </c>
    </row>
    <row r="4513" spans="1:7">
      <c r="A4513" s="95" t="s">
        <v>420</v>
      </c>
      <c r="D4513" s="95" t="s">
        <v>345</v>
      </c>
      <c r="E4513" s="96">
        <v>330000</v>
      </c>
      <c r="G4513" s="96">
        <v>59231499</v>
      </c>
    </row>
    <row r="4514" spans="1:7">
      <c r="A4514" s="95" t="s">
        <v>2116</v>
      </c>
      <c r="D4514" s="95" t="s">
        <v>9315</v>
      </c>
      <c r="F4514" s="96">
        <v>120000</v>
      </c>
      <c r="G4514" s="95" t="s">
        <v>345</v>
      </c>
    </row>
    <row r="4515" spans="1:7">
      <c r="A4515" s="95" t="s">
        <v>2200</v>
      </c>
      <c r="D4515" s="95" t="s">
        <v>9315</v>
      </c>
      <c r="E4515" s="96">
        <v>555250</v>
      </c>
      <c r="G4515" s="96">
        <v>58796249</v>
      </c>
    </row>
    <row r="4516" spans="1:7">
      <c r="A4516" s="95" t="s">
        <v>1962</v>
      </c>
      <c r="D4516" s="95" t="s">
        <v>562</v>
      </c>
      <c r="F4516" s="96">
        <v>187500</v>
      </c>
      <c r="G4516" s="95" t="s">
        <v>345</v>
      </c>
    </row>
    <row r="4517" spans="1:7">
      <c r="A4517" s="95" t="s">
        <v>1963</v>
      </c>
      <c r="D4517" s="95" t="s">
        <v>562</v>
      </c>
      <c r="F4517" s="96">
        <v>59450</v>
      </c>
      <c r="G4517" s="95" t="s">
        <v>345</v>
      </c>
    </row>
    <row r="4518" spans="1:7">
      <c r="A4518" s="95" t="s">
        <v>430</v>
      </c>
      <c r="D4518" s="95" t="s">
        <v>345</v>
      </c>
      <c r="E4518" s="96">
        <v>187500</v>
      </c>
      <c r="G4518" s="95" t="s">
        <v>345</v>
      </c>
    </row>
    <row r="4519" spans="1:7">
      <c r="A4519" s="95" t="s">
        <v>430</v>
      </c>
      <c r="D4519" s="95" t="s">
        <v>345</v>
      </c>
      <c r="E4519" s="96">
        <v>59450</v>
      </c>
      <c r="G4519" s="95" t="s">
        <v>345</v>
      </c>
    </row>
    <row r="4520" spans="1:7">
      <c r="A4520" s="95" t="s">
        <v>430</v>
      </c>
      <c r="D4520" s="95" t="s">
        <v>345</v>
      </c>
      <c r="E4520" s="96">
        <v>11880</v>
      </c>
      <c r="G4520" s="95" t="s">
        <v>345</v>
      </c>
    </row>
    <row r="4521" spans="1:7">
      <c r="A4521" s="95" t="s">
        <v>430</v>
      </c>
      <c r="D4521" s="95" t="s">
        <v>345</v>
      </c>
      <c r="E4521" s="96">
        <v>476600</v>
      </c>
      <c r="G4521" s="95" t="s">
        <v>345</v>
      </c>
    </row>
    <row r="4522" spans="1:7">
      <c r="A4522" s="95" t="s">
        <v>430</v>
      </c>
      <c r="D4522" s="95" t="s">
        <v>345</v>
      </c>
      <c r="E4522" s="96">
        <v>221950</v>
      </c>
      <c r="G4522" s="95" t="s">
        <v>345</v>
      </c>
    </row>
    <row r="4523" spans="1:7">
      <c r="A4523" s="95" t="s">
        <v>1965</v>
      </c>
      <c r="D4523" s="95" t="s">
        <v>345</v>
      </c>
      <c r="F4523" s="96">
        <v>396000</v>
      </c>
      <c r="G4523" s="95" t="s">
        <v>345</v>
      </c>
    </row>
    <row r="4524" spans="1:7">
      <c r="A4524" s="95" t="s">
        <v>2117</v>
      </c>
      <c r="D4524" s="95" t="s">
        <v>9315</v>
      </c>
      <c r="F4524" s="96">
        <v>9500</v>
      </c>
      <c r="G4524" s="96">
        <v>58491319</v>
      </c>
    </row>
    <row r="4525" spans="1:7">
      <c r="A4525" s="95" t="s">
        <v>1966</v>
      </c>
      <c r="D4525" s="95" t="s">
        <v>562</v>
      </c>
      <c r="F4525" s="96">
        <v>1848000</v>
      </c>
      <c r="G4525" s="95" t="s">
        <v>345</v>
      </c>
    </row>
    <row r="4526" spans="1:7">
      <c r="A4526" s="95" t="s">
        <v>443</v>
      </c>
      <c r="D4526" s="95" t="s">
        <v>345</v>
      </c>
      <c r="E4526" s="96">
        <v>118900</v>
      </c>
      <c r="G4526" s="95" t="s">
        <v>345</v>
      </c>
    </row>
    <row r="4527" spans="1:7">
      <c r="A4527" s="95" t="s">
        <v>443</v>
      </c>
      <c r="D4527" s="95" t="s">
        <v>345</v>
      </c>
      <c r="E4527" s="96">
        <v>1848000</v>
      </c>
      <c r="G4527" s="95" t="s">
        <v>345</v>
      </c>
    </row>
    <row r="4528" spans="1:7">
      <c r="A4528" s="95" t="s">
        <v>443</v>
      </c>
      <c r="D4528" s="95" t="s">
        <v>345</v>
      </c>
      <c r="E4528" s="96">
        <v>59450</v>
      </c>
      <c r="G4528" s="95" t="s">
        <v>345</v>
      </c>
    </row>
    <row r="4529" spans="1:7">
      <c r="A4529" s="95" t="s">
        <v>443</v>
      </c>
      <c r="D4529" s="95" t="s">
        <v>345</v>
      </c>
      <c r="E4529" s="96">
        <v>35000</v>
      </c>
      <c r="G4529" s="95" t="s">
        <v>345</v>
      </c>
    </row>
    <row r="4530" spans="1:7">
      <c r="A4530" s="95" t="s">
        <v>443</v>
      </c>
      <c r="D4530" s="95" t="s">
        <v>345</v>
      </c>
      <c r="E4530" s="96">
        <v>11740</v>
      </c>
      <c r="G4530" s="95" t="s">
        <v>345</v>
      </c>
    </row>
    <row r="4531" spans="1:7">
      <c r="A4531" s="95" t="s">
        <v>1967</v>
      </c>
      <c r="D4531" s="95" t="s">
        <v>345</v>
      </c>
      <c r="F4531" s="96">
        <v>118900</v>
      </c>
      <c r="G4531" s="95" t="s">
        <v>345</v>
      </c>
    </row>
    <row r="4532" spans="1:7">
      <c r="A4532" s="95" t="s">
        <v>1968</v>
      </c>
      <c r="D4532" s="95" t="s">
        <v>345</v>
      </c>
      <c r="F4532" s="96">
        <v>59450</v>
      </c>
      <c r="G4532" s="96">
        <v>58444579</v>
      </c>
    </row>
    <row r="4533" spans="1:7">
      <c r="A4533" s="95" t="s">
        <v>2120</v>
      </c>
      <c r="D4533" s="95" t="s">
        <v>9315</v>
      </c>
      <c r="F4533" s="96">
        <v>9500</v>
      </c>
      <c r="G4533" s="96">
        <v>58454079</v>
      </c>
    </row>
    <row r="4534" spans="1:7">
      <c r="A4534" s="95" t="s">
        <v>470</v>
      </c>
      <c r="D4534" s="95" t="s">
        <v>345</v>
      </c>
      <c r="E4534" s="96">
        <v>198000</v>
      </c>
      <c r="G4534" s="95" t="s">
        <v>345</v>
      </c>
    </row>
    <row r="4535" spans="1:7">
      <c r="A4535" s="95" t="s">
        <v>470</v>
      </c>
      <c r="D4535" s="95" t="s">
        <v>345</v>
      </c>
      <c r="E4535" s="96">
        <v>86800</v>
      </c>
      <c r="G4535" s="95" t="s">
        <v>345</v>
      </c>
    </row>
    <row r="4536" spans="1:7">
      <c r="A4536" s="95" t="s">
        <v>470</v>
      </c>
      <c r="D4536" s="95" t="s">
        <v>345</v>
      </c>
      <c r="E4536" s="96">
        <v>110000</v>
      </c>
      <c r="G4536" s="95" t="s">
        <v>345</v>
      </c>
    </row>
    <row r="4537" spans="1:7">
      <c r="A4537" s="95" t="s">
        <v>470</v>
      </c>
      <c r="D4537" s="95" t="s">
        <v>345</v>
      </c>
      <c r="E4537" s="96">
        <v>27704</v>
      </c>
      <c r="G4537" s="96">
        <v>58031575</v>
      </c>
    </row>
    <row r="4538" spans="1:7">
      <c r="A4538" s="95" t="s">
        <v>478</v>
      </c>
      <c r="D4538" s="95" t="s">
        <v>345</v>
      </c>
      <c r="E4538" s="96">
        <v>12650</v>
      </c>
      <c r="G4538" s="95" t="s">
        <v>345</v>
      </c>
    </row>
    <row r="4539" spans="1:7">
      <c r="A4539" s="95" t="s">
        <v>478</v>
      </c>
      <c r="D4539" s="95" t="s">
        <v>345</v>
      </c>
      <c r="E4539" s="96">
        <v>50100</v>
      </c>
      <c r="G4539" s="95" t="s">
        <v>345</v>
      </c>
    </row>
    <row r="4540" spans="1:7">
      <c r="A4540" s="95" t="s">
        <v>2122</v>
      </c>
      <c r="D4540" s="95" t="s">
        <v>9315</v>
      </c>
      <c r="F4540" s="96">
        <v>120000</v>
      </c>
      <c r="G4540" s="96">
        <v>58088825</v>
      </c>
    </row>
    <row r="4541" spans="1:7">
      <c r="A4541" s="95" t="s">
        <v>485</v>
      </c>
      <c r="D4541" s="95" t="s">
        <v>345</v>
      </c>
      <c r="E4541" s="96">
        <v>2000000</v>
      </c>
      <c r="G4541" s="95" t="s">
        <v>345</v>
      </c>
    </row>
    <row r="4542" spans="1:7">
      <c r="A4542" s="95" t="s">
        <v>485</v>
      </c>
      <c r="D4542" s="95" t="s">
        <v>345</v>
      </c>
      <c r="E4542" s="96">
        <v>839000</v>
      </c>
      <c r="G4542" s="95" t="s">
        <v>345</v>
      </c>
    </row>
    <row r="4543" spans="1:7">
      <c r="A4543" s="95" t="s">
        <v>485</v>
      </c>
      <c r="D4543" s="95" t="s">
        <v>345</v>
      </c>
      <c r="E4543" s="96">
        <v>1640800</v>
      </c>
      <c r="G4543" s="96">
        <v>53609025</v>
      </c>
    </row>
    <row r="4544" spans="1:7">
      <c r="A4544" s="95" t="s">
        <v>498</v>
      </c>
      <c r="D4544" s="95" t="s">
        <v>345</v>
      </c>
      <c r="E4544" s="96">
        <v>7930</v>
      </c>
      <c r="G4544" s="95" t="s">
        <v>345</v>
      </c>
    </row>
    <row r="4545" spans="1:7">
      <c r="A4545" s="95" t="s">
        <v>2125</v>
      </c>
      <c r="D4545" s="95" t="s">
        <v>9315</v>
      </c>
      <c r="F4545" s="96">
        <v>16000</v>
      </c>
      <c r="G4545" s="96">
        <v>53617095</v>
      </c>
    </row>
    <row r="4546" spans="1:7">
      <c r="A4546" s="95" t="s">
        <v>505</v>
      </c>
      <c r="D4546" s="95" t="s">
        <v>345</v>
      </c>
      <c r="E4546" s="96">
        <v>8400</v>
      </c>
      <c r="G4546" s="96">
        <v>53608695</v>
      </c>
    </row>
    <row r="4547" spans="1:7">
      <c r="A4547" s="95" t="s">
        <v>1976</v>
      </c>
      <c r="D4547" s="95" t="s">
        <v>345</v>
      </c>
      <c r="F4547" s="96">
        <v>1109780</v>
      </c>
      <c r="G4547" s="95" t="s">
        <v>345</v>
      </c>
    </row>
    <row r="4548" spans="1:7">
      <c r="A4548" s="95" t="s">
        <v>517</v>
      </c>
      <c r="D4548" s="95" t="s">
        <v>345</v>
      </c>
      <c r="E4548" s="96">
        <v>45510</v>
      </c>
      <c r="G4548" s="95" t="s">
        <v>345</v>
      </c>
    </row>
    <row r="4549" spans="1:7">
      <c r="A4549" s="95" t="s">
        <v>517</v>
      </c>
      <c r="D4549" s="95" t="s">
        <v>345</v>
      </c>
      <c r="E4549" s="96">
        <v>74000</v>
      </c>
      <c r="G4549" s="95" t="s">
        <v>345</v>
      </c>
    </row>
    <row r="4550" spans="1:7">
      <c r="A4550" s="95" t="s">
        <v>517</v>
      </c>
      <c r="D4550" s="95" t="s">
        <v>345</v>
      </c>
      <c r="E4550" s="96">
        <v>1109780</v>
      </c>
      <c r="G4550" s="95" t="s">
        <v>345</v>
      </c>
    </row>
    <row r="4551" spans="1:7">
      <c r="A4551" s="95" t="s">
        <v>2127</v>
      </c>
      <c r="D4551" s="95" t="s">
        <v>9315</v>
      </c>
      <c r="F4551" s="96">
        <v>135000</v>
      </c>
      <c r="G4551" s="96">
        <v>53624185</v>
      </c>
    </row>
    <row r="4552" spans="1:7">
      <c r="A4552" s="95" t="s">
        <v>524</v>
      </c>
      <c r="D4552" s="95" t="s">
        <v>345</v>
      </c>
      <c r="E4552" s="96">
        <v>20350</v>
      </c>
      <c r="G4552" s="96">
        <v>53603835</v>
      </c>
    </row>
    <row r="4553" spans="1:7">
      <c r="A4553" s="95" t="s">
        <v>532</v>
      </c>
      <c r="D4553" s="95" t="s">
        <v>345</v>
      </c>
      <c r="E4553" s="96">
        <v>1804190</v>
      </c>
      <c r="G4553" s="95" t="s">
        <v>345</v>
      </c>
    </row>
    <row r="4554" spans="1:7">
      <c r="A4554" s="95" t="s">
        <v>532</v>
      </c>
      <c r="D4554" s="95" t="s">
        <v>345</v>
      </c>
      <c r="E4554" s="96">
        <v>30000</v>
      </c>
      <c r="G4554" s="95" t="s">
        <v>345</v>
      </c>
    </row>
    <row r="4555" spans="1:7">
      <c r="A4555" s="95" t="s">
        <v>532</v>
      </c>
      <c r="D4555" s="95" t="s">
        <v>345</v>
      </c>
      <c r="E4555" s="96">
        <v>433260</v>
      </c>
      <c r="G4555" s="96">
        <v>51336385</v>
      </c>
    </row>
    <row r="4556" spans="1:7">
      <c r="A4556" s="95" t="s">
        <v>538</v>
      </c>
      <c r="D4556" s="95" t="s">
        <v>345</v>
      </c>
      <c r="E4556" s="96">
        <v>312000</v>
      </c>
      <c r="G4556" s="95" t="s">
        <v>345</v>
      </c>
    </row>
    <row r="4557" spans="1:7">
      <c r="A4557" s="95" t="s">
        <v>538</v>
      </c>
      <c r="D4557" s="95" t="s">
        <v>345</v>
      </c>
      <c r="E4557" s="96">
        <v>51640</v>
      </c>
      <c r="G4557" s="96">
        <v>50972745</v>
      </c>
    </row>
    <row r="4558" spans="1:7">
      <c r="A4558" s="95" t="s">
        <v>1980</v>
      </c>
      <c r="D4558" s="95" t="s">
        <v>345</v>
      </c>
      <c r="F4558" s="96">
        <v>279500</v>
      </c>
      <c r="G4558" s="95" t="s">
        <v>345</v>
      </c>
    </row>
    <row r="4559" spans="1:7">
      <c r="A4559" s="95" t="s">
        <v>550</v>
      </c>
      <c r="D4559" s="95" t="s">
        <v>345</v>
      </c>
      <c r="E4559" s="96">
        <v>22800</v>
      </c>
      <c r="G4559" s="95" t="s">
        <v>345</v>
      </c>
    </row>
    <row r="4560" spans="1:7">
      <c r="A4560" s="95" t="s">
        <v>550</v>
      </c>
      <c r="D4560" s="95" t="s">
        <v>345</v>
      </c>
      <c r="E4560" s="96">
        <v>279500</v>
      </c>
      <c r="G4560" s="95" t="s">
        <v>345</v>
      </c>
    </row>
    <row r="4561" spans="1:7">
      <c r="A4561" s="95" t="s">
        <v>550</v>
      </c>
      <c r="D4561" s="95" t="s">
        <v>345</v>
      </c>
      <c r="E4561" s="96">
        <v>200490</v>
      </c>
      <c r="G4561" s="95" t="s">
        <v>345</v>
      </c>
    </row>
    <row r="4562" spans="1:7">
      <c r="A4562" s="95" t="s">
        <v>2130</v>
      </c>
      <c r="D4562" s="95" t="s">
        <v>9315</v>
      </c>
      <c r="F4562" s="96">
        <v>18000</v>
      </c>
      <c r="G4562" s="96">
        <v>50767455</v>
      </c>
    </row>
    <row r="4563" spans="1:7">
      <c r="A4563" s="95" t="s">
        <v>1981</v>
      </c>
      <c r="D4563" s="95" t="s">
        <v>345</v>
      </c>
      <c r="F4563" s="96">
        <v>55000</v>
      </c>
      <c r="G4563" s="95" t="s">
        <v>345</v>
      </c>
    </row>
    <row r="4564" spans="1:7">
      <c r="A4564" s="95" t="s">
        <v>1982</v>
      </c>
      <c r="D4564" s="95" t="s">
        <v>345</v>
      </c>
      <c r="F4564" s="96">
        <v>43890</v>
      </c>
      <c r="G4564" s="95" t="s">
        <v>345</v>
      </c>
    </row>
    <row r="4565" spans="1:7">
      <c r="A4565" s="95" t="s">
        <v>554</v>
      </c>
      <c r="D4565" s="95" t="s">
        <v>345</v>
      </c>
      <c r="E4565" s="96">
        <v>55000</v>
      </c>
      <c r="G4565" s="95" t="s">
        <v>345</v>
      </c>
    </row>
    <row r="4566" spans="1:7">
      <c r="A4566" s="95" t="s">
        <v>554</v>
      </c>
      <c r="D4566" s="95" t="s">
        <v>345</v>
      </c>
      <c r="E4566" s="96">
        <v>43890</v>
      </c>
      <c r="G4566" s="95" t="s">
        <v>345</v>
      </c>
    </row>
    <row r="4567" spans="1:7">
      <c r="A4567" s="95" t="s">
        <v>554</v>
      </c>
      <c r="D4567" s="95" t="s">
        <v>345</v>
      </c>
      <c r="E4567" s="96">
        <v>135200</v>
      </c>
      <c r="G4567" s="95" t="s">
        <v>345</v>
      </c>
    </row>
    <row r="4568" spans="1:7">
      <c r="A4568" s="95" t="s">
        <v>2132</v>
      </c>
      <c r="D4568" s="95" t="s">
        <v>9315</v>
      </c>
      <c r="F4568" s="96">
        <v>75000</v>
      </c>
      <c r="G4568" s="96">
        <v>50707255</v>
      </c>
    </row>
    <row r="4569" spans="1:7">
      <c r="A4569" s="95" t="s">
        <v>1986</v>
      </c>
      <c r="D4569" s="95" t="s">
        <v>345</v>
      </c>
      <c r="F4569" s="96">
        <v>110000</v>
      </c>
      <c r="G4569" s="95" t="s">
        <v>345</v>
      </c>
    </row>
    <row r="4570" spans="1:7">
      <c r="A4570" s="95" t="s">
        <v>561</v>
      </c>
      <c r="D4570" s="95" t="s">
        <v>9315</v>
      </c>
      <c r="E4570" s="96">
        <v>33557380</v>
      </c>
      <c r="G4570" s="95" t="s">
        <v>345</v>
      </c>
    </row>
    <row r="4571" spans="1:7">
      <c r="A4571" s="95" t="s">
        <v>561</v>
      </c>
      <c r="D4571" s="95" t="s">
        <v>9315</v>
      </c>
      <c r="E4571" s="96">
        <v>23374049</v>
      </c>
      <c r="G4571" s="95" t="s">
        <v>345</v>
      </c>
    </row>
    <row r="4572" spans="1:7">
      <c r="A4572" s="95" t="s">
        <v>561</v>
      </c>
      <c r="D4572" s="95" t="s">
        <v>345</v>
      </c>
      <c r="E4572" s="96">
        <v>40150</v>
      </c>
      <c r="G4572" s="95" t="s">
        <v>345</v>
      </c>
    </row>
    <row r="4573" spans="1:7">
      <c r="A4573" s="95" t="s">
        <v>561</v>
      </c>
      <c r="D4573" s="95" t="s">
        <v>345</v>
      </c>
      <c r="E4573" s="96">
        <v>110000</v>
      </c>
      <c r="G4573" s="95" t="s">
        <v>345</v>
      </c>
    </row>
    <row r="4574" spans="1:7">
      <c r="A4574" s="95" t="s">
        <v>1989</v>
      </c>
      <c r="D4574" s="95" t="s">
        <v>562</v>
      </c>
      <c r="F4574" s="96">
        <v>110000</v>
      </c>
      <c r="G4574" s="95" t="s">
        <v>345</v>
      </c>
    </row>
    <row r="4575" spans="1:7">
      <c r="A4575" s="95" t="s">
        <v>2103</v>
      </c>
      <c r="D4575" s="95" t="s">
        <v>345</v>
      </c>
      <c r="F4575" s="96">
        <v>312000</v>
      </c>
      <c r="G4575" s="95" t="s">
        <v>345</v>
      </c>
    </row>
    <row r="4576" spans="1:7">
      <c r="A4576" s="95" t="s">
        <v>1990</v>
      </c>
      <c r="D4576" s="95" t="s">
        <v>345</v>
      </c>
      <c r="F4576" s="96">
        <v>288840</v>
      </c>
      <c r="G4576" s="95" t="s">
        <v>345</v>
      </c>
    </row>
    <row r="4577" spans="1:7">
      <c r="A4577" s="95" t="s">
        <v>1991</v>
      </c>
      <c r="D4577" s="95" t="s">
        <v>345</v>
      </c>
      <c r="F4577" s="96">
        <v>353400</v>
      </c>
      <c r="G4577" s="96">
        <v>-5200084</v>
      </c>
    </row>
    <row r="4578" spans="1:7">
      <c r="A4578" s="95" t="s">
        <v>2104</v>
      </c>
      <c r="D4578" s="95" t="s">
        <v>345</v>
      </c>
      <c r="F4578" s="96">
        <v>70000</v>
      </c>
      <c r="G4578" s="95" t="s">
        <v>345</v>
      </c>
    </row>
    <row r="4579" spans="1:7">
      <c r="A4579" s="95" t="s">
        <v>1992</v>
      </c>
      <c r="D4579" s="95" t="s">
        <v>345</v>
      </c>
      <c r="F4579" s="96">
        <v>21000</v>
      </c>
      <c r="G4579" s="96">
        <v>-5109084</v>
      </c>
    </row>
    <row r="4580" spans="1:7">
      <c r="A4580" s="95" t="s">
        <v>1995</v>
      </c>
      <c r="D4580" s="95" t="s">
        <v>562</v>
      </c>
      <c r="F4580" s="96">
        <v>27704</v>
      </c>
      <c r="G4580" s="95" t="s">
        <v>345</v>
      </c>
    </row>
    <row r="4581" spans="1:7">
      <c r="A4581" s="95" t="s">
        <v>2134</v>
      </c>
      <c r="D4581" s="95" t="s">
        <v>9315</v>
      </c>
      <c r="F4581" s="96">
        <v>2128300</v>
      </c>
      <c r="G4581" s="95" t="s">
        <v>345</v>
      </c>
    </row>
    <row r="4582" spans="1:7">
      <c r="A4582" s="95" t="s">
        <v>2105</v>
      </c>
      <c r="D4582" s="95" t="s">
        <v>345</v>
      </c>
      <c r="F4582" s="96">
        <v>102400</v>
      </c>
      <c r="G4582" s="95" t="s">
        <v>345</v>
      </c>
    </row>
    <row r="4583" spans="1:7">
      <c r="A4583" s="95" t="s">
        <v>1996</v>
      </c>
      <c r="D4583" s="95" t="s">
        <v>345</v>
      </c>
      <c r="F4583" s="96">
        <v>82840</v>
      </c>
      <c r="G4583" s="95" t="s">
        <v>345</v>
      </c>
    </row>
    <row r="4584" spans="1:7">
      <c r="A4584" s="95" t="s">
        <v>1997</v>
      </c>
      <c r="D4584" s="95" t="s">
        <v>9315</v>
      </c>
      <c r="F4584" s="96">
        <v>11583341</v>
      </c>
      <c r="G4584" s="95" t="s">
        <v>345</v>
      </c>
    </row>
    <row r="4585" spans="1:7">
      <c r="A4585" s="95" t="s">
        <v>1998</v>
      </c>
      <c r="D4585" s="95" t="s">
        <v>9315</v>
      </c>
      <c r="F4585" s="96">
        <v>589000</v>
      </c>
      <c r="G4585" s="95" t="s">
        <v>345</v>
      </c>
    </row>
    <row r="4586" spans="1:7">
      <c r="A4586" s="95" t="s">
        <v>2135</v>
      </c>
      <c r="D4586" s="95" t="s">
        <v>9315</v>
      </c>
      <c r="F4586" s="96">
        <v>1560000</v>
      </c>
      <c r="G4586" s="95" t="s">
        <v>345</v>
      </c>
    </row>
    <row r="4587" spans="1:7">
      <c r="A4587" s="95" t="s">
        <v>2136</v>
      </c>
      <c r="D4587" s="95" t="s">
        <v>9315</v>
      </c>
      <c r="F4587" s="96">
        <v>642000</v>
      </c>
      <c r="G4587" s="95" t="s">
        <v>345</v>
      </c>
    </row>
    <row r="4588" spans="1:7">
      <c r="A4588" s="95" t="s">
        <v>2137</v>
      </c>
      <c r="D4588" s="95" t="s">
        <v>9315</v>
      </c>
      <c r="F4588" s="96">
        <v>2254000</v>
      </c>
      <c r="G4588" s="95" t="s">
        <v>345</v>
      </c>
    </row>
    <row r="4589" spans="1:7">
      <c r="A4589" s="95" t="s">
        <v>2138</v>
      </c>
      <c r="D4589" s="95" t="s">
        <v>9315</v>
      </c>
      <c r="F4589" s="96">
        <v>867000</v>
      </c>
      <c r="G4589" s="95" t="s">
        <v>345</v>
      </c>
    </row>
    <row r="4590" spans="1:7">
      <c r="A4590" s="95" t="s">
        <v>2139</v>
      </c>
      <c r="D4590" s="95" t="s">
        <v>9315</v>
      </c>
      <c r="F4590" s="96">
        <v>11407451</v>
      </c>
      <c r="G4590" s="95" t="s">
        <v>345</v>
      </c>
    </row>
    <row r="4591" spans="1:7">
      <c r="A4591" s="95" t="s">
        <v>2140</v>
      </c>
      <c r="D4591" s="95" t="s">
        <v>9315</v>
      </c>
      <c r="F4591" s="96">
        <v>10437537</v>
      </c>
      <c r="G4591" s="95" t="s">
        <v>345</v>
      </c>
    </row>
    <row r="4592" spans="1:7">
      <c r="A4592" s="95" t="s">
        <v>2141</v>
      </c>
      <c r="D4592" s="95" t="s">
        <v>9315</v>
      </c>
      <c r="F4592" s="96">
        <v>9164839</v>
      </c>
      <c r="G4592" s="95" t="s">
        <v>345</v>
      </c>
    </row>
    <row r="4593" spans="1:7">
      <c r="A4593" s="95" t="s">
        <v>2002</v>
      </c>
      <c r="D4593" s="95" t="s">
        <v>345</v>
      </c>
      <c r="F4593" s="96">
        <v>436150</v>
      </c>
      <c r="G4593" s="95" t="s">
        <v>345</v>
      </c>
    </row>
    <row r="4594" spans="1:7">
      <c r="A4594" s="95" t="s">
        <v>2003</v>
      </c>
      <c r="D4594" s="95" t="s">
        <v>345</v>
      </c>
      <c r="F4594" s="96">
        <v>1390370</v>
      </c>
      <c r="G4594" s="95" t="s">
        <v>345</v>
      </c>
    </row>
    <row r="4595" spans="1:7">
      <c r="A4595" s="95" t="s">
        <v>2004</v>
      </c>
      <c r="D4595" s="95" t="s">
        <v>9315</v>
      </c>
      <c r="F4595" s="96">
        <v>9080476</v>
      </c>
      <c r="G4595" s="95" t="s">
        <v>345</v>
      </c>
    </row>
    <row r="4596" spans="1:7">
      <c r="A4596" s="95" t="s">
        <v>2005</v>
      </c>
      <c r="D4596" s="95" t="s">
        <v>9315</v>
      </c>
      <c r="F4596" s="96">
        <v>1938167</v>
      </c>
      <c r="G4596" s="95" t="s">
        <v>345</v>
      </c>
    </row>
    <row r="4597" spans="1:7">
      <c r="A4597" s="95" t="s">
        <v>2006</v>
      </c>
      <c r="D4597" s="95" t="s">
        <v>345</v>
      </c>
      <c r="F4597" s="96">
        <v>5405640</v>
      </c>
      <c r="G4597" s="96">
        <v>63988131</v>
      </c>
    </row>
    <row r="4598" spans="1:7">
      <c r="A4598" s="95" t="s">
        <v>361</v>
      </c>
      <c r="D4598" s="95" t="s">
        <v>345</v>
      </c>
      <c r="E4598" s="96">
        <v>83531171</v>
      </c>
      <c r="F4598" s="96">
        <v>75460263</v>
      </c>
      <c r="G4598" s="95" t="s">
        <v>345</v>
      </c>
    </row>
    <row r="4599" spans="1:7">
      <c r="A4599" s="95" t="s">
        <v>571</v>
      </c>
      <c r="D4599" s="95" t="s">
        <v>345</v>
      </c>
      <c r="E4599" s="96">
        <v>288840</v>
      </c>
      <c r="G4599" s="95" t="s">
        <v>345</v>
      </c>
    </row>
    <row r="4600" spans="1:7">
      <c r="A4600" s="95" t="s">
        <v>571</v>
      </c>
      <c r="D4600" s="95" t="s">
        <v>345</v>
      </c>
      <c r="E4600" s="96">
        <v>396000</v>
      </c>
      <c r="G4600" s="95" t="s">
        <v>345</v>
      </c>
    </row>
    <row r="4601" spans="1:7">
      <c r="A4601" s="95" t="s">
        <v>571</v>
      </c>
      <c r="D4601" s="95" t="s">
        <v>345</v>
      </c>
      <c r="E4601" s="96">
        <v>167260</v>
      </c>
      <c r="G4601" s="96">
        <v>63136031</v>
      </c>
    </row>
    <row r="4602" spans="1:7">
      <c r="A4602" s="95" t="s">
        <v>584</v>
      </c>
      <c r="D4602" s="95" t="s">
        <v>345</v>
      </c>
      <c r="E4602" s="96">
        <v>9900</v>
      </c>
      <c r="G4602" s="96">
        <v>63126131</v>
      </c>
    </row>
    <row r="4603" spans="1:7">
      <c r="A4603" s="95" t="s">
        <v>592</v>
      </c>
      <c r="D4603" s="95" t="s">
        <v>345</v>
      </c>
      <c r="E4603" s="96">
        <v>42000</v>
      </c>
      <c r="G4603" s="96">
        <v>63084131</v>
      </c>
    </row>
    <row r="4604" spans="1:7">
      <c r="A4604" s="95" t="s">
        <v>597</v>
      </c>
      <c r="D4604" s="95" t="s">
        <v>345</v>
      </c>
      <c r="E4604" s="96">
        <v>353400</v>
      </c>
      <c r="G4604" s="95" t="s">
        <v>345</v>
      </c>
    </row>
    <row r="4605" spans="1:7">
      <c r="A4605" s="95" t="s">
        <v>2201</v>
      </c>
      <c r="D4605" s="95" t="s">
        <v>9315</v>
      </c>
      <c r="E4605" s="96">
        <v>503000</v>
      </c>
      <c r="G4605" s="95" t="s">
        <v>345</v>
      </c>
    </row>
    <row r="4606" spans="1:7">
      <c r="A4606" s="95" t="s">
        <v>2147</v>
      </c>
      <c r="D4606" s="95" t="s">
        <v>9315</v>
      </c>
      <c r="F4606" s="96">
        <v>120000</v>
      </c>
      <c r="G4606" s="95" t="s">
        <v>345</v>
      </c>
    </row>
    <row r="4607" spans="1:7">
      <c r="A4607" s="95" t="s">
        <v>2148</v>
      </c>
      <c r="D4607" s="95" t="s">
        <v>9315</v>
      </c>
      <c r="F4607" s="96">
        <v>8000</v>
      </c>
      <c r="G4607" s="96">
        <v>62355731</v>
      </c>
    </row>
    <row r="4608" spans="1:7">
      <c r="A4608" s="95" t="s">
        <v>605</v>
      </c>
      <c r="D4608" s="95" t="s">
        <v>345</v>
      </c>
      <c r="E4608" s="96">
        <v>642000</v>
      </c>
      <c r="G4608" s="95" t="s">
        <v>345</v>
      </c>
    </row>
    <row r="4609" spans="1:7">
      <c r="A4609" s="95" t="s">
        <v>605</v>
      </c>
      <c r="D4609" s="95" t="s">
        <v>345</v>
      </c>
      <c r="E4609" s="96">
        <v>1560000</v>
      </c>
      <c r="G4609" s="95" t="s">
        <v>345</v>
      </c>
    </row>
    <row r="4610" spans="1:7">
      <c r="A4610" s="95" t="s">
        <v>605</v>
      </c>
      <c r="D4610" s="95" t="s">
        <v>345</v>
      </c>
      <c r="E4610" s="96">
        <v>16380</v>
      </c>
      <c r="G4610" s="95" t="s">
        <v>345</v>
      </c>
    </row>
    <row r="4611" spans="1:7">
      <c r="A4611" s="95" t="s">
        <v>605</v>
      </c>
      <c r="D4611" s="95" t="s">
        <v>345</v>
      </c>
      <c r="E4611" s="96">
        <v>53980</v>
      </c>
      <c r="G4611" s="95" t="s">
        <v>345</v>
      </c>
    </row>
    <row r="4612" spans="1:7">
      <c r="A4612" s="95" t="s">
        <v>605</v>
      </c>
      <c r="D4612" s="95" t="s">
        <v>345</v>
      </c>
      <c r="E4612" s="96">
        <v>82840</v>
      </c>
      <c r="G4612" s="95" t="s">
        <v>345</v>
      </c>
    </row>
    <row r="4613" spans="1:7">
      <c r="A4613" s="95" t="s">
        <v>605</v>
      </c>
      <c r="D4613" s="95" t="s">
        <v>345</v>
      </c>
      <c r="E4613" s="96">
        <v>5508040</v>
      </c>
      <c r="G4613" s="95" t="s">
        <v>345</v>
      </c>
    </row>
    <row r="4614" spans="1:7">
      <c r="A4614" s="95" t="s">
        <v>2011</v>
      </c>
      <c r="D4614" s="95" t="s">
        <v>345</v>
      </c>
      <c r="F4614" s="96">
        <v>197736</v>
      </c>
      <c r="G4614" s="96">
        <v>54690227</v>
      </c>
    </row>
    <row r="4615" spans="1:7">
      <c r="A4615" s="95" t="s">
        <v>2150</v>
      </c>
      <c r="D4615" s="95" t="s">
        <v>9315</v>
      </c>
      <c r="F4615" s="96">
        <v>35000</v>
      </c>
      <c r="G4615" s="96">
        <v>54725227</v>
      </c>
    </row>
    <row r="4616" spans="1:7">
      <c r="A4616" s="95" t="s">
        <v>660</v>
      </c>
      <c r="D4616" s="95" t="s">
        <v>345</v>
      </c>
      <c r="E4616" s="96">
        <v>867000</v>
      </c>
      <c r="G4616" s="95" t="s">
        <v>345</v>
      </c>
    </row>
    <row r="4617" spans="1:7">
      <c r="A4617" s="95" t="s">
        <v>660</v>
      </c>
      <c r="D4617" s="95" t="s">
        <v>345</v>
      </c>
      <c r="E4617" s="96">
        <v>589000</v>
      </c>
      <c r="G4617" s="95" t="s">
        <v>345</v>
      </c>
    </row>
    <row r="4618" spans="1:7">
      <c r="A4618" s="95" t="s">
        <v>660</v>
      </c>
      <c r="D4618" s="95" t="s">
        <v>345</v>
      </c>
      <c r="E4618" s="96">
        <v>1560000</v>
      </c>
      <c r="G4618" s="95" t="s">
        <v>345</v>
      </c>
    </row>
    <row r="4619" spans="1:7">
      <c r="A4619" s="95" t="s">
        <v>661</v>
      </c>
      <c r="D4619" s="95" t="s">
        <v>345</v>
      </c>
      <c r="E4619" s="96">
        <v>209030</v>
      </c>
      <c r="G4619" s="95" t="s">
        <v>345</v>
      </c>
    </row>
    <row r="4620" spans="1:7">
      <c r="A4620" s="95" t="s">
        <v>2017</v>
      </c>
      <c r="D4620" s="95" t="s">
        <v>345</v>
      </c>
      <c r="F4620" s="96">
        <v>55800</v>
      </c>
      <c r="G4620" s="96">
        <v>51555997</v>
      </c>
    </row>
    <row r="4621" spans="1:7">
      <c r="A4621" s="95" t="s">
        <v>680</v>
      </c>
      <c r="D4621" s="95" t="s">
        <v>345</v>
      </c>
      <c r="E4621" s="96">
        <v>50380</v>
      </c>
      <c r="G4621" s="96">
        <v>51505617</v>
      </c>
    </row>
    <row r="4622" spans="1:7">
      <c r="A4622" s="95" t="s">
        <v>2152</v>
      </c>
      <c r="D4622" s="95" t="s">
        <v>9315</v>
      </c>
      <c r="F4622" s="96">
        <v>15000</v>
      </c>
      <c r="G4622" s="96">
        <v>51520617</v>
      </c>
    </row>
    <row r="4623" spans="1:7">
      <c r="A4623" s="95" t="s">
        <v>696</v>
      </c>
      <c r="D4623" s="95" t="s">
        <v>345</v>
      </c>
      <c r="E4623" s="96">
        <v>2000000</v>
      </c>
      <c r="G4623" s="95" t="s">
        <v>345</v>
      </c>
    </row>
    <row r="4624" spans="1:7">
      <c r="A4624" s="95" t="s">
        <v>696</v>
      </c>
      <c r="D4624" s="95" t="s">
        <v>345</v>
      </c>
      <c r="E4624" s="96">
        <v>112420</v>
      </c>
      <c r="G4624" s="95" t="s">
        <v>345</v>
      </c>
    </row>
    <row r="4625" spans="1:7">
      <c r="A4625" s="95" t="s">
        <v>696</v>
      </c>
      <c r="D4625" s="95" t="s">
        <v>345</v>
      </c>
      <c r="E4625" s="96">
        <v>629660</v>
      </c>
      <c r="G4625" s="95" t="s">
        <v>345</v>
      </c>
    </row>
    <row r="4626" spans="1:7">
      <c r="A4626" s="95" t="s">
        <v>2153</v>
      </c>
      <c r="D4626" s="95" t="s">
        <v>9315</v>
      </c>
      <c r="F4626" s="96">
        <v>136000</v>
      </c>
      <c r="G4626" s="96">
        <v>48914537</v>
      </c>
    </row>
    <row r="4627" spans="1:7">
      <c r="A4627" s="95" t="s">
        <v>705</v>
      </c>
      <c r="D4627" s="95" t="s">
        <v>345</v>
      </c>
      <c r="E4627" s="96">
        <v>42000</v>
      </c>
      <c r="G4627" s="96">
        <v>48872537</v>
      </c>
    </row>
    <row r="4628" spans="1:7">
      <c r="A4628" s="95" t="s">
        <v>712</v>
      </c>
      <c r="D4628" s="95" t="s">
        <v>345</v>
      </c>
      <c r="E4628" s="96">
        <v>-16380</v>
      </c>
      <c r="G4628" s="95" t="s">
        <v>345</v>
      </c>
    </row>
    <row r="4629" spans="1:7">
      <c r="A4629" s="95" t="s">
        <v>713</v>
      </c>
      <c r="D4629" s="95" t="s">
        <v>345</v>
      </c>
      <c r="E4629" s="96">
        <v>144600</v>
      </c>
      <c r="G4629" s="96">
        <v>48744317</v>
      </c>
    </row>
    <row r="4630" spans="1:7">
      <c r="A4630" s="95" t="s">
        <v>721</v>
      </c>
      <c r="D4630" s="95" t="s">
        <v>345</v>
      </c>
      <c r="E4630" s="96">
        <v>114400</v>
      </c>
      <c r="G4630" s="96">
        <v>48629917</v>
      </c>
    </row>
    <row r="4631" spans="1:7">
      <c r="A4631" s="95" t="s">
        <v>2021</v>
      </c>
      <c r="D4631" s="95" t="s">
        <v>345</v>
      </c>
      <c r="F4631" s="96">
        <v>991100</v>
      </c>
      <c r="G4631" s="95" t="s">
        <v>345</v>
      </c>
    </row>
    <row r="4632" spans="1:7">
      <c r="A4632" s="95" t="s">
        <v>725</v>
      </c>
      <c r="D4632" s="95" t="s">
        <v>345</v>
      </c>
      <c r="E4632" s="96">
        <v>82300</v>
      </c>
      <c r="G4632" s="95" t="s">
        <v>345</v>
      </c>
    </row>
    <row r="4633" spans="1:7">
      <c r="A4633" s="95" t="s">
        <v>725</v>
      </c>
      <c r="D4633" s="95" t="s">
        <v>345</v>
      </c>
      <c r="E4633" s="96">
        <v>991100</v>
      </c>
      <c r="G4633" s="96">
        <v>48547617</v>
      </c>
    </row>
    <row r="4634" spans="1:7">
      <c r="A4634" s="95" t="s">
        <v>728</v>
      </c>
      <c r="D4634" s="95" t="s">
        <v>345</v>
      </c>
      <c r="E4634" s="96">
        <v>2300600</v>
      </c>
      <c r="G4634" s="95" t="s">
        <v>345</v>
      </c>
    </row>
    <row r="4635" spans="1:7">
      <c r="A4635" s="95" t="s">
        <v>728</v>
      </c>
      <c r="D4635" s="95" t="s">
        <v>345</v>
      </c>
      <c r="E4635" s="96">
        <v>27050</v>
      </c>
      <c r="G4635" s="96">
        <v>46219967</v>
      </c>
    </row>
    <row r="4636" spans="1:7">
      <c r="A4636" s="95" t="s">
        <v>736</v>
      </c>
      <c r="D4636" s="95" t="s">
        <v>345</v>
      </c>
      <c r="E4636" s="96">
        <v>30621019</v>
      </c>
      <c r="G4636" s="95" t="s">
        <v>345</v>
      </c>
    </row>
    <row r="4637" spans="1:7">
      <c r="A4637" s="95" t="s">
        <v>736</v>
      </c>
      <c r="D4637" s="95" t="s">
        <v>345</v>
      </c>
      <c r="E4637" s="96">
        <v>22990792</v>
      </c>
      <c r="G4637" s="95" t="s">
        <v>345</v>
      </c>
    </row>
    <row r="4638" spans="1:7">
      <c r="A4638" s="95" t="s">
        <v>2023</v>
      </c>
      <c r="D4638" s="95" t="s">
        <v>345</v>
      </c>
      <c r="F4638" s="96">
        <v>254950</v>
      </c>
      <c r="G4638" s="95" t="s">
        <v>345</v>
      </c>
    </row>
    <row r="4639" spans="1:7">
      <c r="A4639" s="95" t="s">
        <v>2024</v>
      </c>
      <c r="D4639" s="95" t="s">
        <v>345</v>
      </c>
      <c r="F4639" s="96">
        <v>259000</v>
      </c>
      <c r="G4639" s="95" t="s">
        <v>345</v>
      </c>
    </row>
    <row r="4640" spans="1:7">
      <c r="A4640" s="95" t="s">
        <v>2025</v>
      </c>
      <c r="D4640" s="95" t="s">
        <v>345</v>
      </c>
      <c r="F4640" s="96">
        <v>84000</v>
      </c>
      <c r="G4640" s="95" t="s">
        <v>345</v>
      </c>
    </row>
    <row r="4641" spans="1:7">
      <c r="A4641" s="95" t="s">
        <v>2028</v>
      </c>
      <c r="D4641" s="95" t="s">
        <v>345</v>
      </c>
      <c r="F4641" s="96">
        <v>162800</v>
      </c>
      <c r="G4641" s="96">
        <v>-6631094</v>
      </c>
    </row>
    <row r="4642" spans="1:7">
      <c r="A4642" s="95" t="s">
        <v>2159</v>
      </c>
      <c r="D4642" s="95" t="s">
        <v>9315</v>
      </c>
      <c r="F4642" s="96">
        <v>1560000</v>
      </c>
      <c r="G4642" s="96">
        <v>-5071094</v>
      </c>
    </row>
    <row r="4643" spans="1:7">
      <c r="A4643" s="95" t="s">
        <v>2106</v>
      </c>
      <c r="D4643" s="95" t="s">
        <v>345</v>
      </c>
      <c r="F4643" s="96">
        <v>180950</v>
      </c>
      <c r="G4643" s="95" t="s">
        <v>345</v>
      </c>
    </row>
    <row r="4644" spans="1:7">
      <c r="A4644" s="95" t="s">
        <v>2033</v>
      </c>
      <c r="D4644" s="95" t="s">
        <v>345</v>
      </c>
      <c r="F4644" s="96">
        <v>47500</v>
      </c>
      <c r="G4644" s="95" t="s">
        <v>345</v>
      </c>
    </row>
    <row r="4645" spans="1:7">
      <c r="A4645" s="95" t="s">
        <v>2037</v>
      </c>
      <c r="D4645" s="95" t="s">
        <v>9315</v>
      </c>
      <c r="F4645" s="96">
        <v>575500</v>
      </c>
      <c r="G4645" s="95" t="s">
        <v>345</v>
      </c>
    </row>
    <row r="4646" spans="1:7">
      <c r="A4646" s="95" t="s">
        <v>2038</v>
      </c>
      <c r="D4646" s="95" t="s">
        <v>9315</v>
      </c>
      <c r="F4646" s="96">
        <v>220000</v>
      </c>
      <c r="G4646" s="95" t="s">
        <v>345</v>
      </c>
    </row>
    <row r="4647" spans="1:7">
      <c r="A4647" s="95" t="s">
        <v>2039</v>
      </c>
      <c r="D4647" s="95" t="s">
        <v>9315</v>
      </c>
      <c r="F4647" s="96">
        <v>10910612</v>
      </c>
      <c r="G4647" s="95" t="s">
        <v>345</v>
      </c>
    </row>
    <row r="4648" spans="1:7">
      <c r="A4648" s="95" t="s">
        <v>2160</v>
      </c>
      <c r="D4648" s="95" t="s">
        <v>9315</v>
      </c>
      <c r="F4648" s="96">
        <v>116000</v>
      </c>
      <c r="G4648" s="95" t="s">
        <v>345</v>
      </c>
    </row>
    <row r="4649" spans="1:7">
      <c r="A4649" s="95" t="s">
        <v>2161</v>
      </c>
      <c r="D4649" s="95" t="s">
        <v>9315</v>
      </c>
      <c r="F4649" s="96">
        <v>1065000</v>
      </c>
      <c r="G4649" s="95" t="s">
        <v>345</v>
      </c>
    </row>
    <row r="4650" spans="1:7">
      <c r="A4650" s="95" t="s">
        <v>2162</v>
      </c>
      <c r="D4650" s="95" t="s">
        <v>9315</v>
      </c>
      <c r="F4650" s="96">
        <v>428000</v>
      </c>
      <c r="G4650" s="95" t="s">
        <v>345</v>
      </c>
    </row>
    <row r="4651" spans="1:7">
      <c r="A4651" s="95" t="s">
        <v>2163</v>
      </c>
      <c r="D4651" s="95" t="s">
        <v>9315</v>
      </c>
      <c r="F4651" s="96">
        <v>1768500</v>
      </c>
      <c r="G4651" s="95" t="s">
        <v>345</v>
      </c>
    </row>
    <row r="4652" spans="1:7">
      <c r="A4652" s="95" t="s">
        <v>2164</v>
      </c>
      <c r="D4652" s="95" t="s">
        <v>9315</v>
      </c>
      <c r="F4652" s="96">
        <v>11644078</v>
      </c>
      <c r="G4652" s="95" t="s">
        <v>345</v>
      </c>
    </row>
    <row r="4653" spans="1:7">
      <c r="A4653" s="95" t="s">
        <v>2040</v>
      </c>
      <c r="D4653" s="95" t="s">
        <v>9315</v>
      </c>
      <c r="F4653" s="96">
        <v>9541352</v>
      </c>
      <c r="G4653" s="95" t="s">
        <v>345</v>
      </c>
    </row>
    <row r="4654" spans="1:7">
      <c r="A4654" s="95" t="s">
        <v>2041</v>
      </c>
      <c r="D4654" s="95" t="s">
        <v>9315</v>
      </c>
      <c r="F4654" s="96">
        <v>1898754</v>
      </c>
      <c r="G4654" s="95" t="s">
        <v>345</v>
      </c>
    </row>
    <row r="4655" spans="1:7">
      <c r="A4655" s="95" t="s">
        <v>2165</v>
      </c>
      <c r="D4655" s="95" t="s">
        <v>9315</v>
      </c>
      <c r="F4655" s="96">
        <v>9782697</v>
      </c>
      <c r="G4655" s="95" t="s">
        <v>345</v>
      </c>
    </row>
    <row r="4656" spans="1:7">
      <c r="A4656" s="95" t="s">
        <v>2166</v>
      </c>
      <c r="D4656" s="95" t="s">
        <v>9315</v>
      </c>
      <c r="F4656" s="96">
        <v>10000545</v>
      </c>
      <c r="G4656" s="95" t="s">
        <v>345</v>
      </c>
    </row>
    <row r="4657" spans="1:7">
      <c r="A4657" s="95" t="s">
        <v>2167</v>
      </c>
      <c r="D4657" s="95" t="s">
        <v>9315</v>
      </c>
      <c r="F4657" s="96">
        <v>1713150</v>
      </c>
      <c r="G4657" s="95" t="s">
        <v>345</v>
      </c>
    </row>
    <row r="4658" spans="1:7">
      <c r="A4658" s="95" t="s">
        <v>2042</v>
      </c>
      <c r="D4658" s="95" t="s">
        <v>345</v>
      </c>
      <c r="F4658" s="96">
        <v>1179180</v>
      </c>
      <c r="G4658" s="95" t="s">
        <v>345</v>
      </c>
    </row>
    <row r="4659" spans="1:7">
      <c r="A4659" s="95" t="s">
        <v>2043</v>
      </c>
      <c r="D4659" s="95" t="s">
        <v>345</v>
      </c>
      <c r="F4659" s="96">
        <v>5355680</v>
      </c>
      <c r="G4659" s="96">
        <v>61356404</v>
      </c>
    </row>
    <row r="4660" spans="1:7">
      <c r="A4660" s="95" t="s">
        <v>376</v>
      </c>
      <c r="D4660" s="95" t="s">
        <v>345</v>
      </c>
      <c r="E4660" s="96">
        <v>72938611</v>
      </c>
      <c r="F4660" s="96">
        <v>70306884</v>
      </c>
      <c r="G4660" s="95" t="s">
        <v>345</v>
      </c>
    </row>
    <row r="4661" spans="1:7">
      <c r="A4661" s="95" t="s">
        <v>745</v>
      </c>
      <c r="D4661" s="95" t="s">
        <v>345</v>
      </c>
      <c r="E4661" s="96">
        <v>105000</v>
      </c>
      <c r="G4661" s="95" t="s">
        <v>345</v>
      </c>
    </row>
    <row r="4662" spans="1:7">
      <c r="A4662" s="95" t="s">
        <v>745</v>
      </c>
      <c r="D4662" s="95" t="s">
        <v>345</v>
      </c>
      <c r="E4662" s="96">
        <v>83000</v>
      </c>
      <c r="G4662" s="96">
        <v>61168404</v>
      </c>
    </row>
    <row r="4663" spans="1:7">
      <c r="A4663" s="95" t="s">
        <v>2107</v>
      </c>
      <c r="D4663" s="95" t="s">
        <v>345</v>
      </c>
      <c r="F4663" s="96">
        <v>460000</v>
      </c>
      <c r="G4663" s="95" t="s">
        <v>345</v>
      </c>
    </row>
    <row r="4664" spans="1:7">
      <c r="A4664" s="95" t="s">
        <v>753</v>
      </c>
      <c r="D4664" s="95" t="s">
        <v>345</v>
      </c>
      <c r="E4664" s="96">
        <v>47110</v>
      </c>
      <c r="G4664" s="95" t="s">
        <v>345</v>
      </c>
    </row>
    <row r="4665" spans="1:7">
      <c r="A4665" s="95" t="s">
        <v>753</v>
      </c>
      <c r="D4665" s="95" t="s">
        <v>345</v>
      </c>
      <c r="E4665" s="96">
        <v>33850</v>
      </c>
      <c r="G4665" s="95" t="s">
        <v>345</v>
      </c>
    </row>
    <row r="4666" spans="1:7">
      <c r="A4666" s="95" t="s">
        <v>753</v>
      </c>
      <c r="D4666" s="95" t="s">
        <v>345</v>
      </c>
      <c r="E4666" s="96">
        <v>42000</v>
      </c>
      <c r="G4666" s="95" t="s">
        <v>345</v>
      </c>
    </row>
    <row r="4667" spans="1:7">
      <c r="A4667" s="95" t="s">
        <v>753</v>
      </c>
      <c r="D4667" s="95" t="s">
        <v>345</v>
      </c>
      <c r="E4667" s="96">
        <v>460000</v>
      </c>
      <c r="G4667" s="96">
        <v>61045444</v>
      </c>
    </row>
    <row r="4668" spans="1:7">
      <c r="A4668" s="95" t="s">
        <v>760</v>
      </c>
      <c r="D4668" s="95" t="s">
        <v>345</v>
      </c>
      <c r="E4668" s="96">
        <v>-47110</v>
      </c>
      <c r="G4668" s="95" t="s">
        <v>345</v>
      </c>
    </row>
    <row r="4669" spans="1:7">
      <c r="A4669" s="95" t="s">
        <v>2170</v>
      </c>
      <c r="D4669" s="95" t="s">
        <v>9315</v>
      </c>
      <c r="F4669" s="96">
        <v>104000</v>
      </c>
      <c r="G4669" s="96">
        <v>61196554</v>
      </c>
    </row>
    <row r="4670" spans="1:7">
      <c r="A4670" s="95" t="s">
        <v>765</v>
      </c>
      <c r="D4670" s="95" t="s">
        <v>345</v>
      </c>
      <c r="E4670" s="96">
        <v>428000</v>
      </c>
      <c r="G4670" s="95" t="s">
        <v>345</v>
      </c>
    </row>
    <row r="4671" spans="1:7">
      <c r="A4671" s="95" t="s">
        <v>765</v>
      </c>
      <c r="D4671" s="95" t="s">
        <v>345</v>
      </c>
      <c r="E4671" s="96">
        <v>220000</v>
      </c>
      <c r="G4671" s="95" t="s">
        <v>345</v>
      </c>
    </row>
    <row r="4672" spans="1:7">
      <c r="A4672" s="95" t="s">
        <v>766</v>
      </c>
      <c r="D4672" s="95" t="s">
        <v>345</v>
      </c>
      <c r="E4672" s="96">
        <v>47500</v>
      </c>
      <c r="G4672" s="95" t="s">
        <v>345</v>
      </c>
    </row>
    <row r="4673" spans="1:7">
      <c r="A4673" s="95" t="s">
        <v>766</v>
      </c>
      <c r="D4673" s="95" t="s">
        <v>345</v>
      </c>
      <c r="E4673" s="96">
        <v>5536630</v>
      </c>
      <c r="G4673" s="95" t="s">
        <v>345</v>
      </c>
    </row>
    <row r="4674" spans="1:7">
      <c r="A4674" s="95" t="s">
        <v>766</v>
      </c>
      <c r="D4674" s="95" t="s">
        <v>345</v>
      </c>
      <c r="E4674" s="96">
        <v>197736</v>
      </c>
      <c r="G4674" s="95" t="s">
        <v>345</v>
      </c>
    </row>
    <row r="4675" spans="1:7">
      <c r="A4675" s="95" t="s">
        <v>766</v>
      </c>
      <c r="D4675" s="95" t="s">
        <v>345</v>
      </c>
      <c r="E4675" s="96">
        <v>55800</v>
      </c>
      <c r="G4675" s="95" t="s">
        <v>345</v>
      </c>
    </row>
    <row r="4676" spans="1:7">
      <c r="A4676" s="95" t="s">
        <v>766</v>
      </c>
      <c r="D4676" s="95" t="s">
        <v>345</v>
      </c>
      <c r="E4676" s="96">
        <v>122400</v>
      </c>
      <c r="G4676" s="95" t="s">
        <v>345</v>
      </c>
    </row>
    <row r="4677" spans="1:7">
      <c r="A4677" s="95" t="s">
        <v>766</v>
      </c>
      <c r="D4677" s="95" t="s">
        <v>345</v>
      </c>
      <c r="E4677" s="96">
        <v>254950</v>
      </c>
      <c r="G4677" s="96">
        <v>54333538</v>
      </c>
    </row>
    <row r="4678" spans="1:7">
      <c r="A4678" s="95" t="s">
        <v>2046</v>
      </c>
      <c r="D4678" s="95" t="s">
        <v>345</v>
      </c>
      <c r="F4678" s="96">
        <v>726000</v>
      </c>
      <c r="G4678" s="95" t="s">
        <v>345</v>
      </c>
    </row>
    <row r="4679" spans="1:7">
      <c r="A4679" s="95" t="s">
        <v>776</v>
      </c>
      <c r="D4679" s="95" t="s">
        <v>345</v>
      </c>
      <c r="E4679" s="96">
        <v>726000</v>
      </c>
      <c r="G4679" s="96">
        <v>54333538</v>
      </c>
    </row>
    <row r="4680" spans="1:7">
      <c r="A4680" s="95" t="s">
        <v>794</v>
      </c>
      <c r="D4680" s="95" t="s">
        <v>345</v>
      </c>
      <c r="E4680" s="96">
        <v>42000</v>
      </c>
      <c r="G4680" s="96">
        <v>54291538</v>
      </c>
    </row>
    <row r="4681" spans="1:7">
      <c r="A4681" s="95" t="s">
        <v>2174</v>
      </c>
      <c r="D4681" s="95" t="s">
        <v>9315</v>
      </c>
      <c r="F4681" s="96">
        <v>136000</v>
      </c>
      <c r="G4681" s="96">
        <v>54427538</v>
      </c>
    </row>
    <row r="4682" spans="1:7">
      <c r="A4682" s="95" t="s">
        <v>820</v>
      </c>
      <c r="D4682" s="95" t="s">
        <v>345</v>
      </c>
      <c r="E4682" s="96">
        <v>825000</v>
      </c>
      <c r="G4682" s="96">
        <v>53602538</v>
      </c>
    </row>
    <row r="4683" spans="1:7">
      <c r="A4683" s="95" t="s">
        <v>2055</v>
      </c>
      <c r="D4683" s="95" t="s">
        <v>345</v>
      </c>
      <c r="F4683" s="96">
        <v>6900</v>
      </c>
      <c r="G4683" s="95" t="s">
        <v>345</v>
      </c>
    </row>
    <row r="4684" spans="1:7">
      <c r="A4684" s="95" t="s">
        <v>2056</v>
      </c>
      <c r="D4684" s="95" t="s">
        <v>345</v>
      </c>
      <c r="F4684" s="96">
        <v>53900</v>
      </c>
      <c r="G4684" s="95" t="s">
        <v>345</v>
      </c>
    </row>
    <row r="4685" spans="1:7">
      <c r="A4685" s="95" t="s">
        <v>828</v>
      </c>
      <c r="D4685" s="95" t="s">
        <v>345</v>
      </c>
      <c r="E4685" s="96">
        <v>1065000</v>
      </c>
      <c r="G4685" s="95" t="s">
        <v>345</v>
      </c>
    </row>
    <row r="4686" spans="1:7">
      <c r="A4686" s="95" t="s">
        <v>828</v>
      </c>
      <c r="D4686" s="95" t="s">
        <v>345</v>
      </c>
      <c r="E4686" s="96">
        <v>691500</v>
      </c>
      <c r="G4686" s="95" t="s">
        <v>345</v>
      </c>
    </row>
    <row r="4687" spans="1:7">
      <c r="A4687" s="95" t="s">
        <v>829</v>
      </c>
      <c r="D4687" s="95" t="s">
        <v>345</v>
      </c>
      <c r="E4687" s="96">
        <v>53900</v>
      </c>
      <c r="G4687" s="95" t="s">
        <v>345</v>
      </c>
    </row>
    <row r="4688" spans="1:7">
      <c r="A4688" s="95" t="s">
        <v>829</v>
      </c>
      <c r="D4688" s="95" t="s">
        <v>345</v>
      </c>
      <c r="E4688" s="96">
        <v>213000</v>
      </c>
      <c r="G4688" s="95" t="s">
        <v>345</v>
      </c>
    </row>
    <row r="4689" spans="1:7">
      <c r="A4689" s="95" t="s">
        <v>829</v>
      </c>
      <c r="D4689" s="95" t="s">
        <v>345</v>
      </c>
      <c r="E4689" s="96">
        <v>6900</v>
      </c>
      <c r="G4689" s="95" t="s">
        <v>345</v>
      </c>
    </row>
    <row r="4690" spans="1:7">
      <c r="A4690" s="95" t="s">
        <v>829</v>
      </c>
      <c r="D4690" s="95" t="s">
        <v>345</v>
      </c>
      <c r="E4690" s="96">
        <v>14850</v>
      </c>
      <c r="G4690" s="95" t="s">
        <v>345</v>
      </c>
    </row>
    <row r="4691" spans="1:7">
      <c r="A4691" s="95" t="s">
        <v>2057</v>
      </c>
      <c r="D4691" s="95" t="s">
        <v>345</v>
      </c>
      <c r="F4691" s="96">
        <v>825000</v>
      </c>
      <c r="G4691" s="96">
        <v>52443188</v>
      </c>
    </row>
    <row r="4692" spans="1:7">
      <c r="A4692" s="95" t="s">
        <v>837</v>
      </c>
      <c r="D4692" s="95" t="s">
        <v>345</v>
      </c>
      <c r="E4692" s="96">
        <v>72160</v>
      </c>
      <c r="G4692" s="95" t="s">
        <v>345</v>
      </c>
    </row>
    <row r="4693" spans="1:7">
      <c r="A4693" s="95" t="s">
        <v>837</v>
      </c>
      <c r="D4693" s="95" t="s">
        <v>345</v>
      </c>
      <c r="E4693" s="96">
        <v>6900</v>
      </c>
      <c r="G4693" s="95" t="s">
        <v>345</v>
      </c>
    </row>
    <row r="4694" spans="1:7">
      <c r="A4694" s="95" t="s">
        <v>1762</v>
      </c>
      <c r="D4694" s="95" t="s">
        <v>345</v>
      </c>
      <c r="E4694" s="96">
        <v>-6900</v>
      </c>
      <c r="G4694" s="96">
        <v>52371028</v>
      </c>
    </row>
    <row r="4695" spans="1:7">
      <c r="A4695" s="95" t="s">
        <v>844</v>
      </c>
      <c r="D4695" s="95" t="s">
        <v>345</v>
      </c>
      <c r="E4695" s="96">
        <v>9560</v>
      </c>
      <c r="G4695" s="95" t="s">
        <v>345</v>
      </c>
    </row>
    <row r="4696" spans="1:7">
      <c r="A4696" s="95" t="s">
        <v>2108</v>
      </c>
      <c r="D4696" s="95" t="s">
        <v>345</v>
      </c>
      <c r="F4696" s="96">
        <v>66000</v>
      </c>
      <c r="G4696" s="96">
        <v>52427468</v>
      </c>
    </row>
    <row r="4697" spans="1:7">
      <c r="A4697" s="95" t="s">
        <v>2202</v>
      </c>
      <c r="D4697" s="95" t="s">
        <v>9315</v>
      </c>
      <c r="E4697" s="96">
        <v>314000</v>
      </c>
      <c r="G4697" s="95" t="s">
        <v>345</v>
      </c>
    </row>
    <row r="4698" spans="1:7">
      <c r="A4698" s="95" t="s">
        <v>850</v>
      </c>
      <c r="D4698" s="95" t="s">
        <v>345</v>
      </c>
      <c r="E4698" s="96">
        <v>2000000</v>
      </c>
      <c r="G4698" s="95" t="s">
        <v>345</v>
      </c>
    </row>
    <row r="4699" spans="1:7">
      <c r="A4699" s="95" t="s">
        <v>850</v>
      </c>
      <c r="D4699" s="95" t="s">
        <v>345</v>
      </c>
      <c r="E4699" s="96">
        <v>1590000</v>
      </c>
      <c r="G4699" s="95" t="s">
        <v>345</v>
      </c>
    </row>
    <row r="4700" spans="1:7">
      <c r="A4700" s="95" t="s">
        <v>850</v>
      </c>
      <c r="D4700" s="95" t="s">
        <v>345</v>
      </c>
      <c r="E4700" s="96">
        <v>42000</v>
      </c>
      <c r="G4700" s="95" t="s">
        <v>345</v>
      </c>
    </row>
    <row r="4701" spans="1:7">
      <c r="A4701" s="95" t="s">
        <v>850</v>
      </c>
      <c r="D4701" s="95" t="s">
        <v>345</v>
      </c>
      <c r="E4701" s="96">
        <v>10450</v>
      </c>
      <c r="G4701" s="95" t="s">
        <v>345</v>
      </c>
    </row>
    <row r="4702" spans="1:7">
      <c r="A4702" s="95" t="s">
        <v>850</v>
      </c>
      <c r="D4702" s="95" t="s">
        <v>345</v>
      </c>
      <c r="E4702" s="96">
        <v>13040</v>
      </c>
      <c r="G4702" s="95" t="s">
        <v>345</v>
      </c>
    </row>
    <row r="4703" spans="1:7">
      <c r="A4703" s="95" t="s">
        <v>2181</v>
      </c>
      <c r="D4703" s="95" t="s">
        <v>9315</v>
      </c>
      <c r="F4703" s="96">
        <v>97500</v>
      </c>
      <c r="G4703" s="96">
        <v>48555478</v>
      </c>
    </row>
    <row r="4704" spans="1:7">
      <c r="A4704" s="95" t="s">
        <v>2182</v>
      </c>
      <c r="D4704" s="95" t="s">
        <v>9315</v>
      </c>
      <c r="F4704" s="96">
        <v>7500</v>
      </c>
      <c r="G4704" s="96">
        <v>48562978</v>
      </c>
    </row>
    <row r="4705" spans="1:7">
      <c r="A4705" s="95" t="s">
        <v>863</v>
      </c>
      <c r="D4705" s="95" t="s">
        <v>345</v>
      </c>
      <c r="E4705" s="96">
        <v>110000</v>
      </c>
      <c r="G4705" s="95" t="s">
        <v>345</v>
      </c>
    </row>
    <row r="4706" spans="1:7">
      <c r="A4706" s="95" t="s">
        <v>863</v>
      </c>
      <c r="D4706" s="95" t="s">
        <v>345</v>
      </c>
      <c r="E4706" s="96">
        <v>174000</v>
      </c>
      <c r="G4706" s="95" t="s">
        <v>345</v>
      </c>
    </row>
    <row r="4707" spans="1:7">
      <c r="A4707" s="95" t="s">
        <v>864</v>
      </c>
      <c r="D4707" s="95" t="s">
        <v>345</v>
      </c>
      <c r="F4707" s="96">
        <v>9560</v>
      </c>
      <c r="G4707" s="95" t="s">
        <v>345</v>
      </c>
    </row>
    <row r="4708" spans="1:7">
      <c r="A4708" s="95" t="s">
        <v>2109</v>
      </c>
      <c r="D4708" s="95" t="s">
        <v>345</v>
      </c>
      <c r="F4708" s="96">
        <v>150000</v>
      </c>
      <c r="G4708" s="95" t="s">
        <v>345</v>
      </c>
    </row>
    <row r="4709" spans="1:7">
      <c r="A4709" s="95" t="s">
        <v>2064</v>
      </c>
      <c r="D4709" s="95" t="s">
        <v>345</v>
      </c>
      <c r="F4709" s="96">
        <v>3000</v>
      </c>
      <c r="G4709" s="96">
        <v>48441538</v>
      </c>
    </row>
    <row r="4710" spans="1:7">
      <c r="A4710" s="95" t="s">
        <v>2186</v>
      </c>
      <c r="D4710" s="95" t="s">
        <v>9315</v>
      </c>
      <c r="F4710" s="96">
        <v>12000</v>
      </c>
      <c r="G4710" s="96">
        <v>48453538</v>
      </c>
    </row>
    <row r="4711" spans="1:7">
      <c r="A4711" s="95" t="s">
        <v>2067</v>
      </c>
      <c r="D4711" s="95" t="s">
        <v>345</v>
      </c>
      <c r="F4711" s="96">
        <v>279500</v>
      </c>
      <c r="G4711" s="95" t="s">
        <v>345</v>
      </c>
    </row>
    <row r="4712" spans="1:7">
      <c r="A4712" s="95" t="s">
        <v>875</v>
      </c>
      <c r="D4712" s="95" t="s">
        <v>345</v>
      </c>
      <c r="E4712" s="96">
        <v>279500</v>
      </c>
      <c r="G4712" s="95" t="s">
        <v>345</v>
      </c>
    </row>
    <row r="4713" spans="1:7">
      <c r="A4713" s="95" t="s">
        <v>875</v>
      </c>
      <c r="D4713" s="95" t="s">
        <v>345</v>
      </c>
      <c r="E4713" s="96">
        <v>69000</v>
      </c>
      <c r="G4713" s="95" t="s">
        <v>345</v>
      </c>
    </row>
    <row r="4714" spans="1:7">
      <c r="A4714" s="95" t="s">
        <v>875</v>
      </c>
      <c r="D4714" s="95" t="s">
        <v>345</v>
      </c>
      <c r="E4714" s="96">
        <v>28350</v>
      </c>
      <c r="G4714" s="96">
        <v>48356188</v>
      </c>
    </row>
    <row r="4715" spans="1:7">
      <c r="A4715" s="95" t="s">
        <v>879</v>
      </c>
      <c r="D4715" s="95" t="s">
        <v>345</v>
      </c>
      <c r="E4715" s="96">
        <v>2316950</v>
      </c>
      <c r="G4715" s="95" t="s">
        <v>345</v>
      </c>
    </row>
    <row r="4716" spans="1:7">
      <c r="A4716" s="95" t="s">
        <v>879</v>
      </c>
      <c r="D4716" s="95" t="s">
        <v>345</v>
      </c>
      <c r="E4716" s="96">
        <v>34000</v>
      </c>
      <c r="G4716" s="95" t="s">
        <v>345</v>
      </c>
    </row>
    <row r="4717" spans="1:7">
      <c r="A4717" s="95" t="s">
        <v>2187</v>
      </c>
      <c r="D4717" s="95" t="s">
        <v>9315</v>
      </c>
      <c r="F4717" s="96">
        <v>153000</v>
      </c>
      <c r="G4717" s="96">
        <v>46158238</v>
      </c>
    </row>
    <row r="4718" spans="1:7">
      <c r="A4718" s="95" t="s">
        <v>885</v>
      </c>
      <c r="D4718" s="95" t="s">
        <v>345</v>
      </c>
      <c r="E4718" s="96">
        <v>110000</v>
      </c>
      <c r="G4718" s="95" t="s">
        <v>345</v>
      </c>
    </row>
    <row r="4719" spans="1:7">
      <c r="A4719" s="95" t="s">
        <v>2072</v>
      </c>
      <c r="D4719" s="95" t="s">
        <v>345</v>
      </c>
      <c r="F4719" s="96">
        <v>395472</v>
      </c>
      <c r="G4719" s="96">
        <v>46443710</v>
      </c>
    </row>
    <row r="4720" spans="1:7">
      <c r="A4720" s="95" t="s">
        <v>2074</v>
      </c>
      <c r="D4720" s="95" t="s">
        <v>345</v>
      </c>
      <c r="F4720" s="96">
        <v>72900</v>
      </c>
      <c r="G4720" s="95" t="s">
        <v>345</v>
      </c>
    </row>
    <row r="4721" spans="1:7">
      <c r="A4721" s="95" t="s">
        <v>895</v>
      </c>
      <c r="D4721" s="95" t="s">
        <v>345</v>
      </c>
      <c r="E4721" s="96">
        <v>7840</v>
      </c>
      <c r="G4721" s="95" t="s">
        <v>345</v>
      </c>
    </row>
    <row r="4722" spans="1:7">
      <c r="A4722" s="95" t="s">
        <v>895</v>
      </c>
      <c r="D4722" s="95" t="s">
        <v>345</v>
      </c>
      <c r="E4722" s="96">
        <v>110000</v>
      </c>
      <c r="G4722" s="95" t="s">
        <v>345</v>
      </c>
    </row>
    <row r="4723" spans="1:7">
      <c r="A4723" s="95" t="s">
        <v>895</v>
      </c>
      <c r="D4723" s="95" t="s">
        <v>345</v>
      </c>
      <c r="E4723" s="96">
        <v>90000</v>
      </c>
      <c r="G4723" s="95" t="s">
        <v>345</v>
      </c>
    </row>
    <row r="4724" spans="1:7">
      <c r="A4724" s="95" t="s">
        <v>895</v>
      </c>
      <c r="D4724" s="95" t="s">
        <v>345</v>
      </c>
      <c r="E4724" s="96">
        <v>72900</v>
      </c>
      <c r="G4724" s="95" t="s">
        <v>345</v>
      </c>
    </row>
    <row r="4725" spans="1:7">
      <c r="A4725" s="95" t="s">
        <v>2110</v>
      </c>
      <c r="D4725" s="95" t="s">
        <v>345</v>
      </c>
      <c r="F4725" s="96">
        <v>280000</v>
      </c>
      <c r="G4725" s="95" t="s">
        <v>345</v>
      </c>
    </row>
    <row r="4726" spans="1:7">
      <c r="A4726" s="95" t="s">
        <v>2076</v>
      </c>
      <c r="D4726" s="95" t="s">
        <v>345</v>
      </c>
      <c r="F4726" s="96">
        <v>7000</v>
      </c>
      <c r="G4726" s="95" t="s">
        <v>345</v>
      </c>
    </row>
    <row r="4727" spans="1:7">
      <c r="A4727" s="95" t="s">
        <v>2077</v>
      </c>
      <c r="D4727" s="95" t="s">
        <v>345</v>
      </c>
      <c r="F4727" s="96">
        <v>184600</v>
      </c>
      <c r="G4727" s="96">
        <v>46707470</v>
      </c>
    </row>
    <row r="4728" spans="1:7">
      <c r="A4728" s="95" t="s">
        <v>904</v>
      </c>
      <c r="D4728" s="95" t="s">
        <v>345</v>
      </c>
      <c r="E4728" s="96">
        <v>220000</v>
      </c>
      <c r="G4728" s="95" t="s">
        <v>345</v>
      </c>
    </row>
    <row r="4729" spans="1:7">
      <c r="A4729" s="95" t="s">
        <v>904</v>
      </c>
      <c r="D4729" s="95" t="s">
        <v>345</v>
      </c>
      <c r="E4729" s="96">
        <v>14000</v>
      </c>
      <c r="G4729" s="96">
        <v>46473470</v>
      </c>
    </row>
    <row r="4730" spans="1:7">
      <c r="A4730" s="95" t="s">
        <v>2079</v>
      </c>
      <c r="D4730" s="95" t="s">
        <v>345</v>
      </c>
      <c r="F4730" s="96">
        <v>102500</v>
      </c>
      <c r="G4730" s="95" t="s">
        <v>345</v>
      </c>
    </row>
    <row r="4731" spans="1:7">
      <c r="A4731" s="95" t="s">
        <v>909</v>
      </c>
      <c r="D4731" s="95" t="s">
        <v>345</v>
      </c>
      <c r="E4731" s="96">
        <v>31223348</v>
      </c>
      <c r="G4731" s="95" t="s">
        <v>345</v>
      </c>
    </row>
    <row r="4732" spans="1:7">
      <c r="A4732" s="95" t="s">
        <v>909</v>
      </c>
      <c r="D4732" s="95" t="s">
        <v>345</v>
      </c>
      <c r="E4732" s="96">
        <v>22554690</v>
      </c>
      <c r="G4732" s="95" t="s">
        <v>345</v>
      </c>
    </row>
    <row r="4733" spans="1:7">
      <c r="A4733" s="95" t="s">
        <v>909</v>
      </c>
      <c r="D4733" s="95" t="s">
        <v>345</v>
      </c>
      <c r="E4733" s="96">
        <v>142910</v>
      </c>
      <c r="G4733" s="95" t="s">
        <v>345</v>
      </c>
    </row>
    <row r="4734" spans="1:7">
      <c r="A4734" s="95" t="s">
        <v>909</v>
      </c>
      <c r="D4734" s="95" t="s">
        <v>345</v>
      </c>
      <c r="E4734" s="96">
        <v>80050</v>
      </c>
      <c r="G4734" s="95" t="s">
        <v>345</v>
      </c>
    </row>
    <row r="4735" spans="1:7">
      <c r="A4735" s="95" t="s">
        <v>909</v>
      </c>
      <c r="D4735" s="95" t="s">
        <v>345</v>
      </c>
      <c r="E4735" s="96">
        <v>102500</v>
      </c>
      <c r="G4735" s="95" t="s">
        <v>345</v>
      </c>
    </row>
    <row r="4736" spans="1:7">
      <c r="A4736" s="95" t="s">
        <v>2191</v>
      </c>
      <c r="D4736" s="95" t="s">
        <v>9315</v>
      </c>
      <c r="F4736" s="96">
        <v>2736780</v>
      </c>
      <c r="G4736" s="95" t="s">
        <v>345</v>
      </c>
    </row>
    <row r="4737" spans="1:7">
      <c r="A4737" s="95" t="s">
        <v>2082</v>
      </c>
      <c r="D4737" s="95" t="s">
        <v>9315</v>
      </c>
      <c r="F4737" s="96">
        <v>617573</v>
      </c>
      <c r="G4737" s="95" t="s">
        <v>345</v>
      </c>
    </row>
    <row r="4738" spans="1:7">
      <c r="A4738" s="95" t="s">
        <v>2083</v>
      </c>
      <c r="D4738" s="95" t="s">
        <v>9315</v>
      </c>
      <c r="F4738" s="96">
        <v>227500</v>
      </c>
      <c r="G4738" s="95" t="s">
        <v>345</v>
      </c>
    </row>
    <row r="4739" spans="1:7">
      <c r="A4739" s="95" t="s">
        <v>2192</v>
      </c>
      <c r="D4739" s="95" t="s">
        <v>9315</v>
      </c>
      <c r="F4739" s="96">
        <v>13594611</v>
      </c>
      <c r="G4739" s="95" t="s">
        <v>345</v>
      </c>
    </row>
    <row r="4740" spans="1:7">
      <c r="A4740" s="95" t="s">
        <v>2193</v>
      </c>
      <c r="D4740" s="95" t="s">
        <v>9315</v>
      </c>
      <c r="F4740" s="96">
        <v>666000</v>
      </c>
      <c r="G4740" s="95" t="s">
        <v>345</v>
      </c>
    </row>
    <row r="4741" spans="1:7">
      <c r="A4741" s="95" t="s">
        <v>2194</v>
      </c>
      <c r="D4741" s="95" t="s">
        <v>9315</v>
      </c>
      <c r="F4741" s="96">
        <v>671793</v>
      </c>
      <c r="G4741" s="95" t="s">
        <v>345</v>
      </c>
    </row>
    <row r="4742" spans="1:7">
      <c r="A4742" s="95" t="s">
        <v>2195</v>
      </c>
      <c r="D4742" s="95" t="s">
        <v>9315</v>
      </c>
      <c r="F4742" s="96">
        <v>3016500</v>
      </c>
      <c r="G4742" s="95" t="s">
        <v>345</v>
      </c>
    </row>
    <row r="4743" spans="1:7">
      <c r="A4743" s="95" t="s">
        <v>2196</v>
      </c>
      <c r="D4743" s="95" t="s">
        <v>9315</v>
      </c>
      <c r="F4743" s="96">
        <v>1017500</v>
      </c>
      <c r="G4743" s="95" t="s">
        <v>345</v>
      </c>
    </row>
    <row r="4744" spans="1:7">
      <c r="A4744" s="95" t="s">
        <v>2197</v>
      </c>
      <c r="D4744" s="95" t="s">
        <v>9315</v>
      </c>
      <c r="F4744" s="96">
        <v>1590000</v>
      </c>
      <c r="G4744" s="95" t="s">
        <v>345</v>
      </c>
    </row>
    <row r="4745" spans="1:7">
      <c r="A4745" s="95" t="s">
        <v>2084</v>
      </c>
      <c r="D4745" s="95" t="s">
        <v>345</v>
      </c>
      <c r="F4745" s="96">
        <v>8800</v>
      </c>
      <c r="G4745" s="95" t="s">
        <v>345</v>
      </c>
    </row>
    <row r="4746" spans="1:7">
      <c r="A4746" s="95" t="s">
        <v>2111</v>
      </c>
      <c r="D4746" s="95" t="s">
        <v>345</v>
      </c>
      <c r="F4746" s="96">
        <v>35000</v>
      </c>
      <c r="G4746" s="95" t="s">
        <v>345</v>
      </c>
    </row>
    <row r="4747" spans="1:7">
      <c r="A4747" s="95" t="s">
        <v>2085</v>
      </c>
      <c r="D4747" s="95" t="s">
        <v>345</v>
      </c>
      <c r="F4747" s="96">
        <v>8193380</v>
      </c>
      <c r="G4747" s="95" t="s">
        <v>345</v>
      </c>
    </row>
    <row r="4748" spans="1:7">
      <c r="A4748" s="95" t="s">
        <v>2112</v>
      </c>
      <c r="D4748" s="95" t="s">
        <v>345</v>
      </c>
      <c r="F4748" s="96">
        <v>523000</v>
      </c>
      <c r="G4748" s="95" t="s">
        <v>345</v>
      </c>
    </row>
    <row r="4749" spans="1:7">
      <c r="A4749" s="95" t="s">
        <v>2086</v>
      </c>
      <c r="D4749" s="95" t="s">
        <v>345</v>
      </c>
      <c r="F4749" s="96">
        <v>12000</v>
      </c>
      <c r="G4749" s="95" t="s">
        <v>345</v>
      </c>
    </row>
    <row r="4750" spans="1:7">
      <c r="A4750" s="95" t="s">
        <v>2088</v>
      </c>
      <c r="D4750" s="95" t="s">
        <v>345</v>
      </c>
      <c r="F4750" s="96">
        <v>128510</v>
      </c>
      <c r="G4750" s="95" t="s">
        <v>345</v>
      </c>
    </row>
    <row r="4751" spans="1:7">
      <c r="A4751" s="95" t="s">
        <v>2089</v>
      </c>
      <c r="D4751" s="95" t="s">
        <v>9315</v>
      </c>
      <c r="F4751" s="96">
        <v>12724723</v>
      </c>
      <c r="G4751" s="95" t="s">
        <v>345</v>
      </c>
    </row>
    <row r="4752" spans="1:7">
      <c r="A4752" s="95" t="s">
        <v>2092</v>
      </c>
      <c r="D4752" s="95" t="s">
        <v>9315</v>
      </c>
      <c r="F4752" s="96">
        <v>9733209</v>
      </c>
      <c r="G4752" s="95" t="s">
        <v>345</v>
      </c>
    </row>
    <row r="4753" spans="1:7">
      <c r="A4753" s="95" t="s">
        <v>2093</v>
      </c>
      <c r="D4753" s="95" t="s">
        <v>9315</v>
      </c>
      <c r="F4753" s="96">
        <v>3024428</v>
      </c>
      <c r="G4753" s="95" t="s">
        <v>345</v>
      </c>
    </row>
    <row r="4754" spans="1:7">
      <c r="A4754" s="95" t="s">
        <v>2198</v>
      </c>
      <c r="D4754" s="95" t="s">
        <v>9315</v>
      </c>
      <c r="F4754" s="96">
        <v>11042701</v>
      </c>
      <c r="G4754" s="95" t="s">
        <v>345</v>
      </c>
    </row>
    <row r="4755" spans="1:7">
      <c r="A4755" s="95" t="s">
        <v>2199</v>
      </c>
      <c r="D4755" s="95" t="s">
        <v>9315</v>
      </c>
      <c r="F4755" s="96">
        <v>11379361</v>
      </c>
      <c r="G4755" s="95" t="s">
        <v>345</v>
      </c>
    </row>
    <row r="4756" spans="1:7">
      <c r="A4756" s="95" t="s">
        <v>2113</v>
      </c>
      <c r="D4756" s="95" t="s">
        <v>345</v>
      </c>
      <c r="F4756" s="96">
        <v>180000</v>
      </c>
      <c r="G4756" s="95" t="s">
        <v>345</v>
      </c>
    </row>
    <row r="4757" spans="1:7">
      <c r="A4757" s="95" t="s">
        <v>2095</v>
      </c>
      <c r="D4757" s="95" t="s">
        <v>345</v>
      </c>
      <c r="F4757" s="96">
        <v>210000</v>
      </c>
      <c r="G4757" s="95" t="s">
        <v>345</v>
      </c>
    </row>
    <row r="4758" spans="1:7">
      <c r="A4758" s="95" t="s">
        <v>2096</v>
      </c>
      <c r="D4758" s="95" t="s">
        <v>345</v>
      </c>
      <c r="F4758" s="96">
        <v>51000</v>
      </c>
      <c r="G4758" s="95" t="s">
        <v>345</v>
      </c>
    </row>
    <row r="4759" spans="1:7">
      <c r="A4759" s="95" t="s">
        <v>2097</v>
      </c>
      <c r="D4759" s="95" t="s">
        <v>345</v>
      </c>
      <c r="F4759" s="96">
        <v>553950</v>
      </c>
      <c r="G4759" s="95" t="s">
        <v>345</v>
      </c>
    </row>
    <row r="4760" spans="1:7">
      <c r="A4760" s="95" t="s">
        <v>2098</v>
      </c>
      <c r="D4760" s="95" t="s">
        <v>345</v>
      </c>
      <c r="F4760" s="96">
        <v>226560</v>
      </c>
      <c r="G4760" s="95" t="s">
        <v>345</v>
      </c>
    </row>
    <row r="4761" spans="1:7">
      <c r="A4761" s="95" t="s">
        <v>2099</v>
      </c>
      <c r="D4761" s="95" t="s">
        <v>345</v>
      </c>
      <c r="F4761" s="96">
        <v>10450</v>
      </c>
      <c r="G4761" s="95" t="s">
        <v>345</v>
      </c>
    </row>
    <row r="4762" spans="1:7">
      <c r="A4762" s="95" t="s">
        <v>2100</v>
      </c>
      <c r="D4762" s="95" t="s">
        <v>9315</v>
      </c>
      <c r="F4762" s="96">
        <v>220000</v>
      </c>
      <c r="G4762" s="95" t="s">
        <v>345</v>
      </c>
    </row>
    <row r="4763" spans="1:7">
      <c r="A4763" s="95" t="s">
        <v>2101</v>
      </c>
      <c r="D4763" s="95" t="s">
        <v>345</v>
      </c>
      <c r="F4763" s="96">
        <v>38500</v>
      </c>
      <c r="G4763" s="96">
        <v>74906301</v>
      </c>
    </row>
    <row r="4764" spans="1:7">
      <c r="A4764" s="95" t="s">
        <v>396</v>
      </c>
      <c r="D4764" s="95" t="s">
        <v>345</v>
      </c>
      <c r="E4764" s="96">
        <v>73016264</v>
      </c>
      <c r="F4764" s="96">
        <v>86566161</v>
      </c>
      <c r="G4764" s="95" t="s">
        <v>345</v>
      </c>
    </row>
    <row r="4765" spans="1:7">
      <c r="A4765" s="95" t="s">
        <v>397</v>
      </c>
      <c r="D4765" s="95" t="s">
        <v>345</v>
      </c>
      <c r="E4765" s="96">
        <v>229486046</v>
      </c>
      <c r="F4765" s="96">
        <v>304392347</v>
      </c>
      <c r="G4765" s="96">
        <v>74906301</v>
      </c>
    </row>
    <row r="4766" spans="1:7">
      <c r="A4766" s="95" t="s">
        <v>398</v>
      </c>
    </row>
    <row r="4768" spans="1:7">
      <c r="A4768" s="95" t="s">
        <v>9137</v>
      </c>
    </row>
    <row r="4769" spans="1:7">
      <c r="A4769" s="95" t="s">
        <v>338</v>
      </c>
      <c r="D4769" s="95" t="s">
        <v>341</v>
      </c>
      <c r="E4769" s="95" t="s">
        <v>342</v>
      </c>
      <c r="F4769" s="95" t="s">
        <v>343</v>
      </c>
      <c r="G4769" s="95" t="s">
        <v>344</v>
      </c>
    </row>
    <row r="4770" spans="1:7">
      <c r="A4770" s="95" t="s">
        <v>345</v>
      </c>
      <c r="D4770" s="95" t="s">
        <v>345</v>
      </c>
      <c r="F4770" s="96">
        <v>158868016</v>
      </c>
      <c r="G4770" s="96">
        <v>158868016</v>
      </c>
    </row>
    <row r="4771" spans="1:7">
      <c r="A4771" s="95" t="s">
        <v>2203</v>
      </c>
      <c r="D4771" s="95" t="s">
        <v>400</v>
      </c>
      <c r="F4771" s="96">
        <v>12551</v>
      </c>
      <c r="G4771" s="95" t="s">
        <v>345</v>
      </c>
    </row>
    <row r="4772" spans="1:7">
      <c r="A4772" s="95" t="s">
        <v>2203</v>
      </c>
      <c r="D4772" s="95" t="s">
        <v>400</v>
      </c>
      <c r="F4772" s="96">
        <v>6600</v>
      </c>
      <c r="G4772" s="95" t="s">
        <v>345</v>
      </c>
    </row>
    <row r="4773" spans="1:7">
      <c r="A4773" s="95" t="s">
        <v>2203</v>
      </c>
      <c r="D4773" s="95" t="s">
        <v>349</v>
      </c>
      <c r="F4773" s="96">
        <v>6600</v>
      </c>
      <c r="G4773" s="95" t="s">
        <v>345</v>
      </c>
    </row>
    <row r="4774" spans="1:7">
      <c r="A4774" s="95" t="s">
        <v>399</v>
      </c>
      <c r="D4774" s="95" t="s">
        <v>345</v>
      </c>
      <c r="E4774" s="96">
        <v>1100</v>
      </c>
      <c r="G4774" s="95" t="s">
        <v>345</v>
      </c>
    </row>
    <row r="4775" spans="1:7">
      <c r="A4775" s="95" t="s">
        <v>2204</v>
      </c>
      <c r="D4775" s="95" t="s">
        <v>415</v>
      </c>
      <c r="F4775" s="96">
        <v>30000</v>
      </c>
      <c r="G4775" s="95" t="s">
        <v>345</v>
      </c>
    </row>
    <row r="4776" spans="1:7">
      <c r="A4776" s="95" t="s">
        <v>2204</v>
      </c>
      <c r="D4776" s="95" t="s">
        <v>479</v>
      </c>
      <c r="F4776" s="96">
        <v>100000</v>
      </c>
      <c r="G4776" s="95" t="s">
        <v>345</v>
      </c>
    </row>
    <row r="4777" spans="1:7">
      <c r="A4777" s="95" t="s">
        <v>2205</v>
      </c>
      <c r="D4777" s="95" t="s">
        <v>1958</v>
      </c>
      <c r="F4777" s="96">
        <v>1500</v>
      </c>
      <c r="G4777" s="95" t="s">
        <v>345</v>
      </c>
    </row>
    <row r="4778" spans="1:7">
      <c r="A4778" s="95" t="s">
        <v>2205</v>
      </c>
      <c r="D4778" s="95" t="s">
        <v>1958</v>
      </c>
      <c r="F4778" s="96">
        <v>3800</v>
      </c>
      <c r="G4778" s="95" t="s">
        <v>345</v>
      </c>
    </row>
    <row r="4779" spans="1:7">
      <c r="A4779" s="95" t="s">
        <v>2205</v>
      </c>
      <c r="D4779" s="95" t="s">
        <v>1958</v>
      </c>
      <c r="F4779" s="96">
        <v>3000</v>
      </c>
      <c r="G4779" s="96">
        <v>159030967</v>
      </c>
    </row>
    <row r="4780" spans="1:7">
      <c r="A4780" s="95" t="s">
        <v>2206</v>
      </c>
      <c r="D4780" s="95" t="s">
        <v>415</v>
      </c>
      <c r="F4780" s="96">
        <v>78000</v>
      </c>
      <c r="G4780" s="95" t="s">
        <v>345</v>
      </c>
    </row>
    <row r="4781" spans="1:7">
      <c r="A4781" s="95" t="s">
        <v>402</v>
      </c>
      <c r="D4781" s="95" t="s">
        <v>345</v>
      </c>
      <c r="E4781" s="96">
        <v>1320</v>
      </c>
      <c r="G4781" s="95" t="s">
        <v>345</v>
      </c>
    </row>
    <row r="4782" spans="1:7">
      <c r="A4782" s="95" t="s">
        <v>2207</v>
      </c>
      <c r="D4782" s="95" t="s">
        <v>400</v>
      </c>
      <c r="F4782" s="96">
        <v>123100</v>
      </c>
      <c r="G4782" s="95" t="s">
        <v>345</v>
      </c>
    </row>
    <row r="4783" spans="1:7">
      <c r="A4783" s="95" t="s">
        <v>2208</v>
      </c>
      <c r="D4783" s="95" t="s">
        <v>9315</v>
      </c>
      <c r="F4783" s="96">
        <v>9900</v>
      </c>
      <c r="G4783" s="96">
        <v>159240647</v>
      </c>
    </row>
    <row r="4784" spans="1:7">
      <c r="A4784" s="95" t="s">
        <v>2209</v>
      </c>
      <c r="D4784" s="95" t="s">
        <v>400</v>
      </c>
      <c r="F4784" s="96">
        <v>974507</v>
      </c>
      <c r="G4784" s="95" t="s">
        <v>345</v>
      </c>
    </row>
    <row r="4785" spans="1:7">
      <c r="A4785" s="95" t="s">
        <v>403</v>
      </c>
      <c r="D4785" s="95" t="s">
        <v>345</v>
      </c>
      <c r="E4785" s="96">
        <v>2860</v>
      </c>
      <c r="G4785" s="95" t="s">
        <v>345</v>
      </c>
    </row>
    <row r="4786" spans="1:7">
      <c r="A4786" s="95" t="s">
        <v>1955</v>
      </c>
      <c r="D4786" s="95" t="s">
        <v>415</v>
      </c>
      <c r="F4786" s="96">
        <v>24750</v>
      </c>
      <c r="G4786" s="95" t="s">
        <v>345</v>
      </c>
    </row>
    <row r="4787" spans="1:7">
      <c r="A4787" s="95" t="s">
        <v>1955</v>
      </c>
      <c r="D4787" s="95" t="s">
        <v>9315</v>
      </c>
      <c r="F4787" s="96">
        <v>11000</v>
      </c>
      <c r="G4787" s="95" t="s">
        <v>345</v>
      </c>
    </row>
    <row r="4788" spans="1:7">
      <c r="A4788" s="95" t="s">
        <v>1955</v>
      </c>
      <c r="D4788" s="95" t="s">
        <v>415</v>
      </c>
      <c r="F4788" s="96">
        <v>24750</v>
      </c>
      <c r="G4788" s="95" t="s">
        <v>345</v>
      </c>
    </row>
    <row r="4789" spans="1:7">
      <c r="A4789" s="95" t="s">
        <v>1955</v>
      </c>
      <c r="D4789" s="95" t="s">
        <v>9315</v>
      </c>
      <c r="F4789" s="96">
        <v>11000</v>
      </c>
      <c r="G4789" s="95" t="s">
        <v>345</v>
      </c>
    </row>
    <row r="4790" spans="1:7">
      <c r="A4790" s="95" t="s">
        <v>1955</v>
      </c>
      <c r="D4790" s="95" t="s">
        <v>415</v>
      </c>
      <c r="F4790" s="96">
        <v>24750</v>
      </c>
      <c r="G4790" s="96">
        <v>160308544</v>
      </c>
    </row>
    <row r="4791" spans="1:7">
      <c r="A4791" s="95" t="s">
        <v>2210</v>
      </c>
      <c r="D4791" s="95" t="s">
        <v>415</v>
      </c>
      <c r="F4791" s="96">
        <v>46600</v>
      </c>
      <c r="G4791" s="95" t="s">
        <v>345</v>
      </c>
    </row>
    <row r="4792" spans="1:7">
      <c r="A4792" s="95" t="s">
        <v>2211</v>
      </c>
      <c r="D4792" s="95" t="s">
        <v>400</v>
      </c>
      <c r="F4792" s="96">
        <v>38000</v>
      </c>
      <c r="G4792" s="95" t="s">
        <v>345</v>
      </c>
    </row>
    <row r="4793" spans="1:7">
      <c r="A4793" s="95" t="s">
        <v>2212</v>
      </c>
      <c r="D4793" s="95" t="s">
        <v>9315</v>
      </c>
      <c r="F4793" s="96">
        <v>14000</v>
      </c>
      <c r="G4793" s="95" t="s">
        <v>345</v>
      </c>
    </row>
    <row r="4794" spans="1:7">
      <c r="A4794" s="95" t="s">
        <v>2212</v>
      </c>
      <c r="D4794" s="95" t="s">
        <v>9315</v>
      </c>
      <c r="F4794" s="96">
        <v>17900</v>
      </c>
      <c r="G4794" s="95" t="s">
        <v>345</v>
      </c>
    </row>
    <row r="4795" spans="1:7">
      <c r="A4795" s="95" t="s">
        <v>2114</v>
      </c>
      <c r="D4795" s="95" t="s">
        <v>9315</v>
      </c>
      <c r="F4795" s="96">
        <v>12000</v>
      </c>
      <c r="G4795" s="95" t="s">
        <v>345</v>
      </c>
    </row>
    <row r="4796" spans="1:7">
      <c r="A4796" s="95" t="s">
        <v>2115</v>
      </c>
      <c r="D4796" s="95" t="s">
        <v>9315</v>
      </c>
      <c r="F4796" s="96">
        <v>60000</v>
      </c>
      <c r="G4796" s="95" t="s">
        <v>345</v>
      </c>
    </row>
    <row r="4797" spans="1:7">
      <c r="A4797" s="95" t="s">
        <v>2213</v>
      </c>
      <c r="D4797" s="95" t="s">
        <v>562</v>
      </c>
      <c r="F4797" s="96">
        <v>14100</v>
      </c>
      <c r="G4797" s="95" t="s">
        <v>345</v>
      </c>
    </row>
    <row r="4798" spans="1:7">
      <c r="A4798" s="95" t="s">
        <v>2214</v>
      </c>
      <c r="D4798" s="95" t="s">
        <v>415</v>
      </c>
      <c r="F4798" s="96">
        <v>35000</v>
      </c>
      <c r="G4798" s="95" t="s">
        <v>345</v>
      </c>
    </row>
    <row r="4799" spans="1:7">
      <c r="A4799" s="95" t="s">
        <v>2215</v>
      </c>
      <c r="D4799" s="95" t="s">
        <v>2216</v>
      </c>
      <c r="F4799" s="96">
        <v>40000</v>
      </c>
      <c r="G4799" s="95" t="s">
        <v>345</v>
      </c>
    </row>
    <row r="4800" spans="1:7">
      <c r="A4800" s="95" t="s">
        <v>2215</v>
      </c>
      <c r="D4800" s="95" t="s">
        <v>2216</v>
      </c>
      <c r="E4800" s="96">
        <v>1440</v>
      </c>
      <c r="G4800" s="95" t="s">
        <v>345</v>
      </c>
    </row>
    <row r="4801" spans="1:7">
      <c r="A4801" s="95" t="s">
        <v>2215</v>
      </c>
      <c r="D4801" s="95" t="s">
        <v>2216</v>
      </c>
      <c r="F4801" s="96">
        <v>3000</v>
      </c>
      <c r="G4801" s="95" t="s">
        <v>345</v>
      </c>
    </row>
    <row r="4802" spans="1:7">
      <c r="A4802" s="95" t="s">
        <v>2215</v>
      </c>
      <c r="D4802" s="95" t="s">
        <v>2216</v>
      </c>
      <c r="E4802" s="95">
        <v>108</v>
      </c>
      <c r="G4802" s="95" t="s">
        <v>345</v>
      </c>
    </row>
    <row r="4803" spans="1:7">
      <c r="A4803" s="95" t="s">
        <v>2217</v>
      </c>
      <c r="D4803" s="95" t="s">
        <v>400</v>
      </c>
      <c r="F4803" s="96">
        <v>6500</v>
      </c>
      <c r="G4803" s="95" t="s">
        <v>345</v>
      </c>
    </row>
    <row r="4804" spans="1:7">
      <c r="A4804" s="95" t="s">
        <v>2218</v>
      </c>
      <c r="D4804" s="95" t="s">
        <v>400</v>
      </c>
      <c r="F4804" s="96">
        <v>2400</v>
      </c>
      <c r="G4804" s="95" t="s">
        <v>345</v>
      </c>
    </row>
    <row r="4805" spans="1:7">
      <c r="A4805" s="95" t="s">
        <v>2219</v>
      </c>
      <c r="D4805" s="95" t="s">
        <v>400</v>
      </c>
      <c r="F4805" s="96">
        <v>32000</v>
      </c>
      <c r="G4805" s="95" t="s">
        <v>345</v>
      </c>
    </row>
    <row r="4806" spans="1:7">
      <c r="A4806" s="95" t="s">
        <v>2220</v>
      </c>
      <c r="D4806" s="95" t="s">
        <v>400</v>
      </c>
      <c r="F4806" s="96">
        <v>65480</v>
      </c>
      <c r="G4806" s="95" t="s">
        <v>345</v>
      </c>
    </row>
    <row r="4807" spans="1:7">
      <c r="A4807" s="95" t="s">
        <v>404</v>
      </c>
      <c r="D4807" s="95" t="s">
        <v>345</v>
      </c>
      <c r="E4807" s="96">
        <v>220000</v>
      </c>
      <c r="G4807" s="95" t="s">
        <v>345</v>
      </c>
    </row>
    <row r="4808" spans="1:7">
      <c r="A4808" s="95" t="s">
        <v>404</v>
      </c>
      <c r="D4808" s="95" t="s">
        <v>400</v>
      </c>
      <c r="F4808" s="96">
        <v>12500</v>
      </c>
      <c r="G4808" s="95" t="s">
        <v>345</v>
      </c>
    </row>
    <row r="4809" spans="1:7">
      <c r="A4809" s="95" t="s">
        <v>404</v>
      </c>
      <c r="D4809" s="95" t="s">
        <v>400</v>
      </c>
      <c r="E4809" s="96">
        <v>12500</v>
      </c>
      <c r="G4809" s="95" t="s">
        <v>345</v>
      </c>
    </row>
    <row r="4810" spans="1:7">
      <c r="A4810" s="95" t="s">
        <v>407</v>
      </c>
      <c r="D4810" s="95" t="s">
        <v>345</v>
      </c>
      <c r="E4810" s="96">
        <v>4721</v>
      </c>
      <c r="G4810" s="95" t="s">
        <v>345</v>
      </c>
    </row>
    <row r="4811" spans="1:7">
      <c r="A4811" s="95" t="s">
        <v>2221</v>
      </c>
      <c r="D4811" s="95" t="s">
        <v>400</v>
      </c>
      <c r="F4811" s="96">
        <v>30000</v>
      </c>
      <c r="G4811" s="95" t="s">
        <v>345</v>
      </c>
    </row>
    <row r="4812" spans="1:7">
      <c r="A4812" s="95" t="s">
        <v>2222</v>
      </c>
      <c r="D4812" s="95" t="s">
        <v>400</v>
      </c>
      <c r="F4812" s="96">
        <v>116450</v>
      </c>
      <c r="G4812" s="95" t="s">
        <v>345</v>
      </c>
    </row>
    <row r="4813" spans="1:7">
      <c r="A4813" s="95" t="s">
        <v>2223</v>
      </c>
      <c r="D4813" s="95" t="s">
        <v>400</v>
      </c>
      <c r="F4813" s="96">
        <v>92400</v>
      </c>
      <c r="G4813" s="95" t="s">
        <v>345</v>
      </c>
    </row>
    <row r="4814" spans="1:7">
      <c r="A4814" s="95" t="s">
        <v>2224</v>
      </c>
      <c r="D4814" s="95" t="s">
        <v>400</v>
      </c>
      <c r="F4814" s="96">
        <v>440000</v>
      </c>
      <c r="G4814" s="95" t="s">
        <v>345</v>
      </c>
    </row>
    <row r="4815" spans="1:7">
      <c r="A4815" s="95" t="s">
        <v>2224</v>
      </c>
      <c r="D4815" s="95" t="s">
        <v>400</v>
      </c>
      <c r="F4815" s="96">
        <v>220120</v>
      </c>
      <c r="G4815" s="95" t="s">
        <v>345</v>
      </c>
    </row>
    <row r="4816" spans="1:7">
      <c r="A4816" s="95" t="s">
        <v>2224</v>
      </c>
      <c r="D4816" s="95" t="s">
        <v>400</v>
      </c>
      <c r="F4816" s="96">
        <v>220120</v>
      </c>
      <c r="G4816" s="95" t="s">
        <v>345</v>
      </c>
    </row>
    <row r="4817" spans="1:7">
      <c r="A4817" s="95" t="s">
        <v>2224</v>
      </c>
      <c r="D4817" s="95" t="s">
        <v>400</v>
      </c>
      <c r="F4817" s="96">
        <v>220000</v>
      </c>
      <c r="G4817" s="95" t="s">
        <v>345</v>
      </c>
    </row>
    <row r="4818" spans="1:7">
      <c r="A4818" s="95" t="s">
        <v>2224</v>
      </c>
      <c r="D4818" s="95" t="s">
        <v>400</v>
      </c>
      <c r="F4818" s="96">
        <v>220120</v>
      </c>
      <c r="G4818" s="95" t="s">
        <v>345</v>
      </c>
    </row>
    <row r="4819" spans="1:7">
      <c r="A4819" s="95" t="s">
        <v>2224</v>
      </c>
      <c r="D4819" s="95" t="s">
        <v>400</v>
      </c>
      <c r="F4819" s="96">
        <v>55000</v>
      </c>
      <c r="G4819" s="95" t="s">
        <v>345</v>
      </c>
    </row>
    <row r="4820" spans="1:7">
      <c r="A4820" s="95" t="s">
        <v>2224</v>
      </c>
      <c r="D4820" s="95" t="s">
        <v>400</v>
      </c>
      <c r="F4820" s="96">
        <v>285000</v>
      </c>
      <c r="G4820" s="95" t="s">
        <v>345</v>
      </c>
    </row>
    <row r="4821" spans="1:7">
      <c r="A4821" s="95" t="s">
        <v>408</v>
      </c>
      <c r="D4821" s="95" t="s">
        <v>345</v>
      </c>
      <c r="E4821" s="96">
        <v>3740</v>
      </c>
      <c r="G4821" s="95" t="s">
        <v>345</v>
      </c>
    </row>
    <row r="4822" spans="1:7">
      <c r="A4822" s="95" t="s">
        <v>409</v>
      </c>
      <c r="D4822" s="95" t="s">
        <v>345</v>
      </c>
      <c r="E4822" s="96">
        <v>396684</v>
      </c>
      <c r="G4822" s="95" t="s">
        <v>345</v>
      </c>
    </row>
    <row r="4823" spans="1:7">
      <c r="A4823" s="95" t="s">
        <v>409</v>
      </c>
      <c r="D4823" s="95" t="s">
        <v>345</v>
      </c>
      <c r="E4823" s="95">
        <v>660</v>
      </c>
      <c r="G4823" s="95" t="s">
        <v>345</v>
      </c>
    </row>
    <row r="4824" spans="1:7">
      <c r="A4824" s="95" t="s">
        <v>409</v>
      </c>
      <c r="D4824" s="95" t="s">
        <v>345</v>
      </c>
      <c r="E4824" s="96">
        <v>-236827</v>
      </c>
      <c r="G4824" s="95" t="s">
        <v>345</v>
      </c>
    </row>
    <row r="4825" spans="1:7">
      <c r="A4825" s="95" t="s">
        <v>1956</v>
      </c>
      <c r="D4825" s="95" t="s">
        <v>9315</v>
      </c>
      <c r="F4825" s="96">
        <v>50000</v>
      </c>
      <c r="G4825" s="95" t="s">
        <v>345</v>
      </c>
    </row>
    <row r="4826" spans="1:7">
      <c r="A4826" s="95" t="s">
        <v>1956</v>
      </c>
      <c r="D4826" s="95" t="s">
        <v>9315</v>
      </c>
      <c r="F4826" s="96">
        <v>70400</v>
      </c>
      <c r="G4826" s="95" t="s">
        <v>345</v>
      </c>
    </row>
    <row r="4827" spans="1:7">
      <c r="A4827" s="95" t="s">
        <v>1956</v>
      </c>
      <c r="D4827" s="95" t="s">
        <v>479</v>
      </c>
      <c r="F4827" s="96">
        <v>44000</v>
      </c>
      <c r="G4827" s="95" t="s">
        <v>345</v>
      </c>
    </row>
    <row r="4828" spans="1:7">
      <c r="A4828" s="95" t="s">
        <v>1956</v>
      </c>
      <c r="D4828" s="95" t="s">
        <v>400</v>
      </c>
      <c r="F4828" s="96">
        <v>154000</v>
      </c>
      <c r="G4828" s="95" t="s">
        <v>345</v>
      </c>
    </row>
    <row r="4829" spans="1:7">
      <c r="A4829" s="95" t="s">
        <v>2225</v>
      </c>
      <c r="D4829" s="95" t="s">
        <v>9315</v>
      </c>
      <c r="F4829" s="96">
        <v>50000</v>
      </c>
      <c r="G4829" s="95" t="s">
        <v>345</v>
      </c>
    </row>
    <row r="4830" spans="1:7">
      <c r="A4830" s="95" t="s">
        <v>2226</v>
      </c>
      <c r="D4830" s="95" t="s">
        <v>9315</v>
      </c>
      <c r="F4830" s="96">
        <v>17100</v>
      </c>
      <c r="G4830" s="96">
        <v>162589708</v>
      </c>
    </row>
    <row r="4831" spans="1:7">
      <c r="A4831" s="95" t="s">
        <v>2227</v>
      </c>
      <c r="D4831" s="95" t="s">
        <v>9315</v>
      </c>
      <c r="F4831" s="96">
        <v>71000</v>
      </c>
      <c r="G4831" s="95" t="s">
        <v>345</v>
      </c>
    </row>
    <row r="4832" spans="1:7">
      <c r="A4832" s="95" t="s">
        <v>2228</v>
      </c>
      <c r="D4832" s="95" t="s">
        <v>9315</v>
      </c>
      <c r="F4832" s="96">
        <v>60000</v>
      </c>
      <c r="G4832" s="95" t="s">
        <v>345</v>
      </c>
    </row>
    <row r="4833" spans="1:7">
      <c r="A4833" s="95" t="s">
        <v>2229</v>
      </c>
      <c r="D4833" s="95" t="s">
        <v>400</v>
      </c>
      <c r="F4833" s="96">
        <v>40840</v>
      </c>
      <c r="G4833" s="95" t="s">
        <v>345</v>
      </c>
    </row>
    <row r="4834" spans="1:7">
      <c r="A4834" s="95" t="s">
        <v>2230</v>
      </c>
      <c r="D4834" s="95" t="s">
        <v>400</v>
      </c>
      <c r="F4834" s="96">
        <v>58900</v>
      </c>
      <c r="G4834" s="95" t="s">
        <v>345</v>
      </c>
    </row>
    <row r="4835" spans="1:7">
      <c r="A4835" s="95" t="s">
        <v>2231</v>
      </c>
      <c r="D4835" s="95" t="s">
        <v>400</v>
      </c>
      <c r="F4835" s="96">
        <v>30000</v>
      </c>
      <c r="G4835" s="95" t="s">
        <v>345</v>
      </c>
    </row>
    <row r="4836" spans="1:7">
      <c r="A4836" s="95" t="s">
        <v>2232</v>
      </c>
      <c r="D4836" s="95" t="s">
        <v>400</v>
      </c>
      <c r="F4836" s="96">
        <v>4000</v>
      </c>
      <c r="G4836" s="95" t="s">
        <v>345</v>
      </c>
    </row>
    <row r="4837" spans="1:7">
      <c r="A4837" s="95" t="s">
        <v>2233</v>
      </c>
      <c r="D4837" s="95" t="s">
        <v>400</v>
      </c>
      <c r="F4837" s="96">
        <v>6600</v>
      </c>
      <c r="G4837" s="95" t="s">
        <v>345</v>
      </c>
    </row>
    <row r="4838" spans="1:7">
      <c r="A4838" s="95" t="s">
        <v>2234</v>
      </c>
      <c r="D4838" s="95" t="s">
        <v>9315</v>
      </c>
      <c r="F4838" s="96">
        <v>18000</v>
      </c>
      <c r="G4838" s="95" t="s">
        <v>345</v>
      </c>
    </row>
    <row r="4839" spans="1:7">
      <c r="A4839" s="95" t="s">
        <v>2235</v>
      </c>
      <c r="D4839" s="95" t="s">
        <v>415</v>
      </c>
      <c r="F4839" s="96">
        <v>67000</v>
      </c>
      <c r="G4839" s="95" t="s">
        <v>345</v>
      </c>
    </row>
    <row r="4840" spans="1:7">
      <c r="A4840" s="95" t="s">
        <v>2236</v>
      </c>
      <c r="D4840" s="95" t="s">
        <v>400</v>
      </c>
      <c r="F4840" s="96">
        <v>56000</v>
      </c>
      <c r="G4840" s="95" t="s">
        <v>345</v>
      </c>
    </row>
    <row r="4841" spans="1:7">
      <c r="A4841" s="95" t="s">
        <v>2237</v>
      </c>
      <c r="D4841" s="95" t="s">
        <v>400</v>
      </c>
      <c r="F4841" s="96">
        <v>30430</v>
      </c>
      <c r="G4841" s="95" t="s">
        <v>345</v>
      </c>
    </row>
    <row r="4842" spans="1:7">
      <c r="A4842" s="95" t="s">
        <v>2238</v>
      </c>
      <c r="D4842" s="95" t="s">
        <v>400</v>
      </c>
      <c r="F4842" s="96">
        <v>31000</v>
      </c>
      <c r="G4842" s="95" t="s">
        <v>345</v>
      </c>
    </row>
    <row r="4843" spans="1:7">
      <c r="A4843" s="95" t="s">
        <v>2239</v>
      </c>
      <c r="D4843" s="95" t="s">
        <v>400</v>
      </c>
      <c r="F4843" s="96">
        <v>25500</v>
      </c>
      <c r="G4843" s="95" t="s">
        <v>345</v>
      </c>
    </row>
    <row r="4844" spans="1:7">
      <c r="A4844" s="95" t="s">
        <v>2240</v>
      </c>
      <c r="D4844" s="95" t="s">
        <v>400</v>
      </c>
      <c r="F4844" s="96">
        <v>47600</v>
      </c>
      <c r="G4844" s="95" t="s">
        <v>345</v>
      </c>
    </row>
    <row r="4845" spans="1:7">
      <c r="A4845" s="95" t="s">
        <v>2241</v>
      </c>
      <c r="D4845" s="95" t="s">
        <v>400</v>
      </c>
      <c r="F4845" s="96">
        <v>588500</v>
      </c>
      <c r="G4845" s="95" t="s">
        <v>345</v>
      </c>
    </row>
    <row r="4846" spans="1:7">
      <c r="A4846" s="95" t="s">
        <v>411</v>
      </c>
      <c r="D4846" s="95" t="s">
        <v>345</v>
      </c>
      <c r="E4846" s="96">
        <v>313860</v>
      </c>
      <c r="G4846" s="95" t="s">
        <v>345</v>
      </c>
    </row>
    <row r="4847" spans="1:7">
      <c r="A4847" s="95" t="s">
        <v>411</v>
      </c>
      <c r="D4847" s="95" t="s">
        <v>345</v>
      </c>
      <c r="E4847" s="96">
        <v>296280</v>
      </c>
      <c r="G4847" s="95" t="s">
        <v>345</v>
      </c>
    </row>
    <row r="4848" spans="1:7">
      <c r="A4848" s="95" t="s">
        <v>411</v>
      </c>
      <c r="D4848" s="95" t="s">
        <v>345</v>
      </c>
      <c r="E4848" s="96">
        <v>154000</v>
      </c>
      <c r="G4848" s="95" t="s">
        <v>345</v>
      </c>
    </row>
    <row r="4849" spans="1:7">
      <c r="A4849" s="95" t="s">
        <v>412</v>
      </c>
      <c r="D4849" s="95" t="s">
        <v>345</v>
      </c>
      <c r="E4849" s="96">
        <v>2612614</v>
      </c>
      <c r="G4849" s="95" t="s">
        <v>345</v>
      </c>
    </row>
    <row r="4850" spans="1:7">
      <c r="A4850" s="95" t="s">
        <v>413</v>
      </c>
      <c r="D4850" s="95" t="s">
        <v>345</v>
      </c>
      <c r="E4850" s="96">
        <v>82044522</v>
      </c>
      <c r="G4850" s="95" t="s">
        <v>345</v>
      </c>
    </row>
    <row r="4851" spans="1:7">
      <c r="A4851" s="95" t="s">
        <v>413</v>
      </c>
      <c r="D4851" s="95" t="s">
        <v>345</v>
      </c>
      <c r="E4851" s="96">
        <v>7266070</v>
      </c>
      <c r="G4851" s="95" t="s">
        <v>345</v>
      </c>
    </row>
    <row r="4852" spans="1:7">
      <c r="A4852" s="95" t="s">
        <v>413</v>
      </c>
      <c r="D4852" s="95" t="s">
        <v>345</v>
      </c>
      <c r="E4852" s="96">
        <v>4188478</v>
      </c>
      <c r="G4852" s="95" t="s">
        <v>345</v>
      </c>
    </row>
    <row r="4853" spans="1:7">
      <c r="A4853" s="95" t="s">
        <v>2242</v>
      </c>
      <c r="D4853" s="95" t="s">
        <v>400</v>
      </c>
      <c r="F4853" s="96">
        <v>49000</v>
      </c>
      <c r="G4853" s="95" t="s">
        <v>345</v>
      </c>
    </row>
    <row r="4854" spans="1:7">
      <c r="A4854" s="95" t="s">
        <v>418</v>
      </c>
      <c r="D4854" s="95" t="s">
        <v>345</v>
      </c>
      <c r="E4854" s="96">
        <v>7260</v>
      </c>
      <c r="G4854" s="95" t="s">
        <v>345</v>
      </c>
    </row>
    <row r="4855" spans="1:7">
      <c r="A4855" s="95" t="s">
        <v>419</v>
      </c>
      <c r="D4855" s="95" t="s">
        <v>345</v>
      </c>
      <c r="E4855" s="96">
        <v>294163</v>
      </c>
      <c r="G4855" s="95" t="s">
        <v>345</v>
      </c>
    </row>
    <row r="4856" spans="1:7">
      <c r="A4856" s="95" t="s">
        <v>419</v>
      </c>
      <c r="D4856" s="95" t="s">
        <v>345</v>
      </c>
      <c r="E4856" s="95">
        <v>220</v>
      </c>
      <c r="G4856" s="95" t="s">
        <v>345</v>
      </c>
    </row>
    <row r="4857" spans="1:7">
      <c r="A4857" s="95" t="s">
        <v>419</v>
      </c>
      <c r="D4857" s="95" t="s">
        <v>345</v>
      </c>
      <c r="E4857" s="96">
        <v>-263143</v>
      </c>
      <c r="G4857" s="95" t="s">
        <v>345</v>
      </c>
    </row>
    <row r="4858" spans="1:7">
      <c r="A4858" s="95" t="s">
        <v>1957</v>
      </c>
      <c r="D4858" s="95" t="s">
        <v>400</v>
      </c>
      <c r="F4858" s="96">
        <v>21105</v>
      </c>
      <c r="G4858" s="95" t="s">
        <v>345</v>
      </c>
    </row>
    <row r="4859" spans="1:7">
      <c r="A4859" s="95" t="s">
        <v>1957</v>
      </c>
      <c r="D4859" s="95" t="s">
        <v>9315</v>
      </c>
      <c r="F4859" s="96">
        <v>122268</v>
      </c>
      <c r="G4859" s="95" t="s">
        <v>345</v>
      </c>
    </row>
    <row r="4860" spans="1:7">
      <c r="A4860" s="95" t="s">
        <v>1957</v>
      </c>
      <c r="D4860" s="95" t="s">
        <v>9315</v>
      </c>
      <c r="F4860" s="96">
        <v>490098</v>
      </c>
      <c r="G4860" s="95" t="s">
        <v>345</v>
      </c>
    </row>
    <row r="4861" spans="1:7">
      <c r="A4861" s="95" t="s">
        <v>1957</v>
      </c>
      <c r="D4861" s="95" t="s">
        <v>400</v>
      </c>
      <c r="F4861" s="96">
        <v>42584</v>
      </c>
      <c r="G4861" s="95" t="s">
        <v>345</v>
      </c>
    </row>
    <row r="4862" spans="1:7">
      <c r="A4862" s="95" t="s">
        <v>1957</v>
      </c>
      <c r="D4862" s="95" t="s">
        <v>400</v>
      </c>
      <c r="F4862" s="96">
        <v>30494</v>
      </c>
      <c r="G4862" s="95" t="s">
        <v>345</v>
      </c>
    </row>
    <row r="4863" spans="1:7">
      <c r="A4863" s="95" t="s">
        <v>1957</v>
      </c>
      <c r="D4863" s="95" t="s">
        <v>1958</v>
      </c>
      <c r="F4863" s="96">
        <v>20692</v>
      </c>
      <c r="G4863" s="95" t="s">
        <v>345</v>
      </c>
    </row>
    <row r="4864" spans="1:7">
      <c r="A4864" s="95" t="s">
        <v>1957</v>
      </c>
      <c r="D4864" s="95" t="s">
        <v>415</v>
      </c>
      <c r="F4864" s="96">
        <v>21781</v>
      </c>
      <c r="G4864" s="95" t="s">
        <v>345</v>
      </c>
    </row>
    <row r="4865" spans="1:7">
      <c r="A4865" s="95" t="s">
        <v>1957</v>
      </c>
      <c r="D4865" s="95" t="s">
        <v>479</v>
      </c>
      <c r="F4865" s="96">
        <v>38118</v>
      </c>
      <c r="G4865" s="95" t="s">
        <v>345</v>
      </c>
    </row>
    <row r="4866" spans="1:7">
      <c r="A4866" s="95" t="s">
        <v>1957</v>
      </c>
      <c r="D4866" s="95" t="s">
        <v>479</v>
      </c>
      <c r="F4866" s="96">
        <v>3850</v>
      </c>
      <c r="G4866" s="95" t="s">
        <v>345</v>
      </c>
    </row>
    <row r="4867" spans="1:7">
      <c r="A4867" s="95" t="s">
        <v>1957</v>
      </c>
      <c r="D4867" s="95" t="s">
        <v>400</v>
      </c>
      <c r="F4867" s="96">
        <v>38118</v>
      </c>
      <c r="G4867" s="95" t="s">
        <v>345</v>
      </c>
    </row>
    <row r="4868" spans="1:7">
      <c r="A4868" s="95" t="s">
        <v>2243</v>
      </c>
      <c r="D4868" s="95" t="s">
        <v>1958</v>
      </c>
      <c r="F4868" s="96">
        <v>18000</v>
      </c>
      <c r="G4868" s="95" t="s">
        <v>345</v>
      </c>
    </row>
    <row r="4869" spans="1:7">
      <c r="A4869" s="95" t="s">
        <v>2244</v>
      </c>
      <c r="D4869" s="95" t="s">
        <v>400</v>
      </c>
      <c r="F4869" s="96">
        <v>27400</v>
      </c>
      <c r="G4869" s="96">
        <v>67734262</v>
      </c>
    </row>
    <row r="4870" spans="1:7">
      <c r="A4870" s="95" t="s">
        <v>2245</v>
      </c>
      <c r="D4870" s="95" t="s">
        <v>400</v>
      </c>
      <c r="F4870" s="96">
        <v>80000</v>
      </c>
      <c r="G4870" s="95" t="s">
        <v>345</v>
      </c>
    </row>
    <row r="4871" spans="1:7">
      <c r="A4871" s="95" t="s">
        <v>2246</v>
      </c>
      <c r="D4871" s="95" t="s">
        <v>415</v>
      </c>
      <c r="F4871" s="96">
        <v>45000</v>
      </c>
      <c r="G4871" s="95" t="s">
        <v>345</v>
      </c>
    </row>
    <row r="4872" spans="1:7">
      <c r="A4872" s="95" t="s">
        <v>2247</v>
      </c>
      <c r="D4872" s="95" t="s">
        <v>400</v>
      </c>
      <c r="F4872" s="96">
        <v>34000</v>
      </c>
      <c r="G4872" s="95" t="s">
        <v>345</v>
      </c>
    </row>
    <row r="4873" spans="1:7">
      <c r="A4873" s="95" t="s">
        <v>2248</v>
      </c>
      <c r="D4873" s="95" t="s">
        <v>400</v>
      </c>
      <c r="F4873" s="96">
        <v>16000</v>
      </c>
      <c r="G4873" s="95" t="s">
        <v>345</v>
      </c>
    </row>
    <row r="4874" spans="1:7">
      <c r="A4874" s="95" t="s">
        <v>2249</v>
      </c>
      <c r="D4874" s="95" t="s">
        <v>400</v>
      </c>
      <c r="F4874" s="96">
        <v>19500</v>
      </c>
      <c r="G4874" s="95" t="s">
        <v>345</v>
      </c>
    </row>
    <row r="4875" spans="1:7">
      <c r="A4875" s="95" t="s">
        <v>2250</v>
      </c>
      <c r="D4875" s="95" t="s">
        <v>9315</v>
      </c>
      <c r="F4875" s="96">
        <v>14000</v>
      </c>
      <c r="G4875" s="95" t="s">
        <v>345</v>
      </c>
    </row>
    <row r="4876" spans="1:7">
      <c r="A4876" s="95" t="s">
        <v>420</v>
      </c>
      <c r="D4876" s="95" t="s">
        <v>345</v>
      </c>
      <c r="E4876" s="96">
        <v>154000</v>
      </c>
      <c r="G4876" s="95" t="s">
        <v>345</v>
      </c>
    </row>
    <row r="4877" spans="1:7">
      <c r="A4877" s="95" t="s">
        <v>420</v>
      </c>
      <c r="D4877" s="95" t="s">
        <v>345</v>
      </c>
      <c r="E4877" s="96">
        <v>811300</v>
      </c>
      <c r="G4877" s="95" t="s">
        <v>345</v>
      </c>
    </row>
    <row r="4878" spans="1:7">
      <c r="A4878" s="95" t="s">
        <v>2251</v>
      </c>
      <c r="D4878" s="95" t="s">
        <v>415</v>
      </c>
      <c r="F4878" s="96">
        <v>40000</v>
      </c>
      <c r="G4878" s="95" t="s">
        <v>345</v>
      </c>
    </row>
    <row r="4879" spans="1:7">
      <c r="A4879" s="95" t="s">
        <v>2252</v>
      </c>
      <c r="D4879" s="95" t="s">
        <v>400</v>
      </c>
      <c r="F4879" s="96">
        <v>18000</v>
      </c>
      <c r="G4879" s="95" t="s">
        <v>345</v>
      </c>
    </row>
    <row r="4880" spans="1:7">
      <c r="A4880" s="95" t="s">
        <v>2253</v>
      </c>
      <c r="D4880" s="95" t="s">
        <v>400</v>
      </c>
      <c r="F4880" s="96">
        <v>26600</v>
      </c>
      <c r="G4880" s="95" t="s">
        <v>345</v>
      </c>
    </row>
    <row r="4881" spans="1:7">
      <c r="A4881" s="95" t="s">
        <v>2254</v>
      </c>
      <c r="D4881" s="95" t="s">
        <v>400</v>
      </c>
      <c r="F4881" s="96">
        <v>42000</v>
      </c>
      <c r="G4881" s="95" t="s">
        <v>345</v>
      </c>
    </row>
    <row r="4882" spans="1:7">
      <c r="A4882" s="95" t="s">
        <v>2255</v>
      </c>
      <c r="D4882" s="95" t="s">
        <v>400</v>
      </c>
      <c r="F4882" s="96">
        <v>67800</v>
      </c>
      <c r="G4882" s="95" t="s">
        <v>345</v>
      </c>
    </row>
    <row r="4883" spans="1:7">
      <c r="A4883" s="95" t="s">
        <v>2256</v>
      </c>
      <c r="D4883" s="95" t="s">
        <v>393</v>
      </c>
      <c r="F4883" s="96">
        <v>85000</v>
      </c>
      <c r="G4883" s="95" t="s">
        <v>345</v>
      </c>
    </row>
    <row r="4884" spans="1:7">
      <c r="A4884" s="95" t="s">
        <v>2256</v>
      </c>
      <c r="D4884" s="95" t="s">
        <v>415</v>
      </c>
      <c r="E4884" s="96">
        <v>7700</v>
      </c>
      <c r="G4884" s="95" t="s">
        <v>345</v>
      </c>
    </row>
    <row r="4885" spans="1:7">
      <c r="A4885" s="95" t="s">
        <v>2256</v>
      </c>
      <c r="D4885" s="95" t="s">
        <v>415</v>
      </c>
      <c r="F4885" s="96">
        <v>7700</v>
      </c>
      <c r="G4885" s="95" t="s">
        <v>345</v>
      </c>
    </row>
    <row r="4886" spans="1:7">
      <c r="A4886" s="95" t="s">
        <v>422</v>
      </c>
      <c r="D4886" s="95" t="s">
        <v>345</v>
      </c>
      <c r="E4886" s="96">
        <v>3520</v>
      </c>
      <c r="G4886" s="95" t="s">
        <v>345</v>
      </c>
    </row>
    <row r="4887" spans="1:7">
      <c r="A4887" s="95" t="s">
        <v>423</v>
      </c>
      <c r="D4887" s="95" t="s">
        <v>345</v>
      </c>
      <c r="E4887" s="96">
        <v>340956</v>
      </c>
      <c r="G4887" s="95" t="s">
        <v>345</v>
      </c>
    </row>
    <row r="4888" spans="1:7">
      <c r="A4888" s="95" t="s">
        <v>423</v>
      </c>
      <c r="D4888" s="95" t="s">
        <v>345</v>
      </c>
      <c r="E4888" s="95">
        <v>220</v>
      </c>
      <c r="G4888" s="95" t="s">
        <v>345</v>
      </c>
    </row>
    <row r="4889" spans="1:7">
      <c r="A4889" s="95" t="s">
        <v>423</v>
      </c>
      <c r="D4889" s="95" t="s">
        <v>345</v>
      </c>
      <c r="E4889" s="96">
        <v>-15184</v>
      </c>
      <c r="G4889" s="95" t="s">
        <v>345</v>
      </c>
    </row>
    <row r="4890" spans="1:7">
      <c r="A4890" s="95" t="s">
        <v>2257</v>
      </c>
      <c r="D4890" s="95" t="s">
        <v>562</v>
      </c>
      <c r="F4890" s="96">
        <v>40000</v>
      </c>
      <c r="G4890" s="95" t="s">
        <v>345</v>
      </c>
    </row>
    <row r="4891" spans="1:7">
      <c r="A4891" s="95" t="s">
        <v>2257</v>
      </c>
      <c r="D4891" s="95" t="s">
        <v>415</v>
      </c>
      <c r="E4891" s="96">
        <v>1400</v>
      </c>
      <c r="G4891" s="95" t="s">
        <v>345</v>
      </c>
    </row>
    <row r="4892" spans="1:7">
      <c r="A4892" s="95" t="s">
        <v>1961</v>
      </c>
      <c r="D4892" s="95" t="s">
        <v>345</v>
      </c>
      <c r="F4892" s="95">
        <v>100</v>
      </c>
      <c r="G4892" s="95" t="s">
        <v>345</v>
      </c>
    </row>
    <row r="4893" spans="1:7">
      <c r="A4893" s="95" t="s">
        <v>1961</v>
      </c>
      <c r="D4893" s="95" t="s">
        <v>345</v>
      </c>
      <c r="E4893" s="95">
        <v>100</v>
      </c>
      <c r="G4893" s="96">
        <v>66965950</v>
      </c>
    </row>
    <row r="4894" spans="1:7">
      <c r="A4894" s="95" t="s">
        <v>2258</v>
      </c>
      <c r="D4894" s="95" t="s">
        <v>415</v>
      </c>
      <c r="F4894" s="96">
        <v>33000</v>
      </c>
      <c r="G4894" s="95" t="s">
        <v>345</v>
      </c>
    </row>
    <row r="4895" spans="1:7">
      <c r="A4895" s="95" t="s">
        <v>2259</v>
      </c>
      <c r="D4895" s="95" t="s">
        <v>9315</v>
      </c>
      <c r="F4895" s="96">
        <v>15000</v>
      </c>
      <c r="G4895" s="95" t="s">
        <v>345</v>
      </c>
    </row>
    <row r="4896" spans="1:7">
      <c r="A4896" s="95" t="s">
        <v>2260</v>
      </c>
      <c r="D4896" s="95" t="s">
        <v>400</v>
      </c>
      <c r="F4896" s="96">
        <v>16000</v>
      </c>
      <c r="G4896" s="95" t="s">
        <v>345</v>
      </c>
    </row>
    <row r="4897" spans="1:7">
      <c r="A4897" s="95" t="s">
        <v>2261</v>
      </c>
      <c r="D4897" s="95" t="s">
        <v>400</v>
      </c>
      <c r="F4897" s="96">
        <v>21000</v>
      </c>
      <c r="G4897" s="95" t="s">
        <v>345</v>
      </c>
    </row>
    <row r="4898" spans="1:7">
      <c r="A4898" s="95" t="s">
        <v>2262</v>
      </c>
      <c r="D4898" s="95" t="s">
        <v>400</v>
      </c>
      <c r="F4898" s="96">
        <v>21500</v>
      </c>
      <c r="G4898" s="95" t="s">
        <v>345</v>
      </c>
    </row>
    <row r="4899" spans="1:7">
      <c r="A4899" s="95" t="s">
        <v>2263</v>
      </c>
      <c r="D4899" s="95" t="s">
        <v>400</v>
      </c>
      <c r="F4899" s="96">
        <v>14500</v>
      </c>
      <c r="G4899" s="95" t="s">
        <v>345</v>
      </c>
    </row>
    <row r="4900" spans="1:7">
      <c r="A4900" s="95" t="s">
        <v>2264</v>
      </c>
      <c r="D4900" s="95" t="s">
        <v>400</v>
      </c>
      <c r="F4900" s="96">
        <v>34800</v>
      </c>
      <c r="G4900" s="95" t="s">
        <v>345</v>
      </c>
    </row>
    <row r="4901" spans="1:7">
      <c r="A4901" s="95" t="s">
        <v>2265</v>
      </c>
      <c r="D4901" s="95" t="s">
        <v>400</v>
      </c>
      <c r="F4901" s="96">
        <v>35500</v>
      </c>
      <c r="G4901" s="95" t="s">
        <v>345</v>
      </c>
    </row>
    <row r="4902" spans="1:7">
      <c r="A4902" s="95" t="s">
        <v>2266</v>
      </c>
      <c r="D4902" s="95" t="s">
        <v>400</v>
      </c>
      <c r="F4902" s="96">
        <v>78900</v>
      </c>
      <c r="G4902" s="95" t="s">
        <v>345</v>
      </c>
    </row>
    <row r="4903" spans="1:7">
      <c r="A4903" s="95" t="s">
        <v>428</v>
      </c>
      <c r="D4903" s="95" t="s">
        <v>345</v>
      </c>
      <c r="E4903" s="96">
        <v>2200</v>
      </c>
      <c r="G4903" s="95" t="s">
        <v>345</v>
      </c>
    </row>
    <row r="4904" spans="1:7">
      <c r="A4904" s="95" t="s">
        <v>429</v>
      </c>
      <c r="D4904" s="95" t="s">
        <v>345</v>
      </c>
      <c r="E4904" s="96">
        <v>829680</v>
      </c>
      <c r="G4904" s="95" t="s">
        <v>345</v>
      </c>
    </row>
    <row r="4905" spans="1:7">
      <c r="A4905" s="95" t="s">
        <v>429</v>
      </c>
      <c r="D4905" s="95" t="s">
        <v>345</v>
      </c>
      <c r="E4905" s="95">
        <v>220</v>
      </c>
      <c r="G4905" s="95" t="s">
        <v>345</v>
      </c>
    </row>
    <row r="4906" spans="1:7">
      <c r="A4906" s="95" t="s">
        <v>429</v>
      </c>
      <c r="D4906" s="95" t="s">
        <v>345</v>
      </c>
      <c r="E4906" s="96">
        <v>-116619</v>
      </c>
      <c r="G4906" s="95" t="s">
        <v>345</v>
      </c>
    </row>
    <row r="4907" spans="1:7">
      <c r="A4907" s="95" t="s">
        <v>2267</v>
      </c>
      <c r="D4907" s="95" t="s">
        <v>415</v>
      </c>
      <c r="F4907" s="96">
        <v>27000</v>
      </c>
      <c r="G4907" s="95" t="s">
        <v>345</v>
      </c>
    </row>
    <row r="4908" spans="1:7">
      <c r="A4908" s="95" t="s">
        <v>2200</v>
      </c>
      <c r="D4908" s="95" t="s">
        <v>9315</v>
      </c>
      <c r="F4908" s="96">
        <v>555250</v>
      </c>
      <c r="G4908" s="95" t="s">
        <v>345</v>
      </c>
    </row>
    <row r="4909" spans="1:7">
      <c r="A4909" s="95" t="s">
        <v>2268</v>
      </c>
      <c r="D4909" s="95" t="s">
        <v>1958</v>
      </c>
      <c r="F4909" s="96">
        <v>24000</v>
      </c>
      <c r="G4909" s="96">
        <v>67126919</v>
      </c>
    </row>
    <row r="4910" spans="1:7">
      <c r="A4910" s="95" t="s">
        <v>2269</v>
      </c>
      <c r="D4910" s="95" t="s">
        <v>9315</v>
      </c>
      <c r="F4910" s="96">
        <v>50000</v>
      </c>
      <c r="G4910" s="95" t="s">
        <v>345</v>
      </c>
    </row>
    <row r="4911" spans="1:7">
      <c r="A4911" s="95" t="s">
        <v>2269</v>
      </c>
      <c r="D4911" s="95" t="s">
        <v>9315</v>
      </c>
      <c r="F4911" s="96">
        <v>11000</v>
      </c>
      <c r="G4911" s="95" t="s">
        <v>345</v>
      </c>
    </row>
    <row r="4912" spans="1:7">
      <c r="A4912" s="95" t="s">
        <v>430</v>
      </c>
      <c r="D4912" s="95" t="s">
        <v>400</v>
      </c>
      <c r="E4912" s="96">
        <v>588500</v>
      </c>
      <c r="G4912" s="95" t="s">
        <v>345</v>
      </c>
    </row>
    <row r="4913" spans="1:7">
      <c r="A4913" s="95" t="s">
        <v>430</v>
      </c>
      <c r="D4913" s="95" t="s">
        <v>349</v>
      </c>
      <c r="E4913" s="96">
        <v>440000</v>
      </c>
      <c r="G4913" s="95" t="s">
        <v>345</v>
      </c>
    </row>
    <row r="4914" spans="1:7">
      <c r="A4914" s="95" t="s">
        <v>436</v>
      </c>
      <c r="D4914" s="95" t="s">
        <v>345</v>
      </c>
      <c r="E4914" s="96">
        <v>74149</v>
      </c>
      <c r="G4914" s="95" t="s">
        <v>345</v>
      </c>
    </row>
    <row r="4915" spans="1:7">
      <c r="A4915" s="95" t="s">
        <v>2270</v>
      </c>
      <c r="D4915" s="95" t="s">
        <v>400</v>
      </c>
      <c r="F4915" s="96">
        <v>50500</v>
      </c>
      <c r="G4915" s="95" t="s">
        <v>345</v>
      </c>
    </row>
    <row r="4916" spans="1:7">
      <c r="A4916" s="95" t="s">
        <v>2271</v>
      </c>
      <c r="D4916" s="95" t="s">
        <v>400</v>
      </c>
      <c r="F4916" s="96">
        <v>18000</v>
      </c>
      <c r="G4916" s="95" t="s">
        <v>345</v>
      </c>
    </row>
    <row r="4917" spans="1:7">
      <c r="A4917" s="95" t="s">
        <v>2272</v>
      </c>
      <c r="D4917" s="95" t="s">
        <v>400</v>
      </c>
      <c r="F4917" s="96">
        <v>27000</v>
      </c>
      <c r="G4917" s="95" t="s">
        <v>345</v>
      </c>
    </row>
    <row r="4918" spans="1:7">
      <c r="A4918" s="95" t="s">
        <v>2273</v>
      </c>
      <c r="D4918" s="95" t="s">
        <v>400</v>
      </c>
      <c r="F4918" s="96">
        <v>85000</v>
      </c>
      <c r="G4918" s="95" t="s">
        <v>345</v>
      </c>
    </row>
    <row r="4919" spans="1:7">
      <c r="A4919" s="95" t="s">
        <v>1964</v>
      </c>
      <c r="D4919" s="95" t="s">
        <v>9315</v>
      </c>
      <c r="F4919" s="96">
        <v>28000</v>
      </c>
      <c r="G4919" s="95" t="s">
        <v>345</v>
      </c>
    </row>
    <row r="4920" spans="1:7">
      <c r="A4920" s="95" t="s">
        <v>2274</v>
      </c>
      <c r="D4920" s="95" t="s">
        <v>400</v>
      </c>
      <c r="F4920" s="96">
        <v>29900</v>
      </c>
      <c r="G4920" s="95" t="s">
        <v>345</v>
      </c>
    </row>
    <row r="4921" spans="1:7">
      <c r="A4921" s="95" t="s">
        <v>2275</v>
      </c>
      <c r="D4921" s="95" t="s">
        <v>400</v>
      </c>
      <c r="F4921" s="96">
        <v>37000</v>
      </c>
      <c r="G4921" s="95" t="s">
        <v>345</v>
      </c>
    </row>
    <row r="4922" spans="1:7">
      <c r="A4922" s="95" t="s">
        <v>2276</v>
      </c>
      <c r="D4922" s="95" t="s">
        <v>393</v>
      </c>
      <c r="F4922" s="96">
        <v>44000</v>
      </c>
      <c r="G4922" s="95" t="s">
        <v>345</v>
      </c>
    </row>
    <row r="4923" spans="1:7">
      <c r="A4923" s="95" t="s">
        <v>2276</v>
      </c>
      <c r="D4923" s="95" t="s">
        <v>393</v>
      </c>
      <c r="F4923" s="96">
        <v>24000</v>
      </c>
      <c r="G4923" s="95" t="s">
        <v>345</v>
      </c>
    </row>
    <row r="4924" spans="1:7">
      <c r="A4924" s="95" t="s">
        <v>2277</v>
      </c>
      <c r="D4924" s="95" t="s">
        <v>400</v>
      </c>
      <c r="F4924" s="96">
        <v>42700</v>
      </c>
      <c r="G4924" s="95" t="s">
        <v>345</v>
      </c>
    </row>
    <row r="4925" spans="1:7">
      <c r="A4925" s="95" t="s">
        <v>2278</v>
      </c>
      <c r="D4925" s="95" t="s">
        <v>400</v>
      </c>
      <c r="F4925" s="96">
        <v>83282</v>
      </c>
      <c r="G4925" s="95" t="s">
        <v>345</v>
      </c>
    </row>
    <row r="4926" spans="1:7">
      <c r="A4926" s="95" t="s">
        <v>439</v>
      </c>
      <c r="D4926" s="95" t="s">
        <v>345</v>
      </c>
      <c r="E4926" s="96">
        <v>3520</v>
      </c>
      <c r="G4926" s="95" t="s">
        <v>345</v>
      </c>
    </row>
    <row r="4927" spans="1:7">
      <c r="A4927" s="95" t="s">
        <v>440</v>
      </c>
      <c r="D4927" s="95" t="s">
        <v>345</v>
      </c>
      <c r="E4927" s="96">
        <v>134478</v>
      </c>
      <c r="G4927" s="95" t="s">
        <v>345</v>
      </c>
    </row>
    <row r="4928" spans="1:7">
      <c r="A4928" s="95" t="s">
        <v>440</v>
      </c>
      <c r="D4928" s="95" t="s">
        <v>345</v>
      </c>
      <c r="E4928" s="96">
        <v>-236870</v>
      </c>
      <c r="G4928" s="95" t="s">
        <v>345</v>
      </c>
    </row>
    <row r="4929" spans="1:7">
      <c r="A4929" s="95" t="s">
        <v>2279</v>
      </c>
      <c r="D4929" s="95" t="s">
        <v>415</v>
      </c>
      <c r="F4929" s="96">
        <v>22500</v>
      </c>
      <c r="G4929" s="95" t="s">
        <v>345</v>
      </c>
    </row>
    <row r="4930" spans="1:7">
      <c r="A4930" s="95" t="s">
        <v>2279</v>
      </c>
      <c r="D4930" s="95" t="s">
        <v>415</v>
      </c>
      <c r="F4930" s="96">
        <v>76300</v>
      </c>
      <c r="G4930" s="95" t="s">
        <v>345</v>
      </c>
    </row>
    <row r="4931" spans="1:7">
      <c r="A4931" s="95" t="s">
        <v>2280</v>
      </c>
      <c r="D4931" s="95" t="s">
        <v>1958</v>
      </c>
      <c r="F4931" s="96">
        <v>5000</v>
      </c>
      <c r="G4931" s="95" t="s">
        <v>345</v>
      </c>
    </row>
    <row r="4932" spans="1:7">
      <c r="A4932" s="95" t="s">
        <v>2280</v>
      </c>
      <c r="D4932" s="95" t="s">
        <v>1958</v>
      </c>
      <c r="F4932" s="96">
        <v>3400</v>
      </c>
      <c r="G4932" s="95" t="s">
        <v>345</v>
      </c>
    </row>
    <row r="4933" spans="1:7">
      <c r="A4933" s="95" t="s">
        <v>2280</v>
      </c>
      <c r="D4933" s="95" t="s">
        <v>1958</v>
      </c>
      <c r="F4933" s="96">
        <v>4100</v>
      </c>
      <c r="G4933" s="95" t="s">
        <v>345</v>
      </c>
    </row>
    <row r="4934" spans="1:7">
      <c r="A4934" s="95" t="s">
        <v>2281</v>
      </c>
      <c r="D4934" s="95" t="s">
        <v>415</v>
      </c>
      <c r="F4934" s="96">
        <v>23000</v>
      </c>
      <c r="G4934" s="95" t="s">
        <v>345</v>
      </c>
    </row>
    <row r="4935" spans="1:7">
      <c r="A4935" s="95" t="s">
        <v>2282</v>
      </c>
      <c r="D4935" s="95" t="s">
        <v>1958</v>
      </c>
      <c r="F4935" s="96">
        <v>9900</v>
      </c>
      <c r="G4935" s="95" t="s">
        <v>345</v>
      </c>
    </row>
    <row r="4936" spans="1:7">
      <c r="A4936" s="95" t="s">
        <v>2282</v>
      </c>
      <c r="D4936" s="95" t="s">
        <v>1958</v>
      </c>
      <c r="F4936" s="96">
        <v>3000</v>
      </c>
      <c r="G4936" s="95" t="s">
        <v>345</v>
      </c>
    </row>
    <row r="4937" spans="1:7">
      <c r="A4937" s="95" t="s">
        <v>2283</v>
      </c>
      <c r="D4937" s="95" t="s">
        <v>400</v>
      </c>
      <c r="F4937" s="96">
        <v>1624515</v>
      </c>
      <c r="G4937" s="96">
        <v>68425239</v>
      </c>
    </row>
    <row r="4938" spans="1:7">
      <c r="A4938" s="95" t="s">
        <v>441</v>
      </c>
      <c r="D4938" s="95" t="s">
        <v>345</v>
      </c>
      <c r="E4938" s="96">
        <v>2640</v>
      </c>
      <c r="G4938" s="96">
        <v>68422599</v>
      </c>
    </row>
    <row r="4939" spans="1:7">
      <c r="A4939" s="95" t="s">
        <v>2284</v>
      </c>
      <c r="D4939" s="95" t="s">
        <v>393</v>
      </c>
      <c r="F4939" s="96">
        <v>93922</v>
      </c>
      <c r="G4939" s="95" t="s">
        <v>345</v>
      </c>
    </row>
    <row r="4940" spans="1:7">
      <c r="A4940" s="95" t="s">
        <v>442</v>
      </c>
      <c r="D4940" s="95" t="s">
        <v>345</v>
      </c>
      <c r="E4940" s="96">
        <v>2860</v>
      </c>
      <c r="G4940" s="96">
        <v>68513661</v>
      </c>
    </row>
    <row r="4941" spans="1:7">
      <c r="A4941" s="95" t="s">
        <v>2285</v>
      </c>
      <c r="D4941" s="95" t="s">
        <v>9315</v>
      </c>
      <c r="F4941" s="96">
        <v>32000</v>
      </c>
      <c r="G4941" s="95" t="s">
        <v>345</v>
      </c>
    </row>
    <row r="4942" spans="1:7">
      <c r="A4942" s="95" t="s">
        <v>2285</v>
      </c>
      <c r="D4942" s="95" t="s">
        <v>9315</v>
      </c>
      <c r="F4942" s="96">
        <v>110000</v>
      </c>
      <c r="G4942" s="95" t="s">
        <v>345</v>
      </c>
    </row>
    <row r="4943" spans="1:7">
      <c r="A4943" s="95" t="s">
        <v>2286</v>
      </c>
      <c r="D4943" s="95" t="s">
        <v>415</v>
      </c>
      <c r="F4943" s="96">
        <v>34500</v>
      </c>
      <c r="G4943" s="95" t="s">
        <v>345</v>
      </c>
    </row>
    <row r="4944" spans="1:7">
      <c r="A4944" s="95" t="s">
        <v>2287</v>
      </c>
      <c r="D4944" s="95" t="s">
        <v>415</v>
      </c>
      <c r="F4944" s="96">
        <v>7000</v>
      </c>
      <c r="G4944" s="95" t="s">
        <v>345</v>
      </c>
    </row>
    <row r="4945" spans="1:7">
      <c r="A4945" s="95" t="s">
        <v>2288</v>
      </c>
      <c r="D4945" s="95" t="s">
        <v>9315</v>
      </c>
      <c r="F4945" s="96">
        <v>16000</v>
      </c>
      <c r="G4945" s="95" t="s">
        <v>345</v>
      </c>
    </row>
    <row r="4946" spans="1:7">
      <c r="A4946" s="95" t="s">
        <v>2289</v>
      </c>
      <c r="D4946" s="95" t="s">
        <v>415</v>
      </c>
      <c r="F4946" s="96">
        <v>3310</v>
      </c>
      <c r="G4946" s="95" t="s">
        <v>345</v>
      </c>
    </row>
    <row r="4947" spans="1:7">
      <c r="A4947" s="95" t="s">
        <v>2290</v>
      </c>
      <c r="D4947" s="95" t="s">
        <v>415</v>
      </c>
      <c r="F4947" s="96">
        <v>40000</v>
      </c>
      <c r="G4947" s="95" t="s">
        <v>345</v>
      </c>
    </row>
    <row r="4948" spans="1:7">
      <c r="A4948" s="95" t="s">
        <v>443</v>
      </c>
      <c r="D4948" s="95" t="s">
        <v>345</v>
      </c>
      <c r="E4948" s="96">
        <v>70400</v>
      </c>
      <c r="G4948" s="95" t="s">
        <v>345</v>
      </c>
    </row>
    <row r="4949" spans="1:7">
      <c r="A4949" s="95" t="s">
        <v>2291</v>
      </c>
      <c r="D4949" s="95" t="s">
        <v>400</v>
      </c>
      <c r="F4949" s="96">
        <v>24000</v>
      </c>
      <c r="G4949" s="95" t="s">
        <v>345</v>
      </c>
    </row>
    <row r="4950" spans="1:7">
      <c r="A4950" s="95" t="s">
        <v>2292</v>
      </c>
      <c r="D4950" s="95" t="s">
        <v>400</v>
      </c>
      <c r="F4950" s="96">
        <v>15000</v>
      </c>
      <c r="G4950" s="95" t="s">
        <v>345</v>
      </c>
    </row>
    <row r="4951" spans="1:7">
      <c r="A4951" s="95" t="s">
        <v>452</v>
      </c>
      <c r="D4951" s="95" t="s">
        <v>345</v>
      </c>
      <c r="E4951" s="96">
        <v>3432270</v>
      </c>
      <c r="G4951" s="95" t="s">
        <v>345</v>
      </c>
    </row>
    <row r="4952" spans="1:7">
      <c r="A4952" s="95" t="s">
        <v>452</v>
      </c>
      <c r="D4952" s="95" t="s">
        <v>345</v>
      </c>
      <c r="E4952" s="96">
        <v>350880</v>
      </c>
      <c r="G4952" s="95" t="s">
        <v>345</v>
      </c>
    </row>
    <row r="4953" spans="1:7">
      <c r="A4953" s="95" t="s">
        <v>452</v>
      </c>
      <c r="D4953" s="95" t="s">
        <v>345</v>
      </c>
      <c r="E4953" s="96">
        <v>4283115</v>
      </c>
      <c r="G4953" s="95" t="s">
        <v>345</v>
      </c>
    </row>
    <row r="4954" spans="1:7">
      <c r="A4954" s="95" t="s">
        <v>452</v>
      </c>
      <c r="D4954" s="95" t="s">
        <v>345</v>
      </c>
      <c r="E4954" s="96">
        <v>841040</v>
      </c>
      <c r="G4954" s="95" t="s">
        <v>345</v>
      </c>
    </row>
    <row r="4955" spans="1:7">
      <c r="A4955" s="95" t="s">
        <v>452</v>
      </c>
      <c r="D4955" s="95" t="s">
        <v>345</v>
      </c>
      <c r="E4955" s="96">
        <v>1298990</v>
      </c>
      <c r="G4955" s="95" t="s">
        <v>345</v>
      </c>
    </row>
    <row r="4956" spans="1:7">
      <c r="A4956" s="95" t="s">
        <v>453</v>
      </c>
      <c r="D4956" s="95" t="s">
        <v>345</v>
      </c>
      <c r="E4956" s="96">
        <v>31654</v>
      </c>
      <c r="G4956" s="95" t="s">
        <v>345</v>
      </c>
    </row>
    <row r="4957" spans="1:7">
      <c r="A4957" s="95" t="s">
        <v>454</v>
      </c>
      <c r="D4957" s="95" t="s">
        <v>345</v>
      </c>
      <c r="E4957" s="96">
        <v>1253</v>
      </c>
      <c r="G4957" s="95" t="s">
        <v>345</v>
      </c>
    </row>
    <row r="4958" spans="1:7">
      <c r="A4958" s="95" t="s">
        <v>455</v>
      </c>
      <c r="D4958" s="95" t="s">
        <v>345</v>
      </c>
      <c r="E4958" s="96">
        <v>17248</v>
      </c>
      <c r="G4958" s="95" t="s">
        <v>345</v>
      </c>
    </row>
    <row r="4959" spans="1:7">
      <c r="A4959" s="95" t="s">
        <v>2118</v>
      </c>
      <c r="D4959" s="95" t="s">
        <v>9315</v>
      </c>
      <c r="F4959" s="96">
        <v>13500</v>
      </c>
      <c r="G4959" s="95" t="s">
        <v>345</v>
      </c>
    </row>
    <row r="4960" spans="1:7">
      <c r="A4960" s="95" t="s">
        <v>2119</v>
      </c>
      <c r="D4960" s="95" t="s">
        <v>9315</v>
      </c>
      <c r="F4960" s="96">
        <v>35000</v>
      </c>
      <c r="G4960" s="95" t="s">
        <v>345</v>
      </c>
    </row>
    <row r="4961" spans="1:7">
      <c r="A4961" s="95" t="s">
        <v>2293</v>
      </c>
      <c r="D4961" s="95" t="s">
        <v>400</v>
      </c>
      <c r="F4961" s="96">
        <v>32000</v>
      </c>
      <c r="G4961" s="95" t="s">
        <v>345</v>
      </c>
    </row>
    <row r="4962" spans="1:7">
      <c r="A4962" s="95" t="s">
        <v>2294</v>
      </c>
      <c r="D4962" s="95" t="s">
        <v>400</v>
      </c>
      <c r="F4962" s="96">
        <v>24700</v>
      </c>
      <c r="G4962" s="95" t="s">
        <v>345</v>
      </c>
    </row>
    <row r="4963" spans="1:7">
      <c r="A4963" s="95" t="s">
        <v>2295</v>
      </c>
      <c r="D4963" s="95" t="s">
        <v>400</v>
      </c>
      <c r="F4963" s="96">
        <v>49500</v>
      </c>
      <c r="G4963" s="95" t="s">
        <v>345</v>
      </c>
    </row>
    <row r="4964" spans="1:7">
      <c r="A4964" s="95" t="s">
        <v>2296</v>
      </c>
      <c r="D4964" s="95" t="s">
        <v>400</v>
      </c>
      <c r="F4964" s="96">
        <v>76300</v>
      </c>
      <c r="G4964" s="95" t="s">
        <v>345</v>
      </c>
    </row>
    <row r="4965" spans="1:7">
      <c r="A4965" s="95" t="s">
        <v>2297</v>
      </c>
      <c r="D4965" s="95" t="s">
        <v>393</v>
      </c>
      <c r="F4965" s="96">
        <v>122000</v>
      </c>
      <c r="G4965" s="95" t="s">
        <v>345</v>
      </c>
    </row>
    <row r="4966" spans="1:7">
      <c r="A4966" s="95" t="s">
        <v>457</v>
      </c>
      <c r="D4966" s="95" t="s">
        <v>345</v>
      </c>
      <c r="E4966" s="96">
        <v>3080</v>
      </c>
      <c r="G4966" s="95" t="s">
        <v>345</v>
      </c>
    </row>
    <row r="4967" spans="1:7">
      <c r="A4967" s="95" t="s">
        <v>458</v>
      </c>
      <c r="D4967" s="95" t="s">
        <v>345</v>
      </c>
      <c r="E4967" s="96">
        <v>344008</v>
      </c>
      <c r="G4967" s="95" t="s">
        <v>345</v>
      </c>
    </row>
    <row r="4968" spans="1:7">
      <c r="A4968" s="95" t="s">
        <v>458</v>
      </c>
      <c r="D4968" s="95" t="s">
        <v>345</v>
      </c>
      <c r="E4968" s="95">
        <v>440</v>
      </c>
      <c r="G4968" s="95" t="s">
        <v>345</v>
      </c>
    </row>
    <row r="4969" spans="1:7">
      <c r="A4969" s="95" t="s">
        <v>458</v>
      </c>
      <c r="D4969" s="95" t="s">
        <v>345</v>
      </c>
      <c r="E4969" s="96">
        <v>-167447</v>
      </c>
      <c r="G4969" s="95" t="s">
        <v>345</v>
      </c>
    </row>
    <row r="4970" spans="1:7">
      <c r="A4970" s="95" t="s">
        <v>2298</v>
      </c>
      <c r="D4970" s="95" t="s">
        <v>1958</v>
      </c>
      <c r="F4970" s="96">
        <v>6500</v>
      </c>
      <c r="G4970" s="96">
        <v>58648040</v>
      </c>
    </row>
    <row r="4971" spans="1:7">
      <c r="A4971" s="95" t="s">
        <v>2299</v>
      </c>
      <c r="D4971" s="95" t="s">
        <v>9315</v>
      </c>
      <c r="F4971" s="96">
        <v>60000</v>
      </c>
      <c r="G4971" s="95" t="s">
        <v>345</v>
      </c>
    </row>
    <row r="4972" spans="1:7">
      <c r="A4972" s="95" t="s">
        <v>2300</v>
      </c>
      <c r="D4972" s="95" t="s">
        <v>415</v>
      </c>
      <c r="F4972" s="96">
        <v>5820</v>
      </c>
      <c r="G4972" s="95" t="s">
        <v>345</v>
      </c>
    </row>
    <row r="4973" spans="1:7">
      <c r="A4973" s="95" t="s">
        <v>2301</v>
      </c>
      <c r="D4973" s="95" t="s">
        <v>415</v>
      </c>
      <c r="F4973" s="96">
        <v>51800</v>
      </c>
      <c r="G4973" s="95" t="s">
        <v>345</v>
      </c>
    </row>
    <row r="4974" spans="1:7">
      <c r="A4974" s="95" t="s">
        <v>2302</v>
      </c>
      <c r="D4974" s="95" t="s">
        <v>9315</v>
      </c>
      <c r="F4974" s="96">
        <v>18000</v>
      </c>
      <c r="G4974" s="95" t="s">
        <v>345</v>
      </c>
    </row>
    <row r="4975" spans="1:7">
      <c r="A4975" s="95" t="s">
        <v>2303</v>
      </c>
      <c r="D4975" s="95" t="s">
        <v>415</v>
      </c>
      <c r="F4975" s="96">
        <v>29000</v>
      </c>
      <c r="G4975" s="95" t="s">
        <v>345</v>
      </c>
    </row>
    <row r="4976" spans="1:7">
      <c r="A4976" s="95" t="s">
        <v>2304</v>
      </c>
      <c r="D4976" s="95" t="s">
        <v>400</v>
      </c>
      <c r="F4976" s="96">
        <v>38000</v>
      </c>
      <c r="G4976" s="95" t="s">
        <v>345</v>
      </c>
    </row>
    <row r="4977" spans="1:7">
      <c r="A4977" s="95" t="s">
        <v>2305</v>
      </c>
      <c r="D4977" s="95" t="s">
        <v>400</v>
      </c>
      <c r="F4977" s="96">
        <v>23930</v>
      </c>
      <c r="G4977" s="95" t="s">
        <v>345</v>
      </c>
    </row>
    <row r="4978" spans="1:7">
      <c r="A4978" s="95" t="s">
        <v>2306</v>
      </c>
      <c r="D4978" s="95" t="s">
        <v>400</v>
      </c>
      <c r="F4978" s="96">
        <v>4050</v>
      </c>
      <c r="G4978" s="95" t="s">
        <v>345</v>
      </c>
    </row>
    <row r="4979" spans="1:7">
      <c r="A4979" s="95" t="s">
        <v>461</v>
      </c>
      <c r="D4979" s="95" t="s">
        <v>345</v>
      </c>
      <c r="E4979" s="95">
        <v>297</v>
      </c>
      <c r="G4979" s="95" t="s">
        <v>345</v>
      </c>
    </row>
    <row r="4980" spans="1:7">
      <c r="A4980" s="95" t="s">
        <v>2307</v>
      </c>
      <c r="D4980" s="95" t="s">
        <v>400</v>
      </c>
      <c r="F4980" s="96">
        <v>40200</v>
      </c>
      <c r="G4980" s="95" t="s">
        <v>345</v>
      </c>
    </row>
    <row r="4981" spans="1:7">
      <c r="A4981" s="95" t="s">
        <v>2308</v>
      </c>
      <c r="D4981" s="95" t="s">
        <v>400</v>
      </c>
      <c r="F4981" s="96">
        <v>27000</v>
      </c>
      <c r="G4981" s="95" t="s">
        <v>345</v>
      </c>
    </row>
    <row r="4982" spans="1:7">
      <c r="A4982" s="95" t="s">
        <v>2309</v>
      </c>
      <c r="D4982" s="95" t="s">
        <v>400</v>
      </c>
      <c r="F4982" s="96">
        <v>59550</v>
      </c>
      <c r="G4982" s="95" t="s">
        <v>345</v>
      </c>
    </row>
    <row r="4983" spans="1:7">
      <c r="A4983" s="95" t="s">
        <v>2310</v>
      </c>
      <c r="D4983" s="95" t="s">
        <v>400</v>
      </c>
      <c r="F4983" s="96">
        <v>46500</v>
      </c>
      <c r="G4983" s="95" t="s">
        <v>345</v>
      </c>
    </row>
    <row r="4984" spans="1:7">
      <c r="A4984" s="95" t="s">
        <v>2311</v>
      </c>
      <c r="D4984" s="95" t="s">
        <v>393</v>
      </c>
      <c r="F4984" s="96">
        <v>33000</v>
      </c>
      <c r="G4984" s="95" t="s">
        <v>345</v>
      </c>
    </row>
    <row r="4985" spans="1:7">
      <c r="A4985" s="95" t="s">
        <v>2311</v>
      </c>
      <c r="D4985" s="95" t="s">
        <v>393</v>
      </c>
      <c r="F4985" s="96">
        <v>86000</v>
      </c>
      <c r="G4985" s="95" t="s">
        <v>345</v>
      </c>
    </row>
    <row r="4986" spans="1:7">
      <c r="A4986" s="95" t="s">
        <v>2311</v>
      </c>
      <c r="D4986" s="95" t="s">
        <v>393</v>
      </c>
      <c r="F4986" s="96">
        <v>33000</v>
      </c>
      <c r="G4986" s="95" t="s">
        <v>345</v>
      </c>
    </row>
    <row r="4987" spans="1:7">
      <c r="A4987" s="95" t="s">
        <v>2312</v>
      </c>
      <c r="D4987" s="95" t="s">
        <v>400</v>
      </c>
      <c r="F4987" s="96">
        <v>55500</v>
      </c>
      <c r="G4987" s="95" t="s">
        <v>345</v>
      </c>
    </row>
    <row r="4988" spans="1:7">
      <c r="A4988" s="95" t="s">
        <v>468</v>
      </c>
      <c r="D4988" s="95" t="s">
        <v>345</v>
      </c>
      <c r="E4988" s="96">
        <v>3300</v>
      </c>
      <c r="G4988" s="95" t="s">
        <v>345</v>
      </c>
    </row>
    <row r="4989" spans="1:7">
      <c r="A4989" s="95" t="s">
        <v>469</v>
      </c>
      <c r="D4989" s="95" t="s">
        <v>345</v>
      </c>
      <c r="E4989" s="96">
        <v>135744</v>
      </c>
      <c r="G4989" s="95" t="s">
        <v>345</v>
      </c>
    </row>
    <row r="4990" spans="1:7">
      <c r="A4990" s="95" t="s">
        <v>469</v>
      </c>
      <c r="D4990" s="95" t="s">
        <v>345</v>
      </c>
      <c r="E4990" s="95">
        <v>220</v>
      </c>
      <c r="G4990" s="95" t="s">
        <v>345</v>
      </c>
    </row>
    <row r="4991" spans="1:7">
      <c r="A4991" s="95" t="s">
        <v>469</v>
      </c>
      <c r="D4991" s="95" t="s">
        <v>345</v>
      </c>
      <c r="E4991" s="96">
        <v>-107393</v>
      </c>
      <c r="G4991" s="95" t="s">
        <v>345</v>
      </c>
    </row>
    <row r="4992" spans="1:7">
      <c r="A4992" s="95" t="s">
        <v>2313</v>
      </c>
      <c r="D4992" s="95" t="s">
        <v>400</v>
      </c>
      <c r="F4992" s="96">
        <v>4000</v>
      </c>
      <c r="G4992" s="95" t="s">
        <v>345</v>
      </c>
    </row>
    <row r="4993" spans="1:7">
      <c r="A4993" s="95" t="s">
        <v>2314</v>
      </c>
      <c r="D4993" s="95" t="s">
        <v>1958</v>
      </c>
      <c r="F4993" s="96">
        <v>1500</v>
      </c>
      <c r="G4993" s="95" t="s">
        <v>345</v>
      </c>
    </row>
    <row r="4994" spans="1:7">
      <c r="A4994" s="95" t="s">
        <v>2314</v>
      </c>
      <c r="D4994" s="95" t="s">
        <v>1958</v>
      </c>
      <c r="F4994" s="96">
        <v>1500</v>
      </c>
      <c r="G4994" s="95" t="s">
        <v>345</v>
      </c>
    </row>
    <row r="4995" spans="1:7">
      <c r="A4995" s="95" t="s">
        <v>2314</v>
      </c>
      <c r="D4995" s="95" t="s">
        <v>1958</v>
      </c>
      <c r="F4995" s="96">
        <v>1200</v>
      </c>
      <c r="G4995" s="95" t="s">
        <v>345</v>
      </c>
    </row>
    <row r="4996" spans="1:7">
      <c r="A4996" s="95" t="s">
        <v>2315</v>
      </c>
      <c r="D4996" s="95" t="s">
        <v>1958</v>
      </c>
      <c r="F4996" s="96">
        <v>11000</v>
      </c>
      <c r="G4996" s="96">
        <v>59246422</v>
      </c>
    </row>
    <row r="4997" spans="1:7">
      <c r="A4997" s="95" t="s">
        <v>2316</v>
      </c>
      <c r="D4997" s="95" t="s">
        <v>400</v>
      </c>
      <c r="F4997" s="96">
        <v>3190</v>
      </c>
      <c r="G4997" s="95" t="s">
        <v>345</v>
      </c>
    </row>
    <row r="4998" spans="1:7">
      <c r="A4998" s="95" t="s">
        <v>2317</v>
      </c>
      <c r="D4998" s="95" t="s">
        <v>415</v>
      </c>
      <c r="F4998" s="96">
        <v>7620</v>
      </c>
      <c r="G4998" s="95" t="s">
        <v>345</v>
      </c>
    </row>
    <row r="4999" spans="1:7">
      <c r="A4999" s="95" t="s">
        <v>2318</v>
      </c>
      <c r="D4999" s="95" t="s">
        <v>415</v>
      </c>
      <c r="F4999" s="96">
        <v>23900</v>
      </c>
      <c r="G4999" s="95" t="s">
        <v>345</v>
      </c>
    </row>
    <row r="5000" spans="1:7">
      <c r="A5000" s="95" t="s">
        <v>2319</v>
      </c>
      <c r="D5000" s="95" t="s">
        <v>400</v>
      </c>
      <c r="F5000" s="96">
        <v>31000</v>
      </c>
      <c r="G5000" s="95" t="s">
        <v>345</v>
      </c>
    </row>
    <row r="5001" spans="1:7">
      <c r="A5001" s="95" t="s">
        <v>2320</v>
      </c>
      <c r="D5001" s="95" t="s">
        <v>9315</v>
      </c>
      <c r="F5001" s="96">
        <v>17800</v>
      </c>
      <c r="G5001" s="95" t="s">
        <v>345</v>
      </c>
    </row>
    <row r="5002" spans="1:7">
      <c r="A5002" s="95" t="s">
        <v>2320</v>
      </c>
      <c r="D5002" s="95" t="s">
        <v>9315</v>
      </c>
      <c r="F5002" s="96">
        <v>21600</v>
      </c>
      <c r="G5002" s="95" t="s">
        <v>345</v>
      </c>
    </row>
    <row r="5003" spans="1:7">
      <c r="A5003" s="95" t="s">
        <v>2321</v>
      </c>
      <c r="D5003" s="95" t="s">
        <v>415</v>
      </c>
      <c r="F5003" s="96">
        <v>3070</v>
      </c>
      <c r="G5003" s="95" t="s">
        <v>345</v>
      </c>
    </row>
    <row r="5004" spans="1:7">
      <c r="A5004" s="95" t="s">
        <v>2322</v>
      </c>
      <c r="D5004" s="95" t="s">
        <v>400</v>
      </c>
      <c r="F5004" s="96">
        <v>4000</v>
      </c>
      <c r="G5004" s="95" t="s">
        <v>345</v>
      </c>
    </row>
    <row r="5005" spans="1:7">
      <c r="A5005" s="95" t="s">
        <v>472</v>
      </c>
      <c r="D5005" s="95" t="s">
        <v>345</v>
      </c>
      <c r="E5005" s="96">
        <v>7210</v>
      </c>
      <c r="G5005" s="95" t="s">
        <v>345</v>
      </c>
    </row>
    <row r="5006" spans="1:7">
      <c r="A5006" s="95" t="s">
        <v>473</v>
      </c>
      <c r="D5006" s="95" t="s">
        <v>345</v>
      </c>
      <c r="E5006" s="96">
        <v>1485</v>
      </c>
      <c r="G5006" s="95" t="s">
        <v>345</v>
      </c>
    </row>
    <row r="5007" spans="1:7">
      <c r="A5007" s="95" t="s">
        <v>2323</v>
      </c>
      <c r="D5007" s="95" t="s">
        <v>400</v>
      </c>
      <c r="F5007" s="96">
        <v>32900</v>
      </c>
      <c r="G5007" s="95" t="s">
        <v>345</v>
      </c>
    </row>
    <row r="5008" spans="1:7">
      <c r="A5008" s="95" t="s">
        <v>2324</v>
      </c>
      <c r="D5008" s="95" t="s">
        <v>400</v>
      </c>
      <c r="F5008" s="96">
        <v>79000</v>
      </c>
      <c r="G5008" s="95" t="s">
        <v>345</v>
      </c>
    </row>
    <row r="5009" spans="1:7">
      <c r="A5009" s="95" t="s">
        <v>2325</v>
      </c>
      <c r="D5009" s="95" t="s">
        <v>400</v>
      </c>
      <c r="F5009" s="96">
        <v>46800</v>
      </c>
      <c r="G5009" s="95" t="s">
        <v>345</v>
      </c>
    </row>
    <row r="5010" spans="1:7">
      <c r="A5010" s="95" t="s">
        <v>2326</v>
      </c>
      <c r="D5010" s="95" t="s">
        <v>400</v>
      </c>
      <c r="F5010" s="96">
        <v>26100</v>
      </c>
      <c r="G5010" s="95" t="s">
        <v>345</v>
      </c>
    </row>
    <row r="5011" spans="1:7">
      <c r="A5011" s="95" t="s">
        <v>2327</v>
      </c>
      <c r="D5011" s="95" t="s">
        <v>393</v>
      </c>
      <c r="F5011" s="96">
        <v>33000</v>
      </c>
      <c r="G5011" s="95" t="s">
        <v>345</v>
      </c>
    </row>
    <row r="5012" spans="1:7">
      <c r="A5012" s="95" t="s">
        <v>476</v>
      </c>
      <c r="D5012" s="95" t="s">
        <v>345</v>
      </c>
      <c r="E5012" s="96">
        <v>2640</v>
      </c>
      <c r="G5012" s="95" t="s">
        <v>345</v>
      </c>
    </row>
    <row r="5013" spans="1:7">
      <c r="A5013" s="95" t="s">
        <v>477</v>
      </c>
      <c r="D5013" s="95" t="s">
        <v>345</v>
      </c>
      <c r="E5013" s="96">
        <v>209246</v>
      </c>
      <c r="G5013" s="95" t="s">
        <v>345</v>
      </c>
    </row>
    <row r="5014" spans="1:7">
      <c r="A5014" s="95" t="s">
        <v>477</v>
      </c>
      <c r="D5014" s="95" t="s">
        <v>345</v>
      </c>
      <c r="E5014" s="95">
        <v>220</v>
      </c>
      <c r="G5014" s="95" t="s">
        <v>345</v>
      </c>
    </row>
    <row r="5015" spans="1:7">
      <c r="A5015" s="95" t="s">
        <v>477</v>
      </c>
      <c r="D5015" s="95" t="s">
        <v>345</v>
      </c>
      <c r="E5015" s="96">
        <v>-10432</v>
      </c>
      <c r="G5015" s="95" t="s">
        <v>345</v>
      </c>
    </row>
    <row r="5016" spans="1:7">
      <c r="A5016" s="95" t="s">
        <v>2328</v>
      </c>
      <c r="D5016" s="95" t="s">
        <v>562</v>
      </c>
      <c r="F5016" s="96">
        <v>17500</v>
      </c>
      <c r="G5016" s="95" t="s">
        <v>345</v>
      </c>
    </row>
    <row r="5017" spans="1:7">
      <c r="A5017" s="95" t="s">
        <v>2328</v>
      </c>
      <c r="D5017" s="95" t="s">
        <v>400</v>
      </c>
      <c r="F5017" s="96">
        <v>9000</v>
      </c>
      <c r="G5017" s="95" t="s">
        <v>345</v>
      </c>
    </row>
    <row r="5018" spans="1:7">
      <c r="A5018" s="95" t="s">
        <v>2329</v>
      </c>
      <c r="D5018" s="95" t="s">
        <v>415</v>
      </c>
      <c r="F5018" s="96">
        <v>17900</v>
      </c>
      <c r="G5018" s="95" t="s">
        <v>345</v>
      </c>
    </row>
    <row r="5019" spans="1:7">
      <c r="A5019" s="95" t="s">
        <v>2329</v>
      </c>
      <c r="D5019" s="95" t="s">
        <v>400</v>
      </c>
      <c r="F5019" s="96">
        <v>1000</v>
      </c>
      <c r="G5019" s="95" t="s">
        <v>345</v>
      </c>
    </row>
    <row r="5020" spans="1:7">
      <c r="A5020" s="95" t="s">
        <v>2329</v>
      </c>
      <c r="D5020" s="95" t="s">
        <v>415</v>
      </c>
      <c r="F5020" s="96">
        <v>38500</v>
      </c>
      <c r="G5020" s="95" t="s">
        <v>345</v>
      </c>
    </row>
    <row r="5021" spans="1:7">
      <c r="A5021" s="95" t="s">
        <v>2330</v>
      </c>
      <c r="D5021" s="95" t="s">
        <v>1958</v>
      </c>
      <c r="F5021" s="96">
        <v>5000</v>
      </c>
      <c r="G5021" s="95" t="s">
        <v>345</v>
      </c>
    </row>
    <row r="5022" spans="1:7">
      <c r="A5022" s="95" t="s">
        <v>2331</v>
      </c>
      <c r="D5022" s="95" t="s">
        <v>1958</v>
      </c>
      <c r="F5022" s="96">
        <v>11600</v>
      </c>
      <c r="G5022" s="96">
        <v>59466533</v>
      </c>
    </row>
    <row r="5023" spans="1:7">
      <c r="A5023" s="95" t="s">
        <v>2332</v>
      </c>
      <c r="D5023" s="95" t="s">
        <v>9315</v>
      </c>
      <c r="F5023" s="96">
        <v>50000</v>
      </c>
      <c r="G5023" s="95" t="s">
        <v>345</v>
      </c>
    </row>
    <row r="5024" spans="1:7">
      <c r="A5024" s="95" t="s">
        <v>2333</v>
      </c>
      <c r="D5024" s="95" t="s">
        <v>9315</v>
      </c>
      <c r="F5024" s="96">
        <v>3910</v>
      </c>
      <c r="G5024" s="95" t="s">
        <v>345</v>
      </c>
    </row>
    <row r="5025" spans="1:7">
      <c r="A5025" s="95" t="s">
        <v>2334</v>
      </c>
      <c r="D5025" s="95" t="s">
        <v>415</v>
      </c>
      <c r="F5025" s="96">
        <v>44500</v>
      </c>
      <c r="G5025" s="95" t="s">
        <v>345</v>
      </c>
    </row>
    <row r="5026" spans="1:7">
      <c r="A5026" s="95" t="s">
        <v>2335</v>
      </c>
      <c r="D5026" s="95" t="s">
        <v>415</v>
      </c>
      <c r="F5026" s="96">
        <v>6700</v>
      </c>
      <c r="G5026" s="95" t="s">
        <v>345</v>
      </c>
    </row>
    <row r="5027" spans="1:7">
      <c r="A5027" s="95" t="s">
        <v>2336</v>
      </c>
      <c r="D5027" s="95" t="s">
        <v>400</v>
      </c>
      <c r="F5027" s="96">
        <v>87000</v>
      </c>
      <c r="G5027" s="95" t="s">
        <v>345</v>
      </c>
    </row>
    <row r="5028" spans="1:7">
      <c r="A5028" s="95" t="s">
        <v>2337</v>
      </c>
      <c r="D5028" s="95" t="s">
        <v>400</v>
      </c>
      <c r="F5028" s="96">
        <v>39000</v>
      </c>
      <c r="G5028" s="95" t="s">
        <v>345</v>
      </c>
    </row>
    <row r="5029" spans="1:7">
      <c r="A5029" s="95" t="s">
        <v>2338</v>
      </c>
      <c r="D5029" s="95" t="s">
        <v>400</v>
      </c>
      <c r="F5029" s="96">
        <v>30000</v>
      </c>
      <c r="G5029" s="95" t="s">
        <v>345</v>
      </c>
    </row>
    <row r="5030" spans="1:7">
      <c r="A5030" s="95" t="s">
        <v>2339</v>
      </c>
      <c r="D5030" s="95" t="s">
        <v>400</v>
      </c>
      <c r="F5030" s="96">
        <v>8500</v>
      </c>
      <c r="G5030" s="95" t="s">
        <v>345</v>
      </c>
    </row>
    <row r="5031" spans="1:7">
      <c r="A5031" s="95" t="s">
        <v>2340</v>
      </c>
      <c r="D5031" s="95" t="s">
        <v>400</v>
      </c>
      <c r="F5031" s="96">
        <v>12800</v>
      </c>
      <c r="G5031" s="95" t="s">
        <v>345</v>
      </c>
    </row>
    <row r="5032" spans="1:7">
      <c r="A5032" s="95" t="s">
        <v>2340</v>
      </c>
      <c r="D5032" s="95" t="s">
        <v>400</v>
      </c>
      <c r="F5032" s="96">
        <v>9200</v>
      </c>
      <c r="G5032" s="95" t="s">
        <v>345</v>
      </c>
    </row>
    <row r="5033" spans="1:7">
      <c r="A5033" s="95" t="s">
        <v>2341</v>
      </c>
      <c r="D5033" s="95" t="s">
        <v>400</v>
      </c>
      <c r="F5033" s="96">
        <v>2000</v>
      </c>
      <c r="G5033" s="95" t="s">
        <v>345</v>
      </c>
    </row>
    <row r="5034" spans="1:7">
      <c r="A5034" s="95" t="s">
        <v>2342</v>
      </c>
      <c r="D5034" s="95" t="s">
        <v>400</v>
      </c>
      <c r="F5034" s="96">
        <v>27100</v>
      </c>
      <c r="G5034" s="95" t="s">
        <v>345</v>
      </c>
    </row>
    <row r="5035" spans="1:7">
      <c r="A5035" s="95" t="s">
        <v>478</v>
      </c>
      <c r="D5035" s="95" t="s">
        <v>345</v>
      </c>
      <c r="E5035" s="96">
        <v>61050</v>
      </c>
      <c r="G5035" s="95" t="s">
        <v>345</v>
      </c>
    </row>
    <row r="5036" spans="1:7">
      <c r="A5036" s="95" t="s">
        <v>481</v>
      </c>
      <c r="D5036" s="95" t="s">
        <v>345</v>
      </c>
      <c r="E5036" s="96">
        <v>29497</v>
      </c>
      <c r="G5036" s="95" t="s">
        <v>345</v>
      </c>
    </row>
    <row r="5037" spans="1:7">
      <c r="A5037" s="95" t="s">
        <v>482</v>
      </c>
      <c r="D5037" s="95" t="s">
        <v>345</v>
      </c>
      <c r="E5037" s="96">
        <v>3432</v>
      </c>
      <c r="G5037" s="95" t="s">
        <v>345</v>
      </c>
    </row>
    <row r="5038" spans="1:7">
      <c r="A5038" s="95" t="s">
        <v>2121</v>
      </c>
      <c r="D5038" s="95" t="s">
        <v>9315</v>
      </c>
      <c r="F5038" s="96">
        <v>9000</v>
      </c>
      <c r="G5038" s="95" t="s">
        <v>345</v>
      </c>
    </row>
    <row r="5039" spans="1:7">
      <c r="A5039" s="95" t="s">
        <v>2343</v>
      </c>
      <c r="D5039" s="95" t="s">
        <v>400</v>
      </c>
      <c r="F5039" s="96">
        <v>27900</v>
      </c>
      <c r="G5039" s="95" t="s">
        <v>345</v>
      </c>
    </row>
    <row r="5040" spans="1:7">
      <c r="A5040" s="95" t="s">
        <v>2344</v>
      </c>
      <c r="D5040" s="95" t="s">
        <v>400</v>
      </c>
      <c r="F5040" s="96">
        <v>28300</v>
      </c>
      <c r="G5040" s="95" t="s">
        <v>345</v>
      </c>
    </row>
    <row r="5041" spans="1:7">
      <c r="A5041" s="95" t="s">
        <v>2345</v>
      </c>
      <c r="D5041" s="95" t="s">
        <v>400</v>
      </c>
      <c r="F5041" s="96">
        <v>38300</v>
      </c>
      <c r="G5041" s="95" t="s">
        <v>345</v>
      </c>
    </row>
    <row r="5042" spans="1:7">
      <c r="A5042" s="95" t="s">
        <v>2346</v>
      </c>
      <c r="D5042" s="95" t="s">
        <v>393</v>
      </c>
      <c r="F5042" s="96">
        <v>144000</v>
      </c>
      <c r="G5042" s="95" t="s">
        <v>345</v>
      </c>
    </row>
    <row r="5043" spans="1:7">
      <c r="A5043" s="95" t="s">
        <v>2347</v>
      </c>
      <c r="D5043" s="95" t="s">
        <v>400</v>
      </c>
      <c r="F5043" s="96">
        <v>50500</v>
      </c>
      <c r="G5043" s="95" t="s">
        <v>345</v>
      </c>
    </row>
    <row r="5044" spans="1:7">
      <c r="A5044" s="95" t="s">
        <v>483</v>
      </c>
      <c r="D5044" s="95" t="s">
        <v>345</v>
      </c>
      <c r="E5044" s="96">
        <v>3080</v>
      </c>
      <c r="G5044" s="95" t="s">
        <v>345</v>
      </c>
    </row>
    <row r="5045" spans="1:7">
      <c r="A5045" s="95" t="s">
        <v>484</v>
      </c>
      <c r="D5045" s="95" t="s">
        <v>345</v>
      </c>
      <c r="E5045" s="96">
        <v>216033</v>
      </c>
      <c r="G5045" s="95" t="s">
        <v>345</v>
      </c>
    </row>
    <row r="5046" spans="1:7">
      <c r="A5046" s="95" t="s">
        <v>484</v>
      </c>
      <c r="D5046" s="95" t="s">
        <v>345</v>
      </c>
      <c r="E5046" s="95">
        <v>220</v>
      </c>
      <c r="G5046" s="95" t="s">
        <v>345</v>
      </c>
    </row>
    <row r="5047" spans="1:7">
      <c r="A5047" s="95" t="s">
        <v>484</v>
      </c>
      <c r="D5047" s="95" t="s">
        <v>345</v>
      </c>
      <c r="E5047" s="96">
        <v>-79852</v>
      </c>
      <c r="G5047" s="96">
        <v>59851783</v>
      </c>
    </row>
    <row r="5048" spans="1:7">
      <c r="A5048" s="95" t="s">
        <v>2348</v>
      </c>
      <c r="D5048" s="95" t="s">
        <v>9315</v>
      </c>
      <c r="F5048" s="96">
        <v>17800</v>
      </c>
      <c r="G5048" s="95" t="s">
        <v>345</v>
      </c>
    </row>
    <row r="5049" spans="1:7">
      <c r="A5049" s="95" t="s">
        <v>2349</v>
      </c>
      <c r="D5049" s="95" t="s">
        <v>400</v>
      </c>
      <c r="F5049" s="96">
        <v>64000</v>
      </c>
      <c r="G5049" s="95" t="s">
        <v>345</v>
      </c>
    </row>
    <row r="5050" spans="1:7">
      <c r="A5050" s="95" t="s">
        <v>2350</v>
      </c>
      <c r="D5050" s="95" t="s">
        <v>400</v>
      </c>
      <c r="F5050" s="96">
        <v>14000</v>
      </c>
      <c r="G5050" s="95" t="s">
        <v>345</v>
      </c>
    </row>
    <row r="5051" spans="1:7">
      <c r="A5051" s="95" t="s">
        <v>1969</v>
      </c>
      <c r="D5051" s="95" t="s">
        <v>9315</v>
      </c>
      <c r="F5051" s="96">
        <v>80670</v>
      </c>
      <c r="G5051" s="95" t="s">
        <v>345</v>
      </c>
    </row>
    <row r="5052" spans="1:7">
      <c r="A5052" s="95" t="s">
        <v>2351</v>
      </c>
      <c r="D5052" s="95" t="s">
        <v>415</v>
      </c>
      <c r="F5052" s="96">
        <v>6820</v>
      </c>
      <c r="G5052" s="95" t="s">
        <v>345</v>
      </c>
    </row>
    <row r="5053" spans="1:7">
      <c r="A5053" s="95" t="s">
        <v>485</v>
      </c>
      <c r="D5053" s="95" t="s">
        <v>345</v>
      </c>
      <c r="E5053" s="96">
        <v>798510</v>
      </c>
      <c r="G5053" s="95" t="s">
        <v>345</v>
      </c>
    </row>
    <row r="5054" spans="1:7">
      <c r="A5054" s="95" t="s">
        <v>485</v>
      </c>
      <c r="D5054" s="95" t="s">
        <v>345</v>
      </c>
      <c r="E5054" s="96">
        <v>22700</v>
      </c>
      <c r="G5054" s="95" t="s">
        <v>345</v>
      </c>
    </row>
    <row r="5055" spans="1:7">
      <c r="A5055" s="95" t="s">
        <v>485</v>
      </c>
      <c r="D5055" s="95" t="s">
        <v>345</v>
      </c>
      <c r="E5055" s="96">
        <v>44800</v>
      </c>
      <c r="G5055" s="95" t="s">
        <v>345</v>
      </c>
    </row>
    <row r="5056" spans="1:7">
      <c r="A5056" s="95" t="s">
        <v>485</v>
      </c>
      <c r="D5056" s="95" t="s">
        <v>345</v>
      </c>
      <c r="E5056" s="96">
        <v>30800</v>
      </c>
      <c r="G5056" s="95" t="s">
        <v>345</v>
      </c>
    </row>
    <row r="5057" spans="1:7">
      <c r="A5057" s="95" t="s">
        <v>485</v>
      </c>
      <c r="D5057" s="95" t="s">
        <v>345</v>
      </c>
      <c r="E5057" s="96">
        <v>24750</v>
      </c>
      <c r="G5057" s="95" t="s">
        <v>345</v>
      </c>
    </row>
    <row r="5058" spans="1:7">
      <c r="A5058" s="95" t="s">
        <v>485</v>
      </c>
      <c r="D5058" s="95" t="s">
        <v>345</v>
      </c>
      <c r="E5058" s="96">
        <v>24750</v>
      </c>
      <c r="G5058" s="95" t="s">
        <v>345</v>
      </c>
    </row>
    <row r="5059" spans="1:7">
      <c r="A5059" s="95" t="s">
        <v>485</v>
      </c>
      <c r="D5059" s="95" t="s">
        <v>345</v>
      </c>
      <c r="E5059" s="96">
        <v>24750</v>
      </c>
      <c r="G5059" s="95" t="s">
        <v>345</v>
      </c>
    </row>
    <row r="5060" spans="1:7">
      <c r="A5060" s="95" t="s">
        <v>485</v>
      </c>
      <c r="D5060" s="95" t="s">
        <v>345</v>
      </c>
      <c r="E5060" s="96">
        <v>24750</v>
      </c>
      <c r="G5060" s="95" t="s">
        <v>345</v>
      </c>
    </row>
    <row r="5061" spans="1:7">
      <c r="A5061" s="95" t="s">
        <v>485</v>
      </c>
      <c r="D5061" s="95" t="s">
        <v>345</v>
      </c>
      <c r="E5061" s="96">
        <v>24750</v>
      </c>
      <c r="G5061" s="95" t="s">
        <v>345</v>
      </c>
    </row>
    <row r="5062" spans="1:7">
      <c r="A5062" s="95" t="s">
        <v>485</v>
      </c>
      <c r="D5062" s="95" t="s">
        <v>345</v>
      </c>
      <c r="E5062" s="96">
        <v>44000</v>
      </c>
      <c r="G5062" s="95" t="s">
        <v>345</v>
      </c>
    </row>
    <row r="5063" spans="1:7">
      <c r="A5063" s="95" t="s">
        <v>485</v>
      </c>
      <c r="D5063" s="95" t="s">
        <v>345</v>
      </c>
      <c r="E5063" s="96">
        <v>50000</v>
      </c>
      <c r="G5063" s="95" t="s">
        <v>345</v>
      </c>
    </row>
    <row r="5064" spans="1:7">
      <c r="A5064" s="95" t="s">
        <v>485</v>
      </c>
      <c r="D5064" s="95" t="s">
        <v>345</v>
      </c>
      <c r="E5064" s="96">
        <v>3300</v>
      </c>
      <c r="G5064" s="95" t="s">
        <v>345</v>
      </c>
    </row>
    <row r="5065" spans="1:7">
      <c r="A5065" s="95" t="s">
        <v>487</v>
      </c>
      <c r="D5065" s="95" t="s">
        <v>345</v>
      </c>
      <c r="E5065" s="96">
        <v>15884</v>
      </c>
      <c r="G5065" s="95" t="s">
        <v>345</v>
      </c>
    </row>
    <row r="5066" spans="1:7">
      <c r="A5066" s="95" t="s">
        <v>488</v>
      </c>
      <c r="D5066" s="95" t="s">
        <v>345</v>
      </c>
      <c r="E5066" s="96">
        <v>6615</v>
      </c>
      <c r="G5066" s="95" t="s">
        <v>345</v>
      </c>
    </row>
    <row r="5067" spans="1:7">
      <c r="A5067" s="95" t="s">
        <v>489</v>
      </c>
      <c r="D5067" s="95" t="s">
        <v>345</v>
      </c>
      <c r="E5067" s="96">
        <v>1035490</v>
      </c>
      <c r="G5067" s="95" t="s">
        <v>345</v>
      </c>
    </row>
    <row r="5068" spans="1:7">
      <c r="A5068" s="95" t="s">
        <v>489</v>
      </c>
      <c r="D5068" s="95" t="s">
        <v>345</v>
      </c>
      <c r="E5068" s="96">
        <v>602000</v>
      </c>
      <c r="G5068" s="95" t="s">
        <v>345</v>
      </c>
    </row>
    <row r="5069" spans="1:7">
      <c r="A5069" s="95" t="s">
        <v>489</v>
      </c>
      <c r="D5069" s="95" t="s">
        <v>345</v>
      </c>
      <c r="E5069" s="96">
        <v>90450</v>
      </c>
      <c r="G5069" s="95" t="s">
        <v>345</v>
      </c>
    </row>
    <row r="5070" spans="1:7">
      <c r="A5070" s="95" t="s">
        <v>489</v>
      </c>
      <c r="D5070" s="95" t="s">
        <v>345</v>
      </c>
      <c r="E5070" s="96">
        <v>465800</v>
      </c>
      <c r="G5070" s="95" t="s">
        <v>345</v>
      </c>
    </row>
    <row r="5071" spans="1:7">
      <c r="A5071" s="95" t="s">
        <v>489</v>
      </c>
      <c r="D5071" s="95" t="s">
        <v>345</v>
      </c>
      <c r="E5071" s="96">
        <v>286915</v>
      </c>
      <c r="G5071" s="95" t="s">
        <v>345</v>
      </c>
    </row>
    <row r="5072" spans="1:7">
      <c r="A5072" s="95" t="s">
        <v>489</v>
      </c>
      <c r="D5072" s="95" t="s">
        <v>345</v>
      </c>
      <c r="E5072" s="96">
        <v>5712852</v>
      </c>
      <c r="G5072" s="95" t="s">
        <v>345</v>
      </c>
    </row>
    <row r="5073" spans="1:7">
      <c r="A5073" s="95" t="s">
        <v>489</v>
      </c>
      <c r="D5073" s="95" t="s">
        <v>345</v>
      </c>
      <c r="E5073" s="96">
        <v>580440</v>
      </c>
      <c r="G5073" s="95" t="s">
        <v>345</v>
      </c>
    </row>
    <row r="5074" spans="1:7">
      <c r="A5074" s="95" t="s">
        <v>489</v>
      </c>
      <c r="D5074" s="95" t="s">
        <v>345</v>
      </c>
      <c r="E5074" s="96">
        <v>105100</v>
      </c>
      <c r="G5074" s="95" t="s">
        <v>345</v>
      </c>
    </row>
    <row r="5075" spans="1:7">
      <c r="A5075" s="95" t="s">
        <v>489</v>
      </c>
      <c r="D5075" s="95" t="s">
        <v>345</v>
      </c>
      <c r="E5075" s="96">
        <v>73000</v>
      </c>
      <c r="G5075" s="95" t="s">
        <v>345</v>
      </c>
    </row>
    <row r="5076" spans="1:7">
      <c r="A5076" s="95" t="s">
        <v>489</v>
      </c>
      <c r="D5076" s="95" t="s">
        <v>345</v>
      </c>
      <c r="E5076" s="96">
        <v>1711650</v>
      </c>
      <c r="G5076" s="95" t="s">
        <v>345</v>
      </c>
    </row>
    <row r="5077" spans="1:7">
      <c r="A5077" s="95" t="s">
        <v>489</v>
      </c>
      <c r="D5077" s="95" t="s">
        <v>345</v>
      </c>
      <c r="E5077" s="96">
        <v>1191050</v>
      </c>
      <c r="G5077" s="95" t="s">
        <v>345</v>
      </c>
    </row>
    <row r="5078" spans="1:7">
      <c r="A5078" s="95" t="s">
        <v>489</v>
      </c>
      <c r="D5078" s="95" t="s">
        <v>345</v>
      </c>
      <c r="E5078" s="96">
        <v>31500</v>
      </c>
      <c r="G5078" s="95" t="s">
        <v>345</v>
      </c>
    </row>
    <row r="5079" spans="1:7">
      <c r="A5079" s="95" t="s">
        <v>489</v>
      </c>
      <c r="D5079" s="95" t="s">
        <v>345</v>
      </c>
      <c r="E5079" s="96">
        <v>90400</v>
      </c>
      <c r="G5079" s="95" t="s">
        <v>345</v>
      </c>
    </row>
    <row r="5080" spans="1:7">
      <c r="A5080" s="95" t="s">
        <v>489</v>
      </c>
      <c r="D5080" s="95" t="s">
        <v>345</v>
      </c>
      <c r="E5080" s="96">
        <v>16300</v>
      </c>
      <c r="G5080" s="95" t="s">
        <v>345</v>
      </c>
    </row>
    <row r="5081" spans="1:7">
      <c r="A5081" s="95" t="s">
        <v>489</v>
      </c>
      <c r="D5081" s="95" t="s">
        <v>345</v>
      </c>
      <c r="E5081" s="96">
        <v>38000</v>
      </c>
      <c r="G5081" s="95" t="s">
        <v>345</v>
      </c>
    </row>
    <row r="5082" spans="1:7">
      <c r="A5082" s="95" t="s">
        <v>489</v>
      </c>
      <c r="D5082" s="95" t="s">
        <v>345</v>
      </c>
      <c r="E5082" s="96">
        <v>27100</v>
      </c>
      <c r="G5082" s="95" t="s">
        <v>345</v>
      </c>
    </row>
    <row r="5083" spans="1:7">
      <c r="A5083" s="95" t="s">
        <v>489</v>
      </c>
      <c r="D5083" s="95" t="s">
        <v>345</v>
      </c>
      <c r="E5083" s="96">
        <v>48860</v>
      </c>
      <c r="G5083" s="95" t="s">
        <v>345</v>
      </c>
    </row>
    <row r="5084" spans="1:7">
      <c r="A5084" s="95" t="s">
        <v>489</v>
      </c>
      <c r="D5084" s="95" t="s">
        <v>345</v>
      </c>
      <c r="E5084" s="96">
        <v>473890</v>
      </c>
      <c r="G5084" s="95" t="s">
        <v>345</v>
      </c>
    </row>
    <row r="5085" spans="1:7">
      <c r="A5085" s="95" t="s">
        <v>489</v>
      </c>
      <c r="D5085" s="95" t="s">
        <v>345</v>
      </c>
      <c r="E5085" s="96">
        <v>506485</v>
      </c>
      <c r="G5085" s="95" t="s">
        <v>345</v>
      </c>
    </row>
    <row r="5086" spans="1:7">
      <c r="A5086" s="95" t="s">
        <v>489</v>
      </c>
      <c r="D5086" s="95" t="s">
        <v>345</v>
      </c>
      <c r="E5086" s="96">
        <v>638648</v>
      </c>
      <c r="G5086" s="95" t="s">
        <v>345</v>
      </c>
    </row>
    <row r="5087" spans="1:7">
      <c r="A5087" s="95" t="s">
        <v>489</v>
      </c>
      <c r="D5087" s="95" t="s">
        <v>345</v>
      </c>
      <c r="E5087" s="96">
        <v>354270</v>
      </c>
      <c r="G5087" s="95" t="s">
        <v>345</v>
      </c>
    </row>
    <row r="5088" spans="1:7">
      <c r="A5088" s="95" t="s">
        <v>489</v>
      </c>
      <c r="D5088" s="95" t="s">
        <v>345</v>
      </c>
      <c r="E5088" s="96">
        <v>136450</v>
      </c>
      <c r="G5088" s="95" t="s">
        <v>345</v>
      </c>
    </row>
    <row r="5089" spans="1:7">
      <c r="A5089" s="95" t="s">
        <v>489</v>
      </c>
      <c r="D5089" s="95" t="s">
        <v>345</v>
      </c>
      <c r="E5089" s="96">
        <v>146250</v>
      </c>
      <c r="G5089" s="95" t="s">
        <v>345</v>
      </c>
    </row>
    <row r="5090" spans="1:7">
      <c r="A5090" s="95" t="s">
        <v>2352</v>
      </c>
      <c r="D5090" s="95" t="s">
        <v>400</v>
      </c>
      <c r="F5090" s="96">
        <v>29900</v>
      </c>
      <c r="G5090" s="95" t="s">
        <v>345</v>
      </c>
    </row>
    <row r="5091" spans="1:7">
      <c r="A5091" s="95" t="s">
        <v>2353</v>
      </c>
      <c r="D5091" s="95" t="s">
        <v>400</v>
      </c>
      <c r="F5091" s="96">
        <v>27400</v>
      </c>
      <c r="G5091" s="95" t="s">
        <v>345</v>
      </c>
    </row>
    <row r="5092" spans="1:7">
      <c r="A5092" s="95" t="s">
        <v>2354</v>
      </c>
      <c r="D5092" s="95" t="s">
        <v>400</v>
      </c>
      <c r="F5092" s="96">
        <v>37400</v>
      </c>
      <c r="G5092" s="95" t="s">
        <v>345</v>
      </c>
    </row>
    <row r="5093" spans="1:7">
      <c r="A5093" s="95" t="s">
        <v>2355</v>
      </c>
      <c r="D5093" s="95" t="s">
        <v>393</v>
      </c>
      <c r="F5093" s="96">
        <v>40000</v>
      </c>
      <c r="G5093" s="95" t="s">
        <v>345</v>
      </c>
    </row>
    <row r="5094" spans="1:7">
      <c r="A5094" s="95" t="s">
        <v>2355</v>
      </c>
      <c r="D5094" s="95" t="s">
        <v>393</v>
      </c>
      <c r="F5094" s="96">
        <v>100500</v>
      </c>
      <c r="G5094" s="95" t="s">
        <v>345</v>
      </c>
    </row>
    <row r="5095" spans="1:7">
      <c r="A5095" s="95" t="s">
        <v>2356</v>
      </c>
      <c r="D5095" s="95" t="s">
        <v>393</v>
      </c>
      <c r="F5095" s="96">
        <v>3000</v>
      </c>
      <c r="G5095" s="95" t="s">
        <v>345</v>
      </c>
    </row>
    <row r="5096" spans="1:7">
      <c r="A5096" s="95" t="s">
        <v>491</v>
      </c>
      <c r="D5096" s="95" t="s">
        <v>345</v>
      </c>
      <c r="E5096" s="96">
        <v>3080</v>
      </c>
      <c r="G5096" s="95" t="s">
        <v>345</v>
      </c>
    </row>
    <row r="5097" spans="1:7">
      <c r="A5097" s="95" t="s">
        <v>492</v>
      </c>
      <c r="D5097" s="95" t="s">
        <v>345</v>
      </c>
      <c r="E5097" s="96">
        <v>311162</v>
      </c>
      <c r="G5097" s="95" t="s">
        <v>345</v>
      </c>
    </row>
    <row r="5098" spans="1:7">
      <c r="A5098" s="95" t="s">
        <v>492</v>
      </c>
      <c r="D5098" s="95" t="s">
        <v>345</v>
      </c>
      <c r="E5098" s="95">
        <v>440</v>
      </c>
      <c r="G5098" s="95" t="s">
        <v>345</v>
      </c>
    </row>
    <row r="5099" spans="1:7">
      <c r="A5099" s="95" t="s">
        <v>492</v>
      </c>
      <c r="D5099" s="95" t="s">
        <v>345</v>
      </c>
      <c r="E5099" s="96">
        <v>-52243</v>
      </c>
      <c r="G5099" s="95" t="s">
        <v>345</v>
      </c>
    </row>
    <row r="5100" spans="1:7">
      <c r="A5100" s="95" t="s">
        <v>1970</v>
      </c>
      <c r="D5100" s="95" t="s">
        <v>400</v>
      </c>
      <c r="F5100" s="96">
        <v>3300000</v>
      </c>
      <c r="G5100" s="95" t="s">
        <v>345</v>
      </c>
    </row>
    <row r="5101" spans="1:7">
      <c r="A5101" s="95" t="s">
        <v>1970</v>
      </c>
      <c r="D5101" s="95" t="s">
        <v>349</v>
      </c>
      <c r="F5101" s="96">
        <v>88000</v>
      </c>
      <c r="G5101" s="95" t="s">
        <v>345</v>
      </c>
    </row>
    <row r="5102" spans="1:7">
      <c r="A5102" s="95" t="s">
        <v>1970</v>
      </c>
      <c r="D5102" s="95" t="s">
        <v>415</v>
      </c>
      <c r="F5102" s="96">
        <v>110000</v>
      </c>
      <c r="G5102" s="95" t="s">
        <v>345</v>
      </c>
    </row>
    <row r="5103" spans="1:7">
      <c r="A5103" s="95" t="s">
        <v>1970</v>
      </c>
      <c r="D5103" s="95" t="s">
        <v>415</v>
      </c>
      <c r="F5103" s="96">
        <v>338910</v>
      </c>
      <c r="G5103" s="95" t="s">
        <v>345</v>
      </c>
    </row>
    <row r="5104" spans="1:7">
      <c r="A5104" s="95" t="s">
        <v>1970</v>
      </c>
      <c r="D5104" s="95" t="s">
        <v>400</v>
      </c>
      <c r="F5104" s="96">
        <v>44800</v>
      </c>
      <c r="G5104" s="95" t="s">
        <v>345</v>
      </c>
    </row>
    <row r="5105" spans="1:7">
      <c r="A5105" s="95" t="s">
        <v>1970</v>
      </c>
      <c r="D5105" s="95" t="s">
        <v>349</v>
      </c>
      <c r="F5105" s="96">
        <v>5390</v>
      </c>
      <c r="G5105" s="95" t="s">
        <v>345</v>
      </c>
    </row>
    <row r="5106" spans="1:7">
      <c r="A5106" s="95" t="s">
        <v>1970</v>
      </c>
      <c r="D5106" s="95" t="s">
        <v>349</v>
      </c>
      <c r="F5106" s="96">
        <v>990000</v>
      </c>
      <c r="G5106" s="95" t="s">
        <v>345</v>
      </c>
    </row>
    <row r="5107" spans="1:7">
      <c r="A5107" s="95" t="s">
        <v>1970</v>
      </c>
      <c r="D5107" s="95" t="s">
        <v>349</v>
      </c>
      <c r="F5107" s="96">
        <v>55000</v>
      </c>
      <c r="G5107" s="95" t="s">
        <v>345</v>
      </c>
    </row>
    <row r="5108" spans="1:7">
      <c r="A5108" s="95" t="s">
        <v>1970</v>
      </c>
      <c r="D5108" s="95" t="s">
        <v>400</v>
      </c>
      <c r="F5108" s="96">
        <v>22700</v>
      </c>
      <c r="G5108" s="95" t="s">
        <v>345</v>
      </c>
    </row>
    <row r="5109" spans="1:7">
      <c r="A5109" s="95" t="s">
        <v>1971</v>
      </c>
      <c r="D5109" s="95" t="s">
        <v>415</v>
      </c>
      <c r="F5109" s="96">
        <v>221397</v>
      </c>
      <c r="G5109" s="95" t="s">
        <v>345</v>
      </c>
    </row>
    <row r="5110" spans="1:7">
      <c r="A5110" s="95" t="s">
        <v>1971</v>
      </c>
      <c r="D5110" s="95" t="s">
        <v>9315</v>
      </c>
      <c r="F5110" s="96">
        <v>11000</v>
      </c>
      <c r="G5110" s="95" t="s">
        <v>345</v>
      </c>
    </row>
    <row r="5111" spans="1:7">
      <c r="A5111" s="95" t="s">
        <v>1971</v>
      </c>
      <c r="D5111" s="95" t="s">
        <v>415</v>
      </c>
      <c r="F5111" s="96">
        <v>13750</v>
      </c>
      <c r="G5111" s="95" t="s">
        <v>345</v>
      </c>
    </row>
    <row r="5112" spans="1:7">
      <c r="A5112" s="95" t="s">
        <v>1971</v>
      </c>
      <c r="D5112" s="95" t="s">
        <v>415</v>
      </c>
      <c r="F5112" s="96">
        <v>11000</v>
      </c>
      <c r="G5112" s="95" t="s">
        <v>345</v>
      </c>
    </row>
    <row r="5113" spans="1:7">
      <c r="A5113" s="95" t="s">
        <v>1971</v>
      </c>
      <c r="D5113" s="95" t="s">
        <v>562</v>
      </c>
      <c r="F5113" s="96">
        <v>24750</v>
      </c>
      <c r="G5113" s="95" t="s">
        <v>345</v>
      </c>
    </row>
    <row r="5114" spans="1:7">
      <c r="A5114" s="95" t="s">
        <v>1971</v>
      </c>
      <c r="D5114" s="95" t="s">
        <v>9315</v>
      </c>
      <c r="F5114" s="96">
        <v>11000</v>
      </c>
      <c r="G5114" s="95" t="s">
        <v>345</v>
      </c>
    </row>
    <row r="5115" spans="1:7">
      <c r="A5115" s="95" t="s">
        <v>1971</v>
      </c>
      <c r="D5115" s="95" t="s">
        <v>415</v>
      </c>
      <c r="F5115" s="96">
        <v>24750</v>
      </c>
      <c r="G5115" s="95" t="s">
        <v>345</v>
      </c>
    </row>
    <row r="5116" spans="1:7">
      <c r="A5116" s="95" t="s">
        <v>2357</v>
      </c>
      <c r="D5116" s="95" t="s">
        <v>415</v>
      </c>
      <c r="F5116" s="96">
        <v>51500</v>
      </c>
      <c r="G5116" s="95" t="s">
        <v>345</v>
      </c>
    </row>
    <row r="5117" spans="1:7">
      <c r="A5117" s="95" t="s">
        <v>2357</v>
      </c>
      <c r="D5117" s="95" t="s">
        <v>415</v>
      </c>
      <c r="F5117" s="96">
        <v>9000</v>
      </c>
      <c r="G5117" s="95" t="s">
        <v>345</v>
      </c>
    </row>
    <row r="5118" spans="1:7">
      <c r="A5118" s="95" t="s">
        <v>2357</v>
      </c>
      <c r="D5118" s="95" t="s">
        <v>415</v>
      </c>
      <c r="F5118" s="96">
        <v>100000</v>
      </c>
      <c r="G5118" s="95" t="s">
        <v>345</v>
      </c>
    </row>
    <row r="5119" spans="1:7">
      <c r="A5119" s="95" t="s">
        <v>2358</v>
      </c>
      <c r="D5119" s="95" t="s">
        <v>415</v>
      </c>
      <c r="F5119" s="96">
        <v>30000</v>
      </c>
      <c r="G5119" s="95" t="s">
        <v>345</v>
      </c>
    </row>
    <row r="5120" spans="1:7">
      <c r="A5120" s="95" t="s">
        <v>2359</v>
      </c>
      <c r="D5120" s="95" t="s">
        <v>1958</v>
      </c>
      <c r="F5120" s="96">
        <v>18000</v>
      </c>
      <c r="G5120" s="96">
        <v>49988522</v>
      </c>
    </row>
    <row r="5121" spans="1:7">
      <c r="A5121" s="95" t="s">
        <v>2360</v>
      </c>
      <c r="D5121" s="95" t="s">
        <v>400</v>
      </c>
      <c r="F5121" s="96">
        <v>11300</v>
      </c>
      <c r="G5121" s="95" t="s">
        <v>345</v>
      </c>
    </row>
    <row r="5122" spans="1:7">
      <c r="A5122" s="95" t="s">
        <v>1972</v>
      </c>
      <c r="D5122" s="95" t="s">
        <v>9315</v>
      </c>
      <c r="F5122" s="96">
        <v>47900</v>
      </c>
      <c r="G5122" s="95" t="s">
        <v>345</v>
      </c>
    </row>
    <row r="5123" spans="1:7">
      <c r="A5123" s="95" t="s">
        <v>2361</v>
      </c>
      <c r="D5123" s="95" t="s">
        <v>393</v>
      </c>
      <c r="F5123" s="96">
        <v>39000</v>
      </c>
      <c r="G5123" s="95" t="s">
        <v>345</v>
      </c>
    </row>
    <row r="5124" spans="1:7">
      <c r="A5124" s="95" t="s">
        <v>2361</v>
      </c>
      <c r="D5124" s="95" t="s">
        <v>400</v>
      </c>
      <c r="F5124" s="96">
        <v>14400</v>
      </c>
      <c r="G5124" s="95" t="s">
        <v>345</v>
      </c>
    </row>
    <row r="5125" spans="1:7">
      <c r="A5125" s="95" t="s">
        <v>2361</v>
      </c>
      <c r="D5125" s="95" t="s">
        <v>400</v>
      </c>
      <c r="F5125" s="96">
        <v>16800</v>
      </c>
      <c r="G5125" s="95" t="s">
        <v>345</v>
      </c>
    </row>
    <row r="5126" spans="1:7">
      <c r="A5126" s="95" t="s">
        <v>2361</v>
      </c>
      <c r="D5126" s="95" t="s">
        <v>400</v>
      </c>
      <c r="F5126" s="96">
        <v>33600</v>
      </c>
      <c r="G5126" s="95" t="s">
        <v>345</v>
      </c>
    </row>
    <row r="5127" spans="1:7">
      <c r="A5127" s="95" t="s">
        <v>493</v>
      </c>
      <c r="D5127" s="95" t="s">
        <v>345</v>
      </c>
      <c r="E5127" s="96">
        <v>1980</v>
      </c>
      <c r="G5127" s="95" t="s">
        <v>345</v>
      </c>
    </row>
    <row r="5128" spans="1:7">
      <c r="A5128" s="95" t="s">
        <v>2362</v>
      </c>
      <c r="D5128" s="95" t="s">
        <v>1958</v>
      </c>
      <c r="F5128" s="96">
        <v>1500</v>
      </c>
      <c r="G5128" s="96">
        <v>50151042</v>
      </c>
    </row>
    <row r="5129" spans="1:7">
      <c r="A5129" s="95" t="s">
        <v>494</v>
      </c>
      <c r="D5129" s="95" t="s">
        <v>345</v>
      </c>
      <c r="E5129" s="96">
        <v>1100</v>
      </c>
      <c r="G5129" s="96">
        <v>50149942</v>
      </c>
    </row>
    <row r="5130" spans="1:7">
      <c r="A5130" s="95" t="s">
        <v>2363</v>
      </c>
      <c r="D5130" s="95" t="s">
        <v>9315</v>
      </c>
      <c r="F5130" s="96">
        <v>13000</v>
      </c>
      <c r="G5130" s="95" t="s">
        <v>345</v>
      </c>
    </row>
    <row r="5131" spans="1:7">
      <c r="A5131" s="95" t="s">
        <v>2364</v>
      </c>
      <c r="D5131" s="95" t="s">
        <v>415</v>
      </c>
      <c r="F5131" s="96">
        <v>2900</v>
      </c>
      <c r="G5131" s="95" t="s">
        <v>345</v>
      </c>
    </row>
    <row r="5132" spans="1:7">
      <c r="A5132" s="95" t="s">
        <v>2365</v>
      </c>
      <c r="D5132" s="95" t="s">
        <v>415</v>
      </c>
      <c r="F5132" s="96">
        <v>6820</v>
      </c>
      <c r="G5132" s="95" t="s">
        <v>345</v>
      </c>
    </row>
    <row r="5133" spans="1:7">
      <c r="A5133" s="95" t="s">
        <v>2366</v>
      </c>
      <c r="D5133" s="95" t="s">
        <v>415</v>
      </c>
      <c r="F5133" s="96">
        <v>34167</v>
      </c>
      <c r="G5133" s="95" t="s">
        <v>345</v>
      </c>
    </row>
    <row r="5134" spans="1:7">
      <c r="A5134" s="95" t="s">
        <v>2367</v>
      </c>
      <c r="D5134" s="95" t="s">
        <v>400</v>
      </c>
      <c r="F5134" s="96">
        <v>48000</v>
      </c>
      <c r="G5134" s="95" t="s">
        <v>345</v>
      </c>
    </row>
    <row r="5135" spans="1:7">
      <c r="A5135" s="95" t="s">
        <v>2368</v>
      </c>
      <c r="D5135" s="95" t="s">
        <v>400</v>
      </c>
      <c r="F5135" s="96">
        <v>40000</v>
      </c>
      <c r="G5135" s="95" t="s">
        <v>345</v>
      </c>
    </row>
    <row r="5136" spans="1:7">
      <c r="A5136" s="95" t="s">
        <v>2369</v>
      </c>
      <c r="D5136" s="95" t="s">
        <v>400</v>
      </c>
      <c r="F5136" s="96">
        <v>83200</v>
      </c>
      <c r="G5136" s="95" t="s">
        <v>345</v>
      </c>
    </row>
    <row r="5137" spans="1:7">
      <c r="A5137" s="95" t="s">
        <v>498</v>
      </c>
      <c r="D5137" s="95" t="s">
        <v>345</v>
      </c>
      <c r="E5137" s="96">
        <v>5390</v>
      </c>
      <c r="G5137" s="95" t="s">
        <v>345</v>
      </c>
    </row>
    <row r="5138" spans="1:7">
      <c r="A5138" s="95" t="s">
        <v>498</v>
      </c>
      <c r="D5138" s="95" t="s">
        <v>345</v>
      </c>
      <c r="E5138" s="96">
        <v>11000</v>
      </c>
      <c r="G5138" s="95" t="s">
        <v>345</v>
      </c>
    </row>
    <row r="5139" spans="1:7">
      <c r="A5139" s="95" t="s">
        <v>498</v>
      </c>
      <c r="D5139" s="95" t="s">
        <v>345</v>
      </c>
      <c r="E5139" s="96">
        <v>11000</v>
      </c>
      <c r="G5139" s="95" t="s">
        <v>345</v>
      </c>
    </row>
    <row r="5140" spans="1:7">
      <c r="A5140" s="95" t="s">
        <v>500</v>
      </c>
      <c r="D5140" s="95" t="s">
        <v>345</v>
      </c>
      <c r="E5140" s="96">
        <v>82747</v>
      </c>
      <c r="G5140" s="95" t="s">
        <v>345</v>
      </c>
    </row>
    <row r="5141" spans="1:7">
      <c r="A5141" s="95" t="s">
        <v>501</v>
      </c>
      <c r="D5141" s="95" t="s">
        <v>345</v>
      </c>
      <c r="E5141" s="96">
        <v>2889</v>
      </c>
      <c r="G5141" s="95" t="s">
        <v>345</v>
      </c>
    </row>
    <row r="5142" spans="1:7">
      <c r="A5142" s="95" t="s">
        <v>2370</v>
      </c>
      <c r="D5142" s="95" t="s">
        <v>400</v>
      </c>
      <c r="F5142" s="96">
        <v>1320000</v>
      </c>
      <c r="G5142" s="95" t="s">
        <v>345</v>
      </c>
    </row>
    <row r="5143" spans="1:7">
      <c r="A5143" s="95" t="s">
        <v>1937</v>
      </c>
      <c r="D5143" s="95" t="s">
        <v>400</v>
      </c>
      <c r="F5143" s="96">
        <v>185618</v>
      </c>
      <c r="G5143" s="95" t="s">
        <v>345</v>
      </c>
    </row>
    <row r="5144" spans="1:7">
      <c r="A5144" s="95" t="s">
        <v>1937</v>
      </c>
      <c r="D5144" s="95" t="s">
        <v>345</v>
      </c>
      <c r="E5144" s="96">
        <v>185618</v>
      </c>
      <c r="G5144" s="95" t="s">
        <v>345</v>
      </c>
    </row>
    <row r="5145" spans="1:7">
      <c r="A5145" s="95" t="s">
        <v>2371</v>
      </c>
      <c r="D5145" s="95" t="s">
        <v>400</v>
      </c>
      <c r="F5145" s="96">
        <v>39500</v>
      </c>
      <c r="G5145" s="95" t="s">
        <v>345</v>
      </c>
    </row>
    <row r="5146" spans="1:7">
      <c r="A5146" s="95" t="s">
        <v>2372</v>
      </c>
      <c r="D5146" s="95" t="s">
        <v>400</v>
      </c>
      <c r="F5146" s="96">
        <v>24500</v>
      </c>
      <c r="G5146" s="95" t="s">
        <v>345</v>
      </c>
    </row>
    <row r="5147" spans="1:7">
      <c r="A5147" s="95" t="s">
        <v>2373</v>
      </c>
      <c r="D5147" s="95" t="s">
        <v>400</v>
      </c>
      <c r="F5147" s="96">
        <v>65000</v>
      </c>
      <c r="G5147" s="95" t="s">
        <v>345</v>
      </c>
    </row>
    <row r="5148" spans="1:7">
      <c r="A5148" s="95" t="s">
        <v>2374</v>
      </c>
      <c r="D5148" s="95" t="s">
        <v>400</v>
      </c>
      <c r="F5148" s="96">
        <v>42800</v>
      </c>
      <c r="G5148" s="95" t="s">
        <v>345</v>
      </c>
    </row>
    <row r="5149" spans="1:7">
      <c r="A5149" s="95" t="s">
        <v>2123</v>
      </c>
      <c r="D5149" s="95" t="s">
        <v>9315</v>
      </c>
      <c r="F5149" s="96">
        <v>16000</v>
      </c>
      <c r="G5149" s="95" t="s">
        <v>345</v>
      </c>
    </row>
    <row r="5150" spans="1:7">
      <c r="A5150" s="95" t="s">
        <v>2124</v>
      </c>
      <c r="D5150" s="95" t="s">
        <v>9315</v>
      </c>
      <c r="F5150" s="96">
        <v>74000</v>
      </c>
      <c r="G5150" s="95" t="s">
        <v>345</v>
      </c>
    </row>
    <row r="5151" spans="1:7">
      <c r="A5151" s="95" t="s">
        <v>2375</v>
      </c>
      <c r="D5151" s="95" t="s">
        <v>393</v>
      </c>
      <c r="F5151" s="96">
        <v>20400</v>
      </c>
      <c r="G5151" s="95" t="s">
        <v>345</v>
      </c>
    </row>
    <row r="5152" spans="1:7">
      <c r="A5152" s="95" t="s">
        <v>2375</v>
      </c>
      <c r="D5152" s="95" t="s">
        <v>393</v>
      </c>
      <c r="F5152" s="96">
        <v>60000</v>
      </c>
      <c r="G5152" s="95" t="s">
        <v>345</v>
      </c>
    </row>
    <row r="5153" spans="1:7">
      <c r="A5153" s="95" t="s">
        <v>2376</v>
      </c>
      <c r="D5153" s="95" t="s">
        <v>393</v>
      </c>
      <c r="F5153" s="96">
        <v>96000</v>
      </c>
      <c r="G5153" s="95" t="s">
        <v>345</v>
      </c>
    </row>
    <row r="5154" spans="1:7">
      <c r="A5154" s="95" t="s">
        <v>2377</v>
      </c>
      <c r="D5154" s="95" t="s">
        <v>400</v>
      </c>
      <c r="F5154" s="96">
        <v>43420</v>
      </c>
      <c r="G5154" s="95" t="s">
        <v>345</v>
      </c>
    </row>
    <row r="5155" spans="1:7">
      <c r="A5155" s="95" t="s">
        <v>502</v>
      </c>
      <c r="D5155" s="95" t="s">
        <v>345</v>
      </c>
      <c r="E5155" s="96">
        <v>1540</v>
      </c>
      <c r="G5155" s="95" t="s">
        <v>345</v>
      </c>
    </row>
    <row r="5156" spans="1:7">
      <c r="A5156" s="95" t="s">
        <v>503</v>
      </c>
      <c r="D5156" s="95" t="s">
        <v>345</v>
      </c>
      <c r="E5156" s="96">
        <v>170930</v>
      </c>
      <c r="G5156" s="95" t="s">
        <v>345</v>
      </c>
    </row>
    <row r="5157" spans="1:7">
      <c r="A5157" s="95" t="s">
        <v>503</v>
      </c>
      <c r="D5157" s="95" t="s">
        <v>345</v>
      </c>
      <c r="E5157" s="96">
        <v>-86902</v>
      </c>
      <c r="G5157" s="95" t="s">
        <v>345</v>
      </c>
    </row>
    <row r="5158" spans="1:7">
      <c r="A5158" s="95" t="s">
        <v>503</v>
      </c>
      <c r="D5158" s="95" t="s">
        <v>345</v>
      </c>
      <c r="E5158" s="95">
        <v>220</v>
      </c>
      <c r="G5158" s="95" t="s">
        <v>345</v>
      </c>
    </row>
    <row r="5159" spans="1:7">
      <c r="A5159" s="95" t="s">
        <v>2378</v>
      </c>
      <c r="D5159" s="95" t="s">
        <v>415</v>
      </c>
      <c r="F5159" s="96">
        <v>27000</v>
      </c>
      <c r="G5159" s="95" t="s">
        <v>345</v>
      </c>
    </row>
    <row r="5160" spans="1:7">
      <c r="A5160" s="95" t="s">
        <v>2378</v>
      </c>
      <c r="D5160" s="95" t="s">
        <v>415</v>
      </c>
      <c r="F5160" s="96">
        <v>18000</v>
      </c>
      <c r="G5160" s="95" t="s">
        <v>345</v>
      </c>
    </row>
    <row r="5161" spans="1:7">
      <c r="A5161" s="95" t="s">
        <v>2378</v>
      </c>
      <c r="D5161" s="95" t="s">
        <v>479</v>
      </c>
      <c r="F5161" s="96">
        <v>32310</v>
      </c>
      <c r="G5161" s="95" t="s">
        <v>345</v>
      </c>
    </row>
    <row r="5162" spans="1:7">
      <c r="A5162" s="95" t="s">
        <v>2378</v>
      </c>
      <c r="D5162" s="95" t="s">
        <v>400</v>
      </c>
      <c r="F5162" s="96">
        <v>1614800</v>
      </c>
      <c r="G5162" s="95" t="s">
        <v>345</v>
      </c>
    </row>
    <row r="5163" spans="1:7">
      <c r="A5163" s="95" t="s">
        <v>2379</v>
      </c>
      <c r="D5163" s="95" t="s">
        <v>1958</v>
      </c>
      <c r="F5163" s="96">
        <v>8000</v>
      </c>
      <c r="G5163" s="95" t="s">
        <v>345</v>
      </c>
    </row>
    <row r="5164" spans="1:7">
      <c r="A5164" s="95" t="s">
        <v>2379</v>
      </c>
      <c r="D5164" s="95" t="s">
        <v>1958</v>
      </c>
      <c r="F5164" s="96">
        <v>2500</v>
      </c>
      <c r="G5164" s="96">
        <v>53683445</v>
      </c>
    </row>
    <row r="5165" spans="1:7">
      <c r="A5165" s="95" t="s">
        <v>2380</v>
      </c>
      <c r="D5165" s="95" t="s">
        <v>9315</v>
      </c>
      <c r="F5165" s="96">
        <v>16000</v>
      </c>
      <c r="G5165" s="95" t="s">
        <v>345</v>
      </c>
    </row>
    <row r="5166" spans="1:7">
      <c r="A5166" s="95" t="s">
        <v>2381</v>
      </c>
      <c r="D5166" s="95" t="s">
        <v>9315</v>
      </c>
      <c r="F5166" s="96">
        <v>15400</v>
      </c>
      <c r="G5166" s="95" t="s">
        <v>345</v>
      </c>
    </row>
    <row r="5167" spans="1:7">
      <c r="A5167" s="95" t="s">
        <v>2382</v>
      </c>
      <c r="D5167" s="95" t="s">
        <v>415</v>
      </c>
      <c r="F5167" s="96">
        <v>6500</v>
      </c>
      <c r="G5167" s="95" t="s">
        <v>345</v>
      </c>
    </row>
    <row r="5168" spans="1:7">
      <c r="A5168" s="95" t="s">
        <v>2383</v>
      </c>
      <c r="D5168" s="95" t="s">
        <v>415</v>
      </c>
      <c r="F5168" s="96">
        <v>36600</v>
      </c>
      <c r="G5168" s="95" t="s">
        <v>345</v>
      </c>
    </row>
    <row r="5169" spans="1:7">
      <c r="A5169" s="95" t="s">
        <v>2384</v>
      </c>
      <c r="D5169" s="95" t="s">
        <v>415</v>
      </c>
      <c r="F5169" s="96">
        <v>1000</v>
      </c>
      <c r="G5169" s="95" t="s">
        <v>345</v>
      </c>
    </row>
    <row r="5170" spans="1:7">
      <c r="A5170" s="95" t="s">
        <v>2385</v>
      </c>
      <c r="D5170" s="95" t="s">
        <v>415</v>
      </c>
      <c r="F5170" s="96">
        <v>5000</v>
      </c>
      <c r="G5170" s="95" t="s">
        <v>345</v>
      </c>
    </row>
    <row r="5171" spans="1:7">
      <c r="A5171" s="95" t="s">
        <v>2386</v>
      </c>
      <c r="D5171" s="95" t="s">
        <v>415</v>
      </c>
      <c r="F5171" s="96">
        <v>15100</v>
      </c>
      <c r="G5171" s="95" t="s">
        <v>345</v>
      </c>
    </row>
    <row r="5172" spans="1:7">
      <c r="A5172" s="95" t="s">
        <v>2387</v>
      </c>
      <c r="D5172" s="95" t="s">
        <v>415</v>
      </c>
      <c r="F5172" s="96">
        <v>3190</v>
      </c>
      <c r="G5172" s="95" t="s">
        <v>345</v>
      </c>
    </row>
    <row r="5173" spans="1:7">
      <c r="A5173" s="95" t="s">
        <v>2388</v>
      </c>
      <c r="D5173" s="95" t="s">
        <v>400</v>
      </c>
      <c r="F5173" s="96">
        <v>28400</v>
      </c>
      <c r="G5173" s="95" t="s">
        <v>345</v>
      </c>
    </row>
    <row r="5174" spans="1:7">
      <c r="A5174" s="95" t="s">
        <v>2389</v>
      </c>
      <c r="D5174" s="95" t="s">
        <v>400</v>
      </c>
      <c r="F5174" s="96">
        <v>28490</v>
      </c>
      <c r="G5174" s="95" t="s">
        <v>345</v>
      </c>
    </row>
    <row r="5175" spans="1:7">
      <c r="A5175" s="95" t="s">
        <v>2390</v>
      </c>
      <c r="D5175" s="95" t="s">
        <v>400</v>
      </c>
      <c r="F5175" s="96">
        <v>26700</v>
      </c>
      <c r="G5175" s="95" t="s">
        <v>345</v>
      </c>
    </row>
    <row r="5176" spans="1:7">
      <c r="A5176" s="95" t="s">
        <v>2391</v>
      </c>
      <c r="D5176" s="95" t="s">
        <v>400</v>
      </c>
      <c r="F5176" s="96">
        <v>24890</v>
      </c>
      <c r="G5176" s="95" t="s">
        <v>345</v>
      </c>
    </row>
    <row r="5177" spans="1:7">
      <c r="A5177" s="95" t="s">
        <v>2392</v>
      </c>
      <c r="D5177" s="95" t="s">
        <v>400</v>
      </c>
      <c r="F5177" s="96">
        <v>122200</v>
      </c>
      <c r="G5177" s="95" t="s">
        <v>345</v>
      </c>
    </row>
    <row r="5178" spans="1:7">
      <c r="A5178" s="95" t="s">
        <v>506</v>
      </c>
      <c r="D5178" s="95" t="s">
        <v>345</v>
      </c>
      <c r="E5178" s="95">
        <v>761</v>
      </c>
      <c r="G5178" s="95" t="s">
        <v>345</v>
      </c>
    </row>
    <row r="5179" spans="1:7">
      <c r="A5179" s="95" t="s">
        <v>507</v>
      </c>
      <c r="D5179" s="95" t="s">
        <v>345</v>
      </c>
      <c r="E5179" s="96">
        <v>1318</v>
      </c>
      <c r="G5179" s="95" t="s">
        <v>345</v>
      </c>
    </row>
    <row r="5180" spans="1:7">
      <c r="A5180" s="95" t="s">
        <v>2393</v>
      </c>
      <c r="D5180" s="95" t="s">
        <v>400</v>
      </c>
      <c r="F5180" s="96">
        <v>22500</v>
      </c>
      <c r="G5180" s="95" t="s">
        <v>345</v>
      </c>
    </row>
    <row r="5181" spans="1:7">
      <c r="A5181" s="95" t="s">
        <v>2394</v>
      </c>
      <c r="D5181" s="95" t="s">
        <v>400</v>
      </c>
      <c r="F5181" s="96">
        <v>29600</v>
      </c>
      <c r="G5181" s="95" t="s">
        <v>345</v>
      </c>
    </row>
    <row r="5182" spans="1:7">
      <c r="A5182" s="95" t="s">
        <v>2395</v>
      </c>
      <c r="D5182" s="95" t="s">
        <v>400</v>
      </c>
      <c r="F5182" s="96">
        <v>81000</v>
      </c>
      <c r="G5182" s="95" t="s">
        <v>345</v>
      </c>
    </row>
    <row r="5183" spans="1:7">
      <c r="A5183" s="95" t="s">
        <v>2396</v>
      </c>
      <c r="D5183" s="95" t="s">
        <v>400</v>
      </c>
      <c r="F5183" s="96">
        <v>43450</v>
      </c>
      <c r="G5183" s="95" t="s">
        <v>345</v>
      </c>
    </row>
    <row r="5184" spans="1:7">
      <c r="A5184" s="95" t="s">
        <v>2397</v>
      </c>
      <c r="D5184" s="95" t="s">
        <v>400</v>
      </c>
      <c r="F5184" s="96">
        <v>19100</v>
      </c>
      <c r="G5184" s="95" t="s">
        <v>345</v>
      </c>
    </row>
    <row r="5185" spans="1:7">
      <c r="A5185" s="95" t="s">
        <v>1973</v>
      </c>
      <c r="D5185" s="95" t="s">
        <v>9315</v>
      </c>
      <c r="F5185" s="96">
        <v>20000</v>
      </c>
      <c r="G5185" s="95" t="s">
        <v>345</v>
      </c>
    </row>
    <row r="5186" spans="1:7">
      <c r="A5186" s="95" t="s">
        <v>2126</v>
      </c>
      <c r="D5186" s="95" t="s">
        <v>9315</v>
      </c>
      <c r="F5186" s="96">
        <v>220000</v>
      </c>
      <c r="G5186" s="95" t="s">
        <v>345</v>
      </c>
    </row>
    <row r="5187" spans="1:7">
      <c r="A5187" s="95" t="s">
        <v>2398</v>
      </c>
      <c r="D5187" s="95" t="s">
        <v>393</v>
      </c>
      <c r="F5187" s="96">
        <v>22000</v>
      </c>
      <c r="G5187" s="95" t="s">
        <v>345</v>
      </c>
    </row>
    <row r="5188" spans="1:7">
      <c r="A5188" s="95" t="s">
        <v>2398</v>
      </c>
      <c r="D5188" s="95" t="s">
        <v>393</v>
      </c>
      <c r="F5188" s="96">
        <v>147000</v>
      </c>
      <c r="G5188" s="95" t="s">
        <v>345</v>
      </c>
    </row>
    <row r="5189" spans="1:7">
      <c r="A5189" s="95" t="s">
        <v>2398</v>
      </c>
      <c r="D5189" s="95" t="s">
        <v>393</v>
      </c>
      <c r="F5189" s="96">
        <v>44000</v>
      </c>
      <c r="G5189" s="95" t="s">
        <v>345</v>
      </c>
    </row>
    <row r="5190" spans="1:7">
      <c r="A5190" s="95" t="s">
        <v>508</v>
      </c>
      <c r="D5190" s="95" t="s">
        <v>345</v>
      </c>
      <c r="E5190" s="96">
        <v>2640</v>
      </c>
      <c r="G5190" s="95" t="s">
        <v>345</v>
      </c>
    </row>
    <row r="5191" spans="1:7">
      <c r="A5191" s="95" t="s">
        <v>509</v>
      </c>
      <c r="D5191" s="95" t="s">
        <v>345</v>
      </c>
      <c r="E5191" s="96">
        <v>243537</v>
      </c>
      <c r="G5191" s="95" t="s">
        <v>345</v>
      </c>
    </row>
    <row r="5192" spans="1:7">
      <c r="A5192" s="95" t="s">
        <v>509</v>
      </c>
      <c r="D5192" s="95" t="s">
        <v>345</v>
      </c>
      <c r="E5192" s="96">
        <v>-14979</v>
      </c>
      <c r="G5192" s="95" t="s">
        <v>345</v>
      </c>
    </row>
    <row r="5193" spans="1:7">
      <c r="A5193" s="95" t="s">
        <v>509</v>
      </c>
      <c r="D5193" s="95" t="s">
        <v>345</v>
      </c>
      <c r="E5193" s="95">
        <v>220</v>
      </c>
      <c r="G5193" s="95" t="s">
        <v>345</v>
      </c>
    </row>
    <row r="5194" spans="1:7">
      <c r="A5194" s="95" t="s">
        <v>2399</v>
      </c>
      <c r="D5194" s="95" t="s">
        <v>562</v>
      </c>
      <c r="F5194" s="96">
        <v>40000</v>
      </c>
      <c r="G5194" s="95" t="s">
        <v>345</v>
      </c>
    </row>
    <row r="5195" spans="1:7">
      <c r="A5195" s="95" t="s">
        <v>2400</v>
      </c>
      <c r="D5195" s="95" t="s">
        <v>415</v>
      </c>
      <c r="F5195" s="96">
        <v>40000</v>
      </c>
      <c r="G5195" s="95" t="s">
        <v>345</v>
      </c>
    </row>
    <row r="5196" spans="1:7">
      <c r="A5196" s="95" t="s">
        <v>2401</v>
      </c>
      <c r="D5196" s="95" t="s">
        <v>415</v>
      </c>
      <c r="F5196" s="96">
        <v>1000</v>
      </c>
      <c r="G5196" s="95" t="s">
        <v>345</v>
      </c>
    </row>
    <row r="5197" spans="1:7">
      <c r="A5197" s="95" t="s">
        <v>2402</v>
      </c>
      <c r="D5197" s="95" t="s">
        <v>415</v>
      </c>
      <c r="F5197" s="96">
        <v>3800</v>
      </c>
      <c r="G5197" s="95" t="s">
        <v>345</v>
      </c>
    </row>
    <row r="5198" spans="1:7">
      <c r="A5198" s="95" t="s">
        <v>2403</v>
      </c>
      <c r="D5198" s="95" t="s">
        <v>415</v>
      </c>
      <c r="F5198" s="96">
        <v>12000</v>
      </c>
      <c r="G5198" s="95" t="s">
        <v>345</v>
      </c>
    </row>
    <row r="5199" spans="1:7">
      <c r="A5199" s="95" t="s">
        <v>2404</v>
      </c>
      <c r="D5199" s="95" t="s">
        <v>415</v>
      </c>
      <c r="F5199" s="96">
        <v>18000</v>
      </c>
      <c r="G5199" s="95" t="s">
        <v>345</v>
      </c>
    </row>
    <row r="5200" spans="1:7">
      <c r="A5200" s="95" t="s">
        <v>2405</v>
      </c>
      <c r="D5200" s="95" t="s">
        <v>1958</v>
      </c>
      <c r="F5200" s="96">
        <v>1000</v>
      </c>
      <c r="G5200" s="95" t="s">
        <v>345</v>
      </c>
    </row>
    <row r="5201" spans="1:7">
      <c r="A5201" s="95" t="s">
        <v>2405</v>
      </c>
      <c r="D5201" s="95" t="s">
        <v>1958</v>
      </c>
      <c r="F5201" s="96">
        <v>1000</v>
      </c>
      <c r="G5201" s="96">
        <v>54544868</v>
      </c>
    </row>
    <row r="5202" spans="1:7">
      <c r="A5202" s="95" t="s">
        <v>2406</v>
      </c>
      <c r="D5202" s="95" t="s">
        <v>415</v>
      </c>
      <c r="F5202" s="96">
        <v>7800</v>
      </c>
      <c r="G5202" s="95" t="s">
        <v>345</v>
      </c>
    </row>
    <row r="5203" spans="1:7">
      <c r="A5203" s="95" t="s">
        <v>2407</v>
      </c>
      <c r="D5203" s="95" t="s">
        <v>479</v>
      </c>
      <c r="F5203" s="96">
        <v>24000</v>
      </c>
      <c r="G5203" s="95" t="s">
        <v>345</v>
      </c>
    </row>
    <row r="5204" spans="1:7">
      <c r="A5204" s="95" t="s">
        <v>2408</v>
      </c>
      <c r="D5204" s="95" t="s">
        <v>415</v>
      </c>
      <c r="F5204" s="96">
        <v>43400</v>
      </c>
      <c r="G5204" s="95" t="s">
        <v>345</v>
      </c>
    </row>
    <row r="5205" spans="1:7">
      <c r="A5205" s="95" t="s">
        <v>2409</v>
      </c>
      <c r="D5205" s="95" t="s">
        <v>9315</v>
      </c>
      <c r="F5205" s="96">
        <v>15000</v>
      </c>
      <c r="G5205" s="95" t="s">
        <v>345</v>
      </c>
    </row>
    <row r="5206" spans="1:7">
      <c r="A5206" s="95" t="s">
        <v>2410</v>
      </c>
      <c r="D5206" s="95" t="s">
        <v>9315</v>
      </c>
      <c r="F5206" s="96">
        <v>68000</v>
      </c>
      <c r="G5206" s="95" t="s">
        <v>345</v>
      </c>
    </row>
    <row r="5207" spans="1:7">
      <c r="A5207" s="95" t="s">
        <v>2411</v>
      </c>
      <c r="D5207" s="95" t="s">
        <v>9315</v>
      </c>
      <c r="F5207" s="96">
        <v>61000</v>
      </c>
      <c r="G5207" s="95" t="s">
        <v>345</v>
      </c>
    </row>
    <row r="5208" spans="1:7">
      <c r="A5208" s="95" t="s">
        <v>2412</v>
      </c>
      <c r="D5208" s="95" t="s">
        <v>400</v>
      </c>
      <c r="F5208" s="96">
        <v>17900</v>
      </c>
      <c r="G5208" s="95" t="s">
        <v>345</v>
      </c>
    </row>
    <row r="5209" spans="1:7">
      <c r="A5209" s="95" t="s">
        <v>2412</v>
      </c>
      <c r="D5209" s="95" t="s">
        <v>400</v>
      </c>
      <c r="F5209" s="96">
        <v>33300</v>
      </c>
      <c r="G5209" s="95" t="s">
        <v>345</v>
      </c>
    </row>
    <row r="5210" spans="1:7">
      <c r="A5210" s="95" t="s">
        <v>2412</v>
      </c>
      <c r="D5210" s="95" t="s">
        <v>400</v>
      </c>
      <c r="F5210" s="96">
        <v>48700</v>
      </c>
      <c r="G5210" s="95" t="s">
        <v>345</v>
      </c>
    </row>
    <row r="5211" spans="1:7">
      <c r="A5211" s="95" t="s">
        <v>2413</v>
      </c>
      <c r="D5211" s="95" t="s">
        <v>400</v>
      </c>
      <c r="F5211" s="96">
        <v>330000</v>
      </c>
      <c r="G5211" s="95" t="s">
        <v>345</v>
      </c>
    </row>
    <row r="5212" spans="1:7">
      <c r="A5212" s="95" t="s">
        <v>2414</v>
      </c>
      <c r="D5212" s="95" t="s">
        <v>400</v>
      </c>
      <c r="F5212" s="96">
        <v>3800</v>
      </c>
      <c r="G5212" s="95" t="s">
        <v>345</v>
      </c>
    </row>
    <row r="5213" spans="1:7">
      <c r="A5213" s="95" t="s">
        <v>2415</v>
      </c>
      <c r="D5213" s="95" t="s">
        <v>393</v>
      </c>
      <c r="F5213" s="96">
        <v>1760050</v>
      </c>
      <c r="G5213" s="95" t="s">
        <v>345</v>
      </c>
    </row>
    <row r="5214" spans="1:7">
      <c r="A5214" s="95" t="s">
        <v>510</v>
      </c>
      <c r="D5214" s="95" t="s">
        <v>400</v>
      </c>
      <c r="E5214" s="96">
        <v>3300000</v>
      </c>
      <c r="G5214" s="95" t="s">
        <v>345</v>
      </c>
    </row>
    <row r="5215" spans="1:7">
      <c r="A5215" s="95" t="s">
        <v>510</v>
      </c>
      <c r="D5215" s="95" t="s">
        <v>400</v>
      </c>
      <c r="E5215" s="96">
        <v>1320000</v>
      </c>
      <c r="G5215" s="95" t="s">
        <v>345</v>
      </c>
    </row>
    <row r="5216" spans="1:7">
      <c r="A5216" s="95" t="s">
        <v>510</v>
      </c>
      <c r="D5216" s="95" t="s">
        <v>345</v>
      </c>
      <c r="E5216" s="96">
        <v>41750</v>
      </c>
      <c r="G5216" s="95" t="s">
        <v>345</v>
      </c>
    </row>
    <row r="5217" spans="1:7">
      <c r="A5217" s="95" t="s">
        <v>510</v>
      </c>
      <c r="D5217" s="95" t="s">
        <v>345</v>
      </c>
      <c r="E5217" s="96">
        <v>1760050</v>
      </c>
      <c r="G5217" s="95" t="s">
        <v>345</v>
      </c>
    </row>
    <row r="5218" spans="1:7">
      <c r="A5218" s="95" t="s">
        <v>510</v>
      </c>
      <c r="D5218" s="95" t="s">
        <v>349</v>
      </c>
      <c r="E5218" s="96">
        <v>88000</v>
      </c>
      <c r="G5218" s="95" t="s">
        <v>345</v>
      </c>
    </row>
    <row r="5219" spans="1:7">
      <c r="A5219" s="95" t="s">
        <v>512</v>
      </c>
      <c r="D5219" s="95" t="s">
        <v>345</v>
      </c>
      <c r="E5219" s="96">
        <v>4526</v>
      </c>
      <c r="G5219" s="95" t="s">
        <v>345</v>
      </c>
    </row>
    <row r="5220" spans="1:7">
      <c r="A5220" s="95" t="s">
        <v>513</v>
      </c>
      <c r="D5220" s="95" t="s">
        <v>345</v>
      </c>
      <c r="E5220" s="96">
        <v>9531</v>
      </c>
      <c r="G5220" s="95" t="s">
        <v>345</v>
      </c>
    </row>
    <row r="5221" spans="1:7">
      <c r="A5221" s="95" t="s">
        <v>2416</v>
      </c>
      <c r="D5221" s="95" t="s">
        <v>400</v>
      </c>
      <c r="F5221" s="96">
        <v>17700</v>
      </c>
      <c r="G5221" s="95" t="s">
        <v>345</v>
      </c>
    </row>
    <row r="5222" spans="1:7">
      <c r="A5222" s="95" t="s">
        <v>2417</v>
      </c>
      <c r="D5222" s="95" t="s">
        <v>400</v>
      </c>
      <c r="F5222" s="96">
        <v>43400</v>
      </c>
      <c r="G5222" s="95" t="s">
        <v>345</v>
      </c>
    </row>
    <row r="5223" spans="1:7">
      <c r="A5223" s="95" t="s">
        <v>2418</v>
      </c>
      <c r="D5223" s="95" t="s">
        <v>400</v>
      </c>
      <c r="F5223" s="96">
        <v>68500</v>
      </c>
      <c r="G5223" s="95" t="s">
        <v>345</v>
      </c>
    </row>
    <row r="5224" spans="1:7">
      <c r="A5224" s="95" t="s">
        <v>2419</v>
      </c>
      <c r="D5224" s="95" t="s">
        <v>400</v>
      </c>
      <c r="F5224" s="96">
        <v>36000</v>
      </c>
      <c r="G5224" s="95" t="s">
        <v>345</v>
      </c>
    </row>
    <row r="5225" spans="1:7">
      <c r="A5225" s="95" t="s">
        <v>2420</v>
      </c>
      <c r="D5225" s="95" t="s">
        <v>400</v>
      </c>
      <c r="F5225" s="96">
        <v>38600</v>
      </c>
      <c r="G5225" s="95" t="s">
        <v>345</v>
      </c>
    </row>
    <row r="5226" spans="1:7">
      <c r="A5226" s="95" t="s">
        <v>1974</v>
      </c>
      <c r="D5226" s="95" t="s">
        <v>9315</v>
      </c>
      <c r="F5226" s="96">
        <v>14500</v>
      </c>
      <c r="G5226" s="95" t="s">
        <v>345</v>
      </c>
    </row>
    <row r="5227" spans="1:7">
      <c r="A5227" s="95" t="s">
        <v>2421</v>
      </c>
      <c r="D5227" s="95" t="s">
        <v>415</v>
      </c>
      <c r="F5227" s="96">
        <v>248000</v>
      </c>
      <c r="G5227" s="95" t="s">
        <v>345</v>
      </c>
    </row>
    <row r="5228" spans="1:7">
      <c r="A5228" s="95" t="s">
        <v>2422</v>
      </c>
      <c r="D5228" s="95" t="s">
        <v>400</v>
      </c>
      <c r="F5228" s="96">
        <v>12300</v>
      </c>
      <c r="G5228" s="95" t="s">
        <v>345</v>
      </c>
    </row>
    <row r="5229" spans="1:7">
      <c r="A5229" s="95" t="s">
        <v>515</v>
      </c>
      <c r="D5229" s="95" t="s">
        <v>345</v>
      </c>
      <c r="E5229" s="96">
        <v>2640</v>
      </c>
      <c r="G5229" s="95" t="s">
        <v>345</v>
      </c>
    </row>
    <row r="5230" spans="1:7">
      <c r="A5230" s="95" t="s">
        <v>516</v>
      </c>
      <c r="D5230" s="95" t="s">
        <v>345</v>
      </c>
      <c r="E5230" s="96">
        <v>198388</v>
      </c>
      <c r="G5230" s="95" t="s">
        <v>345</v>
      </c>
    </row>
    <row r="5231" spans="1:7">
      <c r="A5231" s="95" t="s">
        <v>516</v>
      </c>
      <c r="D5231" s="95" t="s">
        <v>345</v>
      </c>
      <c r="E5231" s="95">
        <v>220</v>
      </c>
      <c r="G5231" s="95" t="s">
        <v>345</v>
      </c>
    </row>
    <row r="5232" spans="1:7">
      <c r="A5232" s="95" t="s">
        <v>516</v>
      </c>
      <c r="D5232" s="95" t="s">
        <v>345</v>
      </c>
      <c r="E5232" s="96">
        <v>-6629</v>
      </c>
      <c r="G5232" s="95" t="s">
        <v>345</v>
      </c>
    </row>
    <row r="5233" spans="1:7">
      <c r="A5233" s="95" t="s">
        <v>2423</v>
      </c>
      <c r="D5233" s="95" t="s">
        <v>400</v>
      </c>
      <c r="F5233" s="96">
        <v>11000</v>
      </c>
      <c r="G5233" s="95" t="s">
        <v>345</v>
      </c>
    </row>
    <row r="5234" spans="1:7">
      <c r="A5234" s="95" t="s">
        <v>1975</v>
      </c>
      <c r="D5234" s="95" t="s">
        <v>479</v>
      </c>
      <c r="F5234" s="96">
        <v>470613</v>
      </c>
      <c r="G5234" s="95" t="s">
        <v>345</v>
      </c>
    </row>
    <row r="5235" spans="1:7">
      <c r="A5235" s="95" t="s">
        <v>1975</v>
      </c>
      <c r="D5235" s="95" t="s">
        <v>479</v>
      </c>
      <c r="F5235" s="96">
        <v>21297</v>
      </c>
      <c r="G5235" s="95" t="s">
        <v>345</v>
      </c>
    </row>
    <row r="5236" spans="1:7">
      <c r="A5236" s="95" t="s">
        <v>2424</v>
      </c>
      <c r="D5236" s="95" t="s">
        <v>400</v>
      </c>
      <c r="F5236" s="96">
        <v>13365000</v>
      </c>
      <c r="G5236" s="95" t="s">
        <v>345</v>
      </c>
    </row>
    <row r="5237" spans="1:7">
      <c r="A5237" s="95" t="s">
        <v>2425</v>
      </c>
      <c r="D5237" s="95" t="s">
        <v>415</v>
      </c>
      <c r="F5237" s="96">
        <v>8000</v>
      </c>
      <c r="G5237" s="95" t="s">
        <v>345</v>
      </c>
    </row>
    <row r="5238" spans="1:7">
      <c r="A5238" s="95" t="s">
        <v>2426</v>
      </c>
      <c r="D5238" s="95" t="s">
        <v>415</v>
      </c>
      <c r="F5238" s="96">
        <v>60000</v>
      </c>
      <c r="G5238" s="95" t="s">
        <v>345</v>
      </c>
    </row>
    <row r="5239" spans="1:7">
      <c r="A5239" s="95" t="s">
        <v>2427</v>
      </c>
      <c r="D5239" s="95" t="s">
        <v>1958</v>
      </c>
      <c r="F5239" s="96">
        <v>7000</v>
      </c>
      <c r="G5239" s="95" t="s">
        <v>345</v>
      </c>
    </row>
    <row r="5240" spans="1:7">
      <c r="A5240" s="95" t="s">
        <v>2428</v>
      </c>
      <c r="D5240" s="95" t="s">
        <v>1958</v>
      </c>
      <c r="F5240" s="96">
        <v>1500</v>
      </c>
      <c r="G5240" s="95" t="s">
        <v>345</v>
      </c>
    </row>
    <row r="5241" spans="1:7">
      <c r="A5241" s="95" t="s">
        <v>2428</v>
      </c>
      <c r="D5241" s="95" t="s">
        <v>1958</v>
      </c>
      <c r="F5241" s="96">
        <v>2800</v>
      </c>
      <c r="G5241" s="95" t="s">
        <v>345</v>
      </c>
    </row>
    <row r="5242" spans="1:7">
      <c r="A5242" s="95" t="s">
        <v>2429</v>
      </c>
      <c r="D5242" s="95" t="s">
        <v>1958</v>
      </c>
      <c r="F5242" s="96">
        <v>18000</v>
      </c>
      <c r="G5242" s="95" t="s">
        <v>345</v>
      </c>
    </row>
    <row r="5243" spans="1:7">
      <c r="A5243" s="95" t="s">
        <v>2430</v>
      </c>
      <c r="D5243" s="95" t="s">
        <v>479</v>
      </c>
      <c r="F5243" s="96">
        <v>37500</v>
      </c>
      <c r="G5243" s="95" t="s">
        <v>345</v>
      </c>
    </row>
    <row r="5244" spans="1:7">
      <c r="A5244" s="95" t="s">
        <v>2430</v>
      </c>
      <c r="D5244" s="95" t="s">
        <v>479</v>
      </c>
      <c r="F5244" s="96">
        <v>23000</v>
      </c>
      <c r="G5244" s="95" t="s">
        <v>345</v>
      </c>
    </row>
    <row r="5245" spans="1:7">
      <c r="A5245" s="95" t="s">
        <v>2430</v>
      </c>
      <c r="D5245" s="95" t="s">
        <v>479</v>
      </c>
      <c r="F5245" s="96">
        <v>30000</v>
      </c>
      <c r="G5245" s="95" t="s">
        <v>345</v>
      </c>
    </row>
    <row r="5246" spans="1:7">
      <c r="A5246" s="95" t="s">
        <v>2430</v>
      </c>
      <c r="D5246" s="95" t="s">
        <v>479</v>
      </c>
      <c r="F5246" s="96">
        <v>42000</v>
      </c>
      <c r="G5246" s="95" t="s">
        <v>345</v>
      </c>
    </row>
    <row r="5247" spans="1:7">
      <c r="A5247" s="95" t="s">
        <v>2430</v>
      </c>
      <c r="D5247" s="95" t="s">
        <v>479</v>
      </c>
      <c r="F5247" s="96">
        <v>39500</v>
      </c>
      <c r="G5247" s="95" t="s">
        <v>345</v>
      </c>
    </row>
    <row r="5248" spans="1:7">
      <c r="A5248" s="95" t="s">
        <v>2430</v>
      </c>
      <c r="D5248" s="95" t="s">
        <v>479</v>
      </c>
      <c r="F5248" s="96">
        <v>28000</v>
      </c>
      <c r="G5248" s="95" t="s">
        <v>345</v>
      </c>
    </row>
    <row r="5249" spans="1:7">
      <c r="A5249" s="95" t="s">
        <v>2430</v>
      </c>
      <c r="D5249" s="95" t="s">
        <v>479</v>
      </c>
      <c r="F5249" s="96">
        <v>33100</v>
      </c>
      <c r="G5249" s="95" t="s">
        <v>345</v>
      </c>
    </row>
    <row r="5250" spans="1:7">
      <c r="A5250" s="95" t="s">
        <v>2430</v>
      </c>
      <c r="D5250" s="95" t="s">
        <v>479</v>
      </c>
      <c r="F5250" s="96">
        <v>16000</v>
      </c>
      <c r="G5250" s="95" t="s">
        <v>345</v>
      </c>
    </row>
    <row r="5251" spans="1:7">
      <c r="A5251" s="95" t="s">
        <v>2430</v>
      </c>
      <c r="D5251" s="95" t="s">
        <v>479</v>
      </c>
      <c r="F5251" s="96">
        <v>32000</v>
      </c>
      <c r="G5251" s="95" t="s">
        <v>345</v>
      </c>
    </row>
    <row r="5252" spans="1:7">
      <c r="A5252" s="95" t="s">
        <v>2430</v>
      </c>
      <c r="D5252" s="95" t="s">
        <v>479</v>
      </c>
      <c r="F5252" s="96">
        <v>21800</v>
      </c>
      <c r="G5252" s="96">
        <v>64986452</v>
      </c>
    </row>
    <row r="5253" spans="1:7">
      <c r="A5253" s="95" t="s">
        <v>2431</v>
      </c>
      <c r="D5253" s="95" t="s">
        <v>415</v>
      </c>
      <c r="F5253" s="96">
        <v>5900</v>
      </c>
      <c r="G5253" s="95" t="s">
        <v>345</v>
      </c>
    </row>
    <row r="5254" spans="1:7">
      <c r="A5254" s="95" t="s">
        <v>2432</v>
      </c>
      <c r="D5254" s="95" t="s">
        <v>9315</v>
      </c>
      <c r="F5254" s="96">
        <v>14500</v>
      </c>
      <c r="G5254" s="95" t="s">
        <v>345</v>
      </c>
    </row>
    <row r="5255" spans="1:7">
      <c r="A5255" s="95" t="s">
        <v>2433</v>
      </c>
      <c r="D5255" s="95" t="s">
        <v>9315</v>
      </c>
      <c r="F5255" s="96">
        <v>16200</v>
      </c>
      <c r="G5255" s="95" t="s">
        <v>345</v>
      </c>
    </row>
    <row r="5256" spans="1:7">
      <c r="A5256" s="95" t="s">
        <v>2434</v>
      </c>
      <c r="D5256" s="95" t="s">
        <v>9315</v>
      </c>
      <c r="F5256" s="96">
        <v>50000</v>
      </c>
      <c r="G5256" s="95" t="s">
        <v>345</v>
      </c>
    </row>
    <row r="5257" spans="1:7">
      <c r="A5257" s="95" t="s">
        <v>2435</v>
      </c>
      <c r="D5257" s="95" t="s">
        <v>400</v>
      </c>
      <c r="F5257" s="96">
        <v>18000</v>
      </c>
      <c r="G5257" s="95" t="s">
        <v>345</v>
      </c>
    </row>
    <row r="5258" spans="1:7">
      <c r="A5258" s="95" t="s">
        <v>2436</v>
      </c>
      <c r="D5258" s="95" t="s">
        <v>400</v>
      </c>
      <c r="F5258" s="96">
        <v>49500</v>
      </c>
      <c r="G5258" s="95" t="s">
        <v>345</v>
      </c>
    </row>
    <row r="5259" spans="1:7">
      <c r="A5259" s="95" t="s">
        <v>2437</v>
      </c>
      <c r="D5259" s="95" t="s">
        <v>415</v>
      </c>
      <c r="F5259" s="96">
        <v>43500</v>
      </c>
      <c r="G5259" s="95" t="s">
        <v>345</v>
      </c>
    </row>
    <row r="5260" spans="1:7">
      <c r="A5260" s="95" t="s">
        <v>2438</v>
      </c>
      <c r="D5260" s="95" t="s">
        <v>415</v>
      </c>
      <c r="F5260" s="96">
        <v>35950</v>
      </c>
      <c r="G5260" s="95" t="s">
        <v>345</v>
      </c>
    </row>
    <row r="5261" spans="1:7">
      <c r="A5261" s="95" t="s">
        <v>2439</v>
      </c>
      <c r="D5261" s="95" t="s">
        <v>400</v>
      </c>
      <c r="F5261" s="96">
        <v>53900</v>
      </c>
      <c r="G5261" s="95" t="s">
        <v>345</v>
      </c>
    </row>
    <row r="5262" spans="1:7">
      <c r="A5262" s="95" t="s">
        <v>2440</v>
      </c>
      <c r="D5262" s="95" t="s">
        <v>400</v>
      </c>
      <c r="F5262" s="96">
        <v>40500</v>
      </c>
      <c r="G5262" s="95" t="s">
        <v>345</v>
      </c>
    </row>
    <row r="5263" spans="1:7">
      <c r="A5263" s="95" t="s">
        <v>2441</v>
      </c>
      <c r="D5263" s="95" t="s">
        <v>400</v>
      </c>
      <c r="F5263" s="96">
        <v>26000</v>
      </c>
      <c r="G5263" s="95" t="s">
        <v>345</v>
      </c>
    </row>
    <row r="5264" spans="1:7">
      <c r="A5264" s="95" t="s">
        <v>517</v>
      </c>
      <c r="D5264" s="95" t="s">
        <v>345</v>
      </c>
      <c r="E5264" s="96">
        <v>1760000</v>
      </c>
      <c r="G5264" s="95" t="s">
        <v>345</v>
      </c>
    </row>
    <row r="5265" spans="1:7">
      <c r="A5265" s="95" t="s">
        <v>517</v>
      </c>
      <c r="D5265" s="95" t="s">
        <v>345</v>
      </c>
      <c r="E5265" s="96">
        <v>110000</v>
      </c>
      <c r="G5265" s="95" t="s">
        <v>345</v>
      </c>
    </row>
    <row r="5266" spans="1:7">
      <c r="A5266" s="95" t="s">
        <v>517</v>
      </c>
      <c r="D5266" s="95" t="s">
        <v>345</v>
      </c>
      <c r="E5266" s="96">
        <v>38110</v>
      </c>
      <c r="G5266" s="95" t="s">
        <v>345</v>
      </c>
    </row>
    <row r="5267" spans="1:7">
      <c r="A5267" s="95" t="s">
        <v>517</v>
      </c>
      <c r="D5267" s="95" t="s">
        <v>345</v>
      </c>
      <c r="E5267" s="96">
        <v>11000</v>
      </c>
      <c r="G5267" s="95" t="s">
        <v>345</v>
      </c>
    </row>
    <row r="5268" spans="1:7">
      <c r="A5268" s="95" t="s">
        <v>517</v>
      </c>
      <c r="D5268" s="95" t="s">
        <v>345</v>
      </c>
      <c r="E5268" s="96">
        <v>11000</v>
      </c>
      <c r="G5268" s="95" t="s">
        <v>345</v>
      </c>
    </row>
    <row r="5269" spans="1:7">
      <c r="A5269" s="95" t="s">
        <v>517</v>
      </c>
      <c r="D5269" s="95" t="s">
        <v>345</v>
      </c>
      <c r="E5269" s="96">
        <v>65000</v>
      </c>
      <c r="G5269" s="95" t="s">
        <v>345</v>
      </c>
    </row>
    <row r="5270" spans="1:7">
      <c r="A5270" s="95" t="s">
        <v>517</v>
      </c>
      <c r="D5270" s="95" t="s">
        <v>345</v>
      </c>
      <c r="E5270" s="96">
        <v>3850</v>
      </c>
      <c r="G5270" s="95" t="s">
        <v>345</v>
      </c>
    </row>
    <row r="5271" spans="1:7">
      <c r="A5271" s="95" t="s">
        <v>517</v>
      </c>
      <c r="D5271" s="95" t="s">
        <v>345</v>
      </c>
      <c r="E5271" s="96">
        <v>42580</v>
      </c>
      <c r="G5271" s="95" t="s">
        <v>345</v>
      </c>
    </row>
    <row r="5272" spans="1:7">
      <c r="A5272" s="95" t="s">
        <v>519</v>
      </c>
      <c r="D5272" s="95" t="s">
        <v>345</v>
      </c>
      <c r="E5272" s="96">
        <v>16936</v>
      </c>
      <c r="G5272" s="95" t="s">
        <v>345</v>
      </c>
    </row>
    <row r="5273" spans="1:7">
      <c r="A5273" s="95" t="s">
        <v>2442</v>
      </c>
      <c r="D5273" s="95" t="s">
        <v>400</v>
      </c>
      <c r="F5273" s="96">
        <v>29000</v>
      </c>
      <c r="G5273" s="95" t="s">
        <v>345</v>
      </c>
    </row>
    <row r="5274" spans="1:7">
      <c r="A5274" s="95" t="s">
        <v>2443</v>
      </c>
      <c r="D5274" s="95" t="s">
        <v>393</v>
      </c>
      <c r="F5274" s="96">
        <v>43000</v>
      </c>
      <c r="G5274" s="95" t="s">
        <v>345</v>
      </c>
    </row>
    <row r="5275" spans="1:7">
      <c r="A5275" s="95" t="s">
        <v>521</v>
      </c>
      <c r="D5275" s="95" t="s">
        <v>345</v>
      </c>
      <c r="E5275" s="96">
        <v>3520</v>
      </c>
      <c r="G5275" s="95" t="s">
        <v>345</v>
      </c>
    </row>
    <row r="5276" spans="1:7">
      <c r="A5276" s="95" t="s">
        <v>522</v>
      </c>
      <c r="D5276" s="95" t="s">
        <v>345</v>
      </c>
      <c r="E5276" s="96">
        <v>296056</v>
      </c>
      <c r="G5276" s="95" t="s">
        <v>345</v>
      </c>
    </row>
    <row r="5277" spans="1:7">
      <c r="A5277" s="95" t="s">
        <v>522</v>
      </c>
      <c r="D5277" s="95" t="s">
        <v>345</v>
      </c>
      <c r="E5277" s="95">
        <v>220</v>
      </c>
      <c r="G5277" s="95" t="s">
        <v>345</v>
      </c>
    </row>
    <row r="5278" spans="1:7">
      <c r="A5278" s="95" t="s">
        <v>522</v>
      </c>
      <c r="D5278" s="95" t="s">
        <v>345</v>
      </c>
      <c r="E5278" s="96">
        <v>-78216</v>
      </c>
      <c r="G5278" s="95" t="s">
        <v>345</v>
      </c>
    </row>
    <row r="5279" spans="1:7">
      <c r="A5279" s="95" t="s">
        <v>2444</v>
      </c>
      <c r="D5279" s="95" t="s">
        <v>1958</v>
      </c>
      <c r="F5279" s="96">
        <v>660000</v>
      </c>
      <c r="G5279" s="95" t="s">
        <v>345</v>
      </c>
    </row>
    <row r="5280" spans="1:7">
      <c r="A5280" s="95" t="s">
        <v>2444</v>
      </c>
      <c r="D5280" s="95" t="s">
        <v>1958</v>
      </c>
      <c r="F5280" s="96">
        <v>192679</v>
      </c>
      <c r="G5280" s="95" t="s">
        <v>345</v>
      </c>
    </row>
    <row r="5281" spans="1:7">
      <c r="A5281" s="95" t="s">
        <v>2444</v>
      </c>
      <c r="D5281" s="95" t="s">
        <v>1958</v>
      </c>
      <c r="F5281" s="96">
        <v>2112</v>
      </c>
      <c r="G5281" s="95" t="s">
        <v>345</v>
      </c>
    </row>
    <row r="5282" spans="1:7">
      <c r="A5282" s="95" t="s">
        <v>1977</v>
      </c>
      <c r="D5282" s="95" t="s">
        <v>479</v>
      </c>
      <c r="F5282" s="96">
        <v>1760000</v>
      </c>
      <c r="G5282" s="96">
        <v>65747137</v>
      </c>
    </row>
    <row r="5283" spans="1:7">
      <c r="A5283" s="95" t="s">
        <v>2445</v>
      </c>
      <c r="D5283" s="95" t="s">
        <v>400</v>
      </c>
      <c r="F5283" s="96">
        <v>50100</v>
      </c>
      <c r="G5283" s="95" t="s">
        <v>345</v>
      </c>
    </row>
    <row r="5284" spans="1:7">
      <c r="A5284" s="95" t="s">
        <v>2446</v>
      </c>
      <c r="D5284" s="95" t="s">
        <v>9315</v>
      </c>
      <c r="F5284" s="96">
        <v>18000</v>
      </c>
      <c r="G5284" s="95" t="s">
        <v>345</v>
      </c>
    </row>
    <row r="5285" spans="1:7">
      <c r="A5285" s="95" t="s">
        <v>2447</v>
      </c>
      <c r="D5285" s="95" t="s">
        <v>400</v>
      </c>
      <c r="F5285" s="96">
        <v>27000</v>
      </c>
      <c r="G5285" s="95" t="s">
        <v>345</v>
      </c>
    </row>
    <row r="5286" spans="1:7">
      <c r="A5286" s="95" t="s">
        <v>2448</v>
      </c>
      <c r="D5286" s="95" t="s">
        <v>400</v>
      </c>
      <c r="F5286" s="96">
        <v>29300</v>
      </c>
      <c r="G5286" s="95" t="s">
        <v>345</v>
      </c>
    </row>
    <row r="5287" spans="1:7">
      <c r="A5287" s="95" t="s">
        <v>2449</v>
      </c>
      <c r="D5287" s="95" t="s">
        <v>400</v>
      </c>
      <c r="F5287" s="96">
        <v>28500</v>
      </c>
      <c r="G5287" s="95" t="s">
        <v>345</v>
      </c>
    </row>
    <row r="5288" spans="1:7">
      <c r="A5288" s="95" t="s">
        <v>2450</v>
      </c>
      <c r="D5288" s="95" t="s">
        <v>400</v>
      </c>
      <c r="F5288" s="96">
        <v>48500</v>
      </c>
      <c r="G5288" s="95" t="s">
        <v>345</v>
      </c>
    </row>
    <row r="5289" spans="1:7">
      <c r="A5289" s="95" t="s">
        <v>2451</v>
      </c>
      <c r="D5289" s="95" t="s">
        <v>400</v>
      </c>
      <c r="F5289" s="96">
        <v>8000</v>
      </c>
      <c r="G5289" s="95" t="s">
        <v>345</v>
      </c>
    </row>
    <row r="5290" spans="1:7">
      <c r="A5290" s="95" t="s">
        <v>2452</v>
      </c>
      <c r="D5290" s="95" t="s">
        <v>400</v>
      </c>
      <c r="F5290" s="96">
        <v>18000</v>
      </c>
      <c r="G5290" s="95" t="s">
        <v>345</v>
      </c>
    </row>
    <row r="5291" spans="1:7">
      <c r="A5291" s="95" t="s">
        <v>2453</v>
      </c>
      <c r="D5291" s="95" t="s">
        <v>400</v>
      </c>
      <c r="F5291" s="96">
        <v>3700</v>
      </c>
      <c r="G5291" s="95" t="s">
        <v>345</v>
      </c>
    </row>
    <row r="5292" spans="1:7">
      <c r="A5292" s="95" t="s">
        <v>2454</v>
      </c>
      <c r="D5292" s="95" t="s">
        <v>400</v>
      </c>
      <c r="F5292" s="96">
        <v>6500</v>
      </c>
      <c r="G5292" s="95" t="s">
        <v>345</v>
      </c>
    </row>
    <row r="5293" spans="1:7">
      <c r="A5293" s="95" t="s">
        <v>2455</v>
      </c>
      <c r="D5293" s="95" t="s">
        <v>400</v>
      </c>
      <c r="F5293" s="96">
        <v>28500</v>
      </c>
      <c r="G5293" s="95" t="s">
        <v>345</v>
      </c>
    </row>
    <row r="5294" spans="1:7">
      <c r="A5294" s="95" t="s">
        <v>2456</v>
      </c>
      <c r="D5294" s="95" t="s">
        <v>2216</v>
      </c>
      <c r="F5294" s="96">
        <v>44453</v>
      </c>
      <c r="G5294" s="95" t="s">
        <v>345</v>
      </c>
    </row>
    <row r="5295" spans="1:7">
      <c r="A5295" s="95" t="s">
        <v>2457</v>
      </c>
      <c r="D5295" s="95" t="s">
        <v>415</v>
      </c>
      <c r="F5295" s="96">
        <v>8100</v>
      </c>
      <c r="G5295" s="95" t="s">
        <v>345</v>
      </c>
    </row>
    <row r="5296" spans="1:7">
      <c r="A5296" s="95" t="s">
        <v>524</v>
      </c>
      <c r="D5296" s="95" t="s">
        <v>345</v>
      </c>
      <c r="E5296" s="96">
        <v>11000</v>
      </c>
      <c r="G5296" s="95" t="s">
        <v>345</v>
      </c>
    </row>
    <row r="5297" spans="1:7">
      <c r="A5297" s="95" t="s">
        <v>526</v>
      </c>
      <c r="D5297" s="95" t="s">
        <v>345</v>
      </c>
      <c r="E5297" s="96">
        <v>36590</v>
      </c>
      <c r="G5297" s="95" t="s">
        <v>345</v>
      </c>
    </row>
    <row r="5298" spans="1:7">
      <c r="A5298" s="95" t="s">
        <v>527</v>
      </c>
      <c r="D5298" s="95" t="s">
        <v>345</v>
      </c>
      <c r="E5298" s="96">
        <v>8697</v>
      </c>
      <c r="G5298" s="95" t="s">
        <v>345</v>
      </c>
    </row>
    <row r="5299" spans="1:7">
      <c r="A5299" s="95" t="s">
        <v>1978</v>
      </c>
      <c r="D5299" s="95" t="s">
        <v>9315</v>
      </c>
      <c r="F5299" s="96">
        <v>14500</v>
      </c>
      <c r="G5299" s="95" t="s">
        <v>345</v>
      </c>
    </row>
    <row r="5300" spans="1:7">
      <c r="A5300" s="95" t="s">
        <v>2128</v>
      </c>
      <c r="D5300" s="95" t="s">
        <v>9315</v>
      </c>
      <c r="F5300" s="96">
        <v>4000</v>
      </c>
      <c r="G5300" s="95" t="s">
        <v>345</v>
      </c>
    </row>
    <row r="5301" spans="1:7">
      <c r="A5301" s="95" t="s">
        <v>2458</v>
      </c>
      <c r="D5301" s="95" t="s">
        <v>393</v>
      </c>
      <c r="F5301" s="96">
        <v>30000</v>
      </c>
      <c r="G5301" s="95" t="s">
        <v>345</v>
      </c>
    </row>
    <row r="5302" spans="1:7">
      <c r="A5302" s="95" t="s">
        <v>2458</v>
      </c>
      <c r="D5302" s="95" t="s">
        <v>393</v>
      </c>
      <c r="F5302" s="96">
        <v>33000</v>
      </c>
      <c r="G5302" s="95" t="s">
        <v>345</v>
      </c>
    </row>
    <row r="5303" spans="1:7">
      <c r="A5303" s="95" t="s">
        <v>2459</v>
      </c>
      <c r="D5303" s="95" t="s">
        <v>400</v>
      </c>
      <c r="F5303" s="96">
        <v>26400000</v>
      </c>
      <c r="G5303" s="95" t="s">
        <v>345</v>
      </c>
    </row>
    <row r="5304" spans="1:7">
      <c r="A5304" s="95" t="s">
        <v>528</v>
      </c>
      <c r="D5304" s="95" t="s">
        <v>345</v>
      </c>
      <c r="E5304" s="96">
        <v>2860</v>
      </c>
      <c r="G5304" s="95" t="s">
        <v>345</v>
      </c>
    </row>
    <row r="5305" spans="1:7">
      <c r="A5305" s="95" t="s">
        <v>529</v>
      </c>
      <c r="D5305" s="95" t="s">
        <v>345</v>
      </c>
      <c r="E5305" s="96">
        <v>163172</v>
      </c>
      <c r="G5305" s="95" t="s">
        <v>345</v>
      </c>
    </row>
    <row r="5306" spans="1:7">
      <c r="A5306" s="95" t="s">
        <v>529</v>
      </c>
      <c r="D5306" s="95" t="s">
        <v>345</v>
      </c>
      <c r="E5306" s="96">
        <v>-59461</v>
      </c>
      <c r="G5306" s="95" t="s">
        <v>345</v>
      </c>
    </row>
    <row r="5307" spans="1:7">
      <c r="A5307" s="95" t="s">
        <v>2460</v>
      </c>
      <c r="D5307" s="95" t="s">
        <v>415</v>
      </c>
      <c r="F5307" s="96">
        <v>28000</v>
      </c>
      <c r="G5307" s="96">
        <v>92412432</v>
      </c>
    </row>
    <row r="5308" spans="1:7">
      <c r="A5308" s="95" t="s">
        <v>2461</v>
      </c>
      <c r="D5308" s="95" t="s">
        <v>400</v>
      </c>
      <c r="F5308" s="96">
        <v>11300</v>
      </c>
      <c r="G5308" s="95" t="s">
        <v>345</v>
      </c>
    </row>
    <row r="5309" spans="1:7">
      <c r="A5309" s="95" t="s">
        <v>530</v>
      </c>
      <c r="D5309" s="95" t="s">
        <v>345</v>
      </c>
      <c r="E5309" s="96">
        <v>2640</v>
      </c>
      <c r="G5309" s="95" t="s">
        <v>345</v>
      </c>
    </row>
    <row r="5310" spans="1:7">
      <c r="A5310" s="95" t="s">
        <v>2462</v>
      </c>
      <c r="D5310" s="95" t="s">
        <v>415</v>
      </c>
      <c r="F5310" s="96">
        <v>30000</v>
      </c>
      <c r="G5310" s="95" t="s">
        <v>345</v>
      </c>
    </row>
    <row r="5311" spans="1:7">
      <c r="A5311" s="95" t="s">
        <v>2463</v>
      </c>
      <c r="D5311" s="95" t="s">
        <v>400</v>
      </c>
      <c r="F5311" s="96">
        <v>562786</v>
      </c>
      <c r="G5311" s="96">
        <v>93013878</v>
      </c>
    </row>
    <row r="5312" spans="1:7">
      <c r="A5312" s="95" t="s">
        <v>531</v>
      </c>
      <c r="D5312" s="95" t="s">
        <v>345</v>
      </c>
      <c r="E5312" s="96">
        <v>1760</v>
      </c>
      <c r="G5312" s="95" t="s">
        <v>345</v>
      </c>
    </row>
    <row r="5313" spans="1:7">
      <c r="A5313" s="95" t="s">
        <v>2464</v>
      </c>
      <c r="D5313" s="95" t="s">
        <v>400</v>
      </c>
      <c r="F5313" s="96">
        <v>5500</v>
      </c>
      <c r="G5313" s="96">
        <v>93017618</v>
      </c>
    </row>
    <row r="5314" spans="1:7">
      <c r="A5314" s="95" t="s">
        <v>2465</v>
      </c>
      <c r="D5314" s="95" t="s">
        <v>400</v>
      </c>
      <c r="F5314" s="96">
        <v>226500</v>
      </c>
      <c r="G5314" s="95" t="s">
        <v>345</v>
      </c>
    </row>
    <row r="5315" spans="1:7">
      <c r="A5315" s="95" t="s">
        <v>2465</v>
      </c>
      <c r="D5315" s="95" t="s">
        <v>400</v>
      </c>
      <c r="F5315" s="96">
        <v>33100</v>
      </c>
      <c r="G5315" s="95" t="s">
        <v>345</v>
      </c>
    </row>
    <row r="5316" spans="1:7">
      <c r="A5316" s="95" t="s">
        <v>2466</v>
      </c>
      <c r="D5316" s="95" t="s">
        <v>9315</v>
      </c>
      <c r="F5316" s="96">
        <v>14000</v>
      </c>
      <c r="G5316" s="95" t="s">
        <v>345</v>
      </c>
    </row>
    <row r="5317" spans="1:7">
      <c r="A5317" s="95" t="s">
        <v>2467</v>
      </c>
      <c r="D5317" s="95" t="s">
        <v>9315</v>
      </c>
      <c r="F5317" s="96">
        <v>50000</v>
      </c>
      <c r="G5317" s="95" t="s">
        <v>345</v>
      </c>
    </row>
    <row r="5318" spans="1:7">
      <c r="A5318" s="95" t="s">
        <v>2468</v>
      </c>
      <c r="D5318" s="95" t="s">
        <v>400</v>
      </c>
      <c r="F5318" s="96">
        <v>35000</v>
      </c>
      <c r="G5318" s="95" t="s">
        <v>345</v>
      </c>
    </row>
    <row r="5319" spans="1:7">
      <c r="A5319" s="95" t="s">
        <v>2469</v>
      </c>
      <c r="D5319" s="95" t="s">
        <v>400</v>
      </c>
      <c r="F5319" s="96">
        <v>43000</v>
      </c>
      <c r="G5319" s="95" t="s">
        <v>345</v>
      </c>
    </row>
    <row r="5320" spans="1:7">
      <c r="A5320" s="95" t="s">
        <v>2470</v>
      </c>
      <c r="D5320" s="95" t="s">
        <v>400</v>
      </c>
      <c r="F5320" s="96">
        <v>29700</v>
      </c>
      <c r="G5320" s="95" t="s">
        <v>345</v>
      </c>
    </row>
    <row r="5321" spans="1:7">
      <c r="A5321" s="95" t="s">
        <v>2471</v>
      </c>
      <c r="D5321" s="95" t="s">
        <v>400</v>
      </c>
      <c r="F5321" s="96">
        <v>37300</v>
      </c>
      <c r="G5321" s="95" t="s">
        <v>345</v>
      </c>
    </row>
    <row r="5322" spans="1:7">
      <c r="A5322" s="95" t="s">
        <v>2472</v>
      </c>
      <c r="D5322" s="95" t="s">
        <v>400</v>
      </c>
      <c r="F5322" s="96">
        <v>28500</v>
      </c>
      <c r="G5322" s="95" t="s">
        <v>345</v>
      </c>
    </row>
    <row r="5323" spans="1:7">
      <c r="A5323" s="95" t="s">
        <v>2473</v>
      </c>
      <c r="D5323" s="95" t="s">
        <v>400</v>
      </c>
      <c r="F5323" s="96">
        <v>8000</v>
      </c>
      <c r="G5323" s="95" t="s">
        <v>345</v>
      </c>
    </row>
    <row r="5324" spans="1:7">
      <c r="A5324" s="95" t="s">
        <v>2474</v>
      </c>
      <c r="D5324" s="95" t="s">
        <v>400</v>
      </c>
      <c r="F5324" s="96">
        <v>35000</v>
      </c>
      <c r="G5324" s="95" t="s">
        <v>345</v>
      </c>
    </row>
    <row r="5325" spans="1:7">
      <c r="A5325" s="95" t="s">
        <v>2475</v>
      </c>
      <c r="D5325" s="95" t="s">
        <v>393</v>
      </c>
      <c r="F5325" s="96">
        <v>83657</v>
      </c>
      <c r="G5325" s="95" t="s">
        <v>345</v>
      </c>
    </row>
    <row r="5326" spans="1:7">
      <c r="A5326" s="95" t="s">
        <v>2476</v>
      </c>
      <c r="D5326" s="95" t="s">
        <v>400</v>
      </c>
      <c r="F5326" s="96">
        <v>16600</v>
      </c>
      <c r="G5326" s="95" t="s">
        <v>345</v>
      </c>
    </row>
    <row r="5327" spans="1:7">
      <c r="A5327" s="95" t="s">
        <v>2477</v>
      </c>
      <c r="D5327" s="95" t="s">
        <v>400</v>
      </c>
      <c r="F5327" s="96">
        <v>29000</v>
      </c>
      <c r="G5327" s="95" t="s">
        <v>345</v>
      </c>
    </row>
    <row r="5328" spans="1:7">
      <c r="A5328" s="95" t="s">
        <v>2478</v>
      </c>
      <c r="D5328" s="95" t="s">
        <v>400</v>
      </c>
      <c r="F5328" s="96">
        <v>19100</v>
      </c>
      <c r="G5328" s="95" t="s">
        <v>345</v>
      </c>
    </row>
    <row r="5329" spans="1:7">
      <c r="A5329" s="95" t="s">
        <v>532</v>
      </c>
      <c r="D5329" s="95" t="s">
        <v>345</v>
      </c>
      <c r="E5329" s="96">
        <v>24200</v>
      </c>
      <c r="G5329" s="95" t="s">
        <v>345</v>
      </c>
    </row>
    <row r="5330" spans="1:7">
      <c r="A5330" s="95" t="s">
        <v>532</v>
      </c>
      <c r="D5330" s="95" t="s">
        <v>345</v>
      </c>
      <c r="E5330" s="96">
        <v>18500</v>
      </c>
      <c r="G5330" s="95" t="s">
        <v>345</v>
      </c>
    </row>
    <row r="5331" spans="1:7">
      <c r="A5331" s="95" t="s">
        <v>532</v>
      </c>
      <c r="D5331" s="95" t="s">
        <v>345</v>
      </c>
      <c r="E5331" s="96">
        <v>13365000</v>
      </c>
      <c r="G5331" s="95" t="s">
        <v>345</v>
      </c>
    </row>
    <row r="5332" spans="1:7">
      <c r="A5332" s="95" t="s">
        <v>532</v>
      </c>
      <c r="D5332" s="95" t="s">
        <v>345</v>
      </c>
      <c r="E5332" s="96">
        <v>340000</v>
      </c>
      <c r="G5332" s="95" t="s">
        <v>345</v>
      </c>
    </row>
    <row r="5333" spans="1:7">
      <c r="A5333" s="95" t="s">
        <v>532</v>
      </c>
      <c r="D5333" s="95" t="s">
        <v>345</v>
      </c>
      <c r="E5333" s="96">
        <v>440120</v>
      </c>
      <c r="G5333" s="95" t="s">
        <v>345</v>
      </c>
    </row>
    <row r="5334" spans="1:7">
      <c r="A5334" s="95" t="s">
        <v>532</v>
      </c>
      <c r="D5334" s="95" t="s">
        <v>345</v>
      </c>
      <c r="E5334" s="96">
        <v>880240</v>
      </c>
      <c r="G5334" s="95" t="s">
        <v>345</v>
      </c>
    </row>
    <row r="5335" spans="1:7">
      <c r="A5335" s="95" t="s">
        <v>532</v>
      </c>
      <c r="D5335" s="95" t="s">
        <v>345</v>
      </c>
      <c r="E5335" s="96">
        <v>26400000</v>
      </c>
      <c r="G5335" s="95" t="s">
        <v>345</v>
      </c>
    </row>
    <row r="5336" spans="1:7">
      <c r="A5336" s="95" t="s">
        <v>532</v>
      </c>
      <c r="D5336" s="95" t="s">
        <v>345</v>
      </c>
      <c r="E5336" s="96">
        <v>21100</v>
      </c>
      <c r="G5336" s="95" t="s">
        <v>345</v>
      </c>
    </row>
    <row r="5337" spans="1:7">
      <c r="A5337" s="95" t="s">
        <v>532</v>
      </c>
      <c r="D5337" s="95" t="s">
        <v>345</v>
      </c>
      <c r="E5337" s="96">
        <v>371250</v>
      </c>
      <c r="G5337" s="95" t="s">
        <v>345</v>
      </c>
    </row>
    <row r="5338" spans="1:7">
      <c r="A5338" s="95" t="s">
        <v>532</v>
      </c>
      <c r="D5338" s="95" t="s">
        <v>345</v>
      </c>
      <c r="E5338" s="96">
        <v>371250</v>
      </c>
      <c r="G5338" s="95" t="s">
        <v>345</v>
      </c>
    </row>
    <row r="5339" spans="1:7">
      <c r="A5339" s="95" t="s">
        <v>532</v>
      </c>
      <c r="D5339" s="95" t="s">
        <v>345</v>
      </c>
      <c r="E5339" s="96">
        <v>20690</v>
      </c>
      <c r="G5339" s="95" t="s">
        <v>345</v>
      </c>
    </row>
    <row r="5340" spans="1:7">
      <c r="A5340" s="95" t="s">
        <v>532</v>
      </c>
      <c r="D5340" s="95" t="s">
        <v>345</v>
      </c>
      <c r="E5340" s="96">
        <v>30490</v>
      </c>
      <c r="G5340" s="95" t="s">
        <v>345</v>
      </c>
    </row>
    <row r="5341" spans="1:7">
      <c r="A5341" s="95" t="s">
        <v>532</v>
      </c>
      <c r="D5341" s="95" t="s">
        <v>345</v>
      </c>
      <c r="E5341" s="96">
        <v>122260</v>
      </c>
      <c r="G5341" s="95" t="s">
        <v>345</v>
      </c>
    </row>
    <row r="5342" spans="1:7">
      <c r="A5342" s="95" t="s">
        <v>532</v>
      </c>
      <c r="D5342" s="95" t="s">
        <v>345</v>
      </c>
      <c r="E5342" s="96">
        <v>21780</v>
      </c>
      <c r="G5342" s="95" t="s">
        <v>345</v>
      </c>
    </row>
    <row r="5343" spans="1:7">
      <c r="A5343" s="95" t="s">
        <v>534</v>
      </c>
      <c r="D5343" s="95" t="s">
        <v>345</v>
      </c>
      <c r="E5343" s="96">
        <v>13989</v>
      </c>
      <c r="G5343" s="95" t="s">
        <v>345</v>
      </c>
    </row>
    <row r="5344" spans="1:7">
      <c r="A5344" s="95" t="s">
        <v>535</v>
      </c>
      <c r="D5344" s="95" t="s">
        <v>345</v>
      </c>
      <c r="E5344" s="96">
        <v>1789340</v>
      </c>
      <c r="G5344" s="95" t="s">
        <v>345</v>
      </c>
    </row>
    <row r="5345" spans="1:7">
      <c r="A5345" s="95" t="s">
        <v>535</v>
      </c>
      <c r="D5345" s="95" t="s">
        <v>345</v>
      </c>
      <c r="E5345" s="96">
        <v>5600</v>
      </c>
      <c r="G5345" s="95" t="s">
        <v>345</v>
      </c>
    </row>
    <row r="5346" spans="1:7">
      <c r="A5346" s="95" t="s">
        <v>2479</v>
      </c>
      <c r="D5346" s="95" t="s">
        <v>415</v>
      </c>
      <c r="F5346" s="96">
        <v>18000</v>
      </c>
      <c r="G5346" s="95" t="s">
        <v>345</v>
      </c>
    </row>
    <row r="5347" spans="1:7">
      <c r="A5347" s="95" t="s">
        <v>536</v>
      </c>
      <c r="D5347" s="95" t="s">
        <v>345</v>
      </c>
      <c r="E5347" s="96">
        <v>3080</v>
      </c>
      <c r="G5347" s="95" t="s">
        <v>345</v>
      </c>
    </row>
    <row r="5348" spans="1:7">
      <c r="A5348" s="95" t="s">
        <v>537</v>
      </c>
      <c r="D5348" s="95" t="s">
        <v>345</v>
      </c>
      <c r="E5348" s="96">
        <v>165182</v>
      </c>
      <c r="G5348" s="95" t="s">
        <v>345</v>
      </c>
    </row>
    <row r="5349" spans="1:7">
      <c r="A5349" s="95" t="s">
        <v>537</v>
      </c>
      <c r="D5349" s="95" t="s">
        <v>345</v>
      </c>
      <c r="E5349" s="95">
        <v>220</v>
      </c>
      <c r="G5349" s="95" t="s">
        <v>345</v>
      </c>
    </row>
    <row r="5350" spans="1:7">
      <c r="A5350" s="95" t="s">
        <v>537</v>
      </c>
      <c r="D5350" s="95" t="s">
        <v>345</v>
      </c>
      <c r="E5350" s="96">
        <v>-57566</v>
      </c>
      <c r="G5350" s="95" t="s">
        <v>345</v>
      </c>
    </row>
    <row r="5351" spans="1:7">
      <c r="A5351" s="95" t="s">
        <v>537</v>
      </c>
      <c r="D5351" s="95" t="s">
        <v>345</v>
      </c>
      <c r="E5351" s="95">
        <v>220</v>
      </c>
      <c r="G5351" s="95" t="s">
        <v>345</v>
      </c>
    </row>
    <row r="5352" spans="1:7">
      <c r="A5352" s="95" t="s">
        <v>2480</v>
      </c>
      <c r="D5352" s="95" t="s">
        <v>415</v>
      </c>
      <c r="F5352" s="96">
        <v>37000</v>
      </c>
      <c r="G5352" s="95" t="s">
        <v>345</v>
      </c>
    </row>
    <row r="5353" spans="1:7">
      <c r="A5353" s="95" t="s">
        <v>2480</v>
      </c>
      <c r="D5353" s="95" t="s">
        <v>400</v>
      </c>
      <c r="F5353" s="96">
        <v>78000</v>
      </c>
      <c r="G5353" s="95" t="s">
        <v>345</v>
      </c>
    </row>
    <row r="5354" spans="1:7">
      <c r="A5354" s="95" t="s">
        <v>2481</v>
      </c>
      <c r="D5354" s="95" t="s">
        <v>479</v>
      </c>
      <c r="F5354" s="96">
        <v>50000</v>
      </c>
      <c r="G5354" s="95" t="s">
        <v>345</v>
      </c>
    </row>
    <row r="5355" spans="1:7">
      <c r="A5355" s="95" t="s">
        <v>2482</v>
      </c>
      <c r="D5355" s="95" t="s">
        <v>479</v>
      </c>
      <c r="F5355" s="96">
        <v>29500</v>
      </c>
      <c r="G5355" s="95" t="s">
        <v>345</v>
      </c>
    </row>
    <row r="5356" spans="1:7">
      <c r="A5356" s="95" t="s">
        <v>2483</v>
      </c>
      <c r="D5356" s="95" t="s">
        <v>1958</v>
      </c>
      <c r="F5356" s="96">
        <v>8000</v>
      </c>
      <c r="G5356" s="95" t="s">
        <v>345</v>
      </c>
    </row>
    <row r="5357" spans="1:7">
      <c r="A5357" s="95" t="s">
        <v>2484</v>
      </c>
      <c r="D5357" s="95" t="s">
        <v>562</v>
      </c>
      <c r="F5357" s="96">
        <v>47988</v>
      </c>
      <c r="G5357" s="95" t="s">
        <v>345</v>
      </c>
    </row>
    <row r="5358" spans="1:7">
      <c r="A5358" s="95" t="s">
        <v>2485</v>
      </c>
      <c r="D5358" s="95" t="s">
        <v>479</v>
      </c>
      <c r="F5358" s="96">
        <v>61000</v>
      </c>
      <c r="G5358" s="95" t="s">
        <v>345</v>
      </c>
    </row>
    <row r="5359" spans="1:7">
      <c r="A5359" s="95" t="s">
        <v>2485</v>
      </c>
      <c r="D5359" s="95" t="s">
        <v>479</v>
      </c>
      <c r="F5359" s="96">
        <v>26900</v>
      </c>
      <c r="G5359" s="95" t="s">
        <v>345</v>
      </c>
    </row>
    <row r="5360" spans="1:7">
      <c r="A5360" s="95" t="s">
        <v>1979</v>
      </c>
      <c r="D5360" s="95" t="s">
        <v>9315</v>
      </c>
      <c r="F5360" s="96">
        <v>18500</v>
      </c>
      <c r="G5360" s="96">
        <v>49734018</v>
      </c>
    </row>
    <row r="5361" spans="1:7">
      <c r="A5361" s="95" t="s">
        <v>2486</v>
      </c>
      <c r="D5361" s="95" t="s">
        <v>400</v>
      </c>
      <c r="F5361" s="96">
        <v>20000</v>
      </c>
      <c r="G5361" s="95" t="s">
        <v>345</v>
      </c>
    </row>
    <row r="5362" spans="1:7">
      <c r="A5362" s="95" t="s">
        <v>2487</v>
      </c>
      <c r="D5362" s="95" t="s">
        <v>400</v>
      </c>
      <c r="F5362" s="96">
        <v>35000</v>
      </c>
      <c r="G5362" s="95" t="s">
        <v>345</v>
      </c>
    </row>
    <row r="5363" spans="1:7">
      <c r="A5363" s="95" t="s">
        <v>2488</v>
      </c>
      <c r="D5363" s="95" t="s">
        <v>400</v>
      </c>
      <c r="F5363" s="96">
        <v>32000</v>
      </c>
      <c r="G5363" s="95" t="s">
        <v>345</v>
      </c>
    </row>
    <row r="5364" spans="1:7">
      <c r="A5364" s="95" t="s">
        <v>2489</v>
      </c>
      <c r="D5364" s="95" t="s">
        <v>400</v>
      </c>
      <c r="F5364" s="96">
        <v>36000</v>
      </c>
      <c r="G5364" s="95" t="s">
        <v>345</v>
      </c>
    </row>
    <row r="5365" spans="1:7">
      <c r="A5365" s="95" t="s">
        <v>2490</v>
      </c>
      <c r="D5365" s="95" t="s">
        <v>400</v>
      </c>
      <c r="F5365" s="96">
        <v>30600</v>
      </c>
      <c r="G5365" s="95" t="s">
        <v>345</v>
      </c>
    </row>
    <row r="5366" spans="1:7">
      <c r="A5366" s="95" t="s">
        <v>2491</v>
      </c>
      <c r="D5366" s="95" t="s">
        <v>400</v>
      </c>
      <c r="F5366" s="96">
        <v>32000</v>
      </c>
      <c r="G5366" s="95" t="s">
        <v>345</v>
      </c>
    </row>
    <row r="5367" spans="1:7">
      <c r="A5367" s="95" t="s">
        <v>2492</v>
      </c>
      <c r="D5367" s="95" t="s">
        <v>9315</v>
      </c>
      <c r="F5367" s="96">
        <v>14000</v>
      </c>
      <c r="G5367" s="95" t="s">
        <v>345</v>
      </c>
    </row>
    <row r="5368" spans="1:7">
      <c r="A5368" s="95" t="s">
        <v>2493</v>
      </c>
      <c r="D5368" s="95" t="s">
        <v>415</v>
      </c>
      <c r="F5368" s="96">
        <v>6120</v>
      </c>
      <c r="G5368" s="95" t="s">
        <v>345</v>
      </c>
    </row>
    <row r="5369" spans="1:7">
      <c r="A5369" s="95" t="s">
        <v>2494</v>
      </c>
      <c r="D5369" s="95" t="s">
        <v>415</v>
      </c>
      <c r="F5369" s="96">
        <v>1000</v>
      </c>
      <c r="G5369" s="95" t="s">
        <v>345</v>
      </c>
    </row>
    <row r="5370" spans="1:7">
      <c r="A5370" s="95" t="s">
        <v>2495</v>
      </c>
      <c r="D5370" s="95" t="s">
        <v>415</v>
      </c>
      <c r="F5370" s="96">
        <v>40000</v>
      </c>
      <c r="G5370" s="95" t="s">
        <v>345</v>
      </c>
    </row>
    <row r="5371" spans="1:7">
      <c r="A5371" s="95" t="s">
        <v>538</v>
      </c>
      <c r="D5371" s="95" t="s">
        <v>345</v>
      </c>
      <c r="E5371" s="96">
        <v>221390</v>
      </c>
      <c r="G5371" s="95" t="s">
        <v>345</v>
      </c>
    </row>
    <row r="5372" spans="1:7">
      <c r="A5372" s="95" t="s">
        <v>538</v>
      </c>
      <c r="D5372" s="95" t="s">
        <v>345</v>
      </c>
      <c r="E5372" s="96">
        <v>338910</v>
      </c>
      <c r="G5372" s="95" t="s">
        <v>345</v>
      </c>
    </row>
    <row r="5373" spans="1:7">
      <c r="A5373" s="95" t="s">
        <v>539</v>
      </c>
      <c r="D5373" s="95" t="s">
        <v>345</v>
      </c>
      <c r="E5373" s="96">
        <v>5456</v>
      </c>
      <c r="G5373" s="95" t="s">
        <v>345</v>
      </c>
    </row>
    <row r="5374" spans="1:7">
      <c r="A5374" s="95" t="s">
        <v>540</v>
      </c>
      <c r="D5374" s="95" t="s">
        <v>345</v>
      </c>
      <c r="E5374" s="96">
        <v>3990</v>
      </c>
      <c r="G5374" s="95" t="s">
        <v>345</v>
      </c>
    </row>
    <row r="5375" spans="1:7">
      <c r="A5375" s="95" t="s">
        <v>2496</v>
      </c>
      <c r="D5375" s="95" t="s">
        <v>9315</v>
      </c>
      <c r="F5375" s="96">
        <v>18000</v>
      </c>
      <c r="G5375" s="95" t="s">
        <v>345</v>
      </c>
    </row>
    <row r="5376" spans="1:7">
      <c r="A5376" s="95" t="s">
        <v>2497</v>
      </c>
      <c r="D5376" s="95" t="s">
        <v>400</v>
      </c>
      <c r="F5376" s="96">
        <v>40000</v>
      </c>
      <c r="G5376" s="95" t="s">
        <v>345</v>
      </c>
    </row>
    <row r="5377" spans="1:7">
      <c r="A5377" s="95" t="s">
        <v>2498</v>
      </c>
      <c r="D5377" s="95" t="s">
        <v>400</v>
      </c>
      <c r="F5377" s="96">
        <v>38000</v>
      </c>
      <c r="G5377" s="95" t="s">
        <v>345</v>
      </c>
    </row>
    <row r="5378" spans="1:7">
      <c r="A5378" s="95" t="s">
        <v>544</v>
      </c>
      <c r="D5378" s="95" t="s">
        <v>345</v>
      </c>
      <c r="E5378" s="96">
        <v>2640</v>
      </c>
      <c r="G5378" s="95" t="s">
        <v>345</v>
      </c>
    </row>
    <row r="5379" spans="1:7">
      <c r="A5379" s="95" t="s">
        <v>545</v>
      </c>
      <c r="D5379" s="95" t="s">
        <v>345</v>
      </c>
      <c r="E5379" s="96">
        <v>149782</v>
      </c>
      <c r="G5379" s="95" t="s">
        <v>345</v>
      </c>
    </row>
    <row r="5380" spans="1:7">
      <c r="A5380" s="95" t="s">
        <v>545</v>
      </c>
      <c r="D5380" s="95" t="s">
        <v>345</v>
      </c>
      <c r="E5380" s="95">
        <v>220</v>
      </c>
      <c r="G5380" s="95" t="s">
        <v>345</v>
      </c>
    </row>
    <row r="5381" spans="1:7">
      <c r="A5381" s="95" t="s">
        <v>545</v>
      </c>
      <c r="D5381" s="95" t="s">
        <v>345</v>
      </c>
      <c r="E5381" s="96">
        <v>-12817</v>
      </c>
      <c r="G5381" s="95" t="s">
        <v>345</v>
      </c>
    </row>
    <row r="5382" spans="1:7">
      <c r="A5382" s="95" t="s">
        <v>2499</v>
      </c>
      <c r="D5382" s="95" t="s">
        <v>400</v>
      </c>
      <c r="F5382" s="96">
        <v>407000</v>
      </c>
      <c r="G5382" s="95" t="s">
        <v>345</v>
      </c>
    </row>
    <row r="5383" spans="1:7">
      <c r="A5383" s="95" t="s">
        <v>2500</v>
      </c>
      <c r="D5383" s="95" t="s">
        <v>400</v>
      </c>
      <c r="F5383" s="96">
        <v>407000</v>
      </c>
      <c r="G5383" s="95" t="s">
        <v>345</v>
      </c>
    </row>
    <row r="5384" spans="1:7">
      <c r="A5384" s="95" t="s">
        <v>2500</v>
      </c>
      <c r="D5384" s="95" t="s">
        <v>400</v>
      </c>
      <c r="F5384" s="96">
        <v>-407000</v>
      </c>
      <c r="G5384" s="95" t="s">
        <v>345</v>
      </c>
    </row>
    <row r="5385" spans="1:7">
      <c r="A5385" s="95" t="s">
        <v>2501</v>
      </c>
      <c r="D5385" s="95" t="s">
        <v>415</v>
      </c>
      <c r="F5385" s="96">
        <v>90000</v>
      </c>
      <c r="G5385" s="95" t="s">
        <v>345</v>
      </c>
    </row>
    <row r="5386" spans="1:7">
      <c r="A5386" s="95" t="s">
        <v>2502</v>
      </c>
      <c r="D5386" s="95" t="s">
        <v>415</v>
      </c>
      <c r="F5386" s="96">
        <v>45000</v>
      </c>
      <c r="G5386" s="95" t="s">
        <v>345</v>
      </c>
    </row>
    <row r="5387" spans="1:7">
      <c r="A5387" s="95" t="s">
        <v>2502</v>
      </c>
      <c r="D5387" s="95" t="s">
        <v>415</v>
      </c>
      <c r="F5387" s="96">
        <v>27000</v>
      </c>
      <c r="G5387" s="95" t="s">
        <v>345</v>
      </c>
    </row>
    <row r="5388" spans="1:7">
      <c r="A5388" s="95" t="s">
        <v>2502</v>
      </c>
      <c r="D5388" s="95" t="s">
        <v>400</v>
      </c>
      <c r="F5388" s="96">
        <v>1000</v>
      </c>
      <c r="G5388" s="95" t="s">
        <v>345</v>
      </c>
    </row>
    <row r="5389" spans="1:7">
      <c r="A5389" s="95" t="s">
        <v>2503</v>
      </c>
      <c r="D5389" s="95" t="s">
        <v>479</v>
      </c>
      <c r="F5389" s="95">
        <v>500</v>
      </c>
      <c r="G5389" s="95" t="s">
        <v>345</v>
      </c>
    </row>
    <row r="5390" spans="1:7">
      <c r="A5390" s="95" t="s">
        <v>2504</v>
      </c>
      <c r="D5390" s="95" t="s">
        <v>1958</v>
      </c>
      <c r="F5390" s="96">
        <v>2500</v>
      </c>
      <c r="G5390" s="95" t="s">
        <v>345</v>
      </c>
    </row>
    <row r="5391" spans="1:7">
      <c r="A5391" s="95" t="s">
        <v>2504</v>
      </c>
      <c r="D5391" s="95" t="s">
        <v>1958</v>
      </c>
      <c r="F5391" s="96">
        <v>5500</v>
      </c>
      <c r="G5391" s="95" t="s">
        <v>345</v>
      </c>
    </row>
    <row r="5392" spans="1:7">
      <c r="A5392" s="95" t="s">
        <v>2504</v>
      </c>
      <c r="D5392" s="95" t="s">
        <v>1958</v>
      </c>
      <c r="F5392" s="96">
        <v>1900</v>
      </c>
      <c r="G5392" s="95" t="s">
        <v>345</v>
      </c>
    </row>
    <row r="5393" spans="1:7">
      <c r="A5393" s="95" t="s">
        <v>2505</v>
      </c>
      <c r="D5393" s="95" t="s">
        <v>1958</v>
      </c>
      <c r="F5393" s="96">
        <v>14100</v>
      </c>
      <c r="G5393" s="96">
        <v>49961667</v>
      </c>
    </row>
    <row r="5394" spans="1:7">
      <c r="A5394" s="95" t="s">
        <v>2506</v>
      </c>
      <c r="D5394" s="95" t="s">
        <v>415</v>
      </c>
      <c r="F5394" s="96">
        <v>7120</v>
      </c>
      <c r="G5394" s="95" t="s">
        <v>345</v>
      </c>
    </row>
    <row r="5395" spans="1:7">
      <c r="A5395" s="95" t="s">
        <v>2507</v>
      </c>
      <c r="D5395" s="95" t="s">
        <v>415</v>
      </c>
      <c r="F5395" s="96">
        <v>2000</v>
      </c>
      <c r="G5395" s="95" t="s">
        <v>345</v>
      </c>
    </row>
    <row r="5396" spans="1:7">
      <c r="A5396" s="95" t="s">
        <v>2508</v>
      </c>
      <c r="D5396" s="95" t="s">
        <v>415</v>
      </c>
      <c r="F5396" s="96">
        <v>5000</v>
      </c>
      <c r="G5396" s="95" t="s">
        <v>345</v>
      </c>
    </row>
    <row r="5397" spans="1:7">
      <c r="A5397" s="95" t="s">
        <v>2509</v>
      </c>
      <c r="D5397" s="95" t="s">
        <v>400</v>
      </c>
      <c r="F5397" s="96">
        <v>48330</v>
      </c>
      <c r="G5397" s="95" t="s">
        <v>345</v>
      </c>
    </row>
    <row r="5398" spans="1:7">
      <c r="A5398" s="95" t="s">
        <v>2510</v>
      </c>
      <c r="D5398" s="95" t="s">
        <v>400</v>
      </c>
      <c r="F5398" s="96">
        <v>26500</v>
      </c>
      <c r="G5398" s="95" t="s">
        <v>345</v>
      </c>
    </row>
    <row r="5399" spans="1:7">
      <c r="A5399" s="95" t="s">
        <v>2511</v>
      </c>
      <c r="D5399" s="95" t="s">
        <v>400</v>
      </c>
      <c r="F5399" s="96">
        <v>36000</v>
      </c>
      <c r="G5399" s="95" t="s">
        <v>345</v>
      </c>
    </row>
    <row r="5400" spans="1:7">
      <c r="A5400" s="95" t="s">
        <v>2512</v>
      </c>
      <c r="D5400" s="95" t="s">
        <v>400</v>
      </c>
      <c r="F5400" s="96">
        <v>27500</v>
      </c>
      <c r="G5400" s="95" t="s">
        <v>345</v>
      </c>
    </row>
    <row r="5401" spans="1:7">
      <c r="A5401" s="95" t="s">
        <v>2513</v>
      </c>
      <c r="D5401" s="95" t="s">
        <v>400</v>
      </c>
      <c r="F5401" s="96">
        <v>39400</v>
      </c>
      <c r="G5401" s="95" t="s">
        <v>345</v>
      </c>
    </row>
    <row r="5402" spans="1:7">
      <c r="A5402" s="95" t="s">
        <v>2514</v>
      </c>
      <c r="D5402" s="95" t="s">
        <v>400</v>
      </c>
      <c r="F5402" s="96">
        <v>28500</v>
      </c>
      <c r="G5402" s="95" t="s">
        <v>345</v>
      </c>
    </row>
    <row r="5403" spans="1:7">
      <c r="A5403" s="95" t="s">
        <v>2515</v>
      </c>
      <c r="D5403" s="95" t="s">
        <v>400</v>
      </c>
      <c r="F5403" s="96">
        <v>5900</v>
      </c>
      <c r="G5403" s="95" t="s">
        <v>345</v>
      </c>
    </row>
    <row r="5404" spans="1:7">
      <c r="A5404" s="95" t="s">
        <v>2516</v>
      </c>
      <c r="D5404" s="95" t="s">
        <v>400</v>
      </c>
      <c r="F5404" s="96">
        <v>28500</v>
      </c>
      <c r="G5404" s="95" t="s">
        <v>345</v>
      </c>
    </row>
    <row r="5405" spans="1:7">
      <c r="A5405" s="95" t="s">
        <v>547</v>
      </c>
      <c r="D5405" s="95" t="s">
        <v>345</v>
      </c>
      <c r="E5405" s="96">
        <v>3480</v>
      </c>
      <c r="G5405" s="95" t="s">
        <v>345</v>
      </c>
    </row>
    <row r="5406" spans="1:7">
      <c r="A5406" s="95" t="s">
        <v>548</v>
      </c>
      <c r="D5406" s="95" t="s">
        <v>345</v>
      </c>
      <c r="E5406" s="96">
        <v>4361</v>
      </c>
      <c r="G5406" s="95" t="s">
        <v>345</v>
      </c>
    </row>
    <row r="5407" spans="1:7">
      <c r="A5407" s="95" t="s">
        <v>549</v>
      </c>
      <c r="D5407" s="95" t="s">
        <v>345</v>
      </c>
      <c r="E5407" s="96">
        <v>2219</v>
      </c>
      <c r="G5407" s="95" t="s">
        <v>345</v>
      </c>
    </row>
    <row r="5408" spans="1:7">
      <c r="A5408" s="95" t="s">
        <v>550</v>
      </c>
      <c r="D5408" s="95" t="s">
        <v>345</v>
      </c>
      <c r="E5408" s="96">
        <v>407000</v>
      </c>
      <c r="G5408" s="95" t="s">
        <v>345</v>
      </c>
    </row>
    <row r="5409" spans="1:7">
      <c r="A5409" s="95" t="s">
        <v>550</v>
      </c>
      <c r="D5409" s="95" t="s">
        <v>345</v>
      </c>
      <c r="E5409" s="96">
        <v>38110</v>
      </c>
      <c r="G5409" s="95" t="s">
        <v>345</v>
      </c>
    </row>
    <row r="5410" spans="1:7">
      <c r="A5410" s="95" t="s">
        <v>2517</v>
      </c>
      <c r="D5410" s="95" t="s">
        <v>400</v>
      </c>
      <c r="F5410" s="96">
        <v>21000</v>
      </c>
      <c r="G5410" s="95" t="s">
        <v>345</v>
      </c>
    </row>
    <row r="5411" spans="1:7">
      <c r="A5411" s="95" t="s">
        <v>2518</v>
      </c>
      <c r="D5411" s="95" t="s">
        <v>2216</v>
      </c>
      <c r="F5411" s="96">
        <v>3310</v>
      </c>
      <c r="G5411" s="95" t="s">
        <v>345</v>
      </c>
    </row>
    <row r="5412" spans="1:7">
      <c r="A5412" s="95" t="s">
        <v>2129</v>
      </c>
      <c r="D5412" s="95" t="s">
        <v>9315</v>
      </c>
      <c r="F5412" s="96">
        <v>165000</v>
      </c>
      <c r="G5412" s="95" t="s">
        <v>345</v>
      </c>
    </row>
    <row r="5413" spans="1:7">
      <c r="A5413" s="95" t="s">
        <v>551</v>
      </c>
      <c r="D5413" s="95" t="s">
        <v>345</v>
      </c>
      <c r="E5413" s="96">
        <v>3520</v>
      </c>
      <c r="G5413" s="95" t="s">
        <v>345</v>
      </c>
    </row>
    <row r="5414" spans="1:7">
      <c r="A5414" s="95" t="s">
        <v>552</v>
      </c>
      <c r="D5414" s="95" t="s">
        <v>345</v>
      </c>
      <c r="E5414" s="96">
        <v>73046</v>
      </c>
      <c r="G5414" s="95" t="s">
        <v>345</v>
      </c>
    </row>
    <row r="5415" spans="1:7">
      <c r="A5415" s="95" t="s">
        <v>552</v>
      </c>
      <c r="D5415" s="95" t="s">
        <v>345</v>
      </c>
      <c r="E5415" s="96">
        <v>-148189</v>
      </c>
      <c r="G5415" s="95" t="s">
        <v>345</v>
      </c>
    </row>
    <row r="5416" spans="1:7">
      <c r="A5416" s="95" t="s">
        <v>2519</v>
      </c>
      <c r="D5416" s="95" t="s">
        <v>415</v>
      </c>
      <c r="F5416" s="96">
        <v>7900</v>
      </c>
      <c r="G5416" s="95" t="s">
        <v>345</v>
      </c>
    </row>
    <row r="5417" spans="1:7">
      <c r="A5417" s="95" t="s">
        <v>2520</v>
      </c>
      <c r="D5417" s="95" t="s">
        <v>400</v>
      </c>
      <c r="F5417" s="96">
        <v>1000</v>
      </c>
      <c r="G5417" s="95" t="s">
        <v>345</v>
      </c>
    </row>
    <row r="5418" spans="1:7">
      <c r="A5418" s="95" t="s">
        <v>2520</v>
      </c>
      <c r="D5418" s="95" t="s">
        <v>400</v>
      </c>
      <c r="F5418" s="96">
        <v>1000</v>
      </c>
      <c r="G5418" s="95" t="s">
        <v>345</v>
      </c>
    </row>
    <row r="5419" spans="1:7">
      <c r="A5419" s="95" t="s">
        <v>2520</v>
      </c>
      <c r="D5419" s="95" t="s">
        <v>400</v>
      </c>
      <c r="F5419" s="96">
        <v>1000</v>
      </c>
      <c r="G5419" s="95" t="s">
        <v>345</v>
      </c>
    </row>
    <row r="5420" spans="1:7">
      <c r="A5420" s="95" t="s">
        <v>2520</v>
      </c>
      <c r="D5420" s="95" t="s">
        <v>400</v>
      </c>
      <c r="F5420" s="96">
        <v>1000</v>
      </c>
      <c r="G5420" s="95" t="s">
        <v>345</v>
      </c>
    </row>
    <row r="5421" spans="1:7">
      <c r="A5421" s="95" t="s">
        <v>2520</v>
      </c>
      <c r="D5421" s="95" t="s">
        <v>400</v>
      </c>
      <c r="F5421" s="96">
        <v>1000</v>
      </c>
      <c r="G5421" s="95" t="s">
        <v>345</v>
      </c>
    </row>
    <row r="5422" spans="1:7">
      <c r="A5422" s="95" t="s">
        <v>2520</v>
      </c>
      <c r="D5422" s="95" t="s">
        <v>415</v>
      </c>
      <c r="F5422" s="96">
        <v>190560</v>
      </c>
      <c r="G5422" s="95" t="s">
        <v>345</v>
      </c>
    </row>
    <row r="5423" spans="1:7">
      <c r="A5423" s="95" t="s">
        <v>2520</v>
      </c>
      <c r="D5423" s="95" t="s">
        <v>415</v>
      </c>
      <c r="F5423" s="96">
        <v>49500</v>
      </c>
      <c r="G5423" s="95" t="s">
        <v>345</v>
      </c>
    </row>
    <row r="5424" spans="1:7">
      <c r="A5424" s="95" t="s">
        <v>2521</v>
      </c>
      <c r="D5424" s="95" t="s">
        <v>479</v>
      </c>
      <c r="F5424" s="96">
        <v>32000</v>
      </c>
      <c r="G5424" s="95" t="s">
        <v>345</v>
      </c>
    </row>
    <row r="5425" spans="1:7">
      <c r="A5425" s="95" t="s">
        <v>2522</v>
      </c>
      <c r="D5425" s="95" t="s">
        <v>479</v>
      </c>
      <c r="F5425" s="96">
        <v>8000</v>
      </c>
      <c r="G5425" s="95" t="s">
        <v>345</v>
      </c>
    </row>
    <row r="5426" spans="1:7">
      <c r="A5426" s="95" t="s">
        <v>2523</v>
      </c>
      <c r="D5426" s="95" t="s">
        <v>1958</v>
      </c>
      <c r="F5426" s="96">
        <v>9000</v>
      </c>
      <c r="G5426" s="95" t="s">
        <v>345</v>
      </c>
    </row>
    <row r="5427" spans="1:7">
      <c r="A5427" s="95" t="s">
        <v>2524</v>
      </c>
      <c r="D5427" s="95" t="s">
        <v>479</v>
      </c>
      <c r="F5427" s="96">
        <v>1000</v>
      </c>
      <c r="G5427" s="95" t="s">
        <v>345</v>
      </c>
    </row>
    <row r="5428" spans="1:7">
      <c r="A5428" s="95" t="s">
        <v>2524</v>
      </c>
      <c r="D5428" s="95" t="s">
        <v>479</v>
      </c>
      <c r="F5428" s="96">
        <v>33000</v>
      </c>
      <c r="G5428" s="95" t="s">
        <v>345</v>
      </c>
    </row>
    <row r="5429" spans="1:7">
      <c r="A5429" s="95" t="s">
        <v>2525</v>
      </c>
      <c r="D5429" s="95" t="s">
        <v>400</v>
      </c>
      <c r="F5429" s="96">
        <v>4520</v>
      </c>
      <c r="G5429" s="95" t="s">
        <v>345</v>
      </c>
    </row>
    <row r="5430" spans="1:7">
      <c r="A5430" s="95" t="s">
        <v>2525</v>
      </c>
      <c r="D5430" s="95" t="s">
        <v>400</v>
      </c>
      <c r="F5430" s="96">
        <v>9500</v>
      </c>
      <c r="G5430" s="95" t="s">
        <v>345</v>
      </c>
    </row>
    <row r="5431" spans="1:7">
      <c r="A5431" s="95" t="s">
        <v>2525</v>
      </c>
      <c r="D5431" s="95" t="s">
        <v>400</v>
      </c>
      <c r="F5431" s="96">
        <v>24000</v>
      </c>
      <c r="G5431" s="96">
        <v>50396160</v>
      </c>
    </row>
    <row r="5432" spans="1:7">
      <c r="A5432" s="95" t="s">
        <v>2526</v>
      </c>
      <c r="D5432" s="95" t="s">
        <v>415</v>
      </c>
      <c r="F5432" s="96">
        <v>9200</v>
      </c>
      <c r="G5432" s="95" t="s">
        <v>345</v>
      </c>
    </row>
    <row r="5433" spans="1:7">
      <c r="A5433" s="95" t="s">
        <v>2527</v>
      </c>
      <c r="D5433" s="95" t="s">
        <v>9315</v>
      </c>
      <c r="F5433" s="96">
        <v>16000</v>
      </c>
      <c r="G5433" s="95" t="s">
        <v>345</v>
      </c>
    </row>
    <row r="5434" spans="1:7">
      <c r="A5434" s="95" t="s">
        <v>2528</v>
      </c>
      <c r="D5434" s="95" t="s">
        <v>9315</v>
      </c>
      <c r="F5434" s="96">
        <v>222750</v>
      </c>
      <c r="G5434" s="95" t="s">
        <v>345</v>
      </c>
    </row>
    <row r="5435" spans="1:7">
      <c r="A5435" s="95" t="s">
        <v>2528</v>
      </c>
      <c r="D5435" s="95" t="s">
        <v>9315</v>
      </c>
      <c r="F5435" s="96">
        <v>153000</v>
      </c>
      <c r="G5435" s="95" t="s">
        <v>345</v>
      </c>
    </row>
    <row r="5436" spans="1:7">
      <c r="A5436" s="95" t="s">
        <v>2528</v>
      </c>
      <c r="D5436" s="95" t="s">
        <v>9315</v>
      </c>
      <c r="F5436" s="96">
        <v>170340</v>
      </c>
      <c r="G5436" s="95" t="s">
        <v>345</v>
      </c>
    </row>
    <row r="5437" spans="1:7">
      <c r="A5437" s="95" t="s">
        <v>2528</v>
      </c>
      <c r="D5437" s="95" t="s">
        <v>9315</v>
      </c>
      <c r="F5437" s="96">
        <v>721050</v>
      </c>
      <c r="G5437" s="95" t="s">
        <v>345</v>
      </c>
    </row>
    <row r="5438" spans="1:7">
      <c r="A5438" s="95" t="s">
        <v>2529</v>
      </c>
      <c r="D5438" s="95" t="s">
        <v>400</v>
      </c>
      <c r="F5438" s="96">
        <v>21300</v>
      </c>
      <c r="G5438" s="95" t="s">
        <v>345</v>
      </c>
    </row>
    <row r="5439" spans="1:7">
      <c r="A5439" s="95" t="s">
        <v>2530</v>
      </c>
      <c r="D5439" s="95" t="s">
        <v>400</v>
      </c>
      <c r="F5439" s="96">
        <v>16000</v>
      </c>
      <c r="G5439" s="95" t="s">
        <v>345</v>
      </c>
    </row>
    <row r="5440" spans="1:7">
      <c r="A5440" s="95" t="s">
        <v>2530</v>
      </c>
      <c r="D5440" s="95" t="s">
        <v>400</v>
      </c>
      <c r="F5440" s="96">
        <v>25500</v>
      </c>
      <c r="G5440" s="95" t="s">
        <v>345</v>
      </c>
    </row>
    <row r="5441" spans="1:7">
      <c r="A5441" s="95" t="s">
        <v>2530</v>
      </c>
      <c r="D5441" s="95" t="s">
        <v>400</v>
      </c>
      <c r="F5441" s="96">
        <v>38000</v>
      </c>
      <c r="G5441" s="95" t="s">
        <v>345</v>
      </c>
    </row>
    <row r="5442" spans="1:7">
      <c r="A5442" s="95" t="s">
        <v>2530</v>
      </c>
      <c r="D5442" s="95" t="s">
        <v>400</v>
      </c>
      <c r="F5442" s="96">
        <v>31700</v>
      </c>
      <c r="G5442" s="95" t="s">
        <v>345</v>
      </c>
    </row>
    <row r="5443" spans="1:7">
      <c r="A5443" s="95" t="s">
        <v>2530</v>
      </c>
      <c r="D5443" s="95" t="s">
        <v>400</v>
      </c>
      <c r="F5443" s="96">
        <v>36000</v>
      </c>
      <c r="G5443" s="95" t="s">
        <v>345</v>
      </c>
    </row>
    <row r="5444" spans="1:7">
      <c r="A5444" s="95" t="s">
        <v>2531</v>
      </c>
      <c r="D5444" s="95" t="s">
        <v>400</v>
      </c>
      <c r="F5444" s="96">
        <v>13000</v>
      </c>
      <c r="G5444" s="95" t="s">
        <v>345</v>
      </c>
    </row>
    <row r="5445" spans="1:7">
      <c r="A5445" s="95" t="s">
        <v>1983</v>
      </c>
      <c r="D5445" s="95" t="s">
        <v>9315</v>
      </c>
      <c r="F5445" s="96">
        <v>42200</v>
      </c>
      <c r="G5445" s="95" t="s">
        <v>345</v>
      </c>
    </row>
    <row r="5446" spans="1:7">
      <c r="A5446" s="95" t="s">
        <v>2131</v>
      </c>
      <c r="D5446" s="95" t="s">
        <v>9315</v>
      </c>
      <c r="F5446" s="96">
        <v>20000</v>
      </c>
      <c r="G5446" s="95" t="s">
        <v>345</v>
      </c>
    </row>
    <row r="5447" spans="1:7">
      <c r="A5447" s="95" t="s">
        <v>1984</v>
      </c>
      <c r="D5447" s="95" t="s">
        <v>9315</v>
      </c>
      <c r="F5447" s="96">
        <v>56700</v>
      </c>
      <c r="G5447" s="95" t="s">
        <v>345</v>
      </c>
    </row>
    <row r="5448" spans="1:7">
      <c r="A5448" s="95" t="s">
        <v>556</v>
      </c>
      <c r="D5448" s="95" t="s">
        <v>345</v>
      </c>
      <c r="E5448" s="96">
        <v>1980</v>
      </c>
      <c r="G5448" s="95" t="s">
        <v>345</v>
      </c>
    </row>
    <row r="5449" spans="1:7">
      <c r="A5449" s="95" t="s">
        <v>557</v>
      </c>
      <c r="D5449" s="95" t="s">
        <v>345</v>
      </c>
      <c r="E5449" s="96">
        <v>15416</v>
      </c>
      <c r="G5449" s="95" t="s">
        <v>345</v>
      </c>
    </row>
    <row r="5450" spans="1:7">
      <c r="A5450" s="95" t="s">
        <v>558</v>
      </c>
      <c r="D5450" s="95" t="s">
        <v>345</v>
      </c>
      <c r="E5450" s="96">
        <v>393544</v>
      </c>
      <c r="G5450" s="95" t="s">
        <v>345</v>
      </c>
    </row>
    <row r="5451" spans="1:7">
      <c r="A5451" s="95" t="s">
        <v>558</v>
      </c>
      <c r="D5451" s="95" t="s">
        <v>345</v>
      </c>
      <c r="E5451" s="95">
        <v>220</v>
      </c>
      <c r="G5451" s="95" t="s">
        <v>345</v>
      </c>
    </row>
    <row r="5452" spans="1:7">
      <c r="A5452" s="95" t="s">
        <v>558</v>
      </c>
      <c r="D5452" s="95" t="s">
        <v>345</v>
      </c>
      <c r="E5452" s="96">
        <v>-43880</v>
      </c>
      <c r="G5452" s="95" t="s">
        <v>345</v>
      </c>
    </row>
    <row r="5453" spans="1:7">
      <c r="A5453" s="95" t="s">
        <v>1985</v>
      </c>
      <c r="D5453" s="95" t="s">
        <v>415</v>
      </c>
      <c r="F5453" s="96">
        <v>112478</v>
      </c>
      <c r="G5453" s="95" t="s">
        <v>345</v>
      </c>
    </row>
    <row r="5454" spans="1:7">
      <c r="A5454" s="95" t="s">
        <v>1985</v>
      </c>
      <c r="D5454" s="95" t="s">
        <v>415</v>
      </c>
      <c r="F5454" s="96">
        <v>20176</v>
      </c>
      <c r="G5454" s="95" t="s">
        <v>345</v>
      </c>
    </row>
    <row r="5455" spans="1:7">
      <c r="A5455" s="95" t="s">
        <v>1985</v>
      </c>
      <c r="D5455" s="95" t="s">
        <v>415</v>
      </c>
      <c r="F5455" s="96">
        <v>61718</v>
      </c>
      <c r="G5455" s="95" t="s">
        <v>345</v>
      </c>
    </row>
    <row r="5456" spans="1:7">
      <c r="A5456" s="95" t="s">
        <v>1985</v>
      </c>
      <c r="D5456" s="95" t="s">
        <v>9315</v>
      </c>
      <c r="F5456" s="96">
        <v>296056</v>
      </c>
      <c r="G5456" s="95" t="s">
        <v>345</v>
      </c>
    </row>
    <row r="5457" spans="1:7">
      <c r="A5457" s="95" t="s">
        <v>1985</v>
      </c>
      <c r="D5457" s="95" t="s">
        <v>415</v>
      </c>
      <c r="F5457" s="96">
        <v>3780</v>
      </c>
      <c r="G5457" s="95" t="s">
        <v>345</v>
      </c>
    </row>
    <row r="5458" spans="1:7">
      <c r="A5458" s="95" t="s">
        <v>1985</v>
      </c>
      <c r="D5458" s="95" t="s">
        <v>415</v>
      </c>
      <c r="F5458" s="95">
        <v>670</v>
      </c>
      <c r="G5458" s="95" t="s">
        <v>345</v>
      </c>
    </row>
    <row r="5459" spans="1:7">
      <c r="A5459" s="95" t="s">
        <v>1985</v>
      </c>
      <c r="D5459" s="95" t="s">
        <v>415</v>
      </c>
      <c r="F5459" s="96">
        <v>2070</v>
      </c>
      <c r="G5459" s="95" t="s">
        <v>345</v>
      </c>
    </row>
    <row r="5460" spans="1:7">
      <c r="A5460" s="95" t="s">
        <v>1985</v>
      </c>
      <c r="D5460" s="95" t="s">
        <v>9315</v>
      </c>
      <c r="F5460" s="96">
        <v>9950</v>
      </c>
      <c r="G5460" s="95" t="s">
        <v>345</v>
      </c>
    </row>
    <row r="5461" spans="1:7">
      <c r="A5461" s="95" t="s">
        <v>2532</v>
      </c>
      <c r="D5461" s="95" t="s">
        <v>415</v>
      </c>
      <c r="F5461" s="96">
        <v>40000</v>
      </c>
      <c r="G5461" s="95" t="s">
        <v>345</v>
      </c>
    </row>
    <row r="5462" spans="1:7">
      <c r="A5462" s="95" t="s">
        <v>2532</v>
      </c>
      <c r="D5462" s="95" t="s">
        <v>415</v>
      </c>
      <c r="E5462" s="96">
        <v>1360</v>
      </c>
      <c r="G5462" s="95" t="s">
        <v>345</v>
      </c>
    </row>
    <row r="5463" spans="1:7">
      <c r="A5463" s="95" t="s">
        <v>2533</v>
      </c>
      <c r="D5463" s="95" t="s">
        <v>415</v>
      </c>
      <c r="F5463" s="96">
        <v>27000</v>
      </c>
      <c r="G5463" s="95" t="s">
        <v>345</v>
      </c>
    </row>
    <row r="5464" spans="1:7">
      <c r="A5464" s="95" t="s">
        <v>2533</v>
      </c>
      <c r="D5464" s="95" t="s">
        <v>415</v>
      </c>
      <c r="F5464" s="96">
        <v>27000</v>
      </c>
      <c r="G5464" s="95" t="s">
        <v>345</v>
      </c>
    </row>
    <row r="5465" spans="1:7">
      <c r="A5465" s="95" t="s">
        <v>2533</v>
      </c>
      <c r="D5465" s="95" t="s">
        <v>415</v>
      </c>
      <c r="F5465" s="96">
        <v>111700</v>
      </c>
      <c r="G5465" s="95" t="s">
        <v>345</v>
      </c>
    </row>
    <row r="5466" spans="1:7">
      <c r="A5466" s="95" t="s">
        <v>2533</v>
      </c>
      <c r="D5466" s="95" t="s">
        <v>415</v>
      </c>
      <c r="F5466" s="96">
        <v>166100</v>
      </c>
      <c r="G5466" s="95" t="s">
        <v>345</v>
      </c>
    </row>
    <row r="5467" spans="1:7">
      <c r="A5467" s="95" t="s">
        <v>2533</v>
      </c>
      <c r="D5467" s="95" t="s">
        <v>415</v>
      </c>
      <c r="F5467" s="96">
        <v>86800</v>
      </c>
      <c r="G5467" s="95" t="s">
        <v>345</v>
      </c>
    </row>
    <row r="5468" spans="1:7">
      <c r="A5468" s="95" t="s">
        <v>2533</v>
      </c>
      <c r="D5468" s="95" t="s">
        <v>415</v>
      </c>
      <c r="F5468" s="96">
        <v>33800</v>
      </c>
      <c r="G5468" s="95" t="s">
        <v>345</v>
      </c>
    </row>
    <row r="5469" spans="1:7">
      <c r="A5469" s="95" t="s">
        <v>2533</v>
      </c>
      <c r="D5469" s="95" t="s">
        <v>415</v>
      </c>
      <c r="F5469" s="96">
        <v>2300</v>
      </c>
      <c r="G5469" s="95" t="s">
        <v>345</v>
      </c>
    </row>
    <row r="5470" spans="1:7">
      <c r="A5470" s="95" t="s">
        <v>2533</v>
      </c>
      <c r="D5470" s="95" t="s">
        <v>415</v>
      </c>
      <c r="F5470" s="96">
        <v>47500</v>
      </c>
      <c r="G5470" s="95" t="s">
        <v>345</v>
      </c>
    </row>
    <row r="5471" spans="1:7">
      <c r="A5471" s="95" t="s">
        <v>2533</v>
      </c>
      <c r="D5471" s="95" t="s">
        <v>415</v>
      </c>
      <c r="F5471" s="96">
        <v>30600</v>
      </c>
      <c r="G5471" s="95" t="s">
        <v>345</v>
      </c>
    </row>
    <row r="5472" spans="1:7">
      <c r="A5472" s="95" t="s">
        <v>2533</v>
      </c>
      <c r="D5472" s="95" t="s">
        <v>415</v>
      </c>
      <c r="F5472" s="96">
        <v>25500</v>
      </c>
      <c r="G5472" s="95" t="s">
        <v>345</v>
      </c>
    </row>
    <row r="5473" spans="1:7">
      <c r="A5473" s="95" t="s">
        <v>2533</v>
      </c>
      <c r="D5473" s="95" t="s">
        <v>415</v>
      </c>
      <c r="F5473" s="96">
        <v>30600</v>
      </c>
      <c r="G5473" s="95" t="s">
        <v>345</v>
      </c>
    </row>
    <row r="5474" spans="1:7">
      <c r="A5474" s="95" t="s">
        <v>2534</v>
      </c>
      <c r="D5474" s="95" t="s">
        <v>479</v>
      </c>
      <c r="F5474" s="96">
        <v>40000</v>
      </c>
      <c r="G5474" s="95" t="s">
        <v>345</v>
      </c>
    </row>
    <row r="5475" spans="1:7">
      <c r="A5475" s="95" t="s">
        <v>2534</v>
      </c>
      <c r="D5475" s="95" t="s">
        <v>479</v>
      </c>
      <c r="F5475" s="96">
        <v>16000</v>
      </c>
      <c r="G5475" s="95" t="s">
        <v>345</v>
      </c>
    </row>
    <row r="5476" spans="1:7">
      <c r="A5476" s="95" t="s">
        <v>2535</v>
      </c>
      <c r="D5476" s="95" t="s">
        <v>479</v>
      </c>
      <c r="F5476" s="96">
        <v>40000</v>
      </c>
      <c r="G5476" s="95" t="s">
        <v>345</v>
      </c>
    </row>
    <row r="5477" spans="1:7">
      <c r="A5477" s="95" t="s">
        <v>2535</v>
      </c>
      <c r="D5477" s="95" t="s">
        <v>479</v>
      </c>
      <c r="F5477" s="96">
        <v>11990</v>
      </c>
      <c r="G5477" s="95" t="s">
        <v>345</v>
      </c>
    </row>
    <row r="5478" spans="1:7">
      <c r="A5478" s="95" t="s">
        <v>2536</v>
      </c>
      <c r="D5478" s="95" t="s">
        <v>1958</v>
      </c>
      <c r="F5478" s="96">
        <v>4100</v>
      </c>
      <c r="G5478" s="95" t="s">
        <v>345</v>
      </c>
    </row>
    <row r="5479" spans="1:7">
      <c r="A5479" s="95" t="s">
        <v>2536</v>
      </c>
      <c r="D5479" s="95" t="s">
        <v>1958</v>
      </c>
      <c r="F5479" s="96">
        <v>20950</v>
      </c>
      <c r="G5479" s="95" t="s">
        <v>345</v>
      </c>
    </row>
    <row r="5480" spans="1:7">
      <c r="A5480" s="95" t="s">
        <v>2536</v>
      </c>
      <c r="D5480" s="95" t="s">
        <v>1958</v>
      </c>
      <c r="F5480" s="96">
        <v>40900</v>
      </c>
      <c r="G5480" s="95" t="s">
        <v>345</v>
      </c>
    </row>
    <row r="5481" spans="1:7">
      <c r="A5481" s="95" t="s">
        <v>2537</v>
      </c>
      <c r="D5481" s="95" t="s">
        <v>1958</v>
      </c>
      <c r="F5481" s="96">
        <v>1500</v>
      </c>
      <c r="G5481" s="95" t="s">
        <v>345</v>
      </c>
    </row>
    <row r="5482" spans="1:7">
      <c r="A5482" s="95" t="s">
        <v>2537</v>
      </c>
      <c r="D5482" s="95" t="s">
        <v>1958</v>
      </c>
      <c r="F5482" s="96">
        <v>1000</v>
      </c>
      <c r="G5482" s="95" t="s">
        <v>345</v>
      </c>
    </row>
    <row r="5483" spans="1:7">
      <c r="A5483" s="95" t="s">
        <v>2537</v>
      </c>
      <c r="D5483" s="95" t="s">
        <v>1958</v>
      </c>
      <c r="F5483" s="96">
        <v>1000</v>
      </c>
      <c r="G5483" s="95" t="s">
        <v>345</v>
      </c>
    </row>
    <row r="5484" spans="1:7">
      <c r="A5484" s="95" t="s">
        <v>2537</v>
      </c>
      <c r="D5484" s="95" t="s">
        <v>1958</v>
      </c>
      <c r="F5484" s="96">
        <v>10900</v>
      </c>
      <c r="G5484" s="95" t="s">
        <v>345</v>
      </c>
    </row>
    <row r="5485" spans="1:7">
      <c r="A5485" s="95" t="s">
        <v>2537</v>
      </c>
      <c r="D5485" s="95" t="s">
        <v>1958</v>
      </c>
      <c r="F5485" s="96">
        <v>14350</v>
      </c>
      <c r="G5485" s="95" t="s">
        <v>345</v>
      </c>
    </row>
    <row r="5486" spans="1:7">
      <c r="A5486" s="95" t="s">
        <v>2537</v>
      </c>
      <c r="D5486" s="95" t="s">
        <v>1958</v>
      </c>
      <c r="F5486" s="96">
        <v>27450</v>
      </c>
      <c r="G5486" s="95" t="s">
        <v>345</v>
      </c>
    </row>
    <row r="5487" spans="1:7">
      <c r="A5487" s="95" t="s">
        <v>2538</v>
      </c>
      <c r="D5487" s="95" t="s">
        <v>479</v>
      </c>
      <c r="F5487" s="96">
        <v>30000</v>
      </c>
      <c r="G5487" s="95" t="s">
        <v>345</v>
      </c>
    </row>
    <row r="5488" spans="1:7">
      <c r="A5488" s="95" t="s">
        <v>2538</v>
      </c>
      <c r="D5488" s="95" t="s">
        <v>479</v>
      </c>
      <c r="E5488" s="96">
        <v>1020</v>
      </c>
      <c r="G5488" s="96">
        <v>53015178</v>
      </c>
    </row>
    <row r="5489" spans="1:7">
      <c r="A5489" s="95" t="s">
        <v>2539</v>
      </c>
      <c r="D5489" s="95" t="s">
        <v>415</v>
      </c>
      <c r="F5489" s="96">
        <v>35300</v>
      </c>
      <c r="G5489" s="95" t="s">
        <v>345</v>
      </c>
    </row>
    <row r="5490" spans="1:7">
      <c r="A5490" s="95" t="s">
        <v>2539</v>
      </c>
      <c r="D5490" s="95" t="s">
        <v>415</v>
      </c>
      <c r="F5490" s="96">
        <v>38000</v>
      </c>
      <c r="G5490" s="95" t="s">
        <v>345</v>
      </c>
    </row>
    <row r="5491" spans="1:7">
      <c r="A5491" s="95" t="s">
        <v>2539</v>
      </c>
      <c r="D5491" s="95" t="s">
        <v>415</v>
      </c>
      <c r="E5491" s="96">
        <v>1292</v>
      </c>
      <c r="G5491" s="95" t="s">
        <v>345</v>
      </c>
    </row>
    <row r="5492" spans="1:7">
      <c r="A5492" s="95" t="s">
        <v>2540</v>
      </c>
      <c r="D5492" s="95" t="s">
        <v>415</v>
      </c>
      <c r="F5492" s="96">
        <v>31100</v>
      </c>
      <c r="G5492" s="95" t="s">
        <v>345</v>
      </c>
    </row>
    <row r="5493" spans="1:7">
      <c r="A5493" s="95" t="s">
        <v>2541</v>
      </c>
      <c r="D5493" s="95" t="s">
        <v>415</v>
      </c>
      <c r="F5493" s="96">
        <v>10050</v>
      </c>
      <c r="G5493" s="95" t="s">
        <v>345</v>
      </c>
    </row>
    <row r="5494" spans="1:7">
      <c r="A5494" s="95" t="s">
        <v>2542</v>
      </c>
      <c r="D5494" s="95" t="s">
        <v>415</v>
      </c>
      <c r="F5494" s="96">
        <v>18800</v>
      </c>
      <c r="G5494" s="95" t="s">
        <v>345</v>
      </c>
    </row>
    <row r="5495" spans="1:7">
      <c r="A5495" s="95" t="s">
        <v>2543</v>
      </c>
      <c r="D5495" s="95" t="s">
        <v>415</v>
      </c>
      <c r="F5495" s="96">
        <v>1000</v>
      </c>
      <c r="G5495" s="95" t="s">
        <v>345</v>
      </c>
    </row>
    <row r="5496" spans="1:7">
      <c r="A5496" s="95" t="s">
        <v>2544</v>
      </c>
      <c r="D5496" s="95" t="s">
        <v>415</v>
      </c>
      <c r="F5496" s="96">
        <v>64780</v>
      </c>
      <c r="G5496" s="95" t="s">
        <v>345</v>
      </c>
    </row>
    <row r="5497" spans="1:7">
      <c r="A5497" s="95" t="s">
        <v>2545</v>
      </c>
      <c r="D5497" s="95" t="s">
        <v>400</v>
      </c>
      <c r="F5497" s="96">
        <v>24000</v>
      </c>
      <c r="G5497" s="95" t="s">
        <v>345</v>
      </c>
    </row>
    <row r="5498" spans="1:7">
      <c r="A5498" s="95" t="s">
        <v>2545</v>
      </c>
      <c r="D5498" s="95" t="s">
        <v>400</v>
      </c>
      <c r="F5498" s="96">
        <v>28500</v>
      </c>
      <c r="G5498" s="95" t="s">
        <v>345</v>
      </c>
    </row>
    <row r="5499" spans="1:7">
      <c r="A5499" s="95" t="s">
        <v>2545</v>
      </c>
      <c r="D5499" s="95" t="s">
        <v>400</v>
      </c>
      <c r="F5499" s="96">
        <v>35000</v>
      </c>
      <c r="G5499" s="95" t="s">
        <v>345</v>
      </c>
    </row>
    <row r="5500" spans="1:7">
      <c r="A5500" s="95" t="s">
        <v>2545</v>
      </c>
      <c r="D5500" s="95" t="s">
        <v>400</v>
      </c>
      <c r="F5500" s="96">
        <v>42000</v>
      </c>
      <c r="G5500" s="95" t="s">
        <v>345</v>
      </c>
    </row>
    <row r="5501" spans="1:7">
      <c r="A5501" s="95" t="s">
        <v>2545</v>
      </c>
      <c r="D5501" s="95" t="s">
        <v>400</v>
      </c>
      <c r="F5501" s="96">
        <v>42000</v>
      </c>
      <c r="G5501" s="95" t="s">
        <v>345</v>
      </c>
    </row>
    <row r="5502" spans="1:7">
      <c r="A5502" s="95" t="s">
        <v>2545</v>
      </c>
      <c r="D5502" s="95" t="s">
        <v>400</v>
      </c>
      <c r="F5502" s="96">
        <v>29500</v>
      </c>
      <c r="G5502" s="95" t="s">
        <v>345</v>
      </c>
    </row>
    <row r="5503" spans="1:7">
      <c r="A5503" s="95" t="s">
        <v>2545</v>
      </c>
      <c r="D5503" s="95" t="s">
        <v>400</v>
      </c>
      <c r="F5503" s="96">
        <v>39900</v>
      </c>
      <c r="G5503" s="95" t="s">
        <v>345</v>
      </c>
    </row>
    <row r="5504" spans="1:7">
      <c r="A5504" s="95" t="s">
        <v>2546</v>
      </c>
      <c r="D5504" s="95" t="s">
        <v>9315</v>
      </c>
      <c r="F5504" s="96">
        <v>16000</v>
      </c>
      <c r="G5504" s="95" t="s">
        <v>345</v>
      </c>
    </row>
    <row r="5505" spans="1:7">
      <c r="A5505" s="95" t="s">
        <v>2547</v>
      </c>
      <c r="D5505" s="95" t="s">
        <v>562</v>
      </c>
      <c r="F5505" s="96">
        <v>40000</v>
      </c>
      <c r="G5505" s="95" t="s">
        <v>345</v>
      </c>
    </row>
    <row r="5506" spans="1:7">
      <c r="A5506" s="95" t="s">
        <v>2547</v>
      </c>
      <c r="D5506" s="95" t="s">
        <v>562</v>
      </c>
      <c r="E5506" s="96">
        <v>1360</v>
      </c>
      <c r="G5506" s="95" t="s">
        <v>345</v>
      </c>
    </row>
    <row r="5507" spans="1:7">
      <c r="A5507" s="95" t="s">
        <v>2133</v>
      </c>
      <c r="D5507" s="95" t="s">
        <v>9315</v>
      </c>
      <c r="F5507" s="96">
        <v>19500</v>
      </c>
      <c r="G5507" s="95" t="s">
        <v>345</v>
      </c>
    </row>
    <row r="5508" spans="1:7">
      <c r="A5508" s="95" t="s">
        <v>559</v>
      </c>
      <c r="D5508" s="95" t="s">
        <v>345</v>
      </c>
      <c r="E5508" s="96">
        <v>2640</v>
      </c>
      <c r="G5508" s="95" t="s">
        <v>345</v>
      </c>
    </row>
    <row r="5509" spans="1:7">
      <c r="A5509" s="95" t="s">
        <v>560</v>
      </c>
      <c r="D5509" s="95" t="s">
        <v>345</v>
      </c>
      <c r="E5509" s="96">
        <v>135249</v>
      </c>
      <c r="G5509" s="95" t="s">
        <v>345</v>
      </c>
    </row>
    <row r="5510" spans="1:7">
      <c r="A5510" s="95" t="s">
        <v>560</v>
      </c>
      <c r="D5510" s="95" t="s">
        <v>345</v>
      </c>
      <c r="E5510" s="95">
        <v>220</v>
      </c>
      <c r="G5510" s="95" t="s">
        <v>345</v>
      </c>
    </row>
    <row r="5511" spans="1:7">
      <c r="A5511" s="95" t="s">
        <v>560</v>
      </c>
      <c r="D5511" s="95" t="s">
        <v>345</v>
      </c>
      <c r="E5511" s="96">
        <v>-68188</v>
      </c>
      <c r="G5511" s="95" t="s">
        <v>345</v>
      </c>
    </row>
    <row r="5512" spans="1:7">
      <c r="A5512" s="95" t="s">
        <v>1987</v>
      </c>
      <c r="D5512" s="95" t="s">
        <v>415</v>
      </c>
      <c r="F5512" s="96">
        <v>2200000</v>
      </c>
      <c r="G5512" s="95" t="s">
        <v>345</v>
      </c>
    </row>
    <row r="5513" spans="1:7">
      <c r="A5513" s="95" t="s">
        <v>1987</v>
      </c>
      <c r="D5513" s="95" t="s">
        <v>400</v>
      </c>
      <c r="F5513" s="96">
        <v>19302674</v>
      </c>
      <c r="G5513" s="95" t="s">
        <v>345</v>
      </c>
    </row>
    <row r="5514" spans="1:7">
      <c r="A5514" s="95" t="s">
        <v>561</v>
      </c>
      <c r="D5514" s="95" t="s">
        <v>345</v>
      </c>
      <c r="E5514" s="96">
        <v>141900</v>
      </c>
      <c r="G5514" s="95" t="s">
        <v>345</v>
      </c>
    </row>
    <row r="5515" spans="1:7">
      <c r="A5515" s="95" t="s">
        <v>561</v>
      </c>
      <c r="D5515" s="95" t="s">
        <v>345</v>
      </c>
      <c r="E5515" s="96">
        <v>330000</v>
      </c>
      <c r="G5515" s="95" t="s">
        <v>345</v>
      </c>
    </row>
    <row r="5516" spans="1:7">
      <c r="A5516" s="95" t="s">
        <v>561</v>
      </c>
      <c r="D5516" s="95" t="s">
        <v>345</v>
      </c>
      <c r="E5516" s="96">
        <v>491910</v>
      </c>
      <c r="G5516" s="95" t="s">
        <v>345</v>
      </c>
    </row>
    <row r="5517" spans="1:7">
      <c r="A5517" s="95" t="s">
        <v>561</v>
      </c>
      <c r="D5517" s="95" t="s">
        <v>345</v>
      </c>
      <c r="E5517" s="96">
        <v>194791</v>
      </c>
      <c r="G5517" s="95" t="s">
        <v>345</v>
      </c>
    </row>
    <row r="5518" spans="1:7">
      <c r="A5518" s="95" t="s">
        <v>561</v>
      </c>
      <c r="D5518" s="95" t="s">
        <v>345</v>
      </c>
      <c r="E5518" s="96">
        <v>660000</v>
      </c>
      <c r="G5518" s="95" t="s">
        <v>345</v>
      </c>
    </row>
    <row r="5519" spans="1:7">
      <c r="A5519" s="95" t="s">
        <v>561</v>
      </c>
      <c r="D5519" s="95" t="s">
        <v>345</v>
      </c>
      <c r="E5519" s="96">
        <v>2200000</v>
      </c>
      <c r="G5519" s="95" t="s">
        <v>345</v>
      </c>
    </row>
    <row r="5520" spans="1:7">
      <c r="A5520" s="95" t="s">
        <v>561</v>
      </c>
      <c r="D5520" s="95" t="s">
        <v>345</v>
      </c>
      <c r="E5520" s="96">
        <v>19302674</v>
      </c>
      <c r="G5520" s="95" t="s">
        <v>345</v>
      </c>
    </row>
    <row r="5521" spans="1:7">
      <c r="A5521" s="95" t="s">
        <v>561</v>
      </c>
      <c r="D5521" s="95" t="s">
        <v>345</v>
      </c>
      <c r="E5521" s="96">
        <v>168300</v>
      </c>
      <c r="G5521" s="95" t="s">
        <v>345</v>
      </c>
    </row>
    <row r="5522" spans="1:7">
      <c r="A5522" s="95" t="s">
        <v>564</v>
      </c>
      <c r="D5522" s="95" t="s">
        <v>345</v>
      </c>
      <c r="E5522" s="96">
        <v>19835</v>
      </c>
      <c r="G5522" s="95" t="s">
        <v>345</v>
      </c>
    </row>
    <row r="5523" spans="1:7">
      <c r="A5523" s="95" t="s">
        <v>565</v>
      </c>
      <c r="D5523" s="95" t="s">
        <v>345</v>
      </c>
      <c r="E5523" s="95">
        <v>500</v>
      </c>
      <c r="G5523" s="95" t="s">
        <v>345</v>
      </c>
    </row>
    <row r="5524" spans="1:7">
      <c r="A5524" s="95" t="s">
        <v>1988</v>
      </c>
      <c r="D5524" s="95" t="s">
        <v>349</v>
      </c>
      <c r="F5524" s="96">
        <v>440000</v>
      </c>
      <c r="G5524" s="95" t="s">
        <v>345</v>
      </c>
    </row>
    <row r="5525" spans="1:7">
      <c r="A5525" s="95" t="s">
        <v>1988</v>
      </c>
      <c r="D5525" s="95" t="s">
        <v>562</v>
      </c>
      <c r="F5525" s="96">
        <v>57206</v>
      </c>
      <c r="G5525" s="95" t="s">
        <v>345</v>
      </c>
    </row>
    <row r="5526" spans="1:7">
      <c r="A5526" s="95" t="s">
        <v>1988</v>
      </c>
      <c r="D5526" s="95" t="s">
        <v>562</v>
      </c>
      <c r="F5526" s="96">
        <v>9562</v>
      </c>
      <c r="G5526" s="95" t="s">
        <v>345</v>
      </c>
    </row>
    <row r="5527" spans="1:7">
      <c r="A5527" s="95" t="s">
        <v>1988</v>
      </c>
      <c r="D5527" s="95" t="s">
        <v>562</v>
      </c>
      <c r="F5527" s="96">
        <v>3463</v>
      </c>
      <c r="G5527" s="95" t="s">
        <v>345</v>
      </c>
    </row>
    <row r="5528" spans="1:7">
      <c r="A5528" s="95" t="s">
        <v>2548</v>
      </c>
      <c r="D5528" s="95" t="s">
        <v>415</v>
      </c>
      <c r="F5528" s="96">
        <v>15000</v>
      </c>
      <c r="G5528" s="95" t="s">
        <v>345</v>
      </c>
    </row>
    <row r="5529" spans="1:7">
      <c r="A5529" s="95" t="s">
        <v>2548</v>
      </c>
      <c r="D5529" s="95" t="s">
        <v>415</v>
      </c>
      <c r="F5529" s="96">
        <v>21000</v>
      </c>
      <c r="G5529" s="95" t="s">
        <v>345</v>
      </c>
    </row>
    <row r="5530" spans="1:7">
      <c r="A5530" s="95" t="s">
        <v>2549</v>
      </c>
      <c r="D5530" s="95" t="s">
        <v>479</v>
      </c>
      <c r="F5530" s="96">
        <v>30000</v>
      </c>
      <c r="G5530" s="95" t="s">
        <v>345</v>
      </c>
    </row>
    <row r="5531" spans="1:7">
      <c r="A5531" s="95" t="s">
        <v>2549</v>
      </c>
      <c r="D5531" s="95" t="s">
        <v>479</v>
      </c>
      <c r="E5531" s="96">
        <v>1020</v>
      </c>
      <c r="G5531" s="95" t="s">
        <v>345</v>
      </c>
    </row>
    <row r="5532" spans="1:7">
      <c r="A5532" s="95" t="s">
        <v>2550</v>
      </c>
      <c r="D5532" s="95" t="s">
        <v>415</v>
      </c>
      <c r="F5532" s="96">
        <v>27610</v>
      </c>
      <c r="G5532" s="95" t="s">
        <v>345</v>
      </c>
    </row>
    <row r="5533" spans="1:7">
      <c r="A5533" s="95" t="s">
        <v>2550</v>
      </c>
      <c r="D5533" s="95" t="s">
        <v>393</v>
      </c>
      <c r="F5533" s="96">
        <v>66600</v>
      </c>
      <c r="G5533" s="95" t="s">
        <v>345</v>
      </c>
    </row>
    <row r="5534" spans="1:7">
      <c r="A5534" s="95" t="s">
        <v>2550</v>
      </c>
      <c r="D5534" s="95" t="s">
        <v>400</v>
      </c>
      <c r="F5534" s="96">
        <v>18650</v>
      </c>
      <c r="G5534" s="95" t="s">
        <v>345</v>
      </c>
    </row>
    <row r="5535" spans="1:7">
      <c r="A5535" s="95" t="s">
        <v>2550</v>
      </c>
      <c r="D5535" s="95" t="s">
        <v>415</v>
      </c>
      <c r="F5535" s="96">
        <v>40400</v>
      </c>
      <c r="G5535" s="95" t="s">
        <v>345</v>
      </c>
    </row>
    <row r="5536" spans="1:7">
      <c r="A5536" s="95" t="s">
        <v>2550</v>
      </c>
      <c r="D5536" s="95" t="s">
        <v>400</v>
      </c>
      <c r="F5536" s="96">
        <v>15000</v>
      </c>
      <c r="G5536" s="95" t="s">
        <v>345</v>
      </c>
    </row>
    <row r="5537" spans="1:7">
      <c r="A5537" s="95" t="s">
        <v>2550</v>
      </c>
      <c r="D5537" s="95" t="s">
        <v>400</v>
      </c>
      <c r="F5537" s="96">
        <v>79600</v>
      </c>
      <c r="G5537" s="95" t="s">
        <v>345</v>
      </c>
    </row>
    <row r="5538" spans="1:7">
      <c r="A5538" s="95" t="s">
        <v>2551</v>
      </c>
      <c r="D5538" s="95" t="s">
        <v>479</v>
      </c>
      <c r="F5538" s="96">
        <v>23800</v>
      </c>
      <c r="G5538" s="95" t="s">
        <v>345</v>
      </c>
    </row>
    <row r="5539" spans="1:7">
      <c r="A5539" s="95" t="s">
        <v>2552</v>
      </c>
      <c r="D5539" s="95" t="s">
        <v>479</v>
      </c>
      <c r="F5539" s="96">
        <v>8200</v>
      </c>
      <c r="G5539" s="95" t="s">
        <v>345</v>
      </c>
    </row>
    <row r="5540" spans="1:7">
      <c r="A5540" s="95" t="s">
        <v>2553</v>
      </c>
      <c r="D5540" s="95" t="s">
        <v>415</v>
      </c>
      <c r="F5540" s="96">
        <v>254000</v>
      </c>
      <c r="G5540" s="95" t="s">
        <v>345</v>
      </c>
    </row>
    <row r="5541" spans="1:7">
      <c r="A5541" s="95" t="s">
        <v>2554</v>
      </c>
      <c r="D5541" s="95" t="s">
        <v>400</v>
      </c>
      <c r="F5541" s="96">
        <v>2571</v>
      </c>
      <c r="G5541" s="95" t="s">
        <v>345</v>
      </c>
    </row>
    <row r="5542" spans="1:7">
      <c r="A5542" s="95" t="s">
        <v>2554</v>
      </c>
      <c r="D5542" s="95" t="s">
        <v>400</v>
      </c>
      <c r="F5542" s="96">
        <v>2571</v>
      </c>
      <c r="G5542" s="95" t="s">
        <v>345</v>
      </c>
    </row>
    <row r="5543" spans="1:7">
      <c r="A5543" s="95" t="s">
        <v>2554</v>
      </c>
      <c r="D5543" s="95" t="s">
        <v>400</v>
      </c>
      <c r="F5543" s="96">
        <v>2571</v>
      </c>
      <c r="G5543" s="95" t="s">
        <v>345</v>
      </c>
    </row>
    <row r="5544" spans="1:7">
      <c r="A5544" s="95" t="s">
        <v>2555</v>
      </c>
      <c r="D5544" s="95" t="s">
        <v>400</v>
      </c>
      <c r="F5544" s="96">
        <v>300000</v>
      </c>
      <c r="G5544" s="96">
        <v>52867583</v>
      </c>
    </row>
    <row r="5545" spans="1:7">
      <c r="A5545" s="95" t="s">
        <v>2556</v>
      </c>
      <c r="D5545" s="95" t="s">
        <v>393</v>
      </c>
      <c r="F5545" s="96">
        <v>240000</v>
      </c>
      <c r="G5545" s="95" t="s">
        <v>345</v>
      </c>
    </row>
    <row r="5546" spans="1:7">
      <c r="A5546" s="95" t="s">
        <v>567</v>
      </c>
      <c r="D5546" s="95" t="s">
        <v>345</v>
      </c>
      <c r="E5546" s="96">
        <v>2640</v>
      </c>
      <c r="G5546" s="95" t="s">
        <v>345</v>
      </c>
    </row>
    <row r="5547" spans="1:7">
      <c r="A5547" s="95" t="s">
        <v>2557</v>
      </c>
      <c r="D5547" s="95" t="s">
        <v>400</v>
      </c>
      <c r="F5547" s="96">
        <v>2571</v>
      </c>
      <c r="G5547" s="95" t="s">
        <v>345</v>
      </c>
    </row>
    <row r="5548" spans="1:7">
      <c r="A5548" s="95" t="s">
        <v>2557</v>
      </c>
      <c r="D5548" s="95" t="s">
        <v>400</v>
      </c>
      <c r="F5548" s="96">
        <v>3599</v>
      </c>
      <c r="G5548" s="95" t="s">
        <v>345</v>
      </c>
    </row>
    <row r="5549" spans="1:7">
      <c r="A5549" s="95" t="s">
        <v>2557</v>
      </c>
      <c r="D5549" s="95" t="s">
        <v>400</v>
      </c>
      <c r="F5549" s="96">
        <v>2572</v>
      </c>
      <c r="G5549" s="96">
        <v>53113685</v>
      </c>
    </row>
    <row r="5550" spans="1:7">
      <c r="A5550" s="95" t="s">
        <v>1993</v>
      </c>
      <c r="D5550" s="95" t="s">
        <v>9315</v>
      </c>
      <c r="F5550" s="96">
        <v>16000</v>
      </c>
      <c r="G5550" s="95" t="s">
        <v>345</v>
      </c>
    </row>
    <row r="5551" spans="1:7">
      <c r="A5551" s="95" t="s">
        <v>568</v>
      </c>
      <c r="D5551" s="95" t="s">
        <v>345</v>
      </c>
      <c r="E5551" s="96">
        <v>2860</v>
      </c>
      <c r="G5551" s="95" t="s">
        <v>345</v>
      </c>
    </row>
    <row r="5552" spans="1:7">
      <c r="A5552" s="95" t="s">
        <v>1994</v>
      </c>
      <c r="D5552" s="95" t="s">
        <v>479</v>
      </c>
      <c r="F5552" s="96">
        <v>168300</v>
      </c>
      <c r="G5552" s="95" t="s">
        <v>345</v>
      </c>
    </row>
    <row r="5553" spans="1:7">
      <c r="A5553" s="95" t="s">
        <v>1994</v>
      </c>
      <c r="D5553" s="95" t="s">
        <v>400</v>
      </c>
      <c r="F5553" s="96">
        <v>128920</v>
      </c>
      <c r="G5553" s="95" t="s">
        <v>345</v>
      </c>
    </row>
    <row r="5554" spans="1:7">
      <c r="A5554" s="95" t="s">
        <v>1994</v>
      </c>
      <c r="D5554" s="95" t="s">
        <v>400</v>
      </c>
      <c r="F5554" s="96">
        <v>91080</v>
      </c>
      <c r="G5554" s="95" t="s">
        <v>345</v>
      </c>
    </row>
    <row r="5555" spans="1:7">
      <c r="A5555" s="95" t="s">
        <v>1994</v>
      </c>
      <c r="D5555" s="95" t="s">
        <v>400</v>
      </c>
      <c r="F5555" s="96">
        <v>816803</v>
      </c>
      <c r="G5555" s="95" t="s">
        <v>345</v>
      </c>
    </row>
    <row r="5556" spans="1:7">
      <c r="A5556" s="95" t="s">
        <v>1994</v>
      </c>
      <c r="D5556" s="95" t="s">
        <v>400</v>
      </c>
      <c r="F5556" s="96">
        <v>2515655</v>
      </c>
      <c r="G5556" s="95" t="s">
        <v>345</v>
      </c>
    </row>
    <row r="5557" spans="1:7">
      <c r="A5557" s="95" t="s">
        <v>1938</v>
      </c>
      <c r="D5557" s="95" t="s">
        <v>562</v>
      </c>
      <c r="F5557" s="96">
        <v>2060</v>
      </c>
      <c r="G5557" s="95" t="s">
        <v>345</v>
      </c>
    </row>
    <row r="5558" spans="1:7">
      <c r="A5558" s="95" t="s">
        <v>1938</v>
      </c>
      <c r="D5558" s="95" t="s">
        <v>562</v>
      </c>
      <c r="E5558" s="96">
        <v>2060</v>
      </c>
      <c r="G5558" s="95" t="s">
        <v>345</v>
      </c>
    </row>
    <row r="5559" spans="1:7">
      <c r="A5559" s="95" t="s">
        <v>1938</v>
      </c>
      <c r="D5559" s="95" t="s">
        <v>562</v>
      </c>
      <c r="F5559" s="96">
        <v>3300</v>
      </c>
      <c r="G5559" s="95" t="s">
        <v>345</v>
      </c>
    </row>
    <row r="5560" spans="1:7">
      <c r="A5560" s="95" t="s">
        <v>1938</v>
      </c>
      <c r="D5560" s="95" t="s">
        <v>349</v>
      </c>
      <c r="F5560" s="96">
        <v>6600</v>
      </c>
      <c r="G5560" s="95" t="s">
        <v>345</v>
      </c>
    </row>
    <row r="5561" spans="1:7">
      <c r="A5561" s="95" t="s">
        <v>1938</v>
      </c>
      <c r="D5561" s="95" t="s">
        <v>400</v>
      </c>
      <c r="F5561" s="96">
        <v>6600</v>
      </c>
      <c r="G5561" s="95" t="s">
        <v>345</v>
      </c>
    </row>
    <row r="5562" spans="1:7">
      <c r="A5562" s="95" t="s">
        <v>1938</v>
      </c>
      <c r="D5562" s="95" t="s">
        <v>400</v>
      </c>
      <c r="F5562" s="96">
        <v>16170</v>
      </c>
      <c r="G5562" s="95" t="s">
        <v>345</v>
      </c>
    </row>
    <row r="5563" spans="1:7">
      <c r="A5563" s="95" t="s">
        <v>1938</v>
      </c>
      <c r="D5563" s="95" t="s">
        <v>562</v>
      </c>
      <c r="F5563" s="96">
        <v>393411</v>
      </c>
      <c r="G5563" s="95" t="s">
        <v>345</v>
      </c>
    </row>
    <row r="5564" spans="1:7">
      <c r="A5564" s="95" t="s">
        <v>1938</v>
      </c>
      <c r="D5564" s="95" t="s">
        <v>562</v>
      </c>
      <c r="F5564" s="96">
        <v>8693</v>
      </c>
      <c r="G5564" s="95" t="s">
        <v>345</v>
      </c>
    </row>
    <row r="5565" spans="1:7">
      <c r="A5565" s="95" t="s">
        <v>1938</v>
      </c>
      <c r="D5565" s="95" t="s">
        <v>400</v>
      </c>
      <c r="F5565" s="96">
        <v>61050</v>
      </c>
      <c r="G5565" s="95" t="s">
        <v>345</v>
      </c>
    </row>
    <row r="5566" spans="1:7">
      <c r="A5566" s="95" t="s">
        <v>1939</v>
      </c>
      <c r="D5566" s="95" t="s">
        <v>349</v>
      </c>
      <c r="F5566" s="96">
        <v>7700</v>
      </c>
      <c r="G5566" s="95" t="s">
        <v>345</v>
      </c>
    </row>
    <row r="5567" spans="1:7">
      <c r="A5567" s="95" t="s">
        <v>2558</v>
      </c>
      <c r="D5567" s="95" t="s">
        <v>345</v>
      </c>
      <c r="F5567" s="96">
        <v>105754035</v>
      </c>
      <c r="G5567" s="95" t="s">
        <v>345</v>
      </c>
    </row>
    <row r="5568" spans="1:7">
      <c r="A5568" s="95" t="s">
        <v>2559</v>
      </c>
      <c r="D5568" s="95" t="s">
        <v>400</v>
      </c>
      <c r="F5568" s="96">
        <v>827000</v>
      </c>
      <c r="G5568" s="95" t="s">
        <v>345</v>
      </c>
    </row>
    <row r="5569" spans="1:7">
      <c r="A5569" s="95" t="s">
        <v>2560</v>
      </c>
      <c r="D5569" s="95" t="s">
        <v>400</v>
      </c>
      <c r="F5569" s="96">
        <v>11000000</v>
      </c>
      <c r="G5569" s="95" t="s">
        <v>345</v>
      </c>
    </row>
    <row r="5570" spans="1:7">
      <c r="A5570" s="95" t="s">
        <v>2561</v>
      </c>
      <c r="D5570" s="95" t="s">
        <v>400</v>
      </c>
      <c r="F5570" s="96">
        <v>11000000</v>
      </c>
      <c r="G5570" s="95" t="s">
        <v>345</v>
      </c>
    </row>
    <row r="5571" spans="1:7">
      <c r="A5571" s="95" t="s">
        <v>1999</v>
      </c>
      <c r="D5571" s="95" t="s">
        <v>400</v>
      </c>
      <c r="F5571" s="96">
        <v>776614</v>
      </c>
      <c r="G5571" s="95" t="s">
        <v>345</v>
      </c>
    </row>
    <row r="5572" spans="1:7">
      <c r="A5572" s="95" t="s">
        <v>1999</v>
      </c>
      <c r="D5572" s="95" t="s">
        <v>479</v>
      </c>
      <c r="F5572" s="96">
        <v>24200</v>
      </c>
      <c r="G5572" s="95" t="s">
        <v>345</v>
      </c>
    </row>
    <row r="5573" spans="1:7">
      <c r="A5573" s="95" t="s">
        <v>1999</v>
      </c>
      <c r="D5573" s="95" t="s">
        <v>400</v>
      </c>
      <c r="F5573" s="96">
        <v>30800</v>
      </c>
      <c r="G5573" s="95" t="s">
        <v>345</v>
      </c>
    </row>
    <row r="5574" spans="1:7">
      <c r="A5574" s="95" t="s">
        <v>1999</v>
      </c>
      <c r="D5574" s="95" t="s">
        <v>400</v>
      </c>
      <c r="F5574" s="96">
        <v>742500</v>
      </c>
      <c r="G5574" s="95" t="s">
        <v>345</v>
      </c>
    </row>
    <row r="5575" spans="1:7">
      <c r="A5575" s="95" t="s">
        <v>1999</v>
      </c>
      <c r="D5575" s="95" t="s">
        <v>562</v>
      </c>
      <c r="F5575" s="96">
        <v>551600</v>
      </c>
      <c r="G5575" s="95" t="s">
        <v>345</v>
      </c>
    </row>
    <row r="5576" spans="1:7">
      <c r="A5576" s="95" t="s">
        <v>2000</v>
      </c>
      <c r="D5576" s="95" t="s">
        <v>562</v>
      </c>
      <c r="F5576" s="96">
        <v>4450</v>
      </c>
      <c r="G5576" s="95" t="s">
        <v>345</v>
      </c>
    </row>
    <row r="5577" spans="1:7">
      <c r="A5577" s="95" t="s">
        <v>2000</v>
      </c>
      <c r="D5577" s="95" t="s">
        <v>562</v>
      </c>
      <c r="F5577" s="96">
        <v>65000</v>
      </c>
      <c r="G5577" s="95" t="s">
        <v>345</v>
      </c>
    </row>
    <row r="5578" spans="1:7">
      <c r="A5578" s="95" t="s">
        <v>2000</v>
      </c>
      <c r="D5578" s="95" t="s">
        <v>562</v>
      </c>
      <c r="E5578" s="96">
        <v>4450</v>
      </c>
      <c r="G5578" s="95" t="s">
        <v>345</v>
      </c>
    </row>
    <row r="5579" spans="1:7">
      <c r="A5579" s="95" t="s">
        <v>2001</v>
      </c>
      <c r="D5579" s="95" t="s">
        <v>349</v>
      </c>
      <c r="F5579" s="96">
        <v>330000</v>
      </c>
      <c r="G5579" s="95" t="s">
        <v>345</v>
      </c>
    </row>
    <row r="5580" spans="1:7">
      <c r="A5580" s="95" t="s">
        <v>2001</v>
      </c>
      <c r="D5580" s="95" t="s">
        <v>400</v>
      </c>
      <c r="F5580" s="96">
        <v>11000000</v>
      </c>
      <c r="G5580" s="95" t="s">
        <v>345</v>
      </c>
    </row>
    <row r="5581" spans="1:7">
      <c r="A5581" s="95" t="s">
        <v>2562</v>
      </c>
      <c r="D5581" s="95" t="s">
        <v>349</v>
      </c>
      <c r="F5581" s="96">
        <v>3748820</v>
      </c>
      <c r="G5581" s="95" t="s">
        <v>345</v>
      </c>
    </row>
    <row r="5582" spans="1:7">
      <c r="A5582" s="95" t="s">
        <v>2562</v>
      </c>
      <c r="D5582" s="95" t="s">
        <v>349</v>
      </c>
      <c r="F5582" s="96">
        <v>430290</v>
      </c>
      <c r="G5582" s="95" t="s">
        <v>345</v>
      </c>
    </row>
    <row r="5583" spans="1:7">
      <c r="A5583" s="95" t="s">
        <v>2562</v>
      </c>
      <c r="D5583" s="95" t="s">
        <v>349</v>
      </c>
      <c r="F5583" s="96">
        <v>4979520</v>
      </c>
      <c r="G5583" s="95" t="s">
        <v>345</v>
      </c>
    </row>
    <row r="5584" spans="1:7">
      <c r="A5584" s="95" t="s">
        <v>2562</v>
      </c>
      <c r="D5584" s="95" t="s">
        <v>349</v>
      </c>
      <c r="F5584" s="96">
        <v>2248350</v>
      </c>
      <c r="G5584" s="95" t="s">
        <v>345</v>
      </c>
    </row>
    <row r="5585" spans="1:7">
      <c r="A5585" s="95" t="s">
        <v>2563</v>
      </c>
      <c r="D5585" s="95" t="s">
        <v>400</v>
      </c>
      <c r="F5585" s="96">
        <v>5146</v>
      </c>
      <c r="G5585" s="95" t="s">
        <v>345</v>
      </c>
    </row>
    <row r="5586" spans="1:7">
      <c r="A5586" s="95" t="s">
        <v>1940</v>
      </c>
      <c r="D5586" s="95" t="s">
        <v>345</v>
      </c>
      <c r="E5586" s="96">
        <v>11000000</v>
      </c>
      <c r="G5586" s="95" t="s">
        <v>345</v>
      </c>
    </row>
    <row r="5587" spans="1:7">
      <c r="A5587" s="95" t="s">
        <v>1940</v>
      </c>
      <c r="D5587" s="95" t="s">
        <v>345</v>
      </c>
      <c r="E5587" s="96">
        <v>11000000</v>
      </c>
      <c r="G5587" s="95" t="s">
        <v>345</v>
      </c>
    </row>
    <row r="5588" spans="1:7">
      <c r="A5588" s="95" t="s">
        <v>1940</v>
      </c>
      <c r="D5588" s="95" t="s">
        <v>345</v>
      </c>
      <c r="E5588" s="96">
        <v>11000000</v>
      </c>
      <c r="G5588" s="95" t="s">
        <v>345</v>
      </c>
    </row>
    <row r="5589" spans="1:7">
      <c r="A5589" s="95" t="s">
        <v>2564</v>
      </c>
      <c r="D5589" s="95" t="s">
        <v>345</v>
      </c>
      <c r="E5589" s="96">
        <v>593340</v>
      </c>
      <c r="G5589" s="95" t="s">
        <v>345</v>
      </c>
    </row>
    <row r="5590" spans="1:7">
      <c r="A5590" s="95" t="s">
        <v>2564</v>
      </c>
      <c r="D5590" s="95" t="s">
        <v>345</v>
      </c>
      <c r="F5590" s="96">
        <v>593340</v>
      </c>
      <c r="G5590" s="95" t="s">
        <v>345</v>
      </c>
    </row>
    <row r="5591" spans="1:7">
      <c r="A5591" s="95" t="s">
        <v>358</v>
      </c>
      <c r="D5591" s="95" t="s">
        <v>345</v>
      </c>
      <c r="E5591" s="96">
        <v>-7950</v>
      </c>
      <c r="G5591" s="95" t="s">
        <v>345</v>
      </c>
    </row>
    <row r="5592" spans="1:7">
      <c r="A5592" s="95" t="s">
        <v>359</v>
      </c>
      <c r="D5592" s="95" t="s">
        <v>345</v>
      </c>
      <c r="E5592" s="96">
        <v>-39500</v>
      </c>
      <c r="G5592" s="95" t="s">
        <v>345</v>
      </c>
    </row>
    <row r="5593" spans="1:7">
      <c r="A5593" s="95" t="s">
        <v>359</v>
      </c>
      <c r="D5593" s="95" t="s">
        <v>345</v>
      </c>
      <c r="E5593" s="96">
        <v>-13300</v>
      </c>
      <c r="G5593" s="95" t="s">
        <v>345</v>
      </c>
    </row>
    <row r="5594" spans="1:7">
      <c r="A5594" s="95" t="s">
        <v>360</v>
      </c>
      <c r="D5594" s="95" t="s">
        <v>345</v>
      </c>
      <c r="E5594" s="96">
        <v>-5200</v>
      </c>
      <c r="G5594" s="96">
        <v>177930932</v>
      </c>
    </row>
    <row r="5595" spans="1:7">
      <c r="A5595" s="95" t="s">
        <v>361</v>
      </c>
      <c r="D5595" s="95" t="s">
        <v>345</v>
      </c>
      <c r="E5595" s="96">
        <v>239819451</v>
      </c>
      <c r="F5595" s="96">
        <v>258882367</v>
      </c>
      <c r="G5595" s="95" t="s">
        <v>345</v>
      </c>
    </row>
    <row r="5596" spans="1:7">
      <c r="A5596" s="95" t="s">
        <v>2565</v>
      </c>
      <c r="D5596" s="95" t="s">
        <v>415</v>
      </c>
      <c r="F5596" s="96">
        <v>6700</v>
      </c>
      <c r="G5596" s="95" t="s">
        <v>345</v>
      </c>
    </row>
    <row r="5597" spans="1:7">
      <c r="A5597" s="95" t="s">
        <v>2566</v>
      </c>
      <c r="D5597" s="95" t="s">
        <v>415</v>
      </c>
      <c r="F5597" s="96">
        <v>1782000</v>
      </c>
      <c r="G5597" s="95" t="s">
        <v>345</v>
      </c>
    </row>
    <row r="5598" spans="1:7">
      <c r="A5598" s="95" t="s">
        <v>2567</v>
      </c>
      <c r="D5598" s="95" t="s">
        <v>9315</v>
      </c>
      <c r="F5598" s="96">
        <v>16000</v>
      </c>
      <c r="G5598" s="95" t="s">
        <v>345</v>
      </c>
    </row>
    <row r="5599" spans="1:7">
      <c r="A5599" s="95" t="s">
        <v>2568</v>
      </c>
      <c r="D5599" s="95" t="s">
        <v>400</v>
      </c>
      <c r="F5599" s="96">
        <v>72000</v>
      </c>
      <c r="G5599" s="95" t="s">
        <v>345</v>
      </c>
    </row>
    <row r="5600" spans="1:7">
      <c r="A5600" s="95" t="s">
        <v>2568</v>
      </c>
      <c r="D5600" s="95" t="s">
        <v>400</v>
      </c>
      <c r="F5600" s="96">
        <v>32000</v>
      </c>
      <c r="G5600" s="95" t="s">
        <v>345</v>
      </c>
    </row>
    <row r="5601" spans="1:7">
      <c r="A5601" s="95" t="s">
        <v>2568</v>
      </c>
      <c r="D5601" s="95" t="s">
        <v>400</v>
      </c>
      <c r="F5601" s="96">
        <v>39000</v>
      </c>
      <c r="G5601" s="95" t="s">
        <v>345</v>
      </c>
    </row>
    <row r="5602" spans="1:7">
      <c r="A5602" s="95" t="s">
        <v>2568</v>
      </c>
      <c r="D5602" s="95" t="s">
        <v>400</v>
      </c>
      <c r="F5602" s="96">
        <v>40400</v>
      </c>
      <c r="G5602" s="95" t="s">
        <v>345</v>
      </c>
    </row>
    <row r="5603" spans="1:7">
      <c r="A5603" s="95" t="s">
        <v>2568</v>
      </c>
      <c r="D5603" s="95" t="s">
        <v>400</v>
      </c>
      <c r="F5603" s="96">
        <v>30500</v>
      </c>
      <c r="G5603" s="95" t="s">
        <v>345</v>
      </c>
    </row>
    <row r="5604" spans="1:7">
      <c r="A5604" s="95" t="s">
        <v>2568</v>
      </c>
      <c r="D5604" s="95" t="s">
        <v>400</v>
      </c>
      <c r="F5604" s="96">
        <v>25000</v>
      </c>
      <c r="G5604" s="95" t="s">
        <v>345</v>
      </c>
    </row>
    <row r="5605" spans="1:7">
      <c r="A5605" s="95" t="s">
        <v>2568</v>
      </c>
      <c r="D5605" s="95" t="s">
        <v>400</v>
      </c>
      <c r="F5605" s="96">
        <v>28000</v>
      </c>
      <c r="G5605" s="95" t="s">
        <v>345</v>
      </c>
    </row>
    <row r="5606" spans="1:7">
      <c r="A5606" s="95" t="s">
        <v>2568</v>
      </c>
      <c r="D5606" s="95" t="s">
        <v>400</v>
      </c>
      <c r="F5606" s="96">
        <v>7720</v>
      </c>
      <c r="G5606" s="95" t="s">
        <v>345</v>
      </c>
    </row>
    <row r="5607" spans="1:7">
      <c r="A5607" s="95" t="s">
        <v>2569</v>
      </c>
      <c r="D5607" s="95" t="s">
        <v>415</v>
      </c>
      <c r="F5607" s="96">
        <v>39000</v>
      </c>
      <c r="G5607" s="95" t="s">
        <v>345</v>
      </c>
    </row>
    <row r="5608" spans="1:7">
      <c r="A5608" s="95" t="s">
        <v>2570</v>
      </c>
      <c r="D5608" s="95" t="s">
        <v>415</v>
      </c>
      <c r="F5608" s="96">
        <v>3430</v>
      </c>
      <c r="G5608" s="95" t="s">
        <v>345</v>
      </c>
    </row>
    <row r="5609" spans="1:7">
      <c r="A5609" s="95" t="s">
        <v>570</v>
      </c>
      <c r="D5609" s="95" t="s">
        <v>345</v>
      </c>
      <c r="E5609" s="96">
        <v>827000</v>
      </c>
      <c r="G5609" s="95" t="s">
        <v>345</v>
      </c>
    </row>
    <row r="5610" spans="1:7">
      <c r="A5610" s="95" t="s">
        <v>570</v>
      </c>
      <c r="D5610" s="95" t="s">
        <v>345</v>
      </c>
      <c r="E5610" s="96">
        <v>490090</v>
      </c>
      <c r="G5610" s="95" t="s">
        <v>345</v>
      </c>
    </row>
    <row r="5611" spans="1:7">
      <c r="A5611" s="95" t="s">
        <v>574</v>
      </c>
      <c r="D5611" s="95" t="s">
        <v>345</v>
      </c>
      <c r="E5611" s="96">
        <v>38685</v>
      </c>
      <c r="G5611" s="95" t="s">
        <v>345</v>
      </c>
    </row>
    <row r="5612" spans="1:7">
      <c r="A5612" s="95" t="s">
        <v>2142</v>
      </c>
      <c r="D5612" s="95" t="s">
        <v>9315</v>
      </c>
      <c r="F5612" s="96">
        <v>2700</v>
      </c>
      <c r="G5612" s="95" t="s">
        <v>345</v>
      </c>
    </row>
    <row r="5613" spans="1:7">
      <c r="A5613" s="95" t="s">
        <v>2143</v>
      </c>
      <c r="D5613" s="95" t="s">
        <v>9315</v>
      </c>
      <c r="F5613" s="96">
        <v>180000</v>
      </c>
      <c r="G5613" s="95" t="s">
        <v>345</v>
      </c>
    </row>
    <row r="5614" spans="1:7">
      <c r="A5614" s="95" t="s">
        <v>575</v>
      </c>
      <c r="D5614" s="95" t="s">
        <v>345</v>
      </c>
      <c r="E5614" s="96">
        <v>3960</v>
      </c>
      <c r="G5614" s="95" t="s">
        <v>345</v>
      </c>
    </row>
    <row r="5615" spans="1:7">
      <c r="A5615" s="95" t="s">
        <v>576</v>
      </c>
      <c r="D5615" s="95" t="s">
        <v>345</v>
      </c>
      <c r="E5615" s="96">
        <v>94650</v>
      </c>
      <c r="G5615" s="95" t="s">
        <v>345</v>
      </c>
    </row>
    <row r="5616" spans="1:7">
      <c r="A5616" s="95" t="s">
        <v>576</v>
      </c>
      <c r="D5616" s="95" t="s">
        <v>345</v>
      </c>
      <c r="E5616" s="96">
        <v>-93929</v>
      </c>
      <c r="G5616" s="95" t="s">
        <v>345</v>
      </c>
    </row>
    <row r="5617" spans="1:7">
      <c r="A5617" s="95" t="s">
        <v>2571</v>
      </c>
      <c r="D5617" s="95" t="s">
        <v>562</v>
      </c>
      <c r="F5617" s="96">
        <v>8100</v>
      </c>
      <c r="G5617" s="95" t="s">
        <v>345</v>
      </c>
    </row>
    <row r="5618" spans="1:7">
      <c r="A5618" s="95" t="s">
        <v>2572</v>
      </c>
      <c r="D5618" s="95" t="s">
        <v>415</v>
      </c>
      <c r="F5618" s="96">
        <v>3334800</v>
      </c>
      <c r="G5618" s="95" t="s">
        <v>345</v>
      </c>
    </row>
    <row r="5619" spans="1:7">
      <c r="A5619" s="95" t="s">
        <v>2572</v>
      </c>
      <c r="D5619" s="95" t="s">
        <v>400</v>
      </c>
      <c r="E5619" s="96">
        <v>16170</v>
      </c>
      <c r="G5619" s="95" t="s">
        <v>345</v>
      </c>
    </row>
    <row r="5620" spans="1:7">
      <c r="A5620" s="95" t="s">
        <v>2572</v>
      </c>
      <c r="D5620" s="95" t="s">
        <v>400</v>
      </c>
      <c r="F5620" s="96">
        <v>16170</v>
      </c>
      <c r="G5620" s="95" t="s">
        <v>345</v>
      </c>
    </row>
    <row r="5621" spans="1:7">
      <c r="A5621" s="95" t="s">
        <v>2572</v>
      </c>
      <c r="D5621" s="95" t="s">
        <v>400</v>
      </c>
      <c r="E5621" s="96">
        <v>6600</v>
      </c>
      <c r="G5621" s="95" t="s">
        <v>345</v>
      </c>
    </row>
    <row r="5622" spans="1:7">
      <c r="A5622" s="95" t="s">
        <v>2572</v>
      </c>
      <c r="D5622" s="95" t="s">
        <v>400</v>
      </c>
      <c r="F5622" s="96">
        <v>6600</v>
      </c>
      <c r="G5622" s="95" t="s">
        <v>345</v>
      </c>
    </row>
    <row r="5623" spans="1:7">
      <c r="A5623" s="95" t="s">
        <v>2572</v>
      </c>
      <c r="D5623" s="95" t="s">
        <v>349</v>
      </c>
      <c r="E5623" s="96">
        <v>6600</v>
      </c>
      <c r="G5623" s="95" t="s">
        <v>345</v>
      </c>
    </row>
    <row r="5624" spans="1:7">
      <c r="A5624" s="95" t="s">
        <v>2572</v>
      </c>
      <c r="D5624" s="95" t="s">
        <v>349</v>
      </c>
      <c r="F5624" s="96">
        <v>6600</v>
      </c>
      <c r="G5624" s="95" t="s">
        <v>345</v>
      </c>
    </row>
    <row r="5625" spans="1:7">
      <c r="A5625" s="95" t="s">
        <v>2572</v>
      </c>
      <c r="D5625" s="95" t="s">
        <v>415</v>
      </c>
      <c r="F5625" s="96">
        <v>33000</v>
      </c>
      <c r="G5625" s="95" t="s">
        <v>345</v>
      </c>
    </row>
    <row r="5626" spans="1:7">
      <c r="A5626" s="95" t="s">
        <v>2572</v>
      </c>
      <c r="D5626" s="95" t="s">
        <v>415</v>
      </c>
      <c r="E5626" s="96">
        <v>8800</v>
      </c>
      <c r="G5626" s="95" t="s">
        <v>345</v>
      </c>
    </row>
    <row r="5627" spans="1:7">
      <c r="A5627" s="95" t="s">
        <v>2572</v>
      </c>
      <c r="D5627" s="95" t="s">
        <v>415</v>
      </c>
      <c r="F5627" s="96">
        <v>8800</v>
      </c>
      <c r="G5627" s="95" t="s">
        <v>345</v>
      </c>
    </row>
    <row r="5628" spans="1:7">
      <c r="A5628" s="95" t="s">
        <v>2572</v>
      </c>
      <c r="D5628" s="95" t="s">
        <v>349</v>
      </c>
      <c r="F5628" s="96">
        <v>23300</v>
      </c>
      <c r="G5628" s="95" t="s">
        <v>345</v>
      </c>
    </row>
    <row r="5629" spans="1:7">
      <c r="A5629" s="95" t="s">
        <v>2572</v>
      </c>
      <c r="D5629" s="95" t="s">
        <v>479</v>
      </c>
      <c r="F5629" s="96">
        <v>100000</v>
      </c>
      <c r="G5629" s="95" t="s">
        <v>345</v>
      </c>
    </row>
    <row r="5630" spans="1:7">
      <c r="A5630" s="95" t="s">
        <v>2573</v>
      </c>
      <c r="D5630" s="95" t="s">
        <v>415</v>
      </c>
      <c r="F5630" s="96">
        <v>7000</v>
      </c>
      <c r="G5630" s="95" t="s">
        <v>345</v>
      </c>
    </row>
    <row r="5631" spans="1:7">
      <c r="A5631" s="95" t="s">
        <v>2574</v>
      </c>
      <c r="D5631" s="95" t="s">
        <v>393</v>
      </c>
      <c r="F5631" s="96">
        <v>40000</v>
      </c>
      <c r="G5631" s="95" t="s">
        <v>345</v>
      </c>
    </row>
    <row r="5632" spans="1:7">
      <c r="A5632" s="95" t="s">
        <v>2574</v>
      </c>
      <c r="D5632" s="95" t="s">
        <v>393</v>
      </c>
      <c r="F5632" s="96">
        <v>32000</v>
      </c>
      <c r="G5632" s="95" t="s">
        <v>345</v>
      </c>
    </row>
    <row r="5633" spans="1:7">
      <c r="A5633" s="95" t="s">
        <v>2575</v>
      </c>
      <c r="D5633" s="95" t="s">
        <v>1958</v>
      </c>
      <c r="F5633" s="96">
        <v>2000000</v>
      </c>
      <c r="G5633" s="95" t="s">
        <v>345</v>
      </c>
    </row>
    <row r="5634" spans="1:7">
      <c r="A5634" s="95" t="s">
        <v>2576</v>
      </c>
      <c r="D5634" s="95" t="s">
        <v>479</v>
      </c>
      <c r="F5634" s="96">
        <v>37200</v>
      </c>
      <c r="G5634" s="95" t="s">
        <v>345</v>
      </c>
    </row>
    <row r="5635" spans="1:7">
      <c r="A5635" s="95" t="s">
        <v>2577</v>
      </c>
      <c r="D5635" s="95" t="s">
        <v>1958</v>
      </c>
      <c r="F5635" s="96">
        <v>3800</v>
      </c>
      <c r="G5635" s="95" t="s">
        <v>345</v>
      </c>
    </row>
    <row r="5636" spans="1:7">
      <c r="A5636" s="95" t="s">
        <v>2577</v>
      </c>
      <c r="D5636" s="95" t="s">
        <v>1958</v>
      </c>
      <c r="F5636" s="96">
        <v>1500</v>
      </c>
      <c r="G5636" s="95" t="s">
        <v>345</v>
      </c>
    </row>
    <row r="5637" spans="1:7">
      <c r="A5637" s="95" t="s">
        <v>2577</v>
      </c>
      <c r="D5637" s="95" t="s">
        <v>1958</v>
      </c>
      <c r="F5637" s="96">
        <v>2800</v>
      </c>
      <c r="G5637" s="95" t="s">
        <v>345</v>
      </c>
    </row>
    <row r="5638" spans="1:7">
      <c r="A5638" s="95" t="s">
        <v>2578</v>
      </c>
      <c r="D5638" s="95" t="s">
        <v>1958</v>
      </c>
      <c r="F5638" s="96">
        <v>13300</v>
      </c>
      <c r="G5638" s="96">
        <v>184511726</v>
      </c>
    </row>
    <row r="5639" spans="1:7">
      <c r="A5639" s="95" t="s">
        <v>2579</v>
      </c>
      <c r="D5639" s="95" t="s">
        <v>400</v>
      </c>
      <c r="F5639" s="96">
        <v>51600</v>
      </c>
      <c r="G5639" s="95" t="s">
        <v>345</v>
      </c>
    </row>
    <row r="5640" spans="1:7">
      <c r="A5640" s="95" t="s">
        <v>2579</v>
      </c>
      <c r="D5640" s="95" t="s">
        <v>400</v>
      </c>
      <c r="F5640" s="96">
        <v>20730</v>
      </c>
      <c r="G5640" s="95" t="s">
        <v>345</v>
      </c>
    </row>
    <row r="5641" spans="1:7">
      <c r="A5641" s="95" t="s">
        <v>2579</v>
      </c>
      <c r="D5641" s="95" t="s">
        <v>400</v>
      </c>
      <c r="F5641" s="96">
        <v>12765</v>
      </c>
      <c r="G5641" s="95" t="s">
        <v>345</v>
      </c>
    </row>
    <row r="5642" spans="1:7">
      <c r="A5642" s="95" t="s">
        <v>2580</v>
      </c>
      <c r="D5642" s="95" t="s">
        <v>9315</v>
      </c>
      <c r="F5642" s="96">
        <v>18000</v>
      </c>
      <c r="G5642" s="95" t="s">
        <v>345</v>
      </c>
    </row>
    <row r="5643" spans="1:7">
      <c r="A5643" s="95" t="s">
        <v>2581</v>
      </c>
      <c r="D5643" s="95" t="s">
        <v>400</v>
      </c>
      <c r="F5643" s="96">
        <v>33000</v>
      </c>
      <c r="G5643" s="95" t="s">
        <v>345</v>
      </c>
    </row>
    <row r="5644" spans="1:7">
      <c r="A5644" s="95" t="s">
        <v>2581</v>
      </c>
      <c r="D5644" s="95" t="s">
        <v>400</v>
      </c>
      <c r="F5644" s="96">
        <v>64000</v>
      </c>
      <c r="G5644" s="95" t="s">
        <v>345</v>
      </c>
    </row>
    <row r="5645" spans="1:7">
      <c r="A5645" s="95" t="s">
        <v>2581</v>
      </c>
      <c r="D5645" s="95" t="s">
        <v>400</v>
      </c>
      <c r="F5645" s="96">
        <v>38000</v>
      </c>
      <c r="G5645" s="95" t="s">
        <v>345</v>
      </c>
    </row>
    <row r="5646" spans="1:7">
      <c r="A5646" s="95" t="s">
        <v>2581</v>
      </c>
      <c r="D5646" s="95" t="s">
        <v>400</v>
      </c>
      <c r="F5646" s="96">
        <v>29600</v>
      </c>
      <c r="G5646" s="95" t="s">
        <v>345</v>
      </c>
    </row>
    <row r="5647" spans="1:7">
      <c r="A5647" s="95" t="s">
        <v>2581</v>
      </c>
      <c r="D5647" s="95" t="s">
        <v>400</v>
      </c>
      <c r="F5647" s="96">
        <v>41000</v>
      </c>
      <c r="G5647" s="95" t="s">
        <v>345</v>
      </c>
    </row>
    <row r="5648" spans="1:7">
      <c r="A5648" s="95" t="s">
        <v>2581</v>
      </c>
      <c r="D5648" s="95" t="s">
        <v>400</v>
      </c>
      <c r="F5648" s="96">
        <v>36000</v>
      </c>
      <c r="G5648" s="95" t="s">
        <v>345</v>
      </c>
    </row>
    <row r="5649" spans="1:7">
      <c r="A5649" s="95" t="s">
        <v>2581</v>
      </c>
      <c r="D5649" s="95" t="s">
        <v>400</v>
      </c>
      <c r="F5649" s="96">
        <v>29500</v>
      </c>
      <c r="G5649" s="95" t="s">
        <v>345</v>
      </c>
    </row>
    <row r="5650" spans="1:7">
      <c r="A5650" s="95" t="s">
        <v>2582</v>
      </c>
      <c r="D5650" s="95" t="s">
        <v>415</v>
      </c>
      <c r="F5650" s="96">
        <v>37000</v>
      </c>
      <c r="G5650" s="95" t="s">
        <v>345</v>
      </c>
    </row>
    <row r="5651" spans="1:7">
      <c r="A5651" s="95" t="s">
        <v>2583</v>
      </c>
      <c r="D5651" s="95" t="s">
        <v>415</v>
      </c>
      <c r="F5651" s="96">
        <v>7600</v>
      </c>
      <c r="G5651" s="95" t="s">
        <v>345</v>
      </c>
    </row>
    <row r="5652" spans="1:7">
      <c r="A5652" s="95" t="s">
        <v>2584</v>
      </c>
      <c r="D5652" s="95" t="s">
        <v>400</v>
      </c>
      <c r="F5652" s="96">
        <v>24000</v>
      </c>
      <c r="G5652" s="95" t="s">
        <v>345</v>
      </c>
    </row>
    <row r="5653" spans="1:7">
      <c r="A5653" s="95" t="s">
        <v>2585</v>
      </c>
      <c r="D5653" s="95" t="s">
        <v>400</v>
      </c>
      <c r="F5653" s="96">
        <v>9000</v>
      </c>
      <c r="G5653" s="95" t="s">
        <v>345</v>
      </c>
    </row>
    <row r="5654" spans="1:7">
      <c r="A5654" s="95" t="s">
        <v>2007</v>
      </c>
      <c r="D5654" s="95" t="s">
        <v>9315</v>
      </c>
      <c r="F5654" s="96">
        <v>8200</v>
      </c>
      <c r="G5654" s="95" t="s">
        <v>345</v>
      </c>
    </row>
    <row r="5655" spans="1:7">
      <c r="A5655" s="95" t="s">
        <v>577</v>
      </c>
      <c r="D5655" s="95" t="s">
        <v>345</v>
      </c>
      <c r="E5655" s="96">
        <v>2640</v>
      </c>
      <c r="G5655" s="95" t="s">
        <v>345</v>
      </c>
    </row>
    <row r="5656" spans="1:7">
      <c r="A5656" s="95" t="s">
        <v>578</v>
      </c>
      <c r="D5656" s="95" t="s">
        <v>345</v>
      </c>
      <c r="E5656" s="96">
        <v>107968</v>
      </c>
      <c r="G5656" s="95" t="s">
        <v>345</v>
      </c>
    </row>
    <row r="5657" spans="1:7">
      <c r="A5657" s="95" t="s">
        <v>578</v>
      </c>
      <c r="D5657" s="95" t="s">
        <v>345</v>
      </c>
      <c r="E5657" s="95">
        <v>220</v>
      </c>
      <c r="G5657" s="95" t="s">
        <v>345</v>
      </c>
    </row>
    <row r="5658" spans="1:7">
      <c r="A5658" s="95" t="s">
        <v>578</v>
      </c>
      <c r="D5658" s="95" t="s">
        <v>345</v>
      </c>
      <c r="E5658" s="96">
        <v>-27303</v>
      </c>
      <c r="G5658" s="95" t="s">
        <v>345</v>
      </c>
    </row>
    <row r="5659" spans="1:7">
      <c r="A5659" s="95" t="s">
        <v>579</v>
      </c>
      <c r="D5659" s="95" t="s">
        <v>345</v>
      </c>
      <c r="E5659" s="95">
        <v>220</v>
      </c>
      <c r="G5659" s="95" t="s">
        <v>345</v>
      </c>
    </row>
    <row r="5660" spans="1:7">
      <c r="A5660" s="95" t="s">
        <v>584</v>
      </c>
      <c r="D5660" s="95" t="s">
        <v>345</v>
      </c>
      <c r="E5660" s="96">
        <v>3334800</v>
      </c>
      <c r="G5660" s="95" t="s">
        <v>345</v>
      </c>
    </row>
    <row r="5661" spans="1:7">
      <c r="A5661" s="95" t="s">
        <v>586</v>
      </c>
      <c r="D5661" s="95" t="s">
        <v>345</v>
      </c>
      <c r="E5661" s="96">
        <v>19688</v>
      </c>
      <c r="G5661" s="95" t="s">
        <v>345</v>
      </c>
    </row>
    <row r="5662" spans="1:7">
      <c r="A5662" s="95" t="s">
        <v>2586</v>
      </c>
      <c r="D5662" s="95" t="s">
        <v>393</v>
      </c>
      <c r="F5662" s="96">
        <v>132100</v>
      </c>
      <c r="G5662" s="95" t="s">
        <v>345</v>
      </c>
    </row>
    <row r="5663" spans="1:7">
      <c r="A5663" s="95" t="s">
        <v>2586</v>
      </c>
      <c r="D5663" s="95" t="s">
        <v>393</v>
      </c>
      <c r="F5663" s="96">
        <v>33000</v>
      </c>
      <c r="G5663" s="95" t="s">
        <v>345</v>
      </c>
    </row>
    <row r="5664" spans="1:7">
      <c r="A5664" s="95" t="s">
        <v>2587</v>
      </c>
      <c r="D5664" s="95" t="s">
        <v>415</v>
      </c>
      <c r="F5664" s="96">
        <v>37000</v>
      </c>
      <c r="G5664" s="95" t="s">
        <v>345</v>
      </c>
    </row>
    <row r="5665" spans="1:7">
      <c r="A5665" s="95" t="s">
        <v>2587</v>
      </c>
      <c r="D5665" s="95" t="s">
        <v>400</v>
      </c>
      <c r="F5665" s="96">
        <v>782480</v>
      </c>
      <c r="G5665" s="95" t="s">
        <v>345</v>
      </c>
    </row>
    <row r="5666" spans="1:7">
      <c r="A5666" s="95" t="s">
        <v>2587</v>
      </c>
      <c r="D5666" s="95" t="s">
        <v>415</v>
      </c>
      <c r="F5666" s="96">
        <v>229700</v>
      </c>
      <c r="G5666" s="95" t="s">
        <v>345</v>
      </c>
    </row>
    <row r="5667" spans="1:7">
      <c r="A5667" s="95" t="s">
        <v>2587</v>
      </c>
      <c r="D5667" s="95" t="s">
        <v>9315</v>
      </c>
      <c r="F5667" s="96">
        <v>117100</v>
      </c>
      <c r="G5667" s="95" t="s">
        <v>345</v>
      </c>
    </row>
    <row r="5668" spans="1:7">
      <c r="A5668" s="95" t="s">
        <v>2587</v>
      </c>
      <c r="D5668" s="95" t="s">
        <v>1958</v>
      </c>
      <c r="F5668" s="96">
        <v>47440</v>
      </c>
      <c r="G5668" s="95" t="s">
        <v>345</v>
      </c>
    </row>
    <row r="5669" spans="1:7">
      <c r="A5669" s="95" t="s">
        <v>2588</v>
      </c>
      <c r="D5669" s="95" t="s">
        <v>1958</v>
      </c>
      <c r="F5669" s="96">
        <v>5000</v>
      </c>
      <c r="G5669" s="95" t="s">
        <v>345</v>
      </c>
    </row>
    <row r="5670" spans="1:7">
      <c r="A5670" s="95" t="s">
        <v>2589</v>
      </c>
      <c r="D5670" s="95" t="s">
        <v>1958</v>
      </c>
      <c r="F5670" s="96">
        <v>18000</v>
      </c>
      <c r="G5670" s="96">
        <v>182935308</v>
      </c>
    </row>
    <row r="5671" spans="1:7">
      <c r="A5671" s="95" t="s">
        <v>2590</v>
      </c>
      <c r="D5671" s="95" t="s">
        <v>415</v>
      </c>
      <c r="F5671" s="96">
        <v>8300</v>
      </c>
      <c r="G5671" s="95" t="s">
        <v>345</v>
      </c>
    </row>
    <row r="5672" spans="1:7">
      <c r="A5672" s="95" t="s">
        <v>2008</v>
      </c>
      <c r="D5672" s="95" t="s">
        <v>9315</v>
      </c>
      <c r="F5672" s="96">
        <v>55000</v>
      </c>
      <c r="G5672" s="95" t="s">
        <v>345</v>
      </c>
    </row>
    <row r="5673" spans="1:7">
      <c r="A5673" s="95" t="s">
        <v>2144</v>
      </c>
      <c r="D5673" s="95" t="s">
        <v>9315</v>
      </c>
      <c r="F5673" s="96">
        <v>49500</v>
      </c>
      <c r="G5673" s="95" t="s">
        <v>345</v>
      </c>
    </row>
    <row r="5674" spans="1:7">
      <c r="A5674" s="95" t="s">
        <v>2591</v>
      </c>
      <c r="D5674" s="95" t="s">
        <v>9315</v>
      </c>
      <c r="F5674" s="96">
        <v>15000</v>
      </c>
      <c r="G5674" s="95" t="s">
        <v>345</v>
      </c>
    </row>
    <row r="5675" spans="1:7">
      <c r="A5675" s="95" t="s">
        <v>2592</v>
      </c>
      <c r="D5675" s="95" t="s">
        <v>400</v>
      </c>
      <c r="F5675" s="96">
        <v>4300</v>
      </c>
      <c r="G5675" s="95" t="s">
        <v>345</v>
      </c>
    </row>
    <row r="5676" spans="1:7">
      <c r="A5676" s="95" t="s">
        <v>2592</v>
      </c>
      <c r="D5676" s="95" t="s">
        <v>400</v>
      </c>
      <c r="F5676" s="96">
        <v>42000</v>
      </c>
      <c r="G5676" s="95" t="s">
        <v>345</v>
      </c>
    </row>
    <row r="5677" spans="1:7">
      <c r="A5677" s="95" t="s">
        <v>2592</v>
      </c>
      <c r="D5677" s="95" t="s">
        <v>400</v>
      </c>
      <c r="F5677" s="96">
        <v>64000</v>
      </c>
      <c r="G5677" s="95" t="s">
        <v>345</v>
      </c>
    </row>
    <row r="5678" spans="1:7">
      <c r="A5678" s="95" t="s">
        <v>2592</v>
      </c>
      <c r="D5678" s="95" t="s">
        <v>400</v>
      </c>
      <c r="F5678" s="96">
        <v>26000</v>
      </c>
      <c r="G5678" s="95" t="s">
        <v>345</v>
      </c>
    </row>
    <row r="5679" spans="1:7">
      <c r="A5679" s="95" t="s">
        <v>2592</v>
      </c>
      <c r="D5679" s="95" t="s">
        <v>400</v>
      </c>
      <c r="F5679" s="96">
        <v>36800</v>
      </c>
      <c r="G5679" s="95" t="s">
        <v>345</v>
      </c>
    </row>
    <row r="5680" spans="1:7">
      <c r="A5680" s="95" t="s">
        <v>2592</v>
      </c>
      <c r="D5680" s="95" t="s">
        <v>400</v>
      </c>
      <c r="F5680" s="96">
        <v>29300</v>
      </c>
      <c r="G5680" s="95" t="s">
        <v>345</v>
      </c>
    </row>
    <row r="5681" spans="1:7">
      <c r="A5681" s="95" t="s">
        <v>2592</v>
      </c>
      <c r="D5681" s="95" t="s">
        <v>400</v>
      </c>
      <c r="F5681" s="96">
        <v>28000</v>
      </c>
      <c r="G5681" s="95" t="s">
        <v>345</v>
      </c>
    </row>
    <row r="5682" spans="1:7">
      <c r="A5682" s="95" t="s">
        <v>2592</v>
      </c>
      <c r="D5682" s="95" t="s">
        <v>400</v>
      </c>
      <c r="F5682" s="96">
        <v>40000</v>
      </c>
      <c r="G5682" s="95" t="s">
        <v>345</v>
      </c>
    </row>
    <row r="5683" spans="1:7">
      <c r="A5683" s="95" t="s">
        <v>2592</v>
      </c>
      <c r="D5683" s="95" t="s">
        <v>400</v>
      </c>
      <c r="F5683" s="96">
        <v>36000</v>
      </c>
      <c r="G5683" s="95" t="s">
        <v>345</v>
      </c>
    </row>
    <row r="5684" spans="1:7">
      <c r="A5684" s="95" t="s">
        <v>2592</v>
      </c>
      <c r="D5684" s="95" t="s">
        <v>400</v>
      </c>
      <c r="F5684" s="96">
        <v>41900</v>
      </c>
      <c r="G5684" s="95" t="s">
        <v>345</v>
      </c>
    </row>
    <row r="5685" spans="1:7">
      <c r="A5685" s="95" t="s">
        <v>2592</v>
      </c>
      <c r="D5685" s="95" t="s">
        <v>400</v>
      </c>
      <c r="F5685" s="96">
        <v>55000</v>
      </c>
      <c r="G5685" s="95" t="s">
        <v>345</v>
      </c>
    </row>
    <row r="5686" spans="1:7">
      <c r="A5686" s="95" t="s">
        <v>2592</v>
      </c>
      <c r="D5686" s="95" t="s">
        <v>400</v>
      </c>
      <c r="F5686" s="96">
        <v>21000</v>
      </c>
      <c r="G5686" s="95" t="s">
        <v>345</v>
      </c>
    </row>
    <row r="5687" spans="1:7">
      <c r="A5687" s="95" t="s">
        <v>588</v>
      </c>
      <c r="D5687" s="95" t="s">
        <v>345</v>
      </c>
      <c r="E5687" s="96">
        <v>3300</v>
      </c>
      <c r="G5687" s="95" t="s">
        <v>345</v>
      </c>
    </row>
    <row r="5688" spans="1:7">
      <c r="A5688" s="95" t="s">
        <v>589</v>
      </c>
      <c r="D5688" s="95" t="s">
        <v>345</v>
      </c>
      <c r="E5688" s="96">
        <v>219922</v>
      </c>
      <c r="G5688" s="95" t="s">
        <v>345</v>
      </c>
    </row>
    <row r="5689" spans="1:7">
      <c r="A5689" s="95" t="s">
        <v>589</v>
      </c>
      <c r="D5689" s="95" t="s">
        <v>345</v>
      </c>
      <c r="E5689" s="95">
        <v>220</v>
      </c>
      <c r="G5689" s="95" t="s">
        <v>345</v>
      </c>
    </row>
    <row r="5690" spans="1:7">
      <c r="A5690" s="95" t="s">
        <v>589</v>
      </c>
      <c r="D5690" s="95" t="s">
        <v>345</v>
      </c>
      <c r="E5690" s="96">
        <v>-17627</v>
      </c>
      <c r="G5690" s="95" t="s">
        <v>345</v>
      </c>
    </row>
    <row r="5691" spans="1:7">
      <c r="A5691" s="95" t="s">
        <v>593</v>
      </c>
      <c r="D5691" s="95" t="s">
        <v>345</v>
      </c>
      <c r="E5691" s="96">
        <v>8264</v>
      </c>
      <c r="G5691" s="95" t="s">
        <v>345</v>
      </c>
    </row>
    <row r="5692" spans="1:7">
      <c r="A5692" s="95" t="s">
        <v>2593</v>
      </c>
      <c r="D5692" s="95" t="s">
        <v>415</v>
      </c>
      <c r="F5692" s="96">
        <v>9000</v>
      </c>
      <c r="G5692" s="95" t="s">
        <v>345</v>
      </c>
    </row>
    <row r="5693" spans="1:7">
      <c r="A5693" s="95" t="s">
        <v>2594</v>
      </c>
      <c r="D5693" s="95" t="s">
        <v>415</v>
      </c>
      <c r="F5693" s="95">
        <v>800</v>
      </c>
      <c r="G5693" s="95" t="s">
        <v>345</v>
      </c>
    </row>
    <row r="5694" spans="1:7">
      <c r="A5694" s="95" t="s">
        <v>2595</v>
      </c>
      <c r="D5694" s="95" t="s">
        <v>415</v>
      </c>
      <c r="F5694" s="96">
        <v>40000</v>
      </c>
      <c r="G5694" s="95" t="s">
        <v>345</v>
      </c>
    </row>
    <row r="5695" spans="1:7">
      <c r="A5695" s="95" t="s">
        <v>2009</v>
      </c>
      <c r="D5695" s="95" t="s">
        <v>9315</v>
      </c>
      <c r="F5695" s="96">
        <v>3100</v>
      </c>
      <c r="G5695" s="95" t="s">
        <v>345</v>
      </c>
    </row>
    <row r="5696" spans="1:7">
      <c r="A5696" s="95" t="s">
        <v>2145</v>
      </c>
      <c r="D5696" s="95" t="s">
        <v>9315</v>
      </c>
      <c r="F5696" s="96">
        <v>8000</v>
      </c>
      <c r="G5696" s="95" t="s">
        <v>345</v>
      </c>
    </row>
    <row r="5697" spans="1:7">
      <c r="A5697" s="95" t="s">
        <v>2596</v>
      </c>
      <c r="D5697" s="95" t="s">
        <v>415</v>
      </c>
      <c r="F5697" s="96">
        <v>19500</v>
      </c>
      <c r="G5697" s="95" t="s">
        <v>345</v>
      </c>
    </row>
    <row r="5698" spans="1:7">
      <c r="A5698" s="95" t="s">
        <v>2596</v>
      </c>
      <c r="D5698" s="95" t="s">
        <v>415</v>
      </c>
      <c r="F5698" s="96">
        <v>13000</v>
      </c>
      <c r="G5698" s="95" t="s">
        <v>345</v>
      </c>
    </row>
    <row r="5699" spans="1:7">
      <c r="A5699" s="95" t="s">
        <v>2596</v>
      </c>
      <c r="D5699" s="95" t="s">
        <v>415</v>
      </c>
      <c r="F5699" s="96">
        <v>34500</v>
      </c>
      <c r="G5699" s="95" t="s">
        <v>345</v>
      </c>
    </row>
    <row r="5700" spans="1:7">
      <c r="A5700" s="95" t="s">
        <v>2596</v>
      </c>
      <c r="D5700" s="95" t="s">
        <v>415</v>
      </c>
      <c r="F5700" s="96">
        <v>3310</v>
      </c>
      <c r="G5700" s="95" t="s">
        <v>345</v>
      </c>
    </row>
    <row r="5701" spans="1:7">
      <c r="A5701" s="95" t="s">
        <v>2010</v>
      </c>
      <c r="D5701" s="95" t="s">
        <v>415</v>
      </c>
      <c r="F5701" s="96">
        <v>24750</v>
      </c>
      <c r="G5701" s="95" t="s">
        <v>345</v>
      </c>
    </row>
    <row r="5702" spans="1:7">
      <c r="A5702" s="95" t="s">
        <v>2010</v>
      </c>
      <c r="D5702" s="95" t="s">
        <v>9315</v>
      </c>
      <c r="F5702" s="96">
        <v>11000</v>
      </c>
      <c r="G5702" s="95" t="s">
        <v>345</v>
      </c>
    </row>
    <row r="5703" spans="1:7">
      <c r="A5703" s="95" t="s">
        <v>2010</v>
      </c>
      <c r="D5703" s="95" t="s">
        <v>479</v>
      </c>
      <c r="F5703" s="96">
        <v>10857</v>
      </c>
      <c r="G5703" s="95" t="s">
        <v>345</v>
      </c>
    </row>
    <row r="5704" spans="1:7">
      <c r="A5704" s="95" t="s">
        <v>2010</v>
      </c>
      <c r="D5704" s="95" t="s">
        <v>415</v>
      </c>
      <c r="F5704" s="96">
        <v>44547</v>
      </c>
      <c r="G5704" s="95" t="s">
        <v>345</v>
      </c>
    </row>
    <row r="5705" spans="1:7">
      <c r="A5705" s="95" t="s">
        <v>2010</v>
      </c>
      <c r="D5705" s="95" t="s">
        <v>9315</v>
      </c>
      <c r="F5705" s="96">
        <v>11000</v>
      </c>
      <c r="G5705" s="95" t="s">
        <v>345</v>
      </c>
    </row>
    <row r="5706" spans="1:7">
      <c r="A5706" s="95" t="s">
        <v>2010</v>
      </c>
      <c r="D5706" s="95" t="s">
        <v>415</v>
      </c>
      <c r="F5706" s="96">
        <v>24750</v>
      </c>
      <c r="G5706" s="95" t="s">
        <v>345</v>
      </c>
    </row>
    <row r="5707" spans="1:7">
      <c r="A5707" s="95" t="s">
        <v>2597</v>
      </c>
      <c r="D5707" s="95" t="s">
        <v>479</v>
      </c>
      <c r="F5707" s="96">
        <v>40000</v>
      </c>
      <c r="G5707" s="95" t="s">
        <v>345</v>
      </c>
    </row>
    <row r="5708" spans="1:7">
      <c r="A5708" s="95" t="s">
        <v>2598</v>
      </c>
      <c r="D5708" s="95" t="s">
        <v>1958</v>
      </c>
      <c r="F5708" s="96">
        <v>2500</v>
      </c>
      <c r="G5708" s="96">
        <v>183573943</v>
      </c>
    </row>
    <row r="5709" spans="1:7">
      <c r="A5709" s="95" t="s">
        <v>2599</v>
      </c>
      <c r="D5709" s="95" t="s">
        <v>9315</v>
      </c>
      <c r="F5709" s="96">
        <v>150000</v>
      </c>
      <c r="G5709" s="95" t="s">
        <v>345</v>
      </c>
    </row>
    <row r="5710" spans="1:7">
      <c r="A5710" s="95" t="s">
        <v>2600</v>
      </c>
      <c r="D5710" s="95" t="s">
        <v>400</v>
      </c>
      <c r="F5710" s="96">
        <v>38000</v>
      </c>
      <c r="G5710" s="95" t="s">
        <v>345</v>
      </c>
    </row>
    <row r="5711" spans="1:7">
      <c r="A5711" s="95" t="s">
        <v>2600</v>
      </c>
      <c r="D5711" s="95" t="s">
        <v>400</v>
      </c>
      <c r="F5711" s="96">
        <v>58400</v>
      </c>
      <c r="G5711" s="95" t="s">
        <v>345</v>
      </c>
    </row>
    <row r="5712" spans="1:7">
      <c r="A5712" s="95" t="s">
        <v>2600</v>
      </c>
      <c r="D5712" s="95" t="s">
        <v>400</v>
      </c>
      <c r="F5712" s="96">
        <v>33000</v>
      </c>
      <c r="G5712" s="95" t="s">
        <v>345</v>
      </c>
    </row>
    <row r="5713" spans="1:7">
      <c r="A5713" s="95" t="s">
        <v>2600</v>
      </c>
      <c r="D5713" s="95" t="s">
        <v>400</v>
      </c>
      <c r="F5713" s="96">
        <v>38000</v>
      </c>
      <c r="G5713" s="95" t="s">
        <v>345</v>
      </c>
    </row>
    <row r="5714" spans="1:7">
      <c r="A5714" s="95" t="s">
        <v>2600</v>
      </c>
      <c r="D5714" s="95" t="s">
        <v>400</v>
      </c>
      <c r="F5714" s="96">
        <v>36000</v>
      </c>
      <c r="G5714" s="95" t="s">
        <v>345</v>
      </c>
    </row>
    <row r="5715" spans="1:7">
      <c r="A5715" s="95" t="s">
        <v>2600</v>
      </c>
      <c r="D5715" s="95" t="s">
        <v>400</v>
      </c>
      <c r="F5715" s="96">
        <v>44000</v>
      </c>
      <c r="G5715" s="95" t="s">
        <v>345</v>
      </c>
    </row>
    <row r="5716" spans="1:7">
      <c r="A5716" s="95" t="s">
        <v>2600</v>
      </c>
      <c r="D5716" s="95" t="s">
        <v>400</v>
      </c>
      <c r="F5716" s="96">
        <v>26000</v>
      </c>
      <c r="G5716" s="95" t="s">
        <v>345</v>
      </c>
    </row>
    <row r="5717" spans="1:7">
      <c r="A5717" s="95" t="s">
        <v>2600</v>
      </c>
      <c r="D5717" s="95" t="s">
        <v>400</v>
      </c>
      <c r="F5717" s="96">
        <v>47000</v>
      </c>
      <c r="G5717" s="95" t="s">
        <v>345</v>
      </c>
    </row>
    <row r="5718" spans="1:7">
      <c r="A5718" s="95" t="s">
        <v>2601</v>
      </c>
      <c r="D5718" s="95" t="s">
        <v>400</v>
      </c>
      <c r="F5718" s="96">
        <v>78980</v>
      </c>
      <c r="G5718" s="95" t="s">
        <v>345</v>
      </c>
    </row>
    <row r="5719" spans="1:7">
      <c r="A5719" s="95" t="s">
        <v>2601</v>
      </c>
      <c r="D5719" s="95" t="s">
        <v>400</v>
      </c>
      <c r="F5719" s="96">
        <v>17949</v>
      </c>
      <c r="G5719" s="95" t="s">
        <v>345</v>
      </c>
    </row>
    <row r="5720" spans="1:7">
      <c r="A5720" s="95" t="s">
        <v>2602</v>
      </c>
      <c r="D5720" s="95" t="s">
        <v>9315</v>
      </c>
      <c r="F5720" s="96">
        <v>50000</v>
      </c>
      <c r="G5720" s="95" t="s">
        <v>345</v>
      </c>
    </row>
    <row r="5721" spans="1:7">
      <c r="A5721" s="95" t="s">
        <v>594</v>
      </c>
      <c r="D5721" s="95" t="s">
        <v>345</v>
      </c>
      <c r="E5721" s="96">
        <v>3740</v>
      </c>
      <c r="G5721" s="95" t="s">
        <v>345</v>
      </c>
    </row>
    <row r="5722" spans="1:7">
      <c r="A5722" s="95" t="s">
        <v>595</v>
      </c>
      <c r="D5722" s="95" t="s">
        <v>345</v>
      </c>
      <c r="E5722" s="96">
        <v>580994</v>
      </c>
      <c r="G5722" s="95" t="s">
        <v>345</v>
      </c>
    </row>
    <row r="5723" spans="1:7">
      <c r="A5723" s="95" t="s">
        <v>595</v>
      </c>
      <c r="D5723" s="95" t="s">
        <v>345</v>
      </c>
      <c r="E5723" s="95">
        <v>220</v>
      </c>
      <c r="G5723" s="95" t="s">
        <v>345</v>
      </c>
    </row>
    <row r="5724" spans="1:7">
      <c r="A5724" s="95" t="s">
        <v>595</v>
      </c>
      <c r="D5724" s="95" t="s">
        <v>345</v>
      </c>
      <c r="E5724" s="96">
        <v>-66407</v>
      </c>
      <c r="G5724" s="95" t="s">
        <v>345</v>
      </c>
    </row>
    <row r="5725" spans="1:7">
      <c r="A5725" s="95" t="s">
        <v>596</v>
      </c>
      <c r="D5725" s="95" t="s">
        <v>345</v>
      </c>
      <c r="E5725" s="95">
        <v>220</v>
      </c>
      <c r="G5725" s="95" t="s">
        <v>345</v>
      </c>
    </row>
    <row r="5726" spans="1:7">
      <c r="A5726" s="95" t="s">
        <v>597</v>
      </c>
      <c r="D5726" s="95" t="s">
        <v>400</v>
      </c>
      <c r="F5726" s="96">
        <v>1100000</v>
      </c>
      <c r="G5726" s="95" t="s">
        <v>345</v>
      </c>
    </row>
    <row r="5727" spans="1:7">
      <c r="A5727" s="95" t="s">
        <v>597</v>
      </c>
      <c r="D5727" s="95" t="s">
        <v>345</v>
      </c>
      <c r="E5727" s="96">
        <v>1100000</v>
      </c>
      <c r="G5727" s="95" t="s">
        <v>345</v>
      </c>
    </row>
    <row r="5728" spans="1:7">
      <c r="A5728" s="95" t="s">
        <v>597</v>
      </c>
      <c r="D5728" s="95" t="s">
        <v>479</v>
      </c>
      <c r="F5728" s="96">
        <v>88000</v>
      </c>
      <c r="G5728" s="95" t="s">
        <v>345</v>
      </c>
    </row>
    <row r="5729" spans="1:7">
      <c r="A5729" s="95" t="s">
        <v>597</v>
      </c>
      <c r="D5729" s="95" t="s">
        <v>479</v>
      </c>
      <c r="E5729" s="96">
        <v>88000</v>
      </c>
      <c r="G5729" s="95" t="s">
        <v>345</v>
      </c>
    </row>
    <row r="5730" spans="1:7">
      <c r="A5730" s="95" t="s">
        <v>597</v>
      </c>
      <c r="D5730" s="95" t="s">
        <v>345</v>
      </c>
      <c r="E5730" s="96">
        <v>3374221</v>
      </c>
      <c r="G5730" s="95" t="s">
        <v>345</v>
      </c>
    </row>
    <row r="5731" spans="1:7">
      <c r="A5731" s="95" t="s">
        <v>597</v>
      </c>
      <c r="D5731" s="95" t="s">
        <v>345</v>
      </c>
      <c r="E5731" s="96">
        <v>551600</v>
      </c>
      <c r="G5731" s="95" t="s">
        <v>345</v>
      </c>
    </row>
    <row r="5732" spans="1:7">
      <c r="A5732" s="95" t="s">
        <v>2603</v>
      </c>
      <c r="D5732" s="95" t="s">
        <v>9315</v>
      </c>
      <c r="F5732" s="96">
        <v>141750</v>
      </c>
      <c r="G5732" s="95" t="s">
        <v>345</v>
      </c>
    </row>
    <row r="5733" spans="1:7">
      <c r="A5733" s="95" t="s">
        <v>2603</v>
      </c>
      <c r="D5733" s="95" t="s">
        <v>9315</v>
      </c>
      <c r="F5733" s="96">
        <v>11000</v>
      </c>
      <c r="G5733" s="95" t="s">
        <v>345</v>
      </c>
    </row>
    <row r="5734" spans="1:7">
      <c r="A5734" s="95" t="s">
        <v>601</v>
      </c>
      <c r="D5734" s="95" t="s">
        <v>345</v>
      </c>
      <c r="E5734" s="96">
        <v>42000</v>
      </c>
      <c r="G5734" s="95" t="s">
        <v>345</v>
      </c>
    </row>
    <row r="5735" spans="1:7">
      <c r="A5735" s="95" t="s">
        <v>601</v>
      </c>
      <c r="D5735" s="95" t="s">
        <v>345</v>
      </c>
      <c r="E5735" s="96">
        <v>8001</v>
      </c>
      <c r="G5735" s="95" t="s">
        <v>345</v>
      </c>
    </row>
    <row r="5736" spans="1:7">
      <c r="A5736" s="95" t="s">
        <v>2604</v>
      </c>
      <c r="D5736" s="95" t="s">
        <v>562</v>
      </c>
      <c r="F5736" s="96">
        <v>37800</v>
      </c>
      <c r="G5736" s="95" t="s">
        <v>345</v>
      </c>
    </row>
    <row r="5737" spans="1:7">
      <c r="A5737" s="95" t="s">
        <v>2605</v>
      </c>
      <c r="D5737" s="95" t="s">
        <v>400</v>
      </c>
      <c r="F5737" s="96">
        <v>16500000</v>
      </c>
      <c r="G5737" s="95" t="s">
        <v>345</v>
      </c>
    </row>
    <row r="5738" spans="1:7">
      <c r="A5738" s="95" t="s">
        <v>2201</v>
      </c>
      <c r="D5738" s="95" t="s">
        <v>9315</v>
      </c>
      <c r="F5738" s="96">
        <v>503000</v>
      </c>
      <c r="G5738" s="95" t="s">
        <v>345</v>
      </c>
    </row>
    <row r="5739" spans="1:7">
      <c r="A5739" s="95" t="s">
        <v>2146</v>
      </c>
      <c r="D5739" s="95" t="s">
        <v>9315</v>
      </c>
      <c r="F5739" s="96">
        <v>20000</v>
      </c>
      <c r="G5739" s="95" t="s">
        <v>345</v>
      </c>
    </row>
    <row r="5740" spans="1:7">
      <c r="A5740" s="95" t="s">
        <v>2606</v>
      </c>
      <c r="D5740" s="95" t="s">
        <v>393</v>
      </c>
      <c r="F5740" s="96">
        <v>33000</v>
      </c>
      <c r="G5740" s="95" t="s">
        <v>345</v>
      </c>
    </row>
    <row r="5741" spans="1:7">
      <c r="A5741" s="95" t="s">
        <v>2606</v>
      </c>
      <c r="D5741" s="95" t="s">
        <v>393</v>
      </c>
      <c r="F5741" s="96">
        <v>33000</v>
      </c>
      <c r="G5741" s="95" t="s">
        <v>345</v>
      </c>
    </row>
    <row r="5742" spans="1:7">
      <c r="A5742" s="95" t="s">
        <v>2606</v>
      </c>
      <c r="D5742" s="95" t="s">
        <v>393</v>
      </c>
      <c r="F5742" s="96">
        <v>28000</v>
      </c>
      <c r="G5742" s="96">
        <v>197004233</v>
      </c>
    </row>
    <row r="5743" spans="1:7">
      <c r="A5743" s="95" t="s">
        <v>2607</v>
      </c>
      <c r="D5743" s="95" t="s">
        <v>9315</v>
      </c>
      <c r="F5743" s="96">
        <v>60000</v>
      </c>
      <c r="G5743" s="95" t="s">
        <v>345</v>
      </c>
    </row>
    <row r="5744" spans="1:7">
      <c r="A5744" s="95" t="s">
        <v>2608</v>
      </c>
      <c r="D5744" s="95" t="s">
        <v>9315</v>
      </c>
      <c r="F5744" s="96">
        <v>6300</v>
      </c>
      <c r="G5744" s="95" t="s">
        <v>345</v>
      </c>
    </row>
    <row r="5745" spans="1:7">
      <c r="A5745" s="95" t="s">
        <v>2609</v>
      </c>
      <c r="D5745" s="95" t="s">
        <v>400</v>
      </c>
      <c r="F5745" s="96">
        <v>40280</v>
      </c>
      <c r="G5745" s="95" t="s">
        <v>345</v>
      </c>
    </row>
    <row r="5746" spans="1:7">
      <c r="A5746" s="95" t="s">
        <v>2609</v>
      </c>
      <c r="D5746" s="95" t="s">
        <v>400</v>
      </c>
      <c r="F5746" s="96">
        <v>107800</v>
      </c>
      <c r="G5746" s="95" t="s">
        <v>345</v>
      </c>
    </row>
    <row r="5747" spans="1:7">
      <c r="A5747" s="95" t="s">
        <v>2610</v>
      </c>
      <c r="D5747" s="95" t="s">
        <v>400</v>
      </c>
      <c r="F5747" s="96">
        <v>68000</v>
      </c>
      <c r="G5747" s="95" t="s">
        <v>345</v>
      </c>
    </row>
    <row r="5748" spans="1:7">
      <c r="A5748" s="95" t="s">
        <v>2610</v>
      </c>
      <c r="D5748" s="95" t="s">
        <v>400</v>
      </c>
      <c r="F5748" s="96">
        <v>16000</v>
      </c>
      <c r="G5748" s="95" t="s">
        <v>345</v>
      </c>
    </row>
    <row r="5749" spans="1:7">
      <c r="A5749" s="95" t="s">
        <v>2610</v>
      </c>
      <c r="D5749" s="95" t="s">
        <v>400</v>
      </c>
      <c r="F5749" s="96">
        <v>34000</v>
      </c>
      <c r="G5749" s="95" t="s">
        <v>345</v>
      </c>
    </row>
    <row r="5750" spans="1:7">
      <c r="A5750" s="95" t="s">
        <v>2610</v>
      </c>
      <c r="D5750" s="95" t="s">
        <v>400</v>
      </c>
      <c r="F5750" s="96">
        <v>29500</v>
      </c>
      <c r="G5750" s="95" t="s">
        <v>345</v>
      </c>
    </row>
    <row r="5751" spans="1:7">
      <c r="A5751" s="95" t="s">
        <v>2610</v>
      </c>
      <c r="D5751" s="95" t="s">
        <v>400</v>
      </c>
      <c r="F5751" s="96">
        <v>33000</v>
      </c>
      <c r="G5751" s="95" t="s">
        <v>345</v>
      </c>
    </row>
    <row r="5752" spans="1:7">
      <c r="A5752" s="95" t="s">
        <v>2610</v>
      </c>
      <c r="D5752" s="95" t="s">
        <v>400</v>
      </c>
      <c r="F5752" s="96">
        <v>4850</v>
      </c>
      <c r="G5752" s="95" t="s">
        <v>345</v>
      </c>
    </row>
    <row r="5753" spans="1:7">
      <c r="A5753" s="95" t="s">
        <v>2610</v>
      </c>
      <c r="D5753" s="95" t="s">
        <v>400</v>
      </c>
      <c r="F5753" s="96">
        <v>27500</v>
      </c>
      <c r="G5753" s="95" t="s">
        <v>345</v>
      </c>
    </row>
    <row r="5754" spans="1:7">
      <c r="A5754" s="95" t="s">
        <v>2610</v>
      </c>
      <c r="D5754" s="95" t="s">
        <v>400</v>
      </c>
      <c r="F5754" s="96">
        <v>42000</v>
      </c>
      <c r="G5754" s="95" t="s">
        <v>345</v>
      </c>
    </row>
    <row r="5755" spans="1:7">
      <c r="A5755" s="95" t="s">
        <v>2610</v>
      </c>
      <c r="D5755" s="95" t="s">
        <v>400</v>
      </c>
      <c r="F5755" s="96">
        <v>33000</v>
      </c>
      <c r="G5755" s="95" t="s">
        <v>345</v>
      </c>
    </row>
    <row r="5756" spans="1:7">
      <c r="A5756" s="95" t="s">
        <v>2611</v>
      </c>
      <c r="D5756" s="95" t="s">
        <v>415</v>
      </c>
      <c r="F5756" s="96">
        <v>33000</v>
      </c>
      <c r="G5756" s="95" t="s">
        <v>345</v>
      </c>
    </row>
    <row r="5757" spans="1:7">
      <c r="A5757" s="95" t="s">
        <v>2612</v>
      </c>
      <c r="D5757" s="95" t="s">
        <v>415</v>
      </c>
      <c r="F5757" s="96">
        <v>7620</v>
      </c>
      <c r="G5757" s="95" t="s">
        <v>345</v>
      </c>
    </row>
    <row r="5758" spans="1:7">
      <c r="A5758" s="95" t="s">
        <v>2612</v>
      </c>
      <c r="D5758" s="95" t="s">
        <v>9315</v>
      </c>
      <c r="F5758" s="96">
        <v>1000000</v>
      </c>
      <c r="G5758" s="95" t="s">
        <v>345</v>
      </c>
    </row>
    <row r="5759" spans="1:7">
      <c r="A5759" s="95" t="s">
        <v>2613</v>
      </c>
      <c r="D5759" s="95" t="s">
        <v>415</v>
      </c>
      <c r="F5759" s="96">
        <v>3070</v>
      </c>
      <c r="G5759" s="95" t="s">
        <v>345</v>
      </c>
    </row>
    <row r="5760" spans="1:7">
      <c r="A5760" s="95" t="s">
        <v>2614</v>
      </c>
      <c r="D5760" s="95" t="s">
        <v>479</v>
      </c>
      <c r="F5760" s="96">
        <v>13000</v>
      </c>
      <c r="G5760" s="95" t="s">
        <v>345</v>
      </c>
    </row>
    <row r="5761" spans="1:7">
      <c r="A5761" s="95" t="s">
        <v>2614</v>
      </c>
      <c r="D5761" s="95" t="s">
        <v>562</v>
      </c>
      <c r="F5761" s="96">
        <v>8000</v>
      </c>
      <c r="G5761" s="95" t="s">
        <v>345</v>
      </c>
    </row>
    <row r="5762" spans="1:7">
      <c r="A5762" s="95" t="s">
        <v>2614</v>
      </c>
      <c r="D5762" s="95" t="s">
        <v>562</v>
      </c>
      <c r="F5762" s="96">
        <v>45000</v>
      </c>
      <c r="G5762" s="95" t="s">
        <v>345</v>
      </c>
    </row>
    <row r="5763" spans="1:7">
      <c r="A5763" s="95" t="s">
        <v>2615</v>
      </c>
      <c r="D5763" s="95" t="s">
        <v>9315</v>
      </c>
      <c r="F5763" s="96">
        <v>73000</v>
      </c>
      <c r="G5763" s="95" t="s">
        <v>345</v>
      </c>
    </row>
    <row r="5764" spans="1:7">
      <c r="A5764" s="95" t="s">
        <v>602</v>
      </c>
      <c r="D5764" s="95" t="s">
        <v>345</v>
      </c>
      <c r="E5764" s="96">
        <v>3080</v>
      </c>
      <c r="G5764" s="95" t="s">
        <v>345</v>
      </c>
    </row>
    <row r="5765" spans="1:7">
      <c r="A5765" s="95" t="s">
        <v>603</v>
      </c>
      <c r="D5765" s="95" t="s">
        <v>345</v>
      </c>
      <c r="E5765" s="96">
        <v>200870</v>
      </c>
      <c r="G5765" s="95" t="s">
        <v>345</v>
      </c>
    </row>
    <row r="5766" spans="1:7">
      <c r="A5766" s="95" t="s">
        <v>603</v>
      </c>
      <c r="D5766" s="95" t="s">
        <v>345</v>
      </c>
      <c r="E5766" s="96">
        <v>16500000</v>
      </c>
      <c r="G5766" s="95" t="s">
        <v>345</v>
      </c>
    </row>
    <row r="5767" spans="1:7">
      <c r="A5767" s="95" t="s">
        <v>603</v>
      </c>
      <c r="D5767" s="95" t="s">
        <v>345</v>
      </c>
      <c r="E5767" s="96">
        <v>306000</v>
      </c>
      <c r="G5767" s="95" t="s">
        <v>345</v>
      </c>
    </row>
    <row r="5768" spans="1:7">
      <c r="A5768" s="95" t="s">
        <v>603</v>
      </c>
      <c r="D5768" s="95" t="s">
        <v>345</v>
      </c>
      <c r="E5768" s="96">
        <v>154000</v>
      </c>
      <c r="G5768" s="95" t="s">
        <v>345</v>
      </c>
    </row>
    <row r="5769" spans="1:7">
      <c r="A5769" s="95" t="s">
        <v>604</v>
      </c>
      <c r="D5769" s="95" t="s">
        <v>345</v>
      </c>
      <c r="E5769" s="96">
        <v>407062</v>
      </c>
      <c r="G5769" s="95" t="s">
        <v>345</v>
      </c>
    </row>
    <row r="5770" spans="1:7">
      <c r="A5770" s="95" t="s">
        <v>604</v>
      </c>
      <c r="D5770" s="95" t="s">
        <v>345</v>
      </c>
      <c r="E5770" s="96">
        <v>-66087</v>
      </c>
      <c r="G5770" s="95" t="s">
        <v>345</v>
      </c>
    </row>
    <row r="5771" spans="1:7">
      <c r="A5771" s="95" t="s">
        <v>605</v>
      </c>
      <c r="D5771" s="95" t="s">
        <v>345</v>
      </c>
      <c r="E5771" s="96">
        <v>170500</v>
      </c>
      <c r="G5771" s="95" t="s">
        <v>345</v>
      </c>
    </row>
    <row r="5772" spans="1:7">
      <c r="A5772" s="95" t="s">
        <v>2616</v>
      </c>
      <c r="D5772" s="95" t="s">
        <v>9315</v>
      </c>
      <c r="F5772" s="96">
        <v>15000</v>
      </c>
      <c r="G5772" s="95" t="s">
        <v>345</v>
      </c>
    </row>
    <row r="5773" spans="1:7">
      <c r="A5773" s="95" t="s">
        <v>607</v>
      </c>
      <c r="D5773" s="95" t="s">
        <v>345</v>
      </c>
      <c r="E5773" s="96">
        <v>94221692</v>
      </c>
      <c r="G5773" s="95" t="s">
        <v>345</v>
      </c>
    </row>
    <row r="5774" spans="1:7">
      <c r="A5774" s="95" t="s">
        <v>607</v>
      </c>
      <c r="D5774" s="95" t="s">
        <v>345</v>
      </c>
      <c r="E5774" s="96">
        <v>7369500</v>
      </c>
      <c r="G5774" s="95" t="s">
        <v>345</v>
      </c>
    </row>
    <row r="5775" spans="1:7">
      <c r="A5775" s="95" t="s">
        <v>607</v>
      </c>
      <c r="D5775" s="95" t="s">
        <v>345</v>
      </c>
      <c r="E5775" s="96">
        <v>4162843</v>
      </c>
      <c r="G5775" s="95" t="s">
        <v>345</v>
      </c>
    </row>
    <row r="5776" spans="1:7">
      <c r="A5776" s="95" t="s">
        <v>608</v>
      </c>
      <c r="D5776" s="95" t="s">
        <v>345</v>
      </c>
      <c r="E5776" s="96">
        <v>41003</v>
      </c>
      <c r="G5776" s="95" t="s">
        <v>345</v>
      </c>
    </row>
    <row r="5777" spans="1:7">
      <c r="A5777" s="95" t="s">
        <v>609</v>
      </c>
      <c r="D5777" s="95" t="s">
        <v>345</v>
      </c>
      <c r="E5777" s="96">
        <v>2079</v>
      </c>
      <c r="G5777" s="95" t="s">
        <v>345</v>
      </c>
    </row>
    <row r="5778" spans="1:7">
      <c r="A5778" s="95" t="s">
        <v>2012</v>
      </c>
      <c r="D5778" s="95" t="s">
        <v>400</v>
      </c>
      <c r="F5778" s="96">
        <v>21323</v>
      </c>
      <c r="G5778" s="96">
        <v>75252934</v>
      </c>
    </row>
    <row r="5779" spans="1:7">
      <c r="A5779" s="95" t="s">
        <v>615</v>
      </c>
      <c r="D5779" s="95" t="s">
        <v>345</v>
      </c>
      <c r="E5779" s="96">
        <v>2860</v>
      </c>
      <c r="G5779" s="95" t="s">
        <v>345</v>
      </c>
    </row>
    <row r="5780" spans="1:7">
      <c r="A5780" s="95" t="s">
        <v>2617</v>
      </c>
      <c r="D5780" s="95" t="s">
        <v>393</v>
      </c>
      <c r="F5780" s="96">
        <v>33000</v>
      </c>
      <c r="G5780" s="96">
        <v>75283074</v>
      </c>
    </row>
    <row r="5781" spans="1:7">
      <c r="A5781" s="95" t="s">
        <v>616</v>
      </c>
      <c r="D5781" s="95" t="s">
        <v>345</v>
      </c>
      <c r="E5781" s="96">
        <v>1760</v>
      </c>
      <c r="G5781" s="96">
        <v>75281314</v>
      </c>
    </row>
    <row r="5782" spans="1:7">
      <c r="A5782" s="95" t="s">
        <v>2618</v>
      </c>
      <c r="D5782" s="95" t="s">
        <v>400</v>
      </c>
      <c r="F5782" s="96">
        <v>80000</v>
      </c>
      <c r="G5782" s="95" t="s">
        <v>345</v>
      </c>
    </row>
    <row r="5783" spans="1:7">
      <c r="A5783" s="95" t="s">
        <v>2618</v>
      </c>
      <c r="D5783" s="95" t="s">
        <v>400</v>
      </c>
      <c r="F5783" s="95">
        <v>700</v>
      </c>
      <c r="G5783" s="95" t="s">
        <v>345</v>
      </c>
    </row>
    <row r="5784" spans="1:7">
      <c r="A5784" s="95" t="s">
        <v>2619</v>
      </c>
      <c r="D5784" s="95" t="s">
        <v>400</v>
      </c>
      <c r="F5784" s="96">
        <v>55000</v>
      </c>
      <c r="G5784" s="95" t="s">
        <v>345</v>
      </c>
    </row>
    <row r="5785" spans="1:7">
      <c r="A5785" s="95" t="s">
        <v>2620</v>
      </c>
      <c r="D5785" s="95" t="s">
        <v>400</v>
      </c>
      <c r="F5785" s="96">
        <v>24450</v>
      </c>
      <c r="G5785" s="95" t="s">
        <v>345</v>
      </c>
    </row>
    <row r="5786" spans="1:7">
      <c r="A5786" s="95" t="s">
        <v>2620</v>
      </c>
      <c r="D5786" s="95" t="s">
        <v>400</v>
      </c>
      <c r="F5786" s="96">
        <v>29100</v>
      </c>
      <c r="G5786" s="95" t="s">
        <v>345</v>
      </c>
    </row>
    <row r="5787" spans="1:7">
      <c r="A5787" s="95" t="s">
        <v>2621</v>
      </c>
      <c r="D5787" s="95" t="s">
        <v>415</v>
      </c>
      <c r="F5787" s="96">
        <v>6100</v>
      </c>
      <c r="G5787" s="95" t="s">
        <v>345</v>
      </c>
    </row>
    <row r="5788" spans="1:7">
      <c r="A5788" s="95" t="s">
        <v>2622</v>
      </c>
      <c r="D5788" s="95" t="s">
        <v>400</v>
      </c>
      <c r="F5788" s="96">
        <v>39000</v>
      </c>
      <c r="G5788" s="95" t="s">
        <v>345</v>
      </c>
    </row>
    <row r="5789" spans="1:7">
      <c r="A5789" s="95" t="s">
        <v>2622</v>
      </c>
      <c r="D5789" s="95" t="s">
        <v>400</v>
      </c>
      <c r="F5789" s="96">
        <v>62200</v>
      </c>
      <c r="G5789" s="95" t="s">
        <v>345</v>
      </c>
    </row>
    <row r="5790" spans="1:7">
      <c r="A5790" s="95" t="s">
        <v>2622</v>
      </c>
      <c r="D5790" s="95" t="s">
        <v>400</v>
      </c>
      <c r="F5790" s="96">
        <v>38000</v>
      </c>
      <c r="G5790" s="95" t="s">
        <v>345</v>
      </c>
    </row>
    <row r="5791" spans="1:7">
      <c r="A5791" s="95" t="s">
        <v>2622</v>
      </c>
      <c r="D5791" s="95" t="s">
        <v>400</v>
      </c>
      <c r="F5791" s="96">
        <v>28500</v>
      </c>
      <c r="G5791" s="95" t="s">
        <v>345</v>
      </c>
    </row>
    <row r="5792" spans="1:7">
      <c r="A5792" s="95" t="s">
        <v>2622</v>
      </c>
      <c r="D5792" s="95" t="s">
        <v>400</v>
      </c>
      <c r="F5792" s="96">
        <v>30000</v>
      </c>
      <c r="G5792" s="95" t="s">
        <v>345</v>
      </c>
    </row>
    <row r="5793" spans="1:7">
      <c r="A5793" s="95" t="s">
        <v>2622</v>
      </c>
      <c r="D5793" s="95" t="s">
        <v>400</v>
      </c>
      <c r="F5793" s="96">
        <v>38000</v>
      </c>
      <c r="G5793" s="95" t="s">
        <v>345</v>
      </c>
    </row>
    <row r="5794" spans="1:7">
      <c r="A5794" s="95" t="s">
        <v>2622</v>
      </c>
      <c r="D5794" s="95" t="s">
        <v>400</v>
      </c>
      <c r="F5794" s="96">
        <v>36000</v>
      </c>
      <c r="G5794" s="95" t="s">
        <v>345</v>
      </c>
    </row>
    <row r="5795" spans="1:7">
      <c r="A5795" s="95" t="s">
        <v>617</v>
      </c>
      <c r="D5795" s="95" t="s">
        <v>345</v>
      </c>
      <c r="E5795" s="96">
        <v>3080</v>
      </c>
      <c r="G5795" s="95" t="s">
        <v>345</v>
      </c>
    </row>
    <row r="5796" spans="1:7">
      <c r="A5796" s="95" t="s">
        <v>618</v>
      </c>
      <c r="D5796" s="95" t="s">
        <v>345</v>
      </c>
      <c r="E5796" s="96">
        <v>193602</v>
      </c>
      <c r="G5796" s="95" t="s">
        <v>345</v>
      </c>
    </row>
    <row r="5797" spans="1:7">
      <c r="A5797" s="95" t="s">
        <v>620</v>
      </c>
      <c r="D5797" s="95" t="s">
        <v>345</v>
      </c>
      <c r="E5797" s="96">
        <v>440000</v>
      </c>
      <c r="G5797" s="95" t="s">
        <v>345</v>
      </c>
    </row>
    <row r="5798" spans="1:7">
      <c r="A5798" s="95" t="s">
        <v>621</v>
      </c>
      <c r="D5798" s="95" t="s">
        <v>345</v>
      </c>
      <c r="E5798" s="96">
        <v>36336</v>
      </c>
      <c r="G5798" s="95" t="s">
        <v>345</v>
      </c>
    </row>
    <row r="5799" spans="1:7">
      <c r="A5799" s="95" t="s">
        <v>2623</v>
      </c>
      <c r="D5799" s="95" t="s">
        <v>562</v>
      </c>
      <c r="F5799" s="96">
        <v>24000</v>
      </c>
      <c r="G5799" s="95" t="s">
        <v>345</v>
      </c>
    </row>
    <row r="5800" spans="1:7">
      <c r="A5800" s="95" t="s">
        <v>2013</v>
      </c>
      <c r="D5800" s="95" t="s">
        <v>9315</v>
      </c>
      <c r="F5800" s="96">
        <v>123406</v>
      </c>
      <c r="G5800" s="95" t="s">
        <v>345</v>
      </c>
    </row>
    <row r="5801" spans="1:7">
      <c r="A5801" s="95" t="s">
        <v>2013</v>
      </c>
      <c r="D5801" s="95" t="s">
        <v>9315</v>
      </c>
      <c r="F5801" s="96">
        <v>490098</v>
      </c>
      <c r="G5801" s="95" t="s">
        <v>345</v>
      </c>
    </row>
    <row r="5802" spans="1:7">
      <c r="A5802" s="95" t="s">
        <v>2013</v>
      </c>
      <c r="D5802" s="95" t="s">
        <v>400</v>
      </c>
      <c r="F5802" s="96">
        <v>30494</v>
      </c>
      <c r="G5802" s="95" t="s">
        <v>345</v>
      </c>
    </row>
    <row r="5803" spans="1:7">
      <c r="A5803" s="95" t="s">
        <v>2013</v>
      </c>
      <c r="D5803" s="95" t="s">
        <v>415</v>
      </c>
      <c r="F5803" s="96">
        <v>21781</v>
      </c>
      <c r="G5803" s="95" t="s">
        <v>345</v>
      </c>
    </row>
    <row r="5804" spans="1:7">
      <c r="A5804" s="95" t="s">
        <v>2013</v>
      </c>
      <c r="D5804" s="95" t="s">
        <v>400</v>
      </c>
      <c r="F5804" s="96">
        <v>44108</v>
      </c>
      <c r="G5804" s="95" t="s">
        <v>345</v>
      </c>
    </row>
    <row r="5805" spans="1:7">
      <c r="A5805" s="95" t="s">
        <v>2013</v>
      </c>
      <c r="D5805" s="95" t="s">
        <v>400</v>
      </c>
      <c r="F5805" s="96">
        <v>38118</v>
      </c>
      <c r="G5805" s="95" t="s">
        <v>345</v>
      </c>
    </row>
    <row r="5806" spans="1:7">
      <c r="A5806" s="95" t="s">
        <v>2013</v>
      </c>
      <c r="D5806" s="95" t="s">
        <v>479</v>
      </c>
      <c r="F5806" s="96">
        <v>38118</v>
      </c>
      <c r="G5806" s="95" t="s">
        <v>345</v>
      </c>
    </row>
    <row r="5807" spans="1:7">
      <c r="A5807" s="95" t="s">
        <v>2013</v>
      </c>
      <c r="D5807" s="95" t="s">
        <v>1958</v>
      </c>
      <c r="F5807" s="96">
        <v>20692</v>
      </c>
      <c r="G5807" s="95" t="s">
        <v>345</v>
      </c>
    </row>
    <row r="5808" spans="1:7">
      <c r="A5808" s="95" t="s">
        <v>2013</v>
      </c>
      <c r="D5808" s="95" t="s">
        <v>349</v>
      </c>
      <c r="F5808" s="96">
        <v>3850</v>
      </c>
      <c r="G5808" s="95" t="s">
        <v>345</v>
      </c>
    </row>
    <row r="5809" spans="1:7">
      <c r="A5809" s="95" t="s">
        <v>2013</v>
      </c>
      <c r="D5809" s="95" t="s">
        <v>349</v>
      </c>
      <c r="E5809" s="95">
        <v>43</v>
      </c>
      <c r="G5809" s="95" t="s">
        <v>345</v>
      </c>
    </row>
    <row r="5810" spans="1:7">
      <c r="A5810" s="95" t="s">
        <v>2013</v>
      </c>
      <c r="D5810" s="95" t="s">
        <v>349</v>
      </c>
      <c r="E5810" s="95">
        <v>45</v>
      </c>
      <c r="G5810" s="95" t="s">
        <v>345</v>
      </c>
    </row>
    <row r="5811" spans="1:7">
      <c r="A5811" s="95" t="s">
        <v>2624</v>
      </c>
      <c r="D5811" s="95" t="s">
        <v>349</v>
      </c>
      <c r="F5811" s="96">
        <v>1000</v>
      </c>
      <c r="G5811" s="95" t="s">
        <v>345</v>
      </c>
    </row>
    <row r="5812" spans="1:7">
      <c r="A5812" s="95" t="s">
        <v>2624</v>
      </c>
      <c r="D5812" s="95" t="s">
        <v>349</v>
      </c>
      <c r="F5812" s="96">
        <v>1000</v>
      </c>
      <c r="G5812" s="95" t="s">
        <v>345</v>
      </c>
    </row>
    <row r="5813" spans="1:7">
      <c r="A5813" s="95" t="s">
        <v>2625</v>
      </c>
      <c r="D5813" s="95" t="s">
        <v>415</v>
      </c>
      <c r="F5813" s="96">
        <v>68000</v>
      </c>
      <c r="G5813" s="95" t="s">
        <v>345</v>
      </c>
    </row>
    <row r="5814" spans="1:7">
      <c r="A5814" s="95" t="s">
        <v>2626</v>
      </c>
      <c r="D5814" s="95" t="s">
        <v>393</v>
      </c>
      <c r="F5814" s="96">
        <v>90000</v>
      </c>
      <c r="G5814" s="95" t="s">
        <v>345</v>
      </c>
    </row>
    <row r="5815" spans="1:7">
      <c r="A5815" s="95" t="s">
        <v>2627</v>
      </c>
      <c r="D5815" s="95" t="s">
        <v>1958</v>
      </c>
      <c r="F5815" s="96">
        <v>4900</v>
      </c>
      <c r="G5815" s="95" t="s">
        <v>345</v>
      </c>
    </row>
    <row r="5816" spans="1:7">
      <c r="A5816" s="95" t="s">
        <v>2628</v>
      </c>
      <c r="D5816" s="95" t="s">
        <v>393</v>
      </c>
      <c r="F5816" s="96">
        <v>25000</v>
      </c>
      <c r="G5816" s="96">
        <v>76099823</v>
      </c>
    </row>
    <row r="5817" spans="1:7">
      <c r="A5817" s="95" t="s">
        <v>2629</v>
      </c>
      <c r="D5817" s="95" t="s">
        <v>9315</v>
      </c>
      <c r="F5817" s="96">
        <v>75000</v>
      </c>
      <c r="G5817" s="95" t="s">
        <v>345</v>
      </c>
    </row>
    <row r="5818" spans="1:7">
      <c r="A5818" s="95" t="s">
        <v>2630</v>
      </c>
      <c r="D5818" s="95" t="s">
        <v>9315</v>
      </c>
      <c r="F5818" s="96">
        <v>14000</v>
      </c>
      <c r="G5818" s="95" t="s">
        <v>345</v>
      </c>
    </row>
    <row r="5819" spans="1:7">
      <c r="A5819" s="95" t="s">
        <v>2630</v>
      </c>
      <c r="D5819" s="95" t="s">
        <v>9315</v>
      </c>
      <c r="F5819" s="96">
        <v>3430</v>
      </c>
      <c r="G5819" s="95" t="s">
        <v>345</v>
      </c>
    </row>
    <row r="5820" spans="1:7">
      <c r="A5820" s="95" t="s">
        <v>2631</v>
      </c>
      <c r="D5820" s="95" t="s">
        <v>400</v>
      </c>
      <c r="F5820" s="96">
        <v>39200</v>
      </c>
      <c r="G5820" s="95" t="s">
        <v>345</v>
      </c>
    </row>
    <row r="5821" spans="1:7">
      <c r="A5821" s="95" t="s">
        <v>2631</v>
      </c>
      <c r="D5821" s="95" t="s">
        <v>400</v>
      </c>
      <c r="F5821" s="96">
        <v>64000</v>
      </c>
      <c r="G5821" s="95" t="s">
        <v>345</v>
      </c>
    </row>
    <row r="5822" spans="1:7">
      <c r="A5822" s="95" t="s">
        <v>2631</v>
      </c>
      <c r="D5822" s="95" t="s">
        <v>400</v>
      </c>
      <c r="F5822" s="96">
        <v>48000</v>
      </c>
      <c r="G5822" s="95" t="s">
        <v>345</v>
      </c>
    </row>
    <row r="5823" spans="1:7">
      <c r="A5823" s="95" t="s">
        <v>2631</v>
      </c>
      <c r="D5823" s="95" t="s">
        <v>400</v>
      </c>
      <c r="F5823" s="96">
        <v>26000</v>
      </c>
      <c r="G5823" s="95" t="s">
        <v>345</v>
      </c>
    </row>
    <row r="5824" spans="1:7">
      <c r="A5824" s="95" t="s">
        <v>2631</v>
      </c>
      <c r="D5824" s="95" t="s">
        <v>400</v>
      </c>
      <c r="F5824" s="96">
        <v>36400</v>
      </c>
      <c r="G5824" s="95" t="s">
        <v>345</v>
      </c>
    </row>
    <row r="5825" spans="1:7">
      <c r="A5825" s="95" t="s">
        <v>2631</v>
      </c>
      <c r="D5825" s="95" t="s">
        <v>400</v>
      </c>
      <c r="F5825" s="96">
        <v>27000</v>
      </c>
      <c r="G5825" s="95" t="s">
        <v>345</v>
      </c>
    </row>
    <row r="5826" spans="1:7">
      <c r="A5826" s="95" t="s">
        <v>2631</v>
      </c>
      <c r="D5826" s="95" t="s">
        <v>400</v>
      </c>
      <c r="F5826" s="96">
        <v>33000</v>
      </c>
      <c r="G5826" s="95" t="s">
        <v>345</v>
      </c>
    </row>
    <row r="5827" spans="1:7">
      <c r="A5827" s="95" t="s">
        <v>2631</v>
      </c>
      <c r="D5827" s="95" t="s">
        <v>400</v>
      </c>
      <c r="F5827" s="96">
        <v>39600</v>
      </c>
      <c r="G5827" s="95" t="s">
        <v>345</v>
      </c>
    </row>
    <row r="5828" spans="1:7">
      <c r="A5828" s="95" t="s">
        <v>2632</v>
      </c>
      <c r="D5828" s="95" t="s">
        <v>400</v>
      </c>
      <c r="F5828" s="96">
        <v>32300</v>
      </c>
      <c r="G5828" s="95" t="s">
        <v>345</v>
      </c>
    </row>
    <row r="5829" spans="1:7">
      <c r="A5829" s="95" t="s">
        <v>2633</v>
      </c>
      <c r="D5829" s="95" t="s">
        <v>562</v>
      </c>
      <c r="F5829" s="96">
        <v>3310</v>
      </c>
      <c r="G5829" s="95" t="s">
        <v>345</v>
      </c>
    </row>
    <row r="5830" spans="1:7">
      <c r="A5830" s="95" t="s">
        <v>2633</v>
      </c>
      <c r="D5830" s="95" t="s">
        <v>562</v>
      </c>
      <c r="F5830" s="96">
        <v>4550</v>
      </c>
      <c r="G5830" s="95" t="s">
        <v>345</v>
      </c>
    </row>
    <row r="5831" spans="1:7">
      <c r="A5831" s="95" t="s">
        <v>2634</v>
      </c>
      <c r="D5831" s="95" t="s">
        <v>415</v>
      </c>
      <c r="F5831" s="96">
        <v>30000</v>
      </c>
      <c r="G5831" s="95" t="s">
        <v>345</v>
      </c>
    </row>
    <row r="5832" spans="1:7">
      <c r="A5832" s="95" t="s">
        <v>622</v>
      </c>
      <c r="D5832" s="95" t="s">
        <v>345</v>
      </c>
      <c r="E5832" s="96">
        <v>2860</v>
      </c>
      <c r="G5832" s="95" t="s">
        <v>345</v>
      </c>
    </row>
    <row r="5833" spans="1:7">
      <c r="A5833" s="95" t="s">
        <v>624</v>
      </c>
      <c r="D5833" s="95" t="s">
        <v>345</v>
      </c>
      <c r="E5833" s="96">
        <v>153230</v>
      </c>
      <c r="G5833" s="95" t="s">
        <v>345</v>
      </c>
    </row>
    <row r="5834" spans="1:7">
      <c r="A5834" s="95" t="s">
        <v>624</v>
      </c>
      <c r="D5834" s="95" t="s">
        <v>345</v>
      </c>
      <c r="E5834" s="95">
        <v>220</v>
      </c>
      <c r="G5834" s="95" t="s">
        <v>345</v>
      </c>
    </row>
    <row r="5835" spans="1:7">
      <c r="A5835" s="95" t="s">
        <v>624</v>
      </c>
      <c r="D5835" s="95" t="s">
        <v>345</v>
      </c>
      <c r="E5835" s="96">
        <v>-17429</v>
      </c>
      <c r="G5835" s="95" t="s">
        <v>345</v>
      </c>
    </row>
    <row r="5836" spans="1:7">
      <c r="A5836" s="95" t="s">
        <v>628</v>
      </c>
      <c r="D5836" s="95" t="s">
        <v>345</v>
      </c>
      <c r="E5836" s="96">
        <v>5849</v>
      </c>
      <c r="G5836" s="95" t="s">
        <v>345</v>
      </c>
    </row>
    <row r="5837" spans="1:7">
      <c r="A5837" s="95" t="s">
        <v>629</v>
      </c>
      <c r="D5837" s="95" t="s">
        <v>345</v>
      </c>
      <c r="E5837" s="96">
        <v>421730</v>
      </c>
      <c r="G5837" s="95" t="s">
        <v>345</v>
      </c>
    </row>
    <row r="5838" spans="1:7">
      <c r="A5838" s="95" t="s">
        <v>629</v>
      </c>
      <c r="D5838" s="95" t="s">
        <v>345</v>
      </c>
      <c r="E5838" s="96">
        <v>1990120</v>
      </c>
      <c r="G5838" s="95" t="s">
        <v>345</v>
      </c>
    </row>
    <row r="5839" spans="1:7">
      <c r="A5839" s="95" t="s">
        <v>629</v>
      </c>
      <c r="D5839" s="95" t="s">
        <v>345</v>
      </c>
      <c r="E5839" s="96">
        <v>2192450</v>
      </c>
      <c r="G5839" s="95" t="s">
        <v>345</v>
      </c>
    </row>
    <row r="5840" spans="1:7">
      <c r="A5840" s="95" t="s">
        <v>629</v>
      </c>
      <c r="D5840" s="95" t="s">
        <v>345</v>
      </c>
      <c r="E5840" s="96">
        <v>2941097</v>
      </c>
      <c r="G5840" s="95" t="s">
        <v>345</v>
      </c>
    </row>
    <row r="5841" spans="1:7">
      <c r="A5841" s="95" t="s">
        <v>629</v>
      </c>
      <c r="D5841" s="95" t="s">
        <v>345</v>
      </c>
      <c r="E5841" s="96">
        <v>175720</v>
      </c>
      <c r="G5841" s="95" t="s">
        <v>345</v>
      </c>
    </row>
    <row r="5842" spans="1:7">
      <c r="A5842" s="95" t="s">
        <v>2635</v>
      </c>
      <c r="D5842" s="95" t="s">
        <v>415</v>
      </c>
      <c r="F5842" s="96">
        <v>8600</v>
      </c>
      <c r="G5842" s="95" t="s">
        <v>345</v>
      </c>
    </row>
    <row r="5843" spans="1:7">
      <c r="A5843" s="95" t="s">
        <v>2014</v>
      </c>
      <c r="D5843" s="95" t="s">
        <v>9315</v>
      </c>
      <c r="F5843" s="96">
        <v>46000</v>
      </c>
      <c r="G5843" s="95" t="s">
        <v>345</v>
      </c>
    </row>
    <row r="5844" spans="1:7">
      <c r="A5844" s="95" t="s">
        <v>2636</v>
      </c>
      <c r="D5844" s="95" t="s">
        <v>393</v>
      </c>
      <c r="F5844" s="96">
        <v>23000</v>
      </c>
      <c r="G5844" s="95" t="s">
        <v>345</v>
      </c>
    </row>
    <row r="5845" spans="1:7">
      <c r="A5845" s="95" t="s">
        <v>2636</v>
      </c>
      <c r="D5845" s="95" t="s">
        <v>393</v>
      </c>
      <c r="F5845" s="96">
        <v>25000</v>
      </c>
      <c r="G5845" s="96">
        <v>68812366</v>
      </c>
    </row>
    <row r="5846" spans="1:7">
      <c r="A5846" s="95" t="s">
        <v>2637</v>
      </c>
      <c r="D5846" s="95" t="s">
        <v>400</v>
      </c>
      <c r="F5846" s="96">
        <v>41280</v>
      </c>
      <c r="G5846" s="95" t="s">
        <v>345</v>
      </c>
    </row>
    <row r="5847" spans="1:7">
      <c r="A5847" s="95" t="s">
        <v>2637</v>
      </c>
      <c r="D5847" s="95" t="s">
        <v>400</v>
      </c>
      <c r="F5847" s="96">
        <v>96000</v>
      </c>
      <c r="G5847" s="95" t="s">
        <v>345</v>
      </c>
    </row>
    <row r="5848" spans="1:7">
      <c r="A5848" s="95" t="s">
        <v>2637</v>
      </c>
      <c r="D5848" s="95" t="s">
        <v>400</v>
      </c>
      <c r="F5848" s="96">
        <v>96000</v>
      </c>
      <c r="G5848" s="95" t="s">
        <v>345</v>
      </c>
    </row>
    <row r="5849" spans="1:7">
      <c r="A5849" s="95" t="s">
        <v>2637</v>
      </c>
      <c r="D5849" s="95" t="s">
        <v>400</v>
      </c>
      <c r="F5849" s="96">
        <v>102641</v>
      </c>
      <c r="G5849" s="95" t="s">
        <v>345</v>
      </c>
    </row>
    <row r="5850" spans="1:7">
      <c r="A5850" s="95" t="s">
        <v>2638</v>
      </c>
      <c r="D5850" s="95" t="s">
        <v>415</v>
      </c>
      <c r="F5850" s="96">
        <v>8000</v>
      </c>
      <c r="G5850" s="95" t="s">
        <v>345</v>
      </c>
    </row>
    <row r="5851" spans="1:7">
      <c r="A5851" s="95" t="s">
        <v>2639</v>
      </c>
      <c r="D5851" s="95" t="s">
        <v>9315</v>
      </c>
      <c r="F5851" s="96">
        <v>16800</v>
      </c>
      <c r="G5851" s="95" t="s">
        <v>345</v>
      </c>
    </row>
    <row r="5852" spans="1:7">
      <c r="A5852" s="95" t="s">
        <v>2640</v>
      </c>
      <c r="D5852" s="95" t="s">
        <v>415</v>
      </c>
      <c r="F5852" s="96">
        <v>6100</v>
      </c>
      <c r="G5852" s="95" t="s">
        <v>345</v>
      </c>
    </row>
    <row r="5853" spans="1:7">
      <c r="A5853" s="95" t="s">
        <v>2641</v>
      </c>
      <c r="D5853" s="95" t="s">
        <v>415</v>
      </c>
      <c r="F5853" s="96">
        <v>1800</v>
      </c>
      <c r="G5853" s="95" t="s">
        <v>345</v>
      </c>
    </row>
    <row r="5854" spans="1:7">
      <c r="A5854" s="95" t="s">
        <v>2641</v>
      </c>
      <c r="D5854" s="95" t="s">
        <v>415</v>
      </c>
      <c r="F5854" s="96">
        <v>50000</v>
      </c>
      <c r="G5854" s="95" t="s">
        <v>345</v>
      </c>
    </row>
    <row r="5855" spans="1:7">
      <c r="A5855" s="95" t="s">
        <v>2641</v>
      </c>
      <c r="D5855" s="95" t="s">
        <v>479</v>
      </c>
      <c r="F5855" s="96">
        <v>23000</v>
      </c>
      <c r="G5855" s="95" t="s">
        <v>345</v>
      </c>
    </row>
    <row r="5856" spans="1:7">
      <c r="A5856" s="95" t="s">
        <v>2641</v>
      </c>
      <c r="D5856" s="95" t="s">
        <v>479</v>
      </c>
      <c r="F5856" s="96">
        <v>30000</v>
      </c>
      <c r="G5856" s="95" t="s">
        <v>345</v>
      </c>
    </row>
    <row r="5857" spans="1:7">
      <c r="A5857" s="95" t="s">
        <v>2641</v>
      </c>
      <c r="D5857" s="95" t="s">
        <v>479</v>
      </c>
      <c r="F5857" s="96">
        <v>20000</v>
      </c>
      <c r="G5857" s="95" t="s">
        <v>345</v>
      </c>
    </row>
    <row r="5858" spans="1:7">
      <c r="A5858" s="95" t="s">
        <v>2641</v>
      </c>
      <c r="D5858" s="95" t="s">
        <v>479</v>
      </c>
      <c r="F5858" s="96">
        <v>43000</v>
      </c>
      <c r="G5858" s="95" t="s">
        <v>345</v>
      </c>
    </row>
    <row r="5859" spans="1:7">
      <c r="A5859" s="95" t="s">
        <v>2642</v>
      </c>
      <c r="D5859" s="95" t="s">
        <v>400</v>
      </c>
      <c r="F5859" s="96">
        <v>23700</v>
      </c>
      <c r="G5859" s="95" t="s">
        <v>345</v>
      </c>
    </row>
    <row r="5860" spans="1:7">
      <c r="A5860" s="95" t="s">
        <v>2642</v>
      </c>
      <c r="D5860" s="95" t="s">
        <v>400</v>
      </c>
      <c r="F5860" s="96">
        <v>27000</v>
      </c>
      <c r="G5860" s="95" t="s">
        <v>345</v>
      </c>
    </row>
    <row r="5861" spans="1:7">
      <c r="A5861" s="95" t="s">
        <v>2642</v>
      </c>
      <c r="D5861" s="95" t="s">
        <v>400</v>
      </c>
      <c r="F5861" s="96">
        <v>36000</v>
      </c>
      <c r="G5861" s="95" t="s">
        <v>345</v>
      </c>
    </row>
    <row r="5862" spans="1:7">
      <c r="A5862" s="95" t="s">
        <v>2642</v>
      </c>
      <c r="D5862" s="95" t="s">
        <v>400</v>
      </c>
      <c r="F5862" s="96">
        <v>30700</v>
      </c>
      <c r="G5862" s="95" t="s">
        <v>345</v>
      </c>
    </row>
    <row r="5863" spans="1:7">
      <c r="A5863" s="95" t="s">
        <v>2642</v>
      </c>
      <c r="D5863" s="95" t="s">
        <v>400</v>
      </c>
      <c r="F5863" s="96">
        <v>29500</v>
      </c>
      <c r="G5863" s="95" t="s">
        <v>345</v>
      </c>
    </row>
    <row r="5864" spans="1:7">
      <c r="A5864" s="95" t="s">
        <v>2642</v>
      </c>
      <c r="D5864" s="95" t="s">
        <v>400</v>
      </c>
      <c r="F5864" s="96">
        <v>36000</v>
      </c>
      <c r="G5864" s="95" t="s">
        <v>345</v>
      </c>
    </row>
    <row r="5865" spans="1:7">
      <c r="A5865" s="95" t="s">
        <v>2642</v>
      </c>
      <c r="D5865" s="95" t="s">
        <v>400</v>
      </c>
      <c r="F5865" s="96">
        <v>28000</v>
      </c>
      <c r="G5865" s="95" t="s">
        <v>345</v>
      </c>
    </row>
    <row r="5866" spans="1:7">
      <c r="A5866" s="95" t="s">
        <v>2642</v>
      </c>
      <c r="D5866" s="95" t="s">
        <v>400</v>
      </c>
      <c r="F5866" s="96">
        <v>36000</v>
      </c>
      <c r="G5866" s="95" t="s">
        <v>345</v>
      </c>
    </row>
    <row r="5867" spans="1:7">
      <c r="A5867" s="95" t="s">
        <v>2642</v>
      </c>
      <c r="D5867" s="95" t="s">
        <v>400</v>
      </c>
      <c r="F5867" s="96">
        <v>38000</v>
      </c>
      <c r="G5867" s="95" t="s">
        <v>345</v>
      </c>
    </row>
    <row r="5868" spans="1:7">
      <c r="A5868" s="95" t="s">
        <v>2643</v>
      </c>
      <c r="D5868" s="95" t="s">
        <v>479</v>
      </c>
      <c r="F5868" s="96">
        <v>8000</v>
      </c>
      <c r="G5868" s="95" t="s">
        <v>345</v>
      </c>
    </row>
    <row r="5869" spans="1:7">
      <c r="A5869" s="95" t="s">
        <v>2643</v>
      </c>
      <c r="D5869" s="95" t="s">
        <v>479</v>
      </c>
      <c r="F5869" s="96">
        <v>16000</v>
      </c>
      <c r="G5869" s="95" t="s">
        <v>345</v>
      </c>
    </row>
    <row r="5870" spans="1:7">
      <c r="A5870" s="95" t="s">
        <v>2643</v>
      </c>
      <c r="D5870" s="95" t="s">
        <v>479</v>
      </c>
      <c r="F5870" s="96">
        <v>5000</v>
      </c>
      <c r="G5870" s="95" t="s">
        <v>345</v>
      </c>
    </row>
    <row r="5871" spans="1:7">
      <c r="A5871" s="95" t="s">
        <v>2643</v>
      </c>
      <c r="D5871" s="95" t="s">
        <v>415</v>
      </c>
      <c r="F5871" s="96">
        <v>30000</v>
      </c>
      <c r="G5871" s="95" t="s">
        <v>345</v>
      </c>
    </row>
    <row r="5872" spans="1:7">
      <c r="A5872" s="95" t="s">
        <v>2643</v>
      </c>
      <c r="D5872" s="95" t="s">
        <v>415</v>
      </c>
      <c r="E5872" s="96">
        <v>1020</v>
      </c>
      <c r="G5872" s="95" t="s">
        <v>345</v>
      </c>
    </row>
    <row r="5873" spans="1:7">
      <c r="A5873" s="95" t="s">
        <v>2643</v>
      </c>
      <c r="D5873" s="95" t="s">
        <v>415</v>
      </c>
      <c r="F5873" s="96">
        <v>30000</v>
      </c>
      <c r="G5873" s="95" t="s">
        <v>345</v>
      </c>
    </row>
    <row r="5874" spans="1:7">
      <c r="A5874" s="95" t="s">
        <v>631</v>
      </c>
      <c r="D5874" s="95" t="s">
        <v>345</v>
      </c>
      <c r="E5874" s="96">
        <v>12980</v>
      </c>
      <c r="G5874" s="95" t="s">
        <v>345</v>
      </c>
    </row>
    <row r="5875" spans="1:7">
      <c r="A5875" s="95" t="s">
        <v>632</v>
      </c>
      <c r="D5875" s="95" t="s">
        <v>345</v>
      </c>
      <c r="E5875" s="96">
        <v>210442</v>
      </c>
      <c r="G5875" s="95" t="s">
        <v>345</v>
      </c>
    </row>
    <row r="5876" spans="1:7">
      <c r="A5876" s="95" t="s">
        <v>632</v>
      </c>
      <c r="D5876" s="95" t="s">
        <v>345</v>
      </c>
      <c r="E5876" s="95">
        <v>220</v>
      </c>
      <c r="G5876" s="95" t="s">
        <v>345</v>
      </c>
    </row>
    <row r="5877" spans="1:7">
      <c r="A5877" s="95" t="s">
        <v>632</v>
      </c>
      <c r="D5877" s="95" t="s">
        <v>345</v>
      </c>
      <c r="E5877" s="96">
        <v>-1777</v>
      </c>
      <c r="G5877" s="95" t="s">
        <v>345</v>
      </c>
    </row>
    <row r="5878" spans="1:7">
      <c r="A5878" s="95" t="s">
        <v>635</v>
      </c>
      <c r="D5878" s="95" t="s">
        <v>345</v>
      </c>
      <c r="E5878" s="96">
        <v>3748820</v>
      </c>
      <c r="G5878" s="95" t="s">
        <v>345</v>
      </c>
    </row>
    <row r="5879" spans="1:7">
      <c r="A5879" s="95" t="s">
        <v>635</v>
      </c>
      <c r="D5879" s="95" t="s">
        <v>345</v>
      </c>
      <c r="E5879" s="96">
        <v>430290</v>
      </c>
      <c r="G5879" s="95" t="s">
        <v>345</v>
      </c>
    </row>
    <row r="5880" spans="1:7">
      <c r="A5880" s="95" t="s">
        <v>635</v>
      </c>
      <c r="D5880" s="95" t="s">
        <v>345</v>
      </c>
      <c r="E5880" s="96">
        <v>4979520</v>
      </c>
      <c r="G5880" s="95" t="s">
        <v>345</v>
      </c>
    </row>
    <row r="5881" spans="1:7">
      <c r="A5881" s="95" t="s">
        <v>635</v>
      </c>
      <c r="D5881" s="95" t="s">
        <v>345</v>
      </c>
      <c r="E5881" s="96">
        <v>2248350</v>
      </c>
      <c r="G5881" s="95" t="s">
        <v>345</v>
      </c>
    </row>
    <row r="5882" spans="1:7">
      <c r="A5882" s="95" t="s">
        <v>2015</v>
      </c>
      <c r="D5882" s="95" t="s">
        <v>349</v>
      </c>
      <c r="F5882" s="96">
        <v>5280000</v>
      </c>
      <c r="G5882" s="95" t="s">
        <v>345</v>
      </c>
    </row>
    <row r="5883" spans="1:7">
      <c r="A5883" s="95" t="s">
        <v>636</v>
      </c>
      <c r="D5883" s="95" t="s">
        <v>345</v>
      </c>
      <c r="E5883" s="96">
        <v>6768000</v>
      </c>
      <c r="G5883" s="95" t="s">
        <v>345</v>
      </c>
    </row>
    <row r="5884" spans="1:7">
      <c r="A5884" s="95" t="s">
        <v>648</v>
      </c>
      <c r="D5884" s="95" t="s">
        <v>345</v>
      </c>
      <c r="E5884" s="96">
        <v>17186</v>
      </c>
      <c r="G5884" s="95" t="s">
        <v>345</v>
      </c>
    </row>
    <row r="5885" spans="1:7">
      <c r="A5885" s="95" t="s">
        <v>2149</v>
      </c>
      <c r="D5885" s="95" t="s">
        <v>9315</v>
      </c>
      <c r="F5885" s="96">
        <v>15000</v>
      </c>
      <c r="G5885" s="95" t="s">
        <v>345</v>
      </c>
    </row>
    <row r="5886" spans="1:7">
      <c r="A5886" s="95" t="s">
        <v>2644</v>
      </c>
      <c r="D5886" s="95" t="s">
        <v>415</v>
      </c>
      <c r="F5886" s="96">
        <v>35000</v>
      </c>
      <c r="G5886" s="95" t="s">
        <v>345</v>
      </c>
    </row>
    <row r="5887" spans="1:7">
      <c r="A5887" s="95" t="s">
        <v>2645</v>
      </c>
      <c r="D5887" s="95" t="s">
        <v>1958</v>
      </c>
      <c r="F5887" s="96">
        <v>3800</v>
      </c>
      <c r="G5887" s="95" t="s">
        <v>345</v>
      </c>
    </row>
    <row r="5888" spans="1:7">
      <c r="A5888" s="95" t="s">
        <v>2645</v>
      </c>
      <c r="D5888" s="95" t="s">
        <v>1958</v>
      </c>
      <c r="F5888" s="96">
        <v>2800</v>
      </c>
      <c r="G5888" s="95" t="s">
        <v>345</v>
      </c>
    </row>
    <row r="5889" spans="1:7">
      <c r="A5889" s="95" t="s">
        <v>2645</v>
      </c>
      <c r="D5889" s="95" t="s">
        <v>1958</v>
      </c>
      <c r="F5889" s="96">
        <v>1500</v>
      </c>
      <c r="G5889" s="95" t="s">
        <v>345</v>
      </c>
    </row>
    <row r="5890" spans="1:7">
      <c r="A5890" s="95" t="s">
        <v>2645</v>
      </c>
      <c r="D5890" s="95" t="s">
        <v>1958</v>
      </c>
      <c r="F5890" s="96">
        <v>1500</v>
      </c>
      <c r="G5890" s="95" t="s">
        <v>345</v>
      </c>
    </row>
    <row r="5891" spans="1:7">
      <c r="A5891" s="95" t="s">
        <v>2646</v>
      </c>
      <c r="D5891" s="95" t="s">
        <v>393</v>
      </c>
      <c r="F5891" s="96">
        <v>93000</v>
      </c>
      <c r="G5891" s="95" t="s">
        <v>345</v>
      </c>
    </row>
    <row r="5892" spans="1:7">
      <c r="A5892" s="95" t="s">
        <v>2646</v>
      </c>
      <c r="D5892" s="95" t="s">
        <v>393</v>
      </c>
      <c r="F5892" s="96">
        <v>16000</v>
      </c>
      <c r="G5892" s="95" t="s">
        <v>345</v>
      </c>
    </row>
    <row r="5893" spans="1:7">
      <c r="A5893" s="95" t="s">
        <v>2647</v>
      </c>
      <c r="D5893" s="95" t="s">
        <v>415</v>
      </c>
      <c r="F5893" s="96">
        <v>40000</v>
      </c>
      <c r="G5893" s="95" t="s">
        <v>345</v>
      </c>
    </row>
    <row r="5894" spans="1:7">
      <c r="A5894" s="95" t="s">
        <v>2647</v>
      </c>
      <c r="D5894" s="95" t="s">
        <v>415</v>
      </c>
      <c r="E5894" s="96">
        <v>1360</v>
      </c>
      <c r="G5894" s="96">
        <v>56793076</v>
      </c>
    </row>
    <row r="5895" spans="1:7">
      <c r="A5895" s="95" t="s">
        <v>653</v>
      </c>
      <c r="D5895" s="95" t="s">
        <v>345</v>
      </c>
      <c r="E5895" s="96">
        <v>2640</v>
      </c>
      <c r="G5895" s="95" t="s">
        <v>345</v>
      </c>
    </row>
    <row r="5896" spans="1:7">
      <c r="A5896" s="95" t="s">
        <v>2648</v>
      </c>
      <c r="D5896" s="95" t="s">
        <v>393</v>
      </c>
      <c r="F5896" s="96">
        <v>33000</v>
      </c>
      <c r="G5896" s="96">
        <v>56823436</v>
      </c>
    </row>
    <row r="5897" spans="1:7">
      <c r="A5897" s="95" t="s">
        <v>654</v>
      </c>
      <c r="D5897" s="95" t="s">
        <v>345</v>
      </c>
      <c r="E5897" s="96">
        <v>3080</v>
      </c>
      <c r="G5897" s="96">
        <v>56820356</v>
      </c>
    </row>
    <row r="5898" spans="1:7">
      <c r="A5898" s="95" t="s">
        <v>655</v>
      </c>
      <c r="D5898" s="95" t="s">
        <v>345</v>
      </c>
      <c r="E5898" s="96">
        <v>2860</v>
      </c>
      <c r="G5898" s="96">
        <v>56817496</v>
      </c>
    </row>
    <row r="5899" spans="1:7">
      <c r="A5899" s="95" t="s">
        <v>656</v>
      </c>
      <c r="D5899" s="95" t="s">
        <v>345</v>
      </c>
      <c r="E5899" s="96">
        <v>1320</v>
      </c>
      <c r="G5899" s="95" t="s">
        <v>345</v>
      </c>
    </row>
    <row r="5900" spans="1:7">
      <c r="A5900" s="95" t="s">
        <v>2649</v>
      </c>
      <c r="D5900" s="95" t="s">
        <v>393</v>
      </c>
      <c r="F5900" s="96">
        <v>33000</v>
      </c>
      <c r="G5900" s="96">
        <v>56849176</v>
      </c>
    </row>
    <row r="5901" spans="1:7">
      <c r="A5901" s="95" t="s">
        <v>2650</v>
      </c>
      <c r="D5901" s="95" t="s">
        <v>9315</v>
      </c>
      <c r="F5901" s="96">
        <v>34000</v>
      </c>
      <c r="G5901" s="95" t="s">
        <v>345</v>
      </c>
    </row>
    <row r="5902" spans="1:7">
      <c r="A5902" s="95" t="s">
        <v>2651</v>
      </c>
      <c r="D5902" s="95" t="s">
        <v>9315</v>
      </c>
      <c r="F5902" s="96">
        <v>55500</v>
      </c>
      <c r="G5902" s="95" t="s">
        <v>345</v>
      </c>
    </row>
    <row r="5903" spans="1:7">
      <c r="A5903" s="95" t="s">
        <v>2652</v>
      </c>
      <c r="D5903" s="95" t="s">
        <v>9315</v>
      </c>
      <c r="F5903" s="96">
        <v>50000</v>
      </c>
      <c r="G5903" s="95" t="s">
        <v>345</v>
      </c>
    </row>
    <row r="5904" spans="1:7">
      <c r="A5904" s="95" t="s">
        <v>2652</v>
      </c>
      <c r="D5904" s="95" t="s">
        <v>9315</v>
      </c>
      <c r="F5904" s="96">
        <v>14000</v>
      </c>
      <c r="G5904" s="95" t="s">
        <v>345</v>
      </c>
    </row>
    <row r="5905" spans="1:7">
      <c r="A5905" s="95" t="s">
        <v>2653</v>
      </c>
      <c r="D5905" s="95" t="s">
        <v>415</v>
      </c>
      <c r="F5905" s="96">
        <v>6100</v>
      </c>
      <c r="G5905" s="95" t="s">
        <v>345</v>
      </c>
    </row>
    <row r="5906" spans="1:7">
      <c r="A5906" s="95" t="s">
        <v>2654</v>
      </c>
      <c r="D5906" s="95" t="s">
        <v>400</v>
      </c>
      <c r="F5906" s="96">
        <v>36000</v>
      </c>
      <c r="G5906" s="95" t="s">
        <v>345</v>
      </c>
    </row>
    <row r="5907" spans="1:7">
      <c r="A5907" s="95" t="s">
        <v>2654</v>
      </c>
      <c r="D5907" s="95" t="s">
        <v>400</v>
      </c>
      <c r="F5907" s="96">
        <v>64000</v>
      </c>
      <c r="G5907" s="95" t="s">
        <v>345</v>
      </c>
    </row>
    <row r="5908" spans="1:7">
      <c r="A5908" s="95" t="s">
        <v>2654</v>
      </c>
      <c r="D5908" s="95" t="s">
        <v>400</v>
      </c>
      <c r="F5908" s="96">
        <v>25000</v>
      </c>
      <c r="G5908" s="95" t="s">
        <v>345</v>
      </c>
    </row>
    <row r="5909" spans="1:7">
      <c r="A5909" s="95" t="s">
        <v>2654</v>
      </c>
      <c r="D5909" s="95" t="s">
        <v>400</v>
      </c>
      <c r="F5909" s="96">
        <v>34000</v>
      </c>
      <c r="G5909" s="95" t="s">
        <v>345</v>
      </c>
    </row>
    <row r="5910" spans="1:7">
      <c r="A5910" s="95" t="s">
        <v>2654</v>
      </c>
      <c r="D5910" s="95" t="s">
        <v>400</v>
      </c>
      <c r="F5910" s="96">
        <v>21200</v>
      </c>
      <c r="G5910" s="95" t="s">
        <v>345</v>
      </c>
    </row>
    <row r="5911" spans="1:7">
      <c r="A5911" s="95" t="s">
        <v>2654</v>
      </c>
      <c r="D5911" s="95" t="s">
        <v>400</v>
      </c>
      <c r="F5911" s="96">
        <v>27000</v>
      </c>
      <c r="G5911" s="95" t="s">
        <v>345</v>
      </c>
    </row>
    <row r="5912" spans="1:7">
      <c r="A5912" s="95" t="s">
        <v>2654</v>
      </c>
      <c r="D5912" s="95" t="s">
        <v>400</v>
      </c>
      <c r="F5912" s="96">
        <v>36000</v>
      </c>
      <c r="G5912" s="95" t="s">
        <v>345</v>
      </c>
    </row>
    <row r="5913" spans="1:7">
      <c r="A5913" s="95" t="s">
        <v>2654</v>
      </c>
      <c r="D5913" s="95" t="s">
        <v>400</v>
      </c>
      <c r="F5913" s="96">
        <v>36000</v>
      </c>
      <c r="G5913" s="95" t="s">
        <v>345</v>
      </c>
    </row>
    <row r="5914" spans="1:7">
      <c r="A5914" s="95" t="s">
        <v>2655</v>
      </c>
      <c r="D5914" s="95" t="s">
        <v>415</v>
      </c>
      <c r="F5914" s="96">
        <v>65700</v>
      </c>
      <c r="G5914" s="95" t="s">
        <v>345</v>
      </c>
    </row>
    <row r="5915" spans="1:7">
      <c r="A5915" s="95" t="s">
        <v>657</v>
      </c>
      <c r="D5915" s="95" t="s">
        <v>345</v>
      </c>
      <c r="E5915" s="96">
        <v>4840</v>
      </c>
      <c r="G5915" s="95" t="s">
        <v>345</v>
      </c>
    </row>
    <row r="5916" spans="1:7">
      <c r="A5916" s="95" t="s">
        <v>659</v>
      </c>
      <c r="D5916" s="95" t="s">
        <v>345</v>
      </c>
      <c r="E5916" s="96">
        <v>24750</v>
      </c>
      <c r="G5916" s="95" t="s">
        <v>345</v>
      </c>
    </row>
    <row r="5917" spans="1:7">
      <c r="A5917" s="95" t="s">
        <v>659</v>
      </c>
      <c r="D5917" s="95" t="s">
        <v>345</v>
      </c>
      <c r="E5917" s="96">
        <v>11400</v>
      </c>
      <c r="G5917" s="95" t="s">
        <v>345</v>
      </c>
    </row>
    <row r="5918" spans="1:7">
      <c r="A5918" s="95" t="s">
        <v>659</v>
      </c>
      <c r="D5918" s="95" t="s">
        <v>345</v>
      </c>
      <c r="E5918" s="96">
        <v>24750</v>
      </c>
      <c r="G5918" s="95" t="s">
        <v>345</v>
      </c>
    </row>
    <row r="5919" spans="1:7">
      <c r="A5919" s="95" t="s">
        <v>659</v>
      </c>
      <c r="D5919" s="95" t="s">
        <v>345</v>
      </c>
      <c r="E5919" s="96">
        <v>44540</v>
      </c>
      <c r="G5919" s="95" t="s">
        <v>345</v>
      </c>
    </row>
    <row r="5920" spans="1:7">
      <c r="A5920" s="95" t="s">
        <v>659</v>
      </c>
      <c r="D5920" s="95" t="s">
        <v>345</v>
      </c>
      <c r="E5920" s="96">
        <v>24750</v>
      </c>
      <c r="G5920" s="95" t="s">
        <v>345</v>
      </c>
    </row>
    <row r="5921" spans="1:7">
      <c r="A5921" s="95" t="s">
        <v>659</v>
      </c>
      <c r="D5921" s="95" t="s">
        <v>345</v>
      </c>
      <c r="E5921" s="96">
        <v>24750</v>
      </c>
      <c r="G5921" s="95" t="s">
        <v>345</v>
      </c>
    </row>
    <row r="5922" spans="1:7">
      <c r="A5922" s="95" t="s">
        <v>659</v>
      </c>
      <c r="D5922" s="95" t="s">
        <v>345</v>
      </c>
      <c r="E5922" s="96">
        <v>44000</v>
      </c>
      <c r="G5922" s="95" t="s">
        <v>345</v>
      </c>
    </row>
    <row r="5923" spans="1:7">
      <c r="A5923" s="95" t="s">
        <v>659</v>
      </c>
      <c r="D5923" s="95" t="s">
        <v>345</v>
      </c>
      <c r="E5923" s="96">
        <v>70400</v>
      </c>
      <c r="G5923" s="95" t="s">
        <v>345</v>
      </c>
    </row>
    <row r="5924" spans="1:7">
      <c r="A5924" s="95" t="s">
        <v>660</v>
      </c>
      <c r="D5924" s="95" t="s">
        <v>345</v>
      </c>
      <c r="E5924" s="96">
        <v>50000</v>
      </c>
      <c r="G5924" s="95" t="s">
        <v>345</v>
      </c>
    </row>
    <row r="5925" spans="1:7">
      <c r="A5925" s="95" t="s">
        <v>661</v>
      </c>
      <c r="D5925" s="95" t="s">
        <v>345</v>
      </c>
      <c r="E5925" s="96">
        <v>18550</v>
      </c>
      <c r="G5925" s="95" t="s">
        <v>345</v>
      </c>
    </row>
    <row r="5926" spans="1:7">
      <c r="A5926" s="95" t="s">
        <v>662</v>
      </c>
      <c r="D5926" s="95" t="s">
        <v>345</v>
      </c>
      <c r="E5926" s="96">
        <v>3300</v>
      </c>
      <c r="G5926" s="95" t="s">
        <v>345</v>
      </c>
    </row>
    <row r="5927" spans="1:7">
      <c r="A5927" s="95" t="s">
        <v>665</v>
      </c>
      <c r="D5927" s="95" t="s">
        <v>345</v>
      </c>
      <c r="E5927" s="96">
        <v>101051</v>
      </c>
      <c r="G5927" s="95" t="s">
        <v>345</v>
      </c>
    </row>
    <row r="5928" spans="1:7">
      <c r="A5928" s="95" t="s">
        <v>665</v>
      </c>
      <c r="D5928" s="95" t="s">
        <v>345</v>
      </c>
      <c r="E5928" s="96">
        <v>2022</v>
      </c>
      <c r="G5928" s="95" t="s">
        <v>345</v>
      </c>
    </row>
    <row r="5929" spans="1:7">
      <c r="A5929" s="95" t="s">
        <v>666</v>
      </c>
      <c r="D5929" s="95" t="s">
        <v>345</v>
      </c>
      <c r="E5929" s="96">
        <v>585109</v>
      </c>
      <c r="G5929" s="95" t="s">
        <v>345</v>
      </c>
    </row>
    <row r="5930" spans="1:7">
      <c r="A5930" s="95" t="s">
        <v>666</v>
      </c>
      <c r="D5930" s="95" t="s">
        <v>345</v>
      </c>
      <c r="E5930" s="95">
        <v>220</v>
      </c>
      <c r="G5930" s="95" t="s">
        <v>345</v>
      </c>
    </row>
    <row r="5931" spans="1:7">
      <c r="A5931" s="95" t="s">
        <v>666</v>
      </c>
      <c r="D5931" s="95" t="s">
        <v>345</v>
      </c>
      <c r="E5931" s="96">
        <v>-149288</v>
      </c>
      <c r="G5931" s="95" t="s">
        <v>345</v>
      </c>
    </row>
    <row r="5932" spans="1:7">
      <c r="A5932" s="95" t="s">
        <v>676</v>
      </c>
      <c r="D5932" s="95" t="s">
        <v>345</v>
      </c>
      <c r="E5932" s="96">
        <v>673340</v>
      </c>
      <c r="G5932" s="95" t="s">
        <v>345</v>
      </c>
    </row>
    <row r="5933" spans="1:7">
      <c r="A5933" s="95" t="s">
        <v>676</v>
      </c>
      <c r="D5933" s="95" t="s">
        <v>345</v>
      </c>
      <c r="E5933" s="96">
        <v>302900</v>
      </c>
      <c r="G5933" s="95" t="s">
        <v>345</v>
      </c>
    </row>
    <row r="5934" spans="1:7">
      <c r="A5934" s="95" t="s">
        <v>676</v>
      </c>
      <c r="D5934" s="95" t="s">
        <v>345</v>
      </c>
      <c r="E5934" s="96">
        <v>1162198</v>
      </c>
      <c r="G5934" s="95" t="s">
        <v>345</v>
      </c>
    </row>
    <row r="5935" spans="1:7">
      <c r="A5935" s="95" t="s">
        <v>676</v>
      </c>
      <c r="D5935" s="95" t="s">
        <v>345</v>
      </c>
      <c r="E5935" s="96">
        <v>169150</v>
      </c>
      <c r="G5935" s="95" t="s">
        <v>345</v>
      </c>
    </row>
    <row r="5936" spans="1:7">
      <c r="A5936" s="95" t="s">
        <v>676</v>
      </c>
      <c r="D5936" s="95" t="s">
        <v>345</v>
      </c>
      <c r="E5936" s="96">
        <v>169300</v>
      </c>
      <c r="G5936" s="95" t="s">
        <v>345</v>
      </c>
    </row>
    <row r="5937" spans="1:7">
      <c r="A5937" s="95" t="s">
        <v>676</v>
      </c>
      <c r="D5937" s="95" t="s">
        <v>345</v>
      </c>
      <c r="E5937" s="96">
        <v>41452</v>
      </c>
      <c r="G5937" s="95" t="s">
        <v>345</v>
      </c>
    </row>
    <row r="5938" spans="1:7">
      <c r="A5938" s="95" t="s">
        <v>676</v>
      </c>
      <c r="D5938" s="95" t="s">
        <v>345</v>
      </c>
      <c r="E5938" s="96">
        <v>210500</v>
      </c>
      <c r="G5938" s="95" t="s">
        <v>345</v>
      </c>
    </row>
    <row r="5939" spans="1:7">
      <c r="A5939" s="95" t="s">
        <v>676</v>
      </c>
      <c r="D5939" s="95" t="s">
        <v>345</v>
      </c>
      <c r="E5939" s="96">
        <v>192922</v>
      </c>
      <c r="G5939" s="95" t="s">
        <v>345</v>
      </c>
    </row>
    <row r="5940" spans="1:7">
      <c r="A5940" s="95" t="s">
        <v>676</v>
      </c>
      <c r="D5940" s="95" t="s">
        <v>345</v>
      </c>
      <c r="E5940" s="96">
        <v>220138</v>
      </c>
      <c r="G5940" s="95" t="s">
        <v>345</v>
      </c>
    </row>
    <row r="5941" spans="1:7">
      <c r="A5941" s="95" t="s">
        <v>676</v>
      </c>
      <c r="D5941" s="95" t="s">
        <v>345</v>
      </c>
      <c r="E5941" s="96">
        <v>2565001</v>
      </c>
      <c r="G5941" s="95" t="s">
        <v>345</v>
      </c>
    </row>
    <row r="5942" spans="1:7">
      <c r="A5942" s="95" t="s">
        <v>676</v>
      </c>
      <c r="D5942" s="95" t="s">
        <v>345</v>
      </c>
      <c r="E5942" s="96">
        <v>860900</v>
      </c>
      <c r="G5942" s="95" t="s">
        <v>345</v>
      </c>
    </row>
    <row r="5943" spans="1:7">
      <c r="A5943" s="95" t="s">
        <v>676</v>
      </c>
      <c r="D5943" s="95" t="s">
        <v>345</v>
      </c>
      <c r="E5943" s="96">
        <v>233900</v>
      </c>
      <c r="G5943" s="95" t="s">
        <v>345</v>
      </c>
    </row>
    <row r="5944" spans="1:7">
      <c r="A5944" s="95" t="s">
        <v>676</v>
      </c>
      <c r="D5944" s="95" t="s">
        <v>345</v>
      </c>
      <c r="E5944" s="96">
        <v>905400</v>
      </c>
      <c r="G5944" s="95" t="s">
        <v>345</v>
      </c>
    </row>
    <row r="5945" spans="1:7">
      <c r="A5945" s="95" t="s">
        <v>676</v>
      </c>
      <c r="D5945" s="95" t="s">
        <v>345</v>
      </c>
      <c r="E5945" s="96">
        <v>405712</v>
      </c>
      <c r="G5945" s="95" t="s">
        <v>345</v>
      </c>
    </row>
    <row r="5946" spans="1:7">
      <c r="A5946" s="95" t="s">
        <v>676</v>
      </c>
      <c r="D5946" s="95" t="s">
        <v>345</v>
      </c>
      <c r="E5946" s="96">
        <v>167480</v>
      </c>
      <c r="G5946" s="95" t="s">
        <v>345</v>
      </c>
    </row>
    <row r="5947" spans="1:7">
      <c r="A5947" s="95" t="s">
        <v>676</v>
      </c>
      <c r="D5947" s="95" t="s">
        <v>345</v>
      </c>
      <c r="E5947" s="96">
        <v>174680</v>
      </c>
      <c r="G5947" s="95" t="s">
        <v>345</v>
      </c>
    </row>
    <row r="5948" spans="1:7">
      <c r="A5948" s="95" t="s">
        <v>676</v>
      </c>
      <c r="D5948" s="95" t="s">
        <v>345</v>
      </c>
      <c r="E5948" s="96">
        <v>89490</v>
      </c>
      <c r="G5948" s="95" t="s">
        <v>345</v>
      </c>
    </row>
    <row r="5949" spans="1:7">
      <c r="A5949" s="95" t="s">
        <v>676</v>
      </c>
      <c r="D5949" s="95" t="s">
        <v>345</v>
      </c>
      <c r="E5949" s="96">
        <v>323657</v>
      </c>
      <c r="G5949" s="95" t="s">
        <v>345</v>
      </c>
    </row>
    <row r="5950" spans="1:7">
      <c r="A5950" s="95" t="s">
        <v>676</v>
      </c>
      <c r="D5950" s="95" t="s">
        <v>345</v>
      </c>
      <c r="E5950" s="96">
        <v>204700</v>
      </c>
      <c r="G5950" s="95" t="s">
        <v>345</v>
      </c>
    </row>
    <row r="5951" spans="1:7">
      <c r="A5951" s="95" t="s">
        <v>676</v>
      </c>
      <c r="D5951" s="95" t="s">
        <v>345</v>
      </c>
      <c r="E5951" s="96">
        <v>48101</v>
      </c>
      <c r="G5951" s="95" t="s">
        <v>345</v>
      </c>
    </row>
    <row r="5952" spans="1:7">
      <c r="A5952" s="95" t="s">
        <v>676</v>
      </c>
      <c r="D5952" s="95" t="s">
        <v>345</v>
      </c>
      <c r="E5952" s="96">
        <v>194400</v>
      </c>
      <c r="G5952" s="95" t="s">
        <v>345</v>
      </c>
    </row>
    <row r="5953" spans="1:7">
      <c r="A5953" s="95" t="s">
        <v>676</v>
      </c>
      <c r="D5953" s="95" t="s">
        <v>345</v>
      </c>
      <c r="E5953" s="96">
        <v>177800</v>
      </c>
      <c r="G5953" s="95" t="s">
        <v>345</v>
      </c>
    </row>
    <row r="5954" spans="1:7">
      <c r="A5954" s="95" t="s">
        <v>676</v>
      </c>
      <c r="D5954" s="95" t="s">
        <v>345</v>
      </c>
      <c r="E5954" s="96">
        <v>234600</v>
      </c>
      <c r="G5954" s="95" t="s">
        <v>345</v>
      </c>
    </row>
    <row r="5955" spans="1:7">
      <c r="A5955" s="95" t="s">
        <v>676</v>
      </c>
      <c r="D5955" s="95" t="s">
        <v>345</v>
      </c>
      <c r="E5955" s="96">
        <v>256300</v>
      </c>
      <c r="G5955" s="95" t="s">
        <v>345</v>
      </c>
    </row>
    <row r="5956" spans="1:7">
      <c r="A5956" s="95" t="s">
        <v>676</v>
      </c>
      <c r="D5956" s="95" t="s">
        <v>345</v>
      </c>
      <c r="E5956" s="96">
        <v>66600</v>
      </c>
      <c r="G5956" s="95" t="s">
        <v>345</v>
      </c>
    </row>
    <row r="5957" spans="1:7">
      <c r="A5957" s="95" t="s">
        <v>676</v>
      </c>
      <c r="D5957" s="95" t="s">
        <v>345</v>
      </c>
      <c r="E5957" s="96">
        <v>40400</v>
      </c>
      <c r="G5957" s="95" t="s">
        <v>345</v>
      </c>
    </row>
    <row r="5958" spans="1:7">
      <c r="A5958" s="95" t="s">
        <v>676</v>
      </c>
      <c r="D5958" s="95" t="s">
        <v>345</v>
      </c>
      <c r="E5958" s="96">
        <v>79600</v>
      </c>
      <c r="G5958" s="95" t="s">
        <v>345</v>
      </c>
    </row>
    <row r="5959" spans="1:7">
      <c r="A5959" s="95" t="s">
        <v>676</v>
      </c>
      <c r="D5959" s="95" t="s">
        <v>345</v>
      </c>
      <c r="E5959" s="96">
        <v>18650</v>
      </c>
      <c r="G5959" s="95" t="s">
        <v>345</v>
      </c>
    </row>
    <row r="5960" spans="1:7">
      <c r="A5960" s="95" t="s">
        <v>676</v>
      </c>
      <c r="D5960" s="95" t="s">
        <v>345</v>
      </c>
      <c r="E5960" s="96">
        <v>27610</v>
      </c>
      <c r="G5960" s="95" t="s">
        <v>345</v>
      </c>
    </row>
    <row r="5961" spans="1:7">
      <c r="A5961" s="95" t="s">
        <v>676</v>
      </c>
      <c r="D5961" s="95" t="s">
        <v>345</v>
      </c>
      <c r="E5961" s="96">
        <v>15000</v>
      </c>
      <c r="G5961" s="95" t="s">
        <v>345</v>
      </c>
    </row>
    <row r="5962" spans="1:7">
      <c r="A5962" s="95" t="s">
        <v>676</v>
      </c>
      <c r="D5962" s="95" t="s">
        <v>345</v>
      </c>
      <c r="E5962" s="96">
        <v>8200</v>
      </c>
      <c r="G5962" s="95" t="s">
        <v>345</v>
      </c>
    </row>
    <row r="5963" spans="1:7">
      <c r="A5963" s="95" t="s">
        <v>2016</v>
      </c>
      <c r="D5963" s="95" t="s">
        <v>349</v>
      </c>
      <c r="F5963" s="96">
        <v>165000</v>
      </c>
      <c r="G5963" s="95" t="s">
        <v>345</v>
      </c>
    </row>
    <row r="5964" spans="1:7">
      <c r="A5964" s="95" t="s">
        <v>2151</v>
      </c>
      <c r="D5964" s="95" t="s">
        <v>9315</v>
      </c>
      <c r="F5964" s="96">
        <v>198000</v>
      </c>
      <c r="G5964" s="95" t="s">
        <v>345</v>
      </c>
    </row>
    <row r="5965" spans="1:7">
      <c r="A5965" s="95" t="s">
        <v>2656</v>
      </c>
      <c r="D5965" s="95" t="s">
        <v>562</v>
      </c>
      <c r="F5965" s="96">
        <v>40000</v>
      </c>
      <c r="G5965" s="95" t="s">
        <v>345</v>
      </c>
    </row>
    <row r="5966" spans="1:7">
      <c r="A5966" s="95" t="s">
        <v>2656</v>
      </c>
      <c r="D5966" s="95" t="s">
        <v>562</v>
      </c>
      <c r="F5966" s="96">
        <v>5000</v>
      </c>
      <c r="G5966" s="95" t="s">
        <v>345</v>
      </c>
    </row>
    <row r="5967" spans="1:7">
      <c r="A5967" s="95" t="s">
        <v>2018</v>
      </c>
      <c r="D5967" s="95" t="s">
        <v>415</v>
      </c>
      <c r="F5967" s="96">
        <v>216902</v>
      </c>
      <c r="G5967" s="95" t="s">
        <v>345</v>
      </c>
    </row>
    <row r="5968" spans="1:7">
      <c r="A5968" s="95" t="s">
        <v>2018</v>
      </c>
      <c r="D5968" s="95" t="s">
        <v>9315</v>
      </c>
      <c r="F5968" s="96">
        <v>11000</v>
      </c>
      <c r="G5968" s="95" t="s">
        <v>345</v>
      </c>
    </row>
    <row r="5969" spans="1:7">
      <c r="A5969" s="95" t="s">
        <v>2018</v>
      </c>
      <c r="D5969" s="95" t="s">
        <v>415</v>
      </c>
      <c r="F5969" s="96">
        <v>11408</v>
      </c>
      <c r="G5969" s="95" t="s">
        <v>345</v>
      </c>
    </row>
    <row r="5970" spans="1:7">
      <c r="A5970" s="95" t="s">
        <v>2018</v>
      </c>
      <c r="D5970" s="95" t="s">
        <v>415</v>
      </c>
      <c r="F5970" s="96">
        <v>11000</v>
      </c>
      <c r="G5970" s="95" t="s">
        <v>345</v>
      </c>
    </row>
    <row r="5971" spans="1:7">
      <c r="A5971" s="95" t="s">
        <v>2018</v>
      </c>
      <c r="D5971" s="95" t="s">
        <v>562</v>
      </c>
      <c r="F5971" s="96">
        <v>24750</v>
      </c>
      <c r="G5971" s="95" t="s">
        <v>345</v>
      </c>
    </row>
    <row r="5972" spans="1:7">
      <c r="A5972" s="95" t="s">
        <v>2018</v>
      </c>
      <c r="D5972" s="95" t="s">
        <v>415</v>
      </c>
      <c r="F5972" s="96">
        <v>24750</v>
      </c>
      <c r="G5972" s="95" t="s">
        <v>345</v>
      </c>
    </row>
    <row r="5973" spans="1:7">
      <c r="A5973" s="95" t="s">
        <v>2018</v>
      </c>
      <c r="D5973" s="95" t="s">
        <v>9315</v>
      </c>
      <c r="F5973" s="96">
        <v>11000</v>
      </c>
      <c r="G5973" s="95" t="s">
        <v>345</v>
      </c>
    </row>
    <row r="5974" spans="1:7">
      <c r="A5974" s="95" t="s">
        <v>2018</v>
      </c>
      <c r="D5974" s="95" t="s">
        <v>345</v>
      </c>
      <c r="E5974" s="95">
        <v>10</v>
      </c>
      <c r="G5974" s="95" t="s">
        <v>345</v>
      </c>
    </row>
    <row r="5975" spans="1:7">
      <c r="A5975" s="95" t="s">
        <v>2657</v>
      </c>
      <c r="D5975" s="95" t="s">
        <v>415</v>
      </c>
      <c r="F5975" s="96">
        <v>19500</v>
      </c>
      <c r="G5975" s="95" t="s">
        <v>345</v>
      </c>
    </row>
    <row r="5976" spans="1:7">
      <c r="A5976" s="95" t="s">
        <v>2657</v>
      </c>
      <c r="D5976" s="95" t="s">
        <v>415</v>
      </c>
      <c r="F5976" s="96">
        <v>13000</v>
      </c>
      <c r="G5976" s="95" t="s">
        <v>345</v>
      </c>
    </row>
    <row r="5977" spans="1:7">
      <c r="A5977" s="95" t="s">
        <v>2658</v>
      </c>
      <c r="D5977" s="95" t="s">
        <v>400</v>
      </c>
      <c r="F5977" s="96">
        <v>25513</v>
      </c>
      <c r="G5977" s="95" t="s">
        <v>345</v>
      </c>
    </row>
    <row r="5978" spans="1:7">
      <c r="A5978" s="95" t="s">
        <v>2659</v>
      </c>
      <c r="D5978" s="95" t="s">
        <v>1958</v>
      </c>
      <c r="F5978" s="96">
        <v>6500</v>
      </c>
      <c r="G5978" s="95" t="s">
        <v>345</v>
      </c>
    </row>
    <row r="5979" spans="1:7">
      <c r="A5979" s="95" t="s">
        <v>2659</v>
      </c>
      <c r="D5979" s="95" t="s">
        <v>1958</v>
      </c>
      <c r="F5979" s="96">
        <v>2800</v>
      </c>
      <c r="G5979" s="95" t="s">
        <v>345</v>
      </c>
    </row>
    <row r="5980" spans="1:7">
      <c r="A5980" s="95" t="s">
        <v>2660</v>
      </c>
      <c r="D5980" s="95" t="s">
        <v>1958</v>
      </c>
      <c r="F5980" s="96">
        <v>9400</v>
      </c>
      <c r="G5980" s="95" t="s">
        <v>345</v>
      </c>
    </row>
    <row r="5981" spans="1:7">
      <c r="A5981" s="95" t="s">
        <v>2661</v>
      </c>
      <c r="D5981" s="95" t="s">
        <v>393</v>
      </c>
      <c r="F5981" s="96">
        <v>30000</v>
      </c>
      <c r="G5981" s="95" t="s">
        <v>345</v>
      </c>
    </row>
    <row r="5982" spans="1:7">
      <c r="A5982" s="95" t="s">
        <v>2661</v>
      </c>
      <c r="D5982" s="95" t="s">
        <v>393</v>
      </c>
      <c r="F5982" s="96">
        <v>286500</v>
      </c>
      <c r="G5982" s="96">
        <v>47340464</v>
      </c>
    </row>
    <row r="5983" spans="1:7">
      <c r="A5983" s="95" t="s">
        <v>2662</v>
      </c>
      <c r="D5983" s="95" t="s">
        <v>9315</v>
      </c>
      <c r="F5983" s="96">
        <v>20000</v>
      </c>
      <c r="G5983" s="95" t="s">
        <v>345</v>
      </c>
    </row>
    <row r="5984" spans="1:7">
      <c r="A5984" s="95" t="s">
        <v>2663</v>
      </c>
      <c r="D5984" s="95" t="s">
        <v>415</v>
      </c>
      <c r="F5984" s="96">
        <v>54000</v>
      </c>
      <c r="G5984" s="95" t="s">
        <v>345</v>
      </c>
    </row>
    <row r="5985" spans="1:7">
      <c r="A5985" s="95" t="s">
        <v>2664</v>
      </c>
      <c r="D5985" s="95" t="s">
        <v>415</v>
      </c>
      <c r="F5985" s="96">
        <v>38000</v>
      </c>
      <c r="G5985" s="95" t="s">
        <v>345</v>
      </c>
    </row>
    <row r="5986" spans="1:7">
      <c r="A5986" s="95" t="s">
        <v>2665</v>
      </c>
      <c r="D5986" s="95" t="s">
        <v>400</v>
      </c>
      <c r="F5986" s="96">
        <v>28900</v>
      </c>
      <c r="G5986" s="95" t="s">
        <v>345</v>
      </c>
    </row>
    <row r="5987" spans="1:7">
      <c r="A5987" s="95" t="s">
        <v>2665</v>
      </c>
      <c r="D5987" s="95" t="s">
        <v>400</v>
      </c>
      <c r="F5987" s="96">
        <v>62200</v>
      </c>
      <c r="G5987" s="95" t="s">
        <v>345</v>
      </c>
    </row>
    <row r="5988" spans="1:7">
      <c r="A5988" s="95" t="s">
        <v>2665</v>
      </c>
      <c r="D5988" s="95" t="s">
        <v>400</v>
      </c>
      <c r="F5988" s="96">
        <v>40000</v>
      </c>
      <c r="G5988" s="95" t="s">
        <v>345</v>
      </c>
    </row>
    <row r="5989" spans="1:7">
      <c r="A5989" s="95" t="s">
        <v>2665</v>
      </c>
      <c r="D5989" s="95" t="s">
        <v>400</v>
      </c>
      <c r="F5989" s="96">
        <v>34000</v>
      </c>
      <c r="G5989" s="95" t="s">
        <v>345</v>
      </c>
    </row>
    <row r="5990" spans="1:7">
      <c r="A5990" s="95" t="s">
        <v>2665</v>
      </c>
      <c r="D5990" s="95" t="s">
        <v>400</v>
      </c>
      <c r="F5990" s="96">
        <v>26000</v>
      </c>
      <c r="G5990" s="95" t="s">
        <v>345</v>
      </c>
    </row>
    <row r="5991" spans="1:7">
      <c r="A5991" s="95" t="s">
        <v>2665</v>
      </c>
      <c r="D5991" s="95" t="s">
        <v>400</v>
      </c>
      <c r="F5991" s="96">
        <v>36000</v>
      </c>
      <c r="G5991" s="95" t="s">
        <v>345</v>
      </c>
    </row>
    <row r="5992" spans="1:7">
      <c r="A5992" s="95" t="s">
        <v>2665</v>
      </c>
      <c r="D5992" s="95" t="s">
        <v>400</v>
      </c>
      <c r="F5992" s="96">
        <v>26500</v>
      </c>
      <c r="G5992" s="95" t="s">
        <v>345</v>
      </c>
    </row>
    <row r="5993" spans="1:7">
      <c r="A5993" s="95" t="s">
        <v>2665</v>
      </c>
      <c r="D5993" s="95" t="s">
        <v>400</v>
      </c>
      <c r="F5993" s="96">
        <v>32000</v>
      </c>
      <c r="G5993" s="95" t="s">
        <v>345</v>
      </c>
    </row>
    <row r="5994" spans="1:7">
      <c r="A5994" s="95" t="s">
        <v>2665</v>
      </c>
      <c r="D5994" s="95" t="s">
        <v>400</v>
      </c>
      <c r="F5994" s="96">
        <v>26000</v>
      </c>
      <c r="G5994" s="95" t="s">
        <v>345</v>
      </c>
    </row>
    <row r="5995" spans="1:7">
      <c r="A5995" s="95" t="s">
        <v>677</v>
      </c>
      <c r="D5995" s="95" t="s">
        <v>345</v>
      </c>
      <c r="E5995" s="96">
        <v>2640</v>
      </c>
      <c r="G5995" s="95" t="s">
        <v>345</v>
      </c>
    </row>
    <row r="5996" spans="1:7">
      <c r="A5996" s="95" t="s">
        <v>678</v>
      </c>
      <c r="D5996" s="95" t="s">
        <v>345</v>
      </c>
      <c r="E5996" s="96">
        <v>247298</v>
      </c>
      <c r="G5996" s="95" t="s">
        <v>345</v>
      </c>
    </row>
    <row r="5997" spans="1:7">
      <c r="A5997" s="95" t="s">
        <v>678</v>
      </c>
      <c r="D5997" s="95" t="s">
        <v>345</v>
      </c>
      <c r="E5997" s="96">
        <v>-116703</v>
      </c>
      <c r="G5997" s="95" t="s">
        <v>345</v>
      </c>
    </row>
    <row r="5998" spans="1:7">
      <c r="A5998" s="95" t="s">
        <v>680</v>
      </c>
      <c r="D5998" s="95" t="s">
        <v>345</v>
      </c>
      <c r="E5998" s="96">
        <v>165000</v>
      </c>
      <c r="G5998" s="95" t="s">
        <v>345</v>
      </c>
    </row>
    <row r="5999" spans="1:7">
      <c r="A5999" s="95" t="s">
        <v>680</v>
      </c>
      <c r="D5999" s="95" t="s">
        <v>345</v>
      </c>
      <c r="E5999" s="96">
        <v>330000</v>
      </c>
      <c r="G5999" s="95" t="s">
        <v>345</v>
      </c>
    </row>
    <row r="6000" spans="1:7">
      <c r="A6000" s="95" t="s">
        <v>680</v>
      </c>
      <c r="D6000" s="95" t="s">
        <v>345</v>
      </c>
      <c r="E6000" s="96">
        <v>30800</v>
      </c>
      <c r="G6000" s="95" t="s">
        <v>345</v>
      </c>
    </row>
    <row r="6001" spans="1:7">
      <c r="A6001" s="95" t="s">
        <v>682</v>
      </c>
      <c r="D6001" s="95" t="s">
        <v>345</v>
      </c>
      <c r="E6001" s="95">
        <v>501</v>
      </c>
      <c r="G6001" s="95" t="s">
        <v>345</v>
      </c>
    </row>
    <row r="6002" spans="1:7">
      <c r="A6002" s="95" t="s">
        <v>682</v>
      </c>
      <c r="D6002" s="95" t="s">
        <v>345</v>
      </c>
      <c r="E6002" s="96">
        <v>3254</v>
      </c>
      <c r="G6002" s="95" t="s">
        <v>345</v>
      </c>
    </row>
    <row r="6003" spans="1:7">
      <c r="A6003" s="95" t="s">
        <v>2666</v>
      </c>
      <c r="D6003" s="95" t="s">
        <v>415</v>
      </c>
      <c r="F6003" s="96">
        <v>21800</v>
      </c>
      <c r="G6003" s="95" t="s">
        <v>345</v>
      </c>
    </row>
    <row r="6004" spans="1:7">
      <c r="A6004" s="95" t="s">
        <v>2666</v>
      </c>
      <c r="D6004" s="95" t="s">
        <v>415</v>
      </c>
      <c r="F6004" s="96">
        <v>38200</v>
      </c>
      <c r="G6004" s="95" t="s">
        <v>345</v>
      </c>
    </row>
    <row r="6005" spans="1:7">
      <c r="A6005" s="95" t="s">
        <v>2666</v>
      </c>
      <c r="D6005" s="95" t="s">
        <v>479</v>
      </c>
      <c r="F6005" s="96">
        <v>75400</v>
      </c>
      <c r="G6005" s="95" t="s">
        <v>345</v>
      </c>
    </row>
    <row r="6006" spans="1:7">
      <c r="A6006" s="95" t="s">
        <v>2666</v>
      </c>
      <c r="D6006" s="95" t="s">
        <v>415</v>
      </c>
      <c r="F6006" s="96">
        <v>47800</v>
      </c>
      <c r="G6006" s="95" t="s">
        <v>345</v>
      </c>
    </row>
    <row r="6007" spans="1:7">
      <c r="A6007" s="95" t="s">
        <v>2667</v>
      </c>
      <c r="D6007" s="95" t="s">
        <v>393</v>
      </c>
      <c r="F6007" s="96">
        <v>630000</v>
      </c>
      <c r="G6007" s="95" t="s">
        <v>345</v>
      </c>
    </row>
    <row r="6008" spans="1:7">
      <c r="A6008" s="95" t="s">
        <v>2667</v>
      </c>
      <c r="D6008" s="95" t="s">
        <v>393</v>
      </c>
      <c r="F6008" s="96">
        <v>20000</v>
      </c>
      <c r="G6008" s="96">
        <v>47934474</v>
      </c>
    </row>
    <row r="6009" spans="1:7">
      <c r="A6009" s="95" t="s">
        <v>2668</v>
      </c>
      <c r="D6009" s="95" t="s">
        <v>9315</v>
      </c>
      <c r="F6009" s="96">
        <v>50000</v>
      </c>
      <c r="G6009" s="95" t="s">
        <v>345</v>
      </c>
    </row>
    <row r="6010" spans="1:7">
      <c r="A6010" s="95" t="s">
        <v>2669</v>
      </c>
      <c r="D6010" s="95" t="s">
        <v>415</v>
      </c>
      <c r="F6010" s="96">
        <v>8000</v>
      </c>
      <c r="G6010" s="95" t="s">
        <v>345</v>
      </c>
    </row>
    <row r="6011" spans="1:7">
      <c r="A6011" s="95" t="s">
        <v>2670</v>
      </c>
      <c r="D6011" s="95" t="s">
        <v>9315</v>
      </c>
      <c r="F6011" s="96">
        <v>13000</v>
      </c>
      <c r="G6011" s="95" t="s">
        <v>345</v>
      </c>
    </row>
    <row r="6012" spans="1:7">
      <c r="A6012" s="95" t="s">
        <v>688</v>
      </c>
      <c r="D6012" s="95" t="s">
        <v>345</v>
      </c>
      <c r="E6012" s="96">
        <v>12356</v>
      </c>
      <c r="G6012" s="95" t="s">
        <v>345</v>
      </c>
    </row>
    <row r="6013" spans="1:7">
      <c r="A6013" s="95" t="s">
        <v>689</v>
      </c>
      <c r="D6013" s="95" t="s">
        <v>345</v>
      </c>
      <c r="E6013" s="96">
        <v>5390</v>
      </c>
      <c r="G6013" s="95" t="s">
        <v>345</v>
      </c>
    </row>
    <row r="6014" spans="1:7">
      <c r="A6014" s="95" t="s">
        <v>2671</v>
      </c>
      <c r="D6014" s="95" t="s">
        <v>400</v>
      </c>
      <c r="F6014" s="96">
        <v>27000</v>
      </c>
      <c r="G6014" s="95" t="s">
        <v>345</v>
      </c>
    </row>
    <row r="6015" spans="1:7">
      <c r="A6015" s="95" t="s">
        <v>2671</v>
      </c>
      <c r="D6015" s="95" t="s">
        <v>400</v>
      </c>
      <c r="F6015" s="96">
        <v>67000</v>
      </c>
      <c r="G6015" s="95" t="s">
        <v>345</v>
      </c>
    </row>
    <row r="6016" spans="1:7">
      <c r="A6016" s="95" t="s">
        <v>2671</v>
      </c>
      <c r="D6016" s="95" t="s">
        <v>400</v>
      </c>
      <c r="F6016" s="96">
        <v>42000</v>
      </c>
      <c r="G6016" s="95" t="s">
        <v>345</v>
      </c>
    </row>
    <row r="6017" spans="1:7">
      <c r="A6017" s="95" t="s">
        <v>2671</v>
      </c>
      <c r="D6017" s="95" t="s">
        <v>400</v>
      </c>
      <c r="F6017" s="96">
        <v>34000</v>
      </c>
      <c r="G6017" s="95" t="s">
        <v>345</v>
      </c>
    </row>
    <row r="6018" spans="1:7">
      <c r="A6018" s="95" t="s">
        <v>2671</v>
      </c>
      <c r="D6018" s="95" t="s">
        <v>400</v>
      </c>
      <c r="F6018" s="96">
        <v>22000</v>
      </c>
      <c r="G6018" s="95" t="s">
        <v>345</v>
      </c>
    </row>
    <row r="6019" spans="1:7">
      <c r="A6019" s="95" t="s">
        <v>2671</v>
      </c>
      <c r="D6019" s="95" t="s">
        <v>400</v>
      </c>
      <c r="F6019" s="96">
        <v>28000</v>
      </c>
      <c r="G6019" s="95" t="s">
        <v>345</v>
      </c>
    </row>
    <row r="6020" spans="1:7">
      <c r="A6020" s="95" t="s">
        <v>2671</v>
      </c>
      <c r="D6020" s="95" t="s">
        <v>400</v>
      </c>
      <c r="F6020" s="96">
        <v>30000</v>
      </c>
      <c r="G6020" s="95" t="s">
        <v>345</v>
      </c>
    </row>
    <row r="6021" spans="1:7">
      <c r="A6021" s="95" t="s">
        <v>2671</v>
      </c>
      <c r="D6021" s="95" t="s">
        <v>400</v>
      </c>
      <c r="F6021" s="96">
        <v>48000</v>
      </c>
      <c r="G6021" s="95" t="s">
        <v>345</v>
      </c>
    </row>
    <row r="6022" spans="1:7">
      <c r="A6022" s="95" t="s">
        <v>690</v>
      </c>
      <c r="D6022" s="95" t="s">
        <v>345</v>
      </c>
      <c r="E6022" s="96">
        <v>3080</v>
      </c>
      <c r="G6022" s="95" t="s">
        <v>345</v>
      </c>
    </row>
    <row r="6023" spans="1:7">
      <c r="A6023" s="95" t="s">
        <v>691</v>
      </c>
      <c r="D6023" s="95" t="s">
        <v>345</v>
      </c>
      <c r="E6023" s="96">
        <v>78448</v>
      </c>
      <c r="G6023" s="95" t="s">
        <v>345</v>
      </c>
    </row>
    <row r="6024" spans="1:7">
      <c r="A6024" s="95" t="s">
        <v>691</v>
      </c>
      <c r="D6024" s="95" t="s">
        <v>345</v>
      </c>
      <c r="E6024" s="96">
        <v>-210038</v>
      </c>
      <c r="G6024" s="95" t="s">
        <v>345</v>
      </c>
    </row>
    <row r="6025" spans="1:7">
      <c r="A6025" s="95" t="s">
        <v>2672</v>
      </c>
      <c r="D6025" s="95" t="s">
        <v>415</v>
      </c>
      <c r="F6025" s="96">
        <v>30500</v>
      </c>
      <c r="G6025" s="95" t="s">
        <v>345</v>
      </c>
    </row>
    <row r="6026" spans="1:7">
      <c r="A6026" s="95" t="s">
        <v>2672</v>
      </c>
      <c r="D6026" s="95" t="s">
        <v>415</v>
      </c>
      <c r="F6026" s="96">
        <v>24000</v>
      </c>
      <c r="G6026" s="95" t="s">
        <v>345</v>
      </c>
    </row>
    <row r="6027" spans="1:7">
      <c r="A6027" s="95" t="s">
        <v>2673</v>
      </c>
      <c r="D6027" s="95" t="s">
        <v>1958</v>
      </c>
      <c r="F6027" s="96">
        <v>5000</v>
      </c>
      <c r="G6027" s="95" t="s">
        <v>345</v>
      </c>
    </row>
    <row r="6028" spans="1:7">
      <c r="A6028" s="95" t="s">
        <v>2674</v>
      </c>
      <c r="D6028" s="95" t="s">
        <v>1958</v>
      </c>
      <c r="F6028" s="96">
        <v>17000</v>
      </c>
      <c r="G6028" s="95" t="s">
        <v>345</v>
      </c>
    </row>
    <row r="6029" spans="1:7">
      <c r="A6029" s="95" t="s">
        <v>2675</v>
      </c>
      <c r="D6029" s="95" t="s">
        <v>393</v>
      </c>
      <c r="F6029" s="96">
        <v>89900</v>
      </c>
      <c r="G6029" s="95" t="s">
        <v>345</v>
      </c>
    </row>
    <row r="6030" spans="1:7">
      <c r="A6030" s="95" t="s">
        <v>2676</v>
      </c>
      <c r="D6030" s="95" t="s">
        <v>415</v>
      </c>
      <c r="F6030" s="96">
        <v>40000</v>
      </c>
      <c r="G6030" s="95" t="s">
        <v>345</v>
      </c>
    </row>
    <row r="6031" spans="1:7">
      <c r="A6031" s="95" t="s">
        <v>2676</v>
      </c>
      <c r="D6031" s="95" t="s">
        <v>415</v>
      </c>
      <c r="E6031" s="96">
        <v>1360</v>
      </c>
      <c r="G6031" s="96">
        <v>48619278</v>
      </c>
    </row>
    <row r="6032" spans="1:7">
      <c r="A6032" s="95" t="s">
        <v>2677</v>
      </c>
      <c r="D6032" s="95" t="s">
        <v>9315</v>
      </c>
      <c r="F6032" s="96">
        <v>16000</v>
      </c>
      <c r="G6032" s="95" t="s">
        <v>345</v>
      </c>
    </row>
    <row r="6033" spans="1:7">
      <c r="A6033" s="95" t="s">
        <v>2678</v>
      </c>
      <c r="D6033" s="95" t="s">
        <v>400</v>
      </c>
      <c r="F6033" s="96">
        <v>25000</v>
      </c>
      <c r="G6033" s="95" t="s">
        <v>345</v>
      </c>
    </row>
    <row r="6034" spans="1:7">
      <c r="A6034" s="95" t="s">
        <v>2678</v>
      </c>
      <c r="D6034" s="95" t="s">
        <v>400</v>
      </c>
      <c r="F6034" s="96">
        <v>35400</v>
      </c>
      <c r="G6034" s="95" t="s">
        <v>345</v>
      </c>
    </row>
    <row r="6035" spans="1:7">
      <c r="A6035" s="95" t="s">
        <v>2678</v>
      </c>
      <c r="D6035" s="95" t="s">
        <v>400</v>
      </c>
      <c r="F6035" s="96">
        <v>39200</v>
      </c>
      <c r="G6035" s="95" t="s">
        <v>345</v>
      </c>
    </row>
    <row r="6036" spans="1:7">
      <c r="A6036" s="95" t="s">
        <v>2678</v>
      </c>
      <c r="D6036" s="95" t="s">
        <v>400</v>
      </c>
      <c r="F6036" s="96">
        <v>40000</v>
      </c>
      <c r="G6036" s="95" t="s">
        <v>345</v>
      </c>
    </row>
    <row r="6037" spans="1:7">
      <c r="A6037" s="95" t="s">
        <v>2678</v>
      </c>
      <c r="D6037" s="95" t="s">
        <v>400</v>
      </c>
      <c r="F6037" s="96">
        <v>24000</v>
      </c>
      <c r="G6037" s="95" t="s">
        <v>345</v>
      </c>
    </row>
    <row r="6038" spans="1:7">
      <c r="A6038" s="95" t="s">
        <v>2678</v>
      </c>
      <c r="D6038" s="95" t="s">
        <v>400</v>
      </c>
      <c r="F6038" s="96">
        <v>28000</v>
      </c>
      <c r="G6038" s="95" t="s">
        <v>345</v>
      </c>
    </row>
    <row r="6039" spans="1:7">
      <c r="A6039" s="95" t="s">
        <v>2678</v>
      </c>
      <c r="D6039" s="95" t="s">
        <v>400</v>
      </c>
      <c r="F6039" s="96">
        <v>32000</v>
      </c>
      <c r="G6039" s="95" t="s">
        <v>345</v>
      </c>
    </row>
    <row r="6040" spans="1:7">
      <c r="A6040" s="95" t="s">
        <v>2678</v>
      </c>
      <c r="D6040" s="95" t="s">
        <v>400</v>
      </c>
      <c r="F6040" s="96">
        <v>34000</v>
      </c>
      <c r="G6040" s="95" t="s">
        <v>345</v>
      </c>
    </row>
    <row r="6041" spans="1:7">
      <c r="A6041" s="95" t="s">
        <v>2678</v>
      </c>
      <c r="D6041" s="95" t="s">
        <v>400</v>
      </c>
      <c r="F6041" s="96">
        <v>4540</v>
      </c>
      <c r="G6041" s="95" t="s">
        <v>345</v>
      </c>
    </row>
    <row r="6042" spans="1:7">
      <c r="A6042" s="95" t="s">
        <v>2678</v>
      </c>
      <c r="D6042" s="95" t="s">
        <v>400</v>
      </c>
      <c r="F6042" s="96">
        <v>46040</v>
      </c>
      <c r="G6042" s="95" t="s">
        <v>345</v>
      </c>
    </row>
    <row r="6043" spans="1:7">
      <c r="A6043" s="95" t="s">
        <v>2678</v>
      </c>
      <c r="D6043" s="95" t="s">
        <v>400</v>
      </c>
      <c r="F6043" s="96">
        <v>21600</v>
      </c>
      <c r="G6043" s="95" t="s">
        <v>345</v>
      </c>
    </row>
    <row r="6044" spans="1:7">
      <c r="A6044" s="95" t="s">
        <v>2678</v>
      </c>
      <c r="D6044" s="95" t="s">
        <v>400</v>
      </c>
      <c r="F6044" s="96">
        <v>1000</v>
      </c>
      <c r="G6044" s="95" t="s">
        <v>345</v>
      </c>
    </row>
    <row r="6045" spans="1:7">
      <c r="A6045" s="95" t="s">
        <v>694</v>
      </c>
      <c r="D6045" s="95" t="s">
        <v>345</v>
      </c>
      <c r="E6045" s="96">
        <v>1980</v>
      </c>
      <c r="G6045" s="95" t="s">
        <v>345</v>
      </c>
    </row>
    <row r="6046" spans="1:7">
      <c r="A6046" s="95" t="s">
        <v>695</v>
      </c>
      <c r="D6046" s="95" t="s">
        <v>345</v>
      </c>
      <c r="E6046" s="96">
        <v>896470</v>
      </c>
      <c r="G6046" s="95" t="s">
        <v>345</v>
      </c>
    </row>
    <row r="6047" spans="1:7">
      <c r="A6047" s="95" t="s">
        <v>695</v>
      </c>
      <c r="D6047" s="95" t="s">
        <v>345</v>
      </c>
      <c r="E6047" s="95">
        <v>220</v>
      </c>
      <c r="G6047" s="95" t="s">
        <v>345</v>
      </c>
    </row>
    <row r="6048" spans="1:7">
      <c r="A6048" s="95" t="s">
        <v>695</v>
      </c>
      <c r="D6048" s="95" t="s">
        <v>345</v>
      </c>
      <c r="E6048" s="95">
        <v>220</v>
      </c>
      <c r="G6048" s="95" t="s">
        <v>345</v>
      </c>
    </row>
    <row r="6049" spans="1:7">
      <c r="A6049" s="95" t="s">
        <v>695</v>
      </c>
      <c r="D6049" s="95" t="s">
        <v>345</v>
      </c>
      <c r="E6049" s="96">
        <v>-180815</v>
      </c>
      <c r="G6049" s="95" t="s">
        <v>345</v>
      </c>
    </row>
    <row r="6050" spans="1:7">
      <c r="A6050" s="95" t="s">
        <v>696</v>
      </c>
      <c r="D6050" s="95" t="s">
        <v>345</v>
      </c>
      <c r="E6050" s="96">
        <v>11000</v>
      </c>
      <c r="G6050" s="95" t="s">
        <v>345</v>
      </c>
    </row>
    <row r="6051" spans="1:7">
      <c r="A6051" s="95" t="s">
        <v>696</v>
      </c>
      <c r="D6051" s="95" t="s">
        <v>345</v>
      </c>
      <c r="E6051" s="96">
        <v>11000</v>
      </c>
      <c r="G6051" s="95" t="s">
        <v>345</v>
      </c>
    </row>
    <row r="6052" spans="1:7">
      <c r="A6052" s="95" t="s">
        <v>700</v>
      </c>
      <c r="D6052" s="95" t="s">
        <v>345</v>
      </c>
      <c r="E6052" s="96">
        <v>18811</v>
      </c>
      <c r="G6052" s="95" t="s">
        <v>345</v>
      </c>
    </row>
    <row r="6053" spans="1:7">
      <c r="A6053" s="95" t="s">
        <v>2679</v>
      </c>
      <c r="D6053" s="95" t="s">
        <v>415</v>
      </c>
      <c r="F6053" s="96">
        <v>40000</v>
      </c>
      <c r="G6053" s="95" t="s">
        <v>345</v>
      </c>
    </row>
    <row r="6054" spans="1:7">
      <c r="A6054" s="95" t="s">
        <v>2680</v>
      </c>
      <c r="D6054" s="95" t="s">
        <v>415</v>
      </c>
      <c r="F6054" s="96">
        <v>24000</v>
      </c>
      <c r="G6054" s="95" t="s">
        <v>345</v>
      </c>
    </row>
    <row r="6055" spans="1:7">
      <c r="A6055" s="95" t="s">
        <v>2680</v>
      </c>
      <c r="D6055" s="95" t="s">
        <v>415</v>
      </c>
      <c r="F6055" s="96">
        <v>1000</v>
      </c>
      <c r="G6055" s="95" t="s">
        <v>345</v>
      </c>
    </row>
    <row r="6056" spans="1:7">
      <c r="A6056" s="95" t="s">
        <v>2680</v>
      </c>
      <c r="D6056" s="95" t="s">
        <v>415</v>
      </c>
      <c r="F6056" s="96">
        <v>24000</v>
      </c>
      <c r="G6056" s="95" t="s">
        <v>345</v>
      </c>
    </row>
    <row r="6057" spans="1:7">
      <c r="A6057" s="95" t="s">
        <v>2681</v>
      </c>
      <c r="D6057" s="95" t="s">
        <v>400</v>
      </c>
      <c r="F6057" s="96">
        <v>41011</v>
      </c>
      <c r="G6057" s="95" t="s">
        <v>345</v>
      </c>
    </row>
    <row r="6058" spans="1:7">
      <c r="A6058" s="95" t="s">
        <v>2682</v>
      </c>
      <c r="D6058" s="95" t="s">
        <v>1958</v>
      </c>
      <c r="F6058" s="96">
        <v>1500</v>
      </c>
      <c r="G6058" s="95" t="s">
        <v>345</v>
      </c>
    </row>
    <row r="6059" spans="1:7">
      <c r="A6059" s="95" t="s">
        <v>2683</v>
      </c>
      <c r="D6059" s="95" t="s">
        <v>1958</v>
      </c>
      <c r="F6059" s="96">
        <v>1500</v>
      </c>
      <c r="G6059" s="95" t="s">
        <v>345</v>
      </c>
    </row>
    <row r="6060" spans="1:7">
      <c r="A6060" s="95" t="s">
        <v>2683</v>
      </c>
      <c r="D6060" s="95" t="s">
        <v>1958</v>
      </c>
      <c r="F6060" s="96">
        <v>10600</v>
      </c>
      <c r="G6060" s="95" t="s">
        <v>345</v>
      </c>
    </row>
    <row r="6061" spans="1:7">
      <c r="A6061" s="95" t="s">
        <v>2684</v>
      </c>
      <c r="D6061" s="95" t="s">
        <v>393</v>
      </c>
      <c r="F6061" s="96">
        <v>59000</v>
      </c>
      <c r="G6061" s="95" t="s">
        <v>345</v>
      </c>
    </row>
    <row r="6062" spans="1:7">
      <c r="A6062" s="95" t="s">
        <v>2684</v>
      </c>
      <c r="D6062" s="95" t="s">
        <v>393</v>
      </c>
      <c r="F6062" s="96">
        <v>3000</v>
      </c>
      <c r="G6062" s="95" t="s">
        <v>345</v>
      </c>
    </row>
    <row r="6063" spans="1:7">
      <c r="A6063" s="95" t="s">
        <v>2684</v>
      </c>
      <c r="D6063" s="95" t="s">
        <v>393</v>
      </c>
      <c r="F6063" s="96">
        <v>33000</v>
      </c>
      <c r="G6063" s="96">
        <v>48445783</v>
      </c>
    </row>
    <row r="6064" spans="1:7">
      <c r="A6064" s="95" t="s">
        <v>2685</v>
      </c>
      <c r="D6064" s="95" t="s">
        <v>9315</v>
      </c>
      <c r="F6064" s="96">
        <v>14400</v>
      </c>
      <c r="G6064" s="95" t="s">
        <v>345</v>
      </c>
    </row>
    <row r="6065" spans="1:7">
      <c r="A6065" s="95" t="s">
        <v>2686</v>
      </c>
      <c r="D6065" s="95" t="s">
        <v>400</v>
      </c>
      <c r="F6065" s="96">
        <v>30000</v>
      </c>
      <c r="G6065" s="95" t="s">
        <v>345</v>
      </c>
    </row>
    <row r="6066" spans="1:7">
      <c r="A6066" s="95" t="s">
        <v>2686</v>
      </c>
      <c r="D6066" s="95" t="s">
        <v>400</v>
      </c>
      <c r="F6066" s="96">
        <v>77000</v>
      </c>
      <c r="G6066" s="95" t="s">
        <v>345</v>
      </c>
    </row>
    <row r="6067" spans="1:7">
      <c r="A6067" s="95" t="s">
        <v>2686</v>
      </c>
      <c r="D6067" s="95" t="s">
        <v>400</v>
      </c>
      <c r="F6067" s="96">
        <v>34000</v>
      </c>
      <c r="G6067" s="95" t="s">
        <v>345</v>
      </c>
    </row>
    <row r="6068" spans="1:7">
      <c r="A6068" s="95" t="s">
        <v>2686</v>
      </c>
      <c r="D6068" s="95" t="s">
        <v>400</v>
      </c>
      <c r="F6068" s="96">
        <v>29000</v>
      </c>
      <c r="G6068" s="95" t="s">
        <v>345</v>
      </c>
    </row>
    <row r="6069" spans="1:7">
      <c r="A6069" s="95" t="s">
        <v>2686</v>
      </c>
      <c r="D6069" s="95" t="s">
        <v>400</v>
      </c>
      <c r="F6069" s="96">
        <v>21500</v>
      </c>
      <c r="G6069" s="95" t="s">
        <v>345</v>
      </c>
    </row>
    <row r="6070" spans="1:7">
      <c r="A6070" s="95" t="s">
        <v>2686</v>
      </c>
      <c r="D6070" s="95" t="s">
        <v>400</v>
      </c>
      <c r="F6070" s="96">
        <v>24000</v>
      </c>
      <c r="G6070" s="95" t="s">
        <v>345</v>
      </c>
    </row>
    <row r="6071" spans="1:7">
      <c r="A6071" s="95" t="s">
        <v>2686</v>
      </c>
      <c r="D6071" s="95" t="s">
        <v>400</v>
      </c>
      <c r="F6071" s="96">
        <v>35500</v>
      </c>
      <c r="G6071" s="95" t="s">
        <v>345</v>
      </c>
    </row>
    <row r="6072" spans="1:7">
      <c r="A6072" s="95" t="s">
        <v>2686</v>
      </c>
      <c r="D6072" s="95" t="s">
        <v>400</v>
      </c>
      <c r="F6072" s="96">
        <v>40600</v>
      </c>
      <c r="G6072" s="95" t="s">
        <v>345</v>
      </c>
    </row>
    <row r="6073" spans="1:7">
      <c r="A6073" s="95" t="s">
        <v>2686</v>
      </c>
      <c r="D6073" s="95" t="s">
        <v>400</v>
      </c>
      <c r="F6073" s="96">
        <v>84300</v>
      </c>
      <c r="G6073" s="95" t="s">
        <v>345</v>
      </c>
    </row>
    <row r="6074" spans="1:7">
      <c r="A6074" s="95" t="s">
        <v>2687</v>
      </c>
      <c r="D6074" s="95" t="s">
        <v>415</v>
      </c>
      <c r="F6074" s="96">
        <v>48800</v>
      </c>
      <c r="G6074" s="95" t="s">
        <v>345</v>
      </c>
    </row>
    <row r="6075" spans="1:7">
      <c r="A6075" s="95" t="s">
        <v>701</v>
      </c>
      <c r="D6075" s="95" t="s">
        <v>345</v>
      </c>
      <c r="E6075" s="96">
        <v>3960</v>
      </c>
      <c r="G6075" s="95" t="s">
        <v>345</v>
      </c>
    </row>
    <row r="6076" spans="1:7">
      <c r="A6076" s="95" t="s">
        <v>703</v>
      </c>
      <c r="D6076" s="95" t="s">
        <v>345</v>
      </c>
      <c r="E6076" s="96">
        <v>136676</v>
      </c>
      <c r="G6076" s="95" t="s">
        <v>345</v>
      </c>
    </row>
    <row r="6077" spans="1:7">
      <c r="A6077" s="95" t="s">
        <v>703</v>
      </c>
      <c r="D6077" s="95" t="s">
        <v>345</v>
      </c>
      <c r="E6077" s="95">
        <v>220</v>
      </c>
      <c r="G6077" s="95" t="s">
        <v>345</v>
      </c>
    </row>
    <row r="6078" spans="1:7">
      <c r="A6078" s="95" t="s">
        <v>703</v>
      </c>
      <c r="D6078" s="95" t="s">
        <v>345</v>
      </c>
      <c r="E6078" s="96">
        <v>-24008</v>
      </c>
      <c r="G6078" s="95" t="s">
        <v>345</v>
      </c>
    </row>
    <row r="6079" spans="1:7">
      <c r="A6079" s="95" t="s">
        <v>2688</v>
      </c>
      <c r="D6079" s="95" t="s">
        <v>415</v>
      </c>
      <c r="F6079" s="96">
        <v>10000</v>
      </c>
      <c r="G6079" s="95" t="s">
        <v>345</v>
      </c>
    </row>
    <row r="6080" spans="1:7">
      <c r="A6080" s="95" t="s">
        <v>706</v>
      </c>
      <c r="D6080" s="95" t="s">
        <v>345</v>
      </c>
      <c r="E6080" s="96">
        <v>4340</v>
      </c>
      <c r="G6080" s="95" t="s">
        <v>345</v>
      </c>
    </row>
    <row r="6081" spans="1:7">
      <c r="A6081" s="95" t="s">
        <v>706</v>
      </c>
      <c r="D6081" s="95" t="s">
        <v>345</v>
      </c>
      <c r="E6081" s="96">
        <v>5558</v>
      </c>
      <c r="G6081" s="95" t="s">
        <v>345</v>
      </c>
    </row>
    <row r="6082" spans="1:7">
      <c r="A6082" s="95" t="s">
        <v>2689</v>
      </c>
      <c r="D6082" s="95" t="s">
        <v>415</v>
      </c>
      <c r="F6082" s="96">
        <v>7200</v>
      </c>
      <c r="G6082" s="95" t="s">
        <v>345</v>
      </c>
    </row>
    <row r="6083" spans="1:7">
      <c r="A6083" s="95" t="s">
        <v>2690</v>
      </c>
      <c r="D6083" s="95" t="s">
        <v>415</v>
      </c>
      <c r="F6083" s="96">
        <v>100000</v>
      </c>
      <c r="G6083" s="95" t="s">
        <v>345</v>
      </c>
    </row>
    <row r="6084" spans="1:7">
      <c r="A6084" s="95" t="s">
        <v>2690</v>
      </c>
      <c r="D6084" s="95" t="s">
        <v>400</v>
      </c>
      <c r="F6084" s="96">
        <v>32300</v>
      </c>
      <c r="G6084" s="95" t="s">
        <v>345</v>
      </c>
    </row>
    <row r="6085" spans="1:7">
      <c r="A6085" s="95" t="s">
        <v>2691</v>
      </c>
      <c r="D6085" s="95" t="s">
        <v>415</v>
      </c>
      <c r="F6085" s="96">
        <v>17000</v>
      </c>
      <c r="G6085" s="95" t="s">
        <v>345</v>
      </c>
    </row>
    <row r="6086" spans="1:7">
      <c r="A6086" s="95" t="s">
        <v>2692</v>
      </c>
      <c r="D6086" s="95" t="s">
        <v>1958</v>
      </c>
      <c r="F6086" s="96">
        <v>25800</v>
      </c>
      <c r="G6086" s="95" t="s">
        <v>345</v>
      </c>
    </row>
    <row r="6087" spans="1:7">
      <c r="A6087" s="95" t="s">
        <v>2693</v>
      </c>
      <c r="D6087" s="95" t="s">
        <v>393</v>
      </c>
      <c r="F6087" s="96">
        <v>33000</v>
      </c>
      <c r="G6087" s="96">
        <v>48983437</v>
      </c>
    </row>
    <row r="6088" spans="1:7">
      <c r="A6088" s="95" t="s">
        <v>707</v>
      </c>
      <c r="D6088" s="95" t="s">
        <v>345</v>
      </c>
      <c r="E6088" s="96">
        <v>2860</v>
      </c>
      <c r="G6088" s="95" t="s">
        <v>345</v>
      </c>
    </row>
    <row r="6089" spans="1:7">
      <c r="A6089" s="95" t="s">
        <v>2694</v>
      </c>
      <c r="D6089" s="95" t="s">
        <v>9315</v>
      </c>
      <c r="F6089" s="96">
        <v>60000</v>
      </c>
      <c r="G6089" s="95" t="s">
        <v>345</v>
      </c>
    </row>
    <row r="6090" spans="1:7">
      <c r="A6090" s="95" t="s">
        <v>2695</v>
      </c>
      <c r="D6090" s="95" t="s">
        <v>1958</v>
      </c>
      <c r="F6090" s="96">
        <v>1800</v>
      </c>
      <c r="G6090" s="95" t="s">
        <v>345</v>
      </c>
    </row>
    <row r="6091" spans="1:7">
      <c r="A6091" s="95" t="s">
        <v>2696</v>
      </c>
      <c r="D6091" s="95" t="s">
        <v>393</v>
      </c>
      <c r="F6091" s="96">
        <v>30000</v>
      </c>
      <c r="G6091" s="95" t="s">
        <v>345</v>
      </c>
    </row>
    <row r="6092" spans="1:7">
      <c r="A6092" s="95" t="s">
        <v>2696</v>
      </c>
      <c r="D6092" s="95" t="s">
        <v>393</v>
      </c>
      <c r="F6092" s="96">
        <v>33000</v>
      </c>
      <c r="G6092" s="95" t="s">
        <v>345</v>
      </c>
    </row>
    <row r="6093" spans="1:7">
      <c r="A6093" s="95" t="s">
        <v>2696</v>
      </c>
      <c r="D6093" s="95" t="s">
        <v>393</v>
      </c>
      <c r="F6093" s="96">
        <v>269500</v>
      </c>
      <c r="G6093" s="96">
        <v>49374877</v>
      </c>
    </row>
    <row r="6094" spans="1:7">
      <c r="A6094" s="95" t="s">
        <v>708</v>
      </c>
      <c r="D6094" s="95" t="s">
        <v>345</v>
      </c>
      <c r="E6094" s="96">
        <v>2200</v>
      </c>
      <c r="G6094" s="95" t="s">
        <v>345</v>
      </c>
    </row>
    <row r="6095" spans="1:7">
      <c r="A6095" s="95" t="s">
        <v>2697</v>
      </c>
      <c r="D6095" s="95" t="s">
        <v>393</v>
      </c>
      <c r="F6095" s="96">
        <v>96140</v>
      </c>
      <c r="G6095" s="95" t="s">
        <v>345</v>
      </c>
    </row>
    <row r="6096" spans="1:7">
      <c r="A6096" s="95" t="s">
        <v>2697</v>
      </c>
      <c r="D6096" s="95" t="s">
        <v>393</v>
      </c>
      <c r="E6096" s="96">
        <v>1980</v>
      </c>
      <c r="G6096" s="95" t="s">
        <v>345</v>
      </c>
    </row>
    <row r="6097" spans="1:7">
      <c r="A6097" s="95" t="s">
        <v>2019</v>
      </c>
      <c r="D6097" s="95" t="s">
        <v>479</v>
      </c>
      <c r="F6097" s="96">
        <v>1760000</v>
      </c>
      <c r="G6097" s="96">
        <v>51226837</v>
      </c>
    </row>
    <row r="6098" spans="1:7">
      <c r="A6098" s="95" t="s">
        <v>2698</v>
      </c>
      <c r="D6098" s="95" t="s">
        <v>415</v>
      </c>
      <c r="F6098" s="96">
        <v>6100</v>
      </c>
      <c r="G6098" s="95" t="s">
        <v>345</v>
      </c>
    </row>
    <row r="6099" spans="1:7">
      <c r="A6099" s="95" t="s">
        <v>2699</v>
      </c>
      <c r="D6099" s="95" t="s">
        <v>479</v>
      </c>
      <c r="F6099" s="96">
        <v>30000</v>
      </c>
      <c r="G6099" s="95" t="s">
        <v>345</v>
      </c>
    </row>
    <row r="6100" spans="1:7">
      <c r="A6100" s="95" t="s">
        <v>2699</v>
      </c>
      <c r="D6100" s="95" t="s">
        <v>415</v>
      </c>
      <c r="F6100" s="96">
        <v>1000</v>
      </c>
      <c r="G6100" s="95" t="s">
        <v>345</v>
      </c>
    </row>
    <row r="6101" spans="1:7">
      <c r="A6101" s="95" t="s">
        <v>2699</v>
      </c>
      <c r="D6101" s="95" t="s">
        <v>479</v>
      </c>
      <c r="F6101" s="96">
        <v>26000</v>
      </c>
      <c r="G6101" s="95" t="s">
        <v>345</v>
      </c>
    </row>
    <row r="6102" spans="1:7">
      <c r="A6102" s="95" t="s">
        <v>2699</v>
      </c>
      <c r="D6102" s="95" t="s">
        <v>479</v>
      </c>
      <c r="F6102" s="96">
        <v>22000</v>
      </c>
      <c r="G6102" s="95" t="s">
        <v>345</v>
      </c>
    </row>
    <row r="6103" spans="1:7">
      <c r="A6103" s="95" t="s">
        <v>2699</v>
      </c>
      <c r="D6103" s="95" t="s">
        <v>415</v>
      </c>
      <c r="F6103" s="96">
        <v>50000</v>
      </c>
      <c r="G6103" s="95" t="s">
        <v>345</v>
      </c>
    </row>
    <row r="6104" spans="1:7">
      <c r="A6104" s="95" t="s">
        <v>2699</v>
      </c>
      <c r="D6104" s="95" t="s">
        <v>479</v>
      </c>
      <c r="F6104" s="96">
        <v>19000</v>
      </c>
      <c r="G6104" s="95" t="s">
        <v>345</v>
      </c>
    </row>
    <row r="6105" spans="1:7">
      <c r="A6105" s="95" t="s">
        <v>2699</v>
      </c>
      <c r="D6105" s="95" t="s">
        <v>415</v>
      </c>
      <c r="F6105" s="96">
        <v>50000</v>
      </c>
      <c r="G6105" s="95" t="s">
        <v>345</v>
      </c>
    </row>
    <row r="6106" spans="1:7">
      <c r="A6106" s="95" t="s">
        <v>2699</v>
      </c>
      <c r="D6106" s="95" t="s">
        <v>479</v>
      </c>
      <c r="F6106" s="96">
        <v>250200</v>
      </c>
      <c r="G6106" s="95" t="s">
        <v>345</v>
      </c>
    </row>
    <row r="6107" spans="1:7">
      <c r="A6107" s="95" t="s">
        <v>2699</v>
      </c>
      <c r="D6107" s="95" t="s">
        <v>479</v>
      </c>
      <c r="F6107" s="96">
        <v>53500</v>
      </c>
      <c r="G6107" s="95" t="s">
        <v>345</v>
      </c>
    </row>
    <row r="6108" spans="1:7">
      <c r="A6108" s="95" t="s">
        <v>2699</v>
      </c>
      <c r="D6108" s="95" t="s">
        <v>479</v>
      </c>
      <c r="F6108" s="96">
        <v>15000</v>
      </c>
      <c r="G6108" s="95" t="s">
        <v>345</v>
      </c>
    </row>
    <row r="6109" spans="1:7">
      <c r="A6109" s="95" t="s">
        <v>2699</v>
      </c>
      <c r="D6109" s="95" t="s">
        <v>479</v>
      </c>
      <c r="F6109" s="95">
        <v>400</v>
      </c>
      <c r="G6109" s="95" t="s">
        <v>345</v>
      </c>
    </row>
    <row r="6110" spans="1:7">
      <c r="A6110" s="95" t="s">
        <v>2699</v>
      </c>
      <c r="D6110" s="95" t="s">
        <v>479</v>
      </c>
      <c r="F6110" s="96">
        <v>54000</v>
      </c>
      <c r="G6110" s="95" t="s">
        <v>345</v>
      </c>
    </row>
    <row r="6111" spans="1:7">
      <c r="A6111" s="95" t="s">
        <v>2700</v>
      </c>
      <c r="D6111" s="95" t="s">
        <v>400</v>
      </c>
      <c r="F6111" s="96">
        <v>21000</v>
      </c>
      <c r="G6111" s="95" t="s">
        <v>345</v>
      </c>
    </row>
    <row r="6112" spans="1:7">
      <c r="A6112" s="95" t="s">
        <v>2700</v>
      </c>
      <c r="D6112" s="95" t="s">
        <v>400</v>
      </c>
      <c r="F6112" s="96">
        <v>56500</v>
      </c>
      <c r="G6112" s="95" t="s">
        <v>345</v>
      </c>
    </row>
    <row r="6113" spans="1:7">
      <c r="A6113" s="95" t="s">
        <v>2700</v>
      </c>
      <c r="D6113" s="95" t="s">
        <v>400</v>
      </c>
      <c r="F6113" s="96">
        <v>36000</v>
      </c>
      <c r="G6113" s="95" t="s">
        <v>345</v>
      </c>
    </row>
    <row r="6114" spans="1:7">
      <c r="A6114" s="95" t="s">
        <v>2700</v>
      </c>
      <c r="D6114" s="95" t="s">
        <v>400</v>
      </c>
      <c r="F6114" s="96">
        <v>36000</v>
      </c>
      <c r="G6114" s="95" t="s">
        <v>345</v>
      </c>
    </row>
    <row r="6115" spans="1:7">
      <c r="A6115" s="95" t="s">
        <v>2700</v>
      </c>
      <c r="D6115" s="95" t="s">
        <v>400</v>
      </c>
      <c r="F6115" s="96">
        <v>34000</v>
      </c>
      <c r="G6115" s="95" t="s">
        <v>345</v>
      </c>
    </row>
    <row r="6116" spans="1:7">
      <c r="A6116" s="95" t="s">
        <v>2700</v>
      </c>
      <c r="D6116" s="95" t="s">
        <v>400</v>
      </c>
      <c r="F6116" s="96">
        <v>29500</v>
      </c>
      <c r="G6116" s="95" t="s">
        <v>345</v>
      </c>
    </row>
    <row r="6117" spans="1:7">
      <c r="A6117" s="95" t="s">
        <v>2700</v>
      </c>
      <c r="D6117" s="95" t="s">
        <v>400</v>
      </c>
      <c r="F6117" s="96">
        <v>41000</v>
      </c>
      <c r="G6117" s="95" t="s">
        <v>345</v>
      </c>
    </row>
    <row r="6118" spans="1:7">
      <c r="A6118" s="95" t="s">
        <v>2700</v>
      </c>
      <c r="D6118" s="95" t="s">
        <v>400</v>
      </c>
      <c r="F6118" s="96">
        <v>24000</v>
      </c>
      <c r="G6118" s="95" t="s">
        <v>345</v>
      </c>
    </row>
    <row r="6119" spans="1:7">
      <c r="A6119" s="95" t="s">
        <v>709</v>
      </c>
      <c r="D6119" s="95" t="s">
        <v>345</v>
      </c>
      <c r="E6119" s="96">
        <v>2640</v>
      </c>
      <c r="G6119" s="95" t="s">
        <v>345</v>
      </c>
    </row>
    <row r="6120" spans="1:7">
      <c r="A6120" s="95" t="s">
        <v>710</v>
      </c>
      <c r="D6120" s="95" t="s">
        <v>345</v>
      </c>
      <c r="E6120" s="96">
        <v>302584</v>
      </c>
      <c r="G6120" s="95" t="s">
        <v>345</v>
      </c>
    </row>
    <row r="6121" spans="1:7">
      <c r="A6121" s="95" t="s">
        <v>710</v>
      </c>
      <c r="D6121" s="95" t="s">
        <v>345</v>
      </c>
      <c r="E6121" s="95">
        <v>220</v>
      </c>
      <c r="G6121" s="95" t="s">
        <v>345</v>
      </c>
    </row>
    <row r="6122" spans="1:7">
      <c r="A6122" s="95" t="s">
        <v>710</v>
      </c>
      <c r="D6122" s="95" t="s">
        <v>345</v>
      </c>
      <c r="E6122" s="96">
        <v>-36181</v>
      </c>
      <c r="G6122" s="95" t="s">
        <v>345</v>
      </c>
    </row>
    <row r="6123" spans="1:7">
      <c r="A6123" s="95" t="s">
        <v>2701</v>
      </c>
      <c r="D6123" s="95" t="s">
        <v>9315</v>
      </c>
      <c r="F6123" s="96">
        <v>7000</v>
      </c>
      <c r="G6123" s="95" t="s">
        <v>345</v>
      </c>
    </row>
    <row r="6124" spans="1:7">
      <c r="A6124" s="95" t="s">
        <v>2702</v>
      </c>
      <c r="D6124" s="95" t="s">
        <v>9315</v>
      </c>
      <c r="F6124" s="96">
        <v>15000</v>
      </c>
      <c r="G6124" s="95" t="s">
        <v>345</v>
      </c>
    </row>
    <row r="6125" spans="1:7">
      <c r="A6125" s="95" t="s">
        <v>712</v>
      </c>
      <c r="D6125" s="95" t="s">
        <v>345</v>
      </c>
      <c r="E6125" s="96">
        <v>19119</v>
      </c>
      <c r="G6125" s="95" t="s">
        <v>345</v>
      </c>
    </row>
    <row r="6126" spans="1:7">
      <c r="A6126" s="95" t="s">
        <v>713</v>
      </c>
      <c r="D6126" s="95" t="s">
        <v>345</v>
      </c>
      <c r="E6126" s="96">
        <v>1485780</v>
      </c>
      <c r="G6126" s="95" t="s">
        <v>345</v>
      </c>
    </row>
    <row r="6127" spans="1:7">
      <c r="A6127" s="95" t="s">
        <v>713</v>
      </c>
      <c r="D6127" s="95" t="s">
        <v>345</v>
      </c>
      <c r="E6127" s="96">
        <v>77000</v>
      </c>
      <c r="G6127" s="95" t="s">
        <v>345</v>
      </c>
    </row>
    <row r="6128" spans="1:7">
      <c r="A6128" s="95" t="s">
        <v>713</v>
      </c>
      <c r="D6128" s="95" t="s">
        <v>345</v>
      </c>
      <c r="E6128" s="96">
        <v>110000</v>
      </c>
      <c r="G6128" s="95" t="s">
        <v>345</v>
      </c>
    </row>
    <row r="6129" spans="1:7">
      <c r="A6129" s="95" t="s">
        <v>713</v>
      </c>
      <c r="D6129" s="95" t="s">
        <v>345</v>
      </c>
      <c r="E6129" s="96">
        <v>38110</v>
      </c>
      <c r="G6129" s="95" t="s">
        <v>345</v>
      </c>
    </row>
    <row r="6130" spans="1:7">
      <c r="A6130" s="95" t="s">
        <v>713</v>
      </c>
      <c r="D6130" s="95" t="s">
        <v>345</v>
      </c>
      <c r="E6130" s="96">
        <v>11000</v>
      </c>
      <c r="G6130" s="95" t="s">
        <v>345</v>
      </c>
    </row>
    <row r="6131" spans="1:7">
      <c r="A6131" s="95" t="s">
        <v>713</v>
      </c>
      <c r="D6131" s="95" t="s">
        <v>345</v>
      </c>
      <c r="E6131" s="96">
        <v>11000</v>
      </c>
      <c r="G6131" s="95" t="s">
        <v>345</v>
      </c>
    </row>
    <row r="6132" spans="1:7">
      <c r="A6132" s="95" t="s">
        <v>713</v>
      </c>
      <c r="D6132" s="95" t="s">
        <v>345</v>
      </c>
      <c r="E6132" s="96">
        <v>3850</v>
      </c>
      <c r="G6132" s="95" t="s">
        <v>345</v>
      </c>
    </row>
    <row r="6133" spans="1:7">
      <c r="A6133" s="95" t="s">
        <v>713</v>
      </c>
      <c r="D6133" s="95" t="s">
        <v>345</v>
      </c>
      <c r="E6133" s="96">
        <v>11000</v>
      </c>
      <c r="G6133" s="95" t="s">
        <v>345</v>
      </c>
    </row>
    <row r="6134" spans="1:7">
      <c r="A6134" s="95" t="s">
        <v>713</v>
      </c>
      <c r="D6134" s="95" t="s">
        <v>345</v>
      </c>
      <c r="E6134" s="96">
        <v>44100</v>
      </c>
      <c r="G6134" s="95" t="s">
        <v>345</v>
      </c>
    </row>
    <row r="6135" spans="1:7">
      <c r="A6135" s="95" t="s">
        <v>2154</v>
      </c>
      <c r="D6135" s="95" t="s">
        <v>9315</v>
      </c>
      <c r="F6135" s="96">
        <v>10800</v>
      </c>
      <c r="G6135" s="95" t="s">
        <v>345</v>
      </c>
    </row>
    <row r="6136" spans="1:7">
      <c r="A6136" s="95" t="s">
        <v>2155</v>
      </c>
      <c r="D6136" s="95" t="s">
        <v>9315</v>
      </c>
      <c r="F6136" s="96">
        <v>25000</v>
      </c>
      <c r="G6136" s="95" t="s">
        <v>345</v>
      </c>
    </row>
    <row r="6137" spans="1:7">
      <c r="A6137" s="95" t="s">
        <v>2156</v>
      </c>
      <c r="D6137" s="95" t="s">
        <v>9315</v>
      </c>
      <c r="F6137" s="96">
        <v>70000</v>
      </c>
      <c r="G6137" s="95" t="s">
        <v>345</v>
      </c>
    </row>
    <row r="6138" spans="1:7">
      <c r="A6138" s="95" t="s">
        <v>2703</v>
      </c>
      <c r="D6138" s="95" t="s">
        <v>415</v>
      </c>
      <c r="F6138" s="96">
        <v>44500</v>
      </c>
      <c r="G6138" s="95" t="s">
        <v>345</v>
      </c>
    </row>
    <row r="6139" spans="1:7">
      <c r="A6139" s="95" t="s">
        <v>2703</v>
      </c>
      <c r="D6139" s="95" t="s">
        <v>479</v>
      </c>
      <c r="F6139" s="96">
        <v>128000</v>
      </c>
      <c r="G6139" s="95" t="s">
        <v>345</v>
      </c>
    </row>
    <row r="6140" spans="1:7">
      <c r="A6140" s="95" t="s">
        <v>2704</v>
      </c>
      <c r="D6140" s="95" t="s">
        <v>393</v>
      </c>
      <c r="F6140" s="96">
        <v>34000</v>
      </c>
      <c r="G6140" s="95" t="s">
        <v>345</v>
      </c>
    </row>
    <row r="6141" spans="1:7">
      <c r="A6141" s="95" t="s">
        <v>2705</v>
      </c>
      <c r="D6141" s="95" t="s">
        <v>415</v>
      </c>
      <c r="F6141" s="96">
        <v>40000</v>
      </c>
      <c r="G6141" s="95" t="s">
        <v>345</v>
      </c>
    </row>
    <row r="6142" spans="1:7">
      <c r="A6142" s="95" t="s">
        <v>2705</v>
      </c>
      <c r="D6142" s="95" t="s">
        <v>415</v>
      </c>
      <c r="E6142" s="96">
        <v>1360</v>
      </c>
      <c r="G6142" s="96">
        <v>50374755</v>
      </c>
    </row>
    <row r="6143" spans="1:7">
      <c r="A6143" s="95" t="s">
        <v>2706</v>
      </c>
      <c r="D6143" s="95" t="s">
        <v>400</v>
      </c>
      <c r="F6143" s="96">
        <v>28600</v>
      </c>
      <c r="G6143" s="95" t="s">
        <v>345</v>
      </c>
    </row>
    <row r="6144" spans="1:7">
      <c r="A6144" s="95" t="s">
        <v>2706</v>
      </c>
      <c r="D6144" s="95" t="s">
        <v>400</v>
      </c>
      <c r="F6144" s="96">
        <v>70000</v>
      </c>
      <c r="G6144" s="95" t="s">
        <v>345</v>
      </c>
    </row>
    <row r="6145" spans="1:7">
      <c r="A6145" s="95" t="s">
        <v>2706</v>
      </c>
      <c r="D6145" s="95" t="s">
        <v>400</v>
      </c>
      <c r="F6145" s="96">
        <v>39000</v>
      </c>
      <c r="G6145" s="95" t="s">
        <v>345</v>
      </c>
    </row>
    <row r="6146" spans="1:7">
      <c r="A6146" s="95" t="s">
        <v>2706</v>
      </c>
      <c r="D6146" s="95" t="s">
        <v>400</v>
      </c>
      <c r="F6146" s="96">
        <v>27000</v>
      </c>
      <c r="G6146" s="95" t="s">
        <v>345</v>
      </c>
    </row>
    <row r="6147" spans="1:7">
      <c r="A6147" s="95" t="s">
        <v>2706</v>
      </c>
      <c r="D6147" s="95" t="s">
        <v>400</v>
      </c>
      <c r="F6147" s="96">
        <v>34000</v>
      </c>
      <c r="G6147" s="95" t="s">
        <v>345</v>
      </c>
    </row>
    <row r="6148" spans="1:7">
      <c r="A6148" s="95" t="s">
        <v>2706</v>
      </c>
      <c r="D6148" s="95" t="s">
        <v>400</v>
      </c>
      <c r="F6148" s="96">
        <v>32000</v>
      </c>
      <c r="G6148" s="95" t="s">
        <v>345</v>
      </c>
    </row>
    <row r="6149" spans="1:7">
      <c r="A6149" s="95" t="s">
        <v>2706</v>
      </c>
      <c r="D6149" s="95" t="s">
        <v>400</v>
      </c>
      <c r="F6149" s="96">
        <v>24000</v>
      </c>
      <c r="G6149" s="95" t="s">
        <v>345</v>
      </c>
    </row>
    <row r="6150" spans="1:7">
      <c r="A6150" s="95" t="s">
        <v>2706</v>
      </c>
      <c r="D6150" s="95" t="s">
        <v>400</v>
      </c>
      <c r="F6150" s="96">
        <v>19500</v>
      </c>
      <c r="G6150" s="95" t="s">
        <v>345</v>
      </c>
    </row>
    <row r="6151" spans="1:7">
      <c r="A6151" s="95" t="s">
        <v>717</v>
      </c>
      <c r="D6151" s="95" t="s">
        <v>345</v>
      </c>
      <c r="E6151" s="96">
        <v>2860</v>
      </c>
      <c r="G6151" s="95" t="s">
        <v>345</v>
      </c>
    </row>
    <row r="6152" spans="1:7">
      <c r="A6152" s="95" t="s">
        <v>718</v>
      </c>
      <c r="D6152" s="95" t="s">
        <v>345</v>
      </c>
      <c r="E6152" s="96">
        <v>207787</v>
      </c>
      <c r="G6152" s="95" t="s">
        <v>345</v>
      </c>
    </row>
    <row r="6153" spans="1:7">
      <c r="A6153" s="95" t="s">
        <v>718</v>
      </c>
      <c r="D6153" s="95" t="s">
        <v>345</v>
      </c>
      <c r="E6153" s="96">
        <v>-123510</v>
      </c>
      <c r="G6153" s="95" t="s">
        <v>345</v>
      </c>
    </row>
    <row r="6154" spans="1:7">
      <c r="A6154" s="95" t="s">
        <v>720</v>
      </c>
      <c r="D6154" s="95" t="s">
        <v>345</v>
      </c>
      <c r="E6154" s="96">
        <v>12921</v>
      </c>
      <c r="G6154" s="95" t="s">
        <v>345</v>
      </c>
    </row>
    <row r="6155" spans="1:7">
      <c r="A6155" s="95" t="s">
        <v>720</v>
      </c>
      <c r="D6155" s="95" t="s">
        <v>345</v>
      </c>
      <c r="E6155" s="96">
        <v>5767</v>
      </c>
      <c r="G6155" s="95" t="s">
        <v>345</v>
      </c>
    </row>
    <row r="6156" spans="1:7">
      <c r="A6156" s="95" t="s">
        <v>720</v>
      </c>
      <c r="D6156" s="95" t="s">
        <v>345</v>
      </c>
      <c r="E6156" s="96">
        <v>2124</v>
      </c>
      <c r="G6156" s="95" t="s">
        <v>345</v>
      </c>
    </row>
    <row r="6157" spans="1:7">
      <c r="A6157" s="95" t="s">
        <v>722</v>
      </c>
      <c r="D6157" s="95" t="s">
        <v>345</v>
      </c>
      <c r="E6157" s="96">
        <v>1819100</v>
      </c>
      <c r="G6157" s="95" t="s">
        <v>345</v>
      </c>
    </row>
    <row r="6158" spans="1:7">
      <c r="A6158" s="95" t="s">
        <v>722</v>
      </c>
      <c r="D6158" s="95" t="s">
        <v>345</v>
      </c>
      <c r="E6158" s="95">
        <v>800</v>
      </c>
      <c r="G6158" s="95" t="s">
        <v>345</v>
      </c>
    </row>
    <row r="6159" spans="1:7">
      <c r="A6159" s="95" t="s">
        <v>2020</v>
      </c>
      <c r="D6159" s="95" t="s">
        <v>9315</v>
      </c>
      <c r="F6159" s="96">
        <v>56700</v>
      </c>
      <c r="G6159" s="95" t="s">
        <v>345</v>
      </c>
    </row>
    <row r="6160" spans="1:7">
      <c r="A6160" s="95" t="s">
        <v>2707</v>
      </c>
      <c r="D6160" s="95" t="s">
        <v>415</v>
      </c>
      <c r="F6160" s="96">
        <v>39700</v>
      </c>
      <c r="G6160" s="95" t="s">
        <v>345</v>
      </c>
    </row>
    <row r="6161" spans="1:7">
      <c r="A6161" s="95" t="s">
        <v>2707</v>
      </c>
      <c r="D6161" s="95" t="s">
        <v>415</v>
      </c>
      <c r="F6161" s="96">
        <v>27300</v>
      </c>
      <c r="G6161" s="95" t="s">
        <v>345</v>
      </c>
    </row>
    <row r="6162" spans="1:7">
      <c r="A6162" s="95" t="s">
        <v>2708</v>
      </c>
      <c r="D6162" s="95" t="s">
        <v>393</v>
      </c>
      <c r="F6162" s="96">
        <v>8400</v>
      </c>
      <c r="G6162" s="95" t="s">
        <v>345</v>
      </c>
    </row>
    <row r="6163" spans="1:7">
      <c r="A6163" s="95" t="s">
        <v>2709</v>
      </c>
      <c r="D6163" s="95" t="s">
        <v>400</v>
      </c>
      <c r="F6163" s="96">
        <v>566323</v>
      </c>
      <c r="G6163" s="95" t="s">
        <v>345</v>
      </c>
    </row>
    <row r="6164" spans="1:7">
      <c r="A6164" s="95" t="s">
        <v>2710</v>
      </c>
      <c r="D6164" s="95" t="s">
        <v>1958</v>
      </c>
      <c r="F6164" s="96">
        <v>1500</v>
      </c>
      <c r="G6164" s="95" t="s">
        <v>345</v>
      </c>
    </row>
    <row r="6165" spans="1:7">
      <c r="A6165" s="95" t="s">
        <v>2710</v>
      </c>
      <c r="D6165" s="95" t="s">
        <v>1958</v>
      </c>
      <c r="F6165" s="96">
        <v>3420</v>
      </c>
      <c r="G6165" s="95" t="s">
        <v>345</v>
      </c>
    </row>
    <row r="6166" spans="1:7">
      <c r="A6166" s="95" t="s">
        <v>2711</v>
      </c>
      <c r="D6166" s="95" t="s">
        <v>1958</v>
      </c>
      <c r="F6166" s="96">
        <v>8000</v>
      </c>
      <c r="G6166" s="95" t="s">
        <v>345</v>
      </c>
    </row>
    <row r="6167" spans="1:7">
      <c r="A6167" s="95" t="s">
        <v>2711</v>
      </c>
      <c r="D6167" s="95" t="s">
        <v>1958</v>
      </c>
      <c r="F6167" s="96">
        <v>3000</v>
      </c>
      <c r="G6167" s="95" t="s">
        <v>345</v>
      </c>
    </row>
    <row r="6168" spans="1:7">
      <c r="A6168" s="95" t="s">
        <v>2712</v>
      </c>
      <c r="D6168" s="95" t="s">
        <v>393</v>
      </c>
      <c r="F6168" s="96">
        <v>95000</v>
      </c>
      <c r="G6168" s="96">
        <v>49530349</v>
      </c>
    </row>
    <row r="6169" spans="1:7">
      <c r="A6169" s="95" t="s">
        <v>2713</v>
      </c>
      <c r="D6169" s="95" t="s">
        <v>400</v>
      </c>
      <c r="F6169" s="96">
        <v>20000</v>
      </c>
      <c r="G6169" s="95" t="s">
        <v>345</v>
      </c>
    </row>
    <row r="6170" spans="1:7">
      <c r="A6170" s="95" t="s">
        <v>2713</v>
      </c>
      <c r="D6170" s="95" t="s">
        <v>400</v>
      </c>
      <c r="F6170" s="96">
        <v>55500</v>
      </c>
      <c r="G6170" s="95" t="s">
        <v>345</v>
      </c>
    </row>
    <row r="6171" spans="1:7">
      <c r="A6171" s="95" t="s">
        <v>2713</v>
      </c>
      <c r="D6171" s="95" t="s">
        <v>400</v>
      </c>
      <c r="F6171" s="96">
        <v>41000</v>
      </c>
      <c r="G6171" s="95" t="s">
        <v>345</v>
      </c>
    </row>
    <row r="6172" spans="1:7">
      <c r="A6172" s="95" t="s">
        <v>2713</v>
      </c>
      <c r="D6172" s="95" t="s">
        <v>400</v>
      </c>
      <c r="F6172" s="96">
        <v>32000</v>
      </c>
      <c r="G6172" s="95" t="s">
        <v>345</v>
      </c>
    </row>
    <row r="6173" spans="1:7">
      <c r="A6173" s="95" t="s">
        <v>2713</v>
      </c>
      <c r="D6173" s="95" t="s">
        <v>400</v>
      </c>
      <c r="F6173" s="96">
        <v>33500</v>
      </c>
      <c r="G6173" s="95" t="s">
        <v>345</v>
      </c>
    </row>
    <row r="6174" spans="1:7">
      <c r="A6174" s="95" t="s">
        <v>2713</v>
      </c>
      <c r="D6174" s="95" t="s">
        <v>400</v>
      </c>
      <c r="F6174" s="96">
        <v>34000</v>
      </c>
      <c r="G6174" s="95" t="s">
        <v>345</v>
      </c>
    </row>
    <row r="6175" spans="1:7">
      <c r="A6175" s="95" t="s">
        <v>2713</v>
      </c>
      <c r="D6175" s="95" t="s">
        <v>400</v>
      </c>
      <c r="F6175" s="96">
        <v>19000</v>
      </c>
      <c r="G6175" s="95" t="s">
        <v>345</v>
      </c>
    </row>
    <row r="6176" spans="1:7">
      <c r="A6176" s="95" t="s">
        <v>2713</v>
      </c>
      <c r="D6176" s="95" t="s">
        <v>400</v>
      </c>
      <c r="F6176" s="96">
        <v>28000</v>
      </c>
      <c r="G6176" s="95" t="s">
        <v>345</v>
      </c>
    </row>
    <row r="6177" spans="1:7">
      <c r="A6177" s="95" t="s">
        <v>2713</v>
      </c>
      <c r="D6177" s="95" t="s">
        <v>400</v>
      </c>
      <c r="F6177" s="96">
        <v>28500</v>
      </c>
      <c r="G6177" s="95" t="s">
        <v>345</v>
      </c>
    </row>
    <row r="6178" spans="1:7">
      <c r="A6178" s="95" t="s">
        <v>2713</v>
      </c>
      <c r="D6178" s="95" t="s">
        <v>400</v>
      </c>
      <c r="F6178" s="96">
        <v>99000</v>
      </c>
      <c r="G6178" s="95" t="s">
        <v>345</v>
      </c>
    </row>
    <row r="6179" spans="1:7">
      <c r="A6179" s="95" t="s">
        <v>2713</v>
      </c>
      <c r="D6179" s="95" t="s">
        <v>400</v>
      </c>
      <c r="F6179" s="96">
        <v>79200</v>
      </c>
      <c r="G6179" s="95" t="s">
        <v>345</v>
      </c>
    </row>
    <row r="6180" spans="1:7">
      <c r="A6180" s="95" t="s">
        <v>2713</v>
      </c>
      <c r="D6180" s="95" t="s">
        <v>400</v>
      </c>
      <c r="F6180" s="96">
        <v>58480</v>
      </c>
      <c r="G6180" s="95" t="s">
        <v>345</v>
      </c>
    </row>
    <row r="6181" spans="1:7">
      <c r="A6181" s="95" t="s">
        <v>2714</v>
      </c>
      <c r="D6181" s="95" t="s">
        <v>9315</v>
      </c>
      <c r="F6181" s="96">
        <v>14000</v>
      </c>
      <c r="G6181" s="95" t="s">
        <v>345</v>
      </c>
    </row>
    <row r="6182" spans="1:7">
      <c r="A6182" s="95" t="s">
        <v>2715</v>
      </c>
      <c r="D6182" s="95" t="s">
        <v>479</v>
      </c>
      <c r="F6182" s="96">
        <v>30000</v>
      </c>
      <c r="G6182" s="95" t="s">
        <v>345</v>
      </c>
    </row>
    <row r="6183" spans="1:7">
      <c r="A6183" s="95" t="s">
        <v>2715</v>
      </c>
      <c r="D6183" s="95" t="s">
        <v>479</v>
      </c>
      <c r="F6183" s="96">
        <v>107000</v>
      </c>
      <c r="G6183" s="95" t="s">
        <v>345</v>
      </c>
    </row>
    <row r="6184" spans="1:7">
      <c r="A6184" s="95" t="s">
        <v>2715</v>
      </c>
      <c r="D6184" s="95" t="s">
        <v>479</v>
      </c>
      <c r="F6184" s="96">
        <v>59800</v>
      </c>
      <c r="G6184" s="95" t="s">
        <v>345</v>
      </c>
    </row>
    <row r="6185" spans="1:7">
      <c r="A6185" s="95" t="s">
        <v>2715</v>
      </c>
      <c r="D6185" s="95" t="s">
        <v>479</v>
      </c>
      <c r="F6185" s="96">
        <v>13000</v>
      </c>
      <c r="G6185" s="95" t="s">
        <v>345</v>
      </c>
    </row>
    <row r="6186" spans="1:7">
      <c r="A6186" s="95" t="s">
        <v>2715</v>
      </c>
      <c r="D6186" s="95" t="s">
        <v>415</v>
      </c>
      <c r="F6186" s="96">
        <v>30000</v>
      </c>
      <c r="G6186" s="95" t="s">
        <v>345</v>
      </c>
    </row>
    <row r="6187" spans="1:7">
      <c r="A6187" s="95" t="s">
        <v>2715</v>
      </c>
      <c r="D6187" s="95" t="s">
        <v>479</v>
      </c>
      <c r="F6187" s="96">
        <v>18000</v>
      </c>
      <c r="G6187" s="95" t="s">
        <v>345</v>
      </c>
    </row>
    <row r="6188" spans="1:7">
      <c r="A6188" s="95" t="s">
        <v>2715</v>
      </c>
      <c r="D6188" s="95" t="s">
        <v>415</v>
      </c>
      <c r="F6188" s="96">
        <v>30000</v>
      </c>
      <c r="G6188" s="95" t="s">
        <v>345</v>
      </c>
    </row>
    <row r="6189" spans="1:7">
      <c r="A6189" s="95" t="s">
        <v>2715</v>
      </c>
      <c r="D6189" s="95" t="s">
        <v>479</v>
      </c>
      <c r="F6189" s="96">
        <v>66500</v>
      </c>
      <c r="G6189" s="95" t="s">
        <v>345</v>
      </c>
    </row>
    <row r="6190" spans="1:7">
      <c r="A6190" s="95" t="s">
        <v>2715</v>
      </c>
      <c r="D6190" s="95" t="s">
        <v>479</v>
      </c>
      <c r="F6190" s="96">
        <v>13600</v>
      </c>
      <c r="G6190" s="95" t="s">
        <v>345</v>
      </c>
    </row>
    <row r="6191" spans="1:7">
      <c r="A6191" s="95" t="s">
        <v>2715</v>
      </c>
      <c r="D6191" s="95" t="s">
        <v>479</v>
      </c>
      <c r="F6191" s="96">
        <v>11000</v>
      </c>
      <c r="G6191" s="95" t="s">
        <v>345</v>
      </c>
    </row>
    <row r="6192" spans="1:7">
      <c r="A6192" s="95" t="s">
        <v>2715</v>
      </c>
      <c r="D6192" s="95" t="s">
        <v>479</v>
      </c>
      <c r="F6192" s="96">
        <v>14000</v>
      </c>
      <c r="G6192" s="95" t="s">
        <v>345</v>
      </c>
    </row>
    <row r="6193" spans="1:7">
      <c r="A6193" s="95" t="s">
        <v>2715</v>
      </c>
      <c r="D6193" s="95" t="s">
        <v>479</v>
      </c>
      <c r="F6193" s="95">
        <v>800</v>
      </c>
      <c r="G6193" s="95" t="s">
        <v>345</v>
      </c>
    </row>
    <row r="6194" spans="1:7">
      <c r="A6194" s="95" t="s">
        <v>2715</v>
      </c>
      <c r="D6194" s="95" t="s">
        <v>479</v>
      </c>
      <c r="F6194" s="96">
        <v>28500</v>
      </c>
      <c r="G6194" s="95" t="s">
        <v>345</v>
      </c>
    </row>
    <row r="6195" spans="1:7">
      <c r="A6195" s="95" t="s">
        <v>2715</v>
      </c>
      <c r="D6195" s="95" t="s">
        <v>479</v>
      </c>
      <c r="F6195" s="96">
        <v>16000</v>
      </c>
      <c r="G6195" s="95" t="s">
        <v>345</v>
      </c>
    </row>
    <row r="6196" spans="1:7">
      <c r="A6196" s="95" t="s">
        <v>2715</v>
      </c>
      <c r="D6196" s="95" t="s">
        <v>479</v>
      </c>
      <c r="F6196" s="96">
        <v>30000</v>
      </c>
      <c r="G6196" s="95" t="s">
        <v>345</v>
      </c>
    </row>
    <row r="6197" spans="1:7">
      <c r="A6197" s="95" t="s">
        <v>2715</v>
      </c>
      <c r="D6197" s="95" t="s">
        <v>479</v>
      </c>
      <c r="F6197" s="96">
        <v>122100</v>
      </c>
      <c r="G6197" s="95" t="s">
        <v>345</v>
      </c>
    </row>
    <row r="6198" spans="1:7">
      <c r="A6198" s="95" t="s">
        <v>2715</v>
      </c>
      <c r="D6198" s="95" t="s">
        <v>479</v>
      </c>
      <c r="F6198" s="96">
        <v>122100</v>
      </c>
      <c r="G6198" s="95" t="s">
        <v>345</v>
      </c>
    </row>
    <row r="6199" spans="1:7">
      <c r="A6199" s="95" t="s">
        <v>2715</v>
      </c>
      <c r="D6199" s="95" t="s">
        <v>479</v>
      </c>
      <c r="F6199" s="96">
        <v>12000</v>
      </c>
      <c r="G6199" s="95" t="s">
        <v>345</v>
      </c>
    </row>
    <row r="6200" spans="1:7">
      <c r="A6200" s="95" t="s">
        <v>2715</v>
      </c>
      <c r="D6200" s="95" t="s">
        <v>479</v>
      </c>
      <c r="F6200" s="96">
        <v>9000</v>
      </c>
      <c r="G6200" s="95" t="s">
        <v>345</v>
      </c>
    </row>
    <row r="6201" spans="1:7">
      <c r="A6201" s="95" t="s">
        <v>2716</v>
      </c>
      <c r="D6201" s="95" t="s">
        <v>415</v>
      </c>
      <c r="F6201" s="96">
        <v>7500</v>
      </c>
      <c r="G6201" s="95" t="s">
        <v>345</v>
      </c>
    </row>
    <row r="6202" spans="1:7">
      <c r="A6202" s="95" t="s">
        <v>2717</v>
      </c>
      <c r="D6202" s="95" t="s">
        <v>415</v>
      </c>
      <c r="F6202" s="96">
        <v>40000</v>
      </c>
      <c r="G6202" s="95" t="s">
        <v>345</v>
      </c>
    </row>
    <row r="6203" spans="1:7">
      <c r="A6203" s="95" t="s">
        <v>2717</v>
      </c>
      <c r="D6203" s="95" t="s">
        <v>415</v>
      </c>
      <c r="E6203" s="96">
        <v>1360</v>
      </c>
      <c r="G6203" s="95" t="s">
        <v>345</v>
      </c>
    </row>
    <row r="6204" spans="1:7">
      <c r="A6204" s="95" t="s">
        <v>723</v>
      </c>
      <c r="D6204" s="95" t="s">
        <v>345</v>
      </c>
      <c r="E6204" s="96">
        <v>2860</v>
      </c>
      <c r="G6204" s="95" t="s">
        <v>345</v>
      </c>
    </row>
    <row r="6205" spans="1:7">
      <c r="A6205" s="95" t="s">
        <v>724</v>
      </c>
      <c r="D6205" s="95" t="s">
        <v>345</v>
      </c>
      <c r="E6205" s="96">
        <v>333627</v>
      </c>
      <c r="G6205" s="95" t="s">
        <v>345</v>
      </c>
    </row>
    <row r="6206" spans="1:7">
      <c r="A6206" s="95" t="s">
        <v>724</v>
      </c>
      <c r="D6206" s="95" t="s">
        <v>345</v>
      </c>
      <c r="E6206" s="95">
        <v>440</v>
      </c>
      <c r="G6206" s="95" t="s">
        <v>345</v>
      </c>
    </row>
    <row r="6207" spans="1:7">
      <c r="A6207" s="95" t="s">
        <v>724</v>
      </c>
      <c r="D6207" s="95" t="s">
        <v>345</v>
      </c>
      <c r="E6207" s="96">
        <v>-64415</v>
      </c>
      <c r="G6207" s="95" t="s">
        <v>345</v>
      </c>
    </row>
    <row r="6208" spans="1:7">
      <c r="A6208" s="95" t="s">
        <v>725</v>
      </c>
      <c r="D6208" s="95" t="s">
        <v>345</v>
      </c>
      <c r="E6208" s="96">
        <v>1760000</v>
      </c>
      <c r="G6208" s="95" t="s">
        <v>345</v>
      </c>
    </row>
    <row r="6209" spans="1:7">
      <c r="A6209" s="95" t="s">
        <v>727</v>
      </c>
      <c r="D6209" s="95" t="s">
        <v>345</v>
      </c>
      <c r="E6209" s="96">
        <v>26851</v>
      </c>
      <c r="G6209" s="95" t="s">
        <v>345</v>
      </c>
    </row>
    <row r="6210" spans="1:7">
      <c r="A6210" s="95" t="s">
        <v>2718</v>
      </c>
      <c r="D6210" s="95" t="s">
        <v>479</v>
      </c>
      <c r="F6210" s="96">
        <v>19040</v>
      </c>
      <c r="G6210" s="95" t="s">
        <v>345</v>
      </c>
    </row>
    <row r="6211" spans="1:7">
      <c r="A6211" s="95" t="s">
        <v>2718</v>
      </c>
      <c r="D6211" s="95" t="s">
        <v>415</v>
      </c>
      <c r="F6211" s="96">
        <v>21800</v>
      </c>
      <c r="G6211" s="95" t="s">
        <v>345</v>
      </c>
    </row>
    <row r="6212" spans="1:7">
      <c r="A6212" s="95" t="s">
        <v>2718</v>
      </c>
      <c r="D6212" s="95" t="s">
        <v>415</v>
      </c>
      <c r="F6212" s="96">
        <v>32500</v>
      </c>
      <c r="G6212" s="95" t="s">
        <v>345</v>
      </c>
    </row>
    <row r="6213" spans="1:7">
      <c r="A6213" s="95" t="s">
        <v>2719</v>
      </c>
      <c r="D6213" s="95" t="s">
        <v>562</v>
      </c>
      <c r="F6213" s="96">
        <v>10000</v>
      </c>
      <c r="G6213" s="95" t="s">
        <v>345</v>
      </c>
    </row>
    <row r="6214" spans="1:7">
      <c r="A6214" s="95" t="s">
        <v>2720</v>
      </c>
      <c r="D6214" s="95" t="s">
        <v>415</v>
      </c>
      <c r="F6214" s="96">
        <v>28000</v>
      </c>
      <c r="G6214" s="95" t="s">
        <v>345</v>
      </c>
    </row>
    <row r="6215" spans="1:7">
      <c r="A6215" s="95" t="s">
        <v>2721</v>
      </c>
      <c r="D6215" s="95" t="s">
        <v>393</v>
      </c>
      <c r="F6215" s="96">
        <v>74000</v>
      </c>
      <c r="G6215" s="95" t="s">
        <v>345</v>
      </c>
    </row>
    <row r="6216" spans="1:7">
      <c r="A6216" s="95" t="s">
        <v>2721</v>
      </c>
      <c r="D6216" s="95" t="s">
        <v>393</v>
      </c>
      <c r="F6216" s="96">
        <v>33000</v>
      </c>
      <c r="G6216" s="95" t="s">
        <v>345</v>
      </c>
    </row>
    <row r="6217" spans="1:7">
      <c r="A6217" s="95" t="s">
        <v>2722</v>
      </c>
      <c r="D6217" s="95" t="s">
        <v>415</v>
      </c>
      <c r="F6217" s="96">
        <v>10000</v>
      </c>
      <c r="G6217" s="95" t="s">
        <v>345</v>
      </c>
    </row>
    <row r="6218" spans="1:7">
      <c r="A6218" s="95" t="s">
        <v>2723</v>
      </c>
      <c r="D6218" s="95" t="s">
        <v>415</v>
      </c>
      <c r="F6218" s="96">
        <v>1000</v>
      </c>
      <c r="G6218" s="95" t="s">
        <v>345</v>
      </c>
    </row>
    <row r="6219" spans="1:7">
      <c r="A6219" s="95" t="s">
        <v>2724</v>
      </c>
      <c r="D6219" s="95" t="s">
        <v>400</v>
      </c>
      <c r="F6219" s="96">
        <v>5500</v>
      </c>
      <c r="G6219" s="96">
        <v>49027546</v>
      </c>
    </row>
    <row r="6220" spans="1:7">
      <c r="A6220" s="95" t="s">
        <v>2725</v>
      </c>
      <c r="D6220" s="95" t="s">
        <v>400</v>
      </c>
      <c r="F6220" s="96">
        <v>24000</v>
      </c>
      <c r="G6220" s="95" t="s">
        <v>345</v>
      </c>
    </row>
    <row r="6221" spans="1:7">
      <c r="A6221" s="95" t="s">
        <v>2725</v>
      </c>
      <c r="D6221" s="95" t="s">
        <v>400</v>
      </c>
      <c r="F6221" s="96">
        <v>58000</v>
      </c>
      <c r="G6221" s="95" t="s">
        <v>345</v>
      </c>
    </row>
    <row r="6222" spans="1:7">
      <c r="A6222" s="95" t="s">
        <v>2725</v>
      </c>
      <c r="D6222" s="95" t="s">
        <v>400</v>
      </c>
      <c r="F6222" s="96">
        <v>36000</v>
      </c>
      <c r="G6222" s="95" t="s">
        <v>345</v>
      </c>
    </row>
    <row r="6223" spans="1:7">
      <c r="A6223" s="95" t="s">
        <v>2725</v>
      </c>
      <c r="D6223" s="95" t="s">
        <v>400</v>
      </c>
      <c r="F6223" s="96">
        <v>27000</v>
      </c>
      <c r="G6223" s="95" t="s">
        <v>345</v>
      </c>
    </row>
    <row r="6224" spans="1:7">
      <c r="A6224" s="95" t="s">
        <v>2725</v>
      </c>
      <c r="D6224" s="95" t="s">
        <v>400</v>
      </c>
      <c r="F6224" s="96">
        <v>36000</v>
      </c>
      <c r="G6224" s="95" t="s">
        <v>345</v>
      </c>
    </row>
    <row r="6225" spans="1:7">
      <c r="A6225" s="95" t="s">
        <v>2725</v>
      </c>
      <c r="D6225" s="95" t="s">
        <v>400</v>
      </c>
      <c r="F6225" s="96">
        <v>29000</v>
      </c>
      <c r="G6225" s="95" t="s">
        <v>345</v>
      </c>
    </row>
    <row r="6226" spans="1:7">
      <c r="A6226" s="95" t="s">
        <v>2725</v>
      </c>
      <c r="D6226" s="95" t="s">
        <v>400</v>
      </c>
      <c r="F6226" s="96">
        <v>40000</v>
      </c>
      <c r="G6226" s="95" t="s">
        <v>345</v>
      </c>
    </row>
    <row r="6227" spans="1:7">
      <c r="A6227" s="95" t="s">
        <v>2725</v>
      </c>
      <c r="D6227" s="95" t="s">
        <v>400</v>
      </c>
      <c r="F6227" s="96">
        <v>31200</v>
      </c>
      <c r="G6227" s="95" t="s">
        <v>345</v>
      </c>
    </row>
    <row r="6228" spans="1:7">
      <c r="A6228" s="95" t="s">
        <v>2726</v>
      </c>
      <c r="D6228" s="95" t="s">
        <v>9315</v>
      </c>
      <c r="F6228" s="96">
        <v>16000</v>
      </c>
      <c r="G6228" s="95" t="s">
        <v>345</v>
      </c>
    </row>
    <row r="6229" spans="1:7">
      <c r="A6229" s="95" t="s">
        <v>2727</v>
      </c>
      <c r="D6229" s="95" t="s">
        <v>415</v>
      </c>
      <c r="F6229" s="96">
        <v>11500</v>
      </c>
      <c r="G6229" s="95" t="s">
        <v>345</v>
      </c>
    </row>
    <row r="6230" spans="1:7">
      <c r="A6230" s="95" t="s">
        <v>2728</v>
      </c>
      <c r="D6230" s="95" t="s">
        <v>415</v>
      </c>
      <c r="F6230" s="96">
        <v>44000</v>
      </c>
      <c r="G6230" s="95" t="s">
        <v>345</v>
      </c>
    </row>
    <row r="6231" spans="1:7">
      <c r="A6231" s="95" t="s">
        <v>728</v>
      </c>
      <c r="D6231" s="95" t="s">
        <v>345</v>
      </c>
      <c r="E6231" s="96">
        <v>24200</v>
      </c>
      <c r="G6231" s="95" t="s">
        <v>345</v>
      </c>
    </row>
    <row r="6232" spans="1:7">
      <c r="A6232" s="95" t="s">
        <v>728</v>
      </c>
      <c r="D6232" s="95" t="s">
        <v>345</v>
      </c>
      <c r="E6232" s="96">
        <v>18500</v>
      </c>
      <c r="G6232" s="95" t="s">
        <v>345</v>
      </c>
    </row>
    <row r="6233" spans="1:7">
      <c r="A6233" s="95" t="s">
        <v>728</v>
      </c>
      <c r="D6233" s="95" t="s">
        <v>345</v>
      </c>
      <c r="E6233" s="96">
        <v>21320</v>
      </c>
      <c r="G6233" s="95" t="s">
        <v>345</v>
      </c>
    </row>
    <row r="6234" spans="1:7">
      <c r="A6234" s="95" t="s">
        <v>728</v>
      </c>
      <c r="D6234" s="95" t="s">
        <v>345</v>
      </c>
      <c r="E6234" s="96">
        <v>371250</v>
      </c>
      <c r="G6234" s="95" t="s">
        <v>345</v>
      </c>
    </row>
    <row r="6235" spans="1:7">
      <c r="A6235" s="95" t="s">
        <v>728</v>
      </c>
      <c r="D6235" s="95" t="s">
        <v>345</v>
      </c>
      <c r="E6235" s="96">
        <v>371250</v>
      </c>
      <c r="G6235" s="95" t="s">
        <v>345</v>
      </c>
    </row>
    <row r="6236" spans="1:7">
      <c r="A6236" s="95" t="s">
        <v>728</v>
      </c>
      <c r="D6236" s="95" t="s">
        <v>345</v>
      </c>
      <c r="E6236" s="96">
        <v>20690</v>
      </c>
      <c r="G6236" s="95" t="s">
        <v>345</v>
      </c>
    </row>
    <row r="6237" spans="1:7">
      <c r="A6237" s="95" t="s">
        <v>728</v>
      </c>
      <c r="D6237" s="95" t="s">
        <v>345</v>
      </c>
      <c r="E6237" s="96">
        <v>30490</v>
      </c>
      <c r="G6237" s="95" t="s">
        <v>345</v>
      </c>
    </row>
    <row r="6238" spans="1:7">
      <c r="A6238" s="95" t="s">
        <v>728</v>
      </c>
      <c r="D6238" s="95" t="s">
        <v>345</v>
      </c>
      <c r="E6238" s="96">
        <v>123400</v>
      </c>
      <c r="G6238" s="95" t="s">
        <v>345</v>
      </c>
    </row>
    <row r="6239" spans="1:7">
      <c r="A6239" s="95" t="s">
        <v>728</v>
      </c>
      <c r="D6239" s="95" t="s">
        <v>345</v>
      </c>
      <c r="E6239" s="96">
        <v>21780</v>
      </c>
      <c r="G6239" s="95" t="s">
        <v>345</v>
      </c>
    </row>
    <row r="6240" spans="1:7">
      <c r="A6240" s="95" t="s">
        <v>729</v>
      </c>
      <c r="D6240" s="95" t="s">
        <v>345</v>
      </c>
      <c r="E6240" s="96">
        <v>1540</v>
      </c>
      <c r="G6240" s="95" t="s">
        <v>345</v>
      </c>
    </row>
    <row r="6241" spans="1:7">
      <c r="A6241" s="95" t="s">
        <v>730</v>
      </c>
      <c r="D6241" s="95" t="s">
        <v>345</v>
      </c>
      <c r="E6241" s="96">
        <v>673417</v>
      </c>
      <c r="G6241" s="95" t="s">
        <v>345</v>
      </c>
    </row>
    <row r="6242" spans="1:7">
      <c r="A6242" s="95" t="s">
        <v>730</v>
      </c>
      <c r="D6242" s="95" t="s">
        <v>345</v>
      </c>
      <c r="E6242" s="95">
        <v>220</v>
      </c>
      <c r="G6242" s="95" t="s">
        <v>345</v>
      </c>
    </row>
    <row r="6243" spans="1:7">
      <c r="A6243" s="95" t="s">
        <v>730</v>
      </c>
      <c r="D6243" s="95" t="s">
        <v>345</v>
      </c>
      <c r="E6243" s="96">
        <v>-164654</v>
      </c>
      <c r="G6243" s="95" t="s">
        <v>345</v>
      </c>
    </row>
    <row r="6244" spans="1:7">
      <c r="A6244" s="95" t="s">
        <v>730</v>
      </c>
      <c r="D6244" s="95" t="s">
        <v>345</v>
      </c>
      <c r="E6244" s="95">
        <v>220</v>
      </c>
      <c r="G6244" s="95" t="s">
        <v>345</v>
      </c>
    </row>
    <row r="6245" spans="1:7">
      <c r="A6245" s="95" t="s">
        <v>732</v>
      </c>
      <c r="D6245" s="95" t="s">
        <v>345</v>
      </c>
      <c r="E6245" s="96">
        <v>24048</v>
      </c>
      <c r="G6245" s="95" t="s">
        <v>345</v>
      </c>
    </row>
    <row r="6246" spans="1:7">
      <c r="A6246" s="95" t="s">
        <v>732</v>
      </c>
      <c r="D6246" s="95" t="s">
        <v>345</v>
      </c>
      <c r="E6246" s="95">
        <v>757</v>
      </c>
      <c r="G6246" s="95" t="s">
        <v>345</v>
      </c>
    </row>
    <row r="6247" spans="1:7">
      <c r="A6247" s="95" t="s">
        <v>732</v>
      </c>
      <c r="D6247" s="95" t="s">
        <v>345</v>
      </c>
      <c r="E6247" s="96">
        <v>2351</v>
      </c>
      <c r="G6247" s="95" t="s">
        <v>345</v>
      </c>
    </row>
    <row r="6248" spans="1:7">
      <c r="A6248" s="95" t="s">
        <v>2729</v>
      </c>
      <c r="D6248" s="95" t="s">
        <v>415</v>
      </c>
      <c r="F6248" s="96">
        <v>47800</v>
      </c>
      <c r="G6248" s="95" t="s">
        <v>345</v>
      </c>
    </row>
    <row r="6249" spans="1:7">
      <c r="A6249" s="95" t="s">
        <v>2730</v>
      </c>
      <c r="D6249" s="95" t="s">
        <v>393</v>
      </c>
      <c r="F6249" s="96">
        <v>197250</v>
      </c>
      <c r="G6249" s="95" t="s">
        <v>345</v>
      </c>
    </row>
    <row r="6250" spans="1:7">
      <c r="A6250" s="95" t="s">
        <v>2731</v>
      </c>
      <c r="D6250" s="95" t="s">
        <v>1958</v>
      </c>
      <c r="F6250" s="96">
        <v>12200</v>
      </c>
      <c r="G6250" s="95" t="s">
        <v>345</v>
      </c>
    </row>
    <row r="6251" spans="1:7">
      <c r="A6251" s="95" t="s">
        <v>2732</v>
      </c>
      <c r="D6251" s="95" t="s">
        <v>1958</v>
      </c>
      <c r="F6251" s="96">
        <v>17000</v>
      </c>
      <c r="G6251" s="95" t="s">
        <v>345</v>
      </c>
    </row>
    <row r="6252" spans="1:7">
      <c r="A6252" s="95" t="s">
        <v>2732</v>
      </c>
      <c r="D6252" s="95" t="s">
        <v>1958</v>
      </c>
      <c r="F6252" s="96">
        <v>13550</v>
      </c>
      <c r="G6252" s="95" t="s">
        <v>345</v>
      </c>
    </row>
    <row r="6253" spans="1:7">
      <c r="A6253" s="95" t="s">
        <v>2733</v>
      </c>
      <c r="D6253" s="95" t="s">
        <v>393</v>
      </c>
      <c r="F6253" s="96">
        <v>40000</v>
      </c>
      <c r="G6253" s="95" t="s">
        <v>345</v>
      </c>
    </row>
    <row r="6254" spans="1:7">
      <c r="A6254" s="95" t="s">
        <v>2733</v>
      </c>
      <c r="D6254" s="95" t="s">
        <v>393</v>
      </c>
      <c r="F6254" s="96">
        <v>196000</v>
      </c>
      <c r="G6254" s="95" t="s">
        <v>345</v>
      </c>
    </row>
    <row r="6255" spans="1:7">
      <c r="A6255" s="95" t="s">
        <v>2733</v>
      </c>
      <c r="D6255" s="95" t="s">
        <v>393</v>
      </c>
      <c r="F6255" s="96">
        <v>33000</v>
      </c>
      <c r="G6255" s="95" t="s">
        <v>345</v>
      </c>
    </row>
    <row r="6256" spans="1:7">
      <c r="A6256" s="95" t="s">
        <v>2022</v>
      </c>
      <c r="D6256" s="95" t="s">
        <v>9315</v>
      </c>
      <c r="F6256" s="96">
        <v>18500</v>
      </c>
      <c r="G6256" s="96">
        <v>48414767</v>
      </c>
    </row>
    <row r="6257" spans="1:7">
      <c r="A6257" s="95" t="s">
        <v>2734</v>
      </c>
      <c r="D6257" s="95" t="s">
        <v>400</v>
      </c>
      <c r="F6257" s="96">
        <v>143000</v>
      </c>
      <c r="G6257" s="95" t="s">
        <v>345</v>
      </c>
    </row>
    <row r="6258" spans="1:7">
      <c r="A6258" s="95" t="s">
        <v>2734</v>
      </c>
      <c r="D6258" s="95" t="s">
        <v>400</v>
      </c>
      <c r="F6258" s="96">
        <v>39500</v>
      </c>
      <c r="G6258" s="95" t="s">
        <v>345</v>
      </c>
    </row>
    <row r="6259" spans="1:7">
      <c r="A6259" s="95" t="s">
        <v>2734</v>
      </c>
      <c r="D6259" s="95" t="s">
        <v>400</v>
      </c>
      <c r="F6259" s="96">
        <v>61000</v>
      </c>
      <c r="G6259" s="95" t="s">
        <v>345</v>
      </c>
    </row>
    <row r="6260" spans="1:7">
      <c r="A6260" s="95" t="s">
        <v>2734</v>
      </c>
      <c r="D6260" s="95" t="s">
        <v>400</v>
      </c>
      <c r="F6260" s="96">
        <v>44000</v>
      </c>
      <c r="G6260" s="95" t="s">
        <v>345</v>
      </c>
    </row>
    <row r="6261" spans="1:7">
      <c r="A6261" s="95" t="s">
        <v>2734</v>
      </c>
      <c r="D6261" s="95" t="s">
        <v>400</v>
      </c>
      <c r="F6261" s="96">
        <v>29300</v>
      </c>
      <c r="G6261" s="95" t="s">
        <v>345</v>
      </c>
    </row>
    <row r="6262" spans="1:7">
      <c r="A6262" s="95" t="s">
        <v>2734</v>
      </c>
      <c r="D6262" s="95" t="s">
        <v>400</v>
      </c>
      <c r="F6262" s="96">
        <v>38000</v>
      </c>
      <c r="G6262" s="95" t="s">
        <v>345</v>
      </c>
    </row>
    <row r="6263" spans="1:7">
      <c r="A6263" s="95" t="s">
        <v>2734</v>
      </c>
      <c r="D6263" s="95" t="s">
        <v>400</v>
      </c>
      <c r="F6263" s="96">
        <v>30000</v>
      </c>
      <c r="G6263" s="95" t="s">
        <v>345</v>
      </c>
    </row>
    <row r="6264" spans="1:7">
      <c r="A6264" s="95" t="s">
        <v>2734</v>
      </c>
      <c r="D6264" s="95" t="s">
        <v>400</v>
      </c>
      <c r="F6264" s="96">
        <v>21000</v>
      </c>
      <c r="G6264" s="95" t="s">
        <v>345</v>
      </c>
    </row>
    <row r="6265" spans="1:7">
      <c r="A6265" s="95" t="s">
        <v>2734</v>
      </c>
      <c r="D6265" s="95" t="s">
        <v>400</v>
      </c>
      <c r="F6265" s="96">
        <v>2690</v>
      </c>
      <c r="G6265" s="95" t="s">
        <v>345</v>
      </c>
    </row>
    <row r="6266" spans="1:7">
      <c r="A6266" s="95" t="s">
        <v>2734</v>
      </c>
      <c r="D6266" s="95" t="s">
        <v>400</v>
      </c>
      <c r="F6266" s="96">
        <v>94200</v>
      </c>
      <c r="G6266" s="95" t="s">
        <v>345</v>
      </c>
    </row>
    <row r="6267" spans="1:7">
      <c r="A6267" s="95" t="s">
        <v>2735</v>
      </c>
      <c r="D6267" s="95" t="s">
        <v>415</v>
      </c>
      <c r="F6267" s="96">
        <v>7200</v>
      </c>
      <c r="G6267" s="95" t="s">
        <v>345</v>
      </c>
    </row>
    <row r="6268" spans="1:7">
      <c r="A6268" s="95" t="s">
        <v>2736</v>
      </c>
      <c r="D6268" s="95" t="s">
        <v>9315</v>
      </c>
      <c r="F6268" s="96">
        <v>16000</v>
      </c>
      <c r="G6268" s="95" t="s">
        <v>345</v>
      </c>
    </row>
    <row r="6269" spans="1:7">
      <c r="A6269" s="95" t="s">
        <v>2737</v>
      </c>
      <c r="D6269" s="95" t="s">
        <v>9315</v>
      </c>
      <c r="F6269" s="96">
        <v>63000</v>
      </c>
      <c r="G6269" s="95" t="s">
        <v>345</v>
      </c>
    </row>
    <row r="6270" spans="1:7">
      <c r="A6270" s="95" t="s">
        <v>734</v>
      </c>
      <c r="D6270" s="95" t="s">
        <v>345</v>
      </c>
      <c r="E6270" s="96">
        <v>4180</v>
      </c>
      <c r="G6270" s="95" t="s">
        <v>345</v>
      </c>
    </row>
    <row r="6271" spans="1:7">
      <c r="A6271" s="95" t="s">
        <v>735</v>
      </c>
      <c r="D6271" s="95" t="s">
        <v>345</v>
      </c>
      <c r="E6271" s="96">
        <v>2761000</v>
      </c>
      <c r="G6271" s="95" t="s">
        <v>345</v>
      </c>
    </row>
    <row r="6272" spans="1:7">
      <c r="A6272" s="95" t="s">
        <v>735</v>
      </c>
      <c r="D6272" s="95" t="s">
        <v>349</v>
      </c>
      <c r="F6272" s="96">
        <v>2750000</v>
      </c>
      <c r="G6272" s="95" t="s">
        <v>345</v>
      </c>
    </row>
    <row r="6273" spans="1:7">
      <c r="A6273" s="95" t="s">
        <v>735</v>
      </c>
      <c r="D6273" s="95" t="s">
        <v>349</v>
      </c>
      <c r="F6273" s="96">
        <v>11000</v>
      </c>
      <c r="G6273" s="95" t="s">
        <v>345</v>
      </c>
    </row>
    <row r="6274" spans="1:7">
      <c r="A6274" s="95" t="s">
        <v>735</v>
      </c>
      <c r="D6274" s="95" t="s">
        <v>349</v>
      </c>
      <c r="E6274" s="96">
        <v>330000</v>
      </c>
      <c r="G6274" s="95" t="s">
        <v>345</v>
      </c>
    </row>
    <row r="6275" spans="1:7">
      <c r="A6275" s="95" t="s">
        <v>735</v>
      </c>
      <c r="D6275" s="95" t="s">
        <v>349</v>
      </c>
      <c r="E6275" s="96">
        <v>128920</v>
      </c>
      <c r="G6275" s="95" t="s">
        <v>345</v>
      </c>
    </row>
    <row r="6276" spans="1:7">
      <c r="A6276" s="95" t="s">
        <v>735</v>
      </c>
      <c r="D6276" s="95" t="s">
        <v>349</v>
      </c>
      <c r="E6276" s="96">
        <v>776614</v>
      </c>
      <c r="G6276" s="95" t="s">
        <v>345</v>
      </c>
    </row>
    <row r="6277" spans="1:7">
      <c r="A6277" s="95" t="s">
        <v>735</v>
      </c>
      <c r="D6277" s="95" t="s">
        <v>345</v>
      </c>
      <c r="E6277" s="96">
        <v>540530</v>
      </c>
      <c r="G6277" s="95" t="s">
        <v>345</v>
      </c>
    </row>
    <row r="6278" spans="1:7">
      <c r="A6278" s="95" t="s">
        <v>735</v>
      </c>
      <c r="D6278" s="95" t="s">
        <v>345</v>
      </c>
      <c r="E6278" s="96">
        <v>199403</v>
      </c>
      <c r="G6278" s="95" t="s">
        <v>345</v>
      </c>
    </row>
    <row r="6279" spans="1:7">
      <c r="A6279" s="95" t="s">
        <v>735</v>
      </c>
      <c r="D6279" s="95" t="s">
        <v>345</v>
      </c>
      <c r="E6279" s="96">
        <v>660000</v>
      </c>
      <c r="G6279" s="95" t="s">
        <v>345</v>
      </c>
    </row>
    <row r="6280" spans="1:7">
      <c r="A6280" s="95" t="s">
        <v>735</v>
      </c>
      <c r="D6280" s="95" t="s">
        <v>345</v>
      </c>
      <c r="E6280" s="96">
        <v>2200000</v>
      </c>
      <c r="G6280" s="95" t="s">
        <v>345</v>
      </c>
    </row>
    <row r="6281" spans="1:7">
      <c r="A6281" s="95" t="s">
        <v>735</v>
      </c>
      <c r="D6281" s="95" t="s">
        <v>345</v>
      </c>
      <c r="E6281" s="96">
        <v>19281919</v>
      </c>
      <c r="G6281" s="95" t="s">
        <v>345</v>
      </c>
    </row>
    <row r="6282" spans="1:7">
      <c r="A6282" s="95" t="s">
        <v>735</v>
      </c>
      <c r="D6282" s="95" t="s">
        <v>345</v>
      </c>
      <c r="E6282" s="96">
        <v>1650000</v>
      </c>
      <c r="G6282" s="95" t="s">
        <v>345</v>
      </c>
    </row>
    <row r="6283" spans="1:7">
      <c r="A6283" s="95" t="s">
        <v>735</v>
      </c>
      <c r="D6283" s="95" t="s">
        <v>345</v>
      </c>
      <c r="E6283" s="96">
        <v>13365000</v>
      </c>
      <c r="G6283" s="95" t="s">
        <v>345</v>
      </c>
    </row>
    <row r="6284" spans="1:7">
      <c r="A6284" s="95" t="s">
        <v>735</v>
      </c>
      <c r="D6284" s="95" t="s">
        <v>345</v>
      </c>
      <c r="E6284" s="96">
        <v>905850</v>
      </c>
      <c r="G6284" s="95" t="s">
        <v>345</v>
      </c>
    </row>
    <row r="6285" spans="1:7">
      <c r="A6285" s="95" t="s">
        <v>735</v>
      </c>
      <c r="D6285" s="95" t="s">
        <v>345</v>
      </c>
      <c r="E6285" s="96">
        <v>216900</v>
      </c>
      <c r="G6285" s="95" t="s">
        <v>345</v>
      </c>
    </row>
    <row r="6286" spans="1:7">
      <c r="A6286" s="95" t="s">
        <v>735</v>
      </c>
      <c r="D6286" s="95" t="s">
        <v>345</v>
      </c>
      <c r="E6286" s="96">
        <v>338910</v>
      </c>
      <c r="G6286" s="95" t="s">
        <v>345</v>
      </c>
    </row>
    <row r="6287" spans="1:7">
      <c r="A6287" s="95" t="s">
        <v>2157</v>
      </c>
      <c r="D6287" s="95" t="s">
        <v>9315</v>
      </c>
      <c r="F6287" s="96">
        <v>8000</v>
      </c>
      <c r="G6287" s="95" t="s">
        <v>345</v>
      </c>
    </row>
    <row r="6288" spans="1:7">
      <c r="A6288" s="95" t="s">
        <v>2158</v>
      </c>
      <c r="D6288" s="95" t="s">
        <v>9315</v>
      </c>
      <c r="F6288" s="96">
        <v>48000</v>
      </c>
      <c r="G6288" s="95" t="s">
        <v>345</v>
      </c>
    </row>
    <row r="6289" spans="1:7">
      <c r="A6289" s="95" t="s">
        <v>739</v>
      </c>
      <c r="D6289" s="95" t="s">
        <v>345</v>
      </c>
      <c r="E6289" s="96">
        <v>149183</v>
      </c>
      <c r="G6289" s="95" t="s">
        <v>345</v>
      </c>
    </row>
    <row r="6290" spans="1:7">
      <c r="A6290" s="95" t="s">
        <v>739</v>
      </c>
      <c r="D6290" s="95" t="s">
        <v>345</v>
      </c>
      <c r="E6290" s="96">
        <v>-87960</v>
      </c>
      <c r="G6290" s="95" t="s">
        <v>345</v>
      </c>
    </row>
    <row r="6291" spans="1:7">
      <c r="A6291" s="95" t="s">
        <v>739</v>
      </c>
      <c r="D6291" s="95" t="s">
        <v>345</v>
      </c>
      <c r="E6291" s="95">
        <v>220</v>
      </c>
      <c r="G6291" s="95" t="s">
        <v>345</v>
      </c>
    </row>
    <row r="6292" spans="1:7">
      <c r="A6292" s="95" t="s">
        <v>740</v>
      </c>
      <c r="D6292" s="95" t="s">
        <v>345</v>
      </c>
      <c r="E6292" s="96">
        <v>1860</v>
      </c>
      <c r="G6292" s="95" t="s">
        <v>345</v>
      </c>
    </row>
    <row r="6293" spans="1:7">
      <c r="A6293" s="95" t="s">
        <v>740</v>
      </c>
      <c r="D6293" s="95" t="s">
        <v>345</v>
      </c>
      <c r="E6293" s="96">
        <v>3954</v>
      </c>
      <c r="G6293" s="95" t="s">
        <v>345</v>
      </c>
    </row>
    <row r="6294" spans="1:7">
      <c r="A6294" s="95" t="s">
        <v>2738</v>
      </c>
      <c r="D6294" s="95" t="s">
        <v>415</v>
      </c>
      <c r="F6294" s="96">
        <v>49634</v>
      </c>
      <c r="G6294" s="95" t="s">
        <v>345</v>
      </c>
    </row>
    <row r="6295" spans="1:7">
      <c r="A6295" s="95" t="s">
        <v>2026</v>
      </c>
      <c r="D6295" s="95" t="s">
        <v>349</v>
      </c>
      <c r="F6295" s="96">
        <v>330000</v>
      </c>
      <c r="G6295" s="95" t="s">
        <v>345</v>
      </c>
    </row>
    <row r="6296" spans="1:7">
      <c r="A6296" s="95" t="s">
        <v>1942</v>
      </c>
      <c r="D6296" s="95" t="s">
        <v>479</v>
      </c>
      <c r="F6296" s="96">
        <v>45650</v>
      </c>
      <c r="G6296" s="95" t="s">
        <v>345</v>
      </c>
    </row>
    <row r="6297" spans="1:7">
      <c r="A6297" s="95" t="s">
        <v>1942</v>
      </c>
      <c r="D6297" s="95" t="s">
        <v>479</v>
      </c>
      <c r="F6297" s="96">
        <v>2341900</v>
      </c>
      <c r="G6297" s="95" t="s">
        <v>345</v>
      </c>
    </row>
    <row r="6298" spans="1:7">
      <c r="A6298" s="95" t="s">
        <v>1942</v>
      </c>
      <c r="D6298" s="95" t="s">
        <v>345</v>
      </c>
      <c r="E6298" s="96">
        <v>1481700</v>
      </c>
      <c r="G6298" s="95" t="s">
        <v>345</v>
      </c>
    </row>
    <row r="6299" spans="1:7">
      <c r="A6299" s="95" t="s">
        <v>2027</v>
      </c>
      <c r="D6299" s="95" t="s">
        <v>415</v>
      </c>
      <c r="F6299" s="96">
        <v>2200000</v>
      </c>
      <c r="G6299" s="95" t="s">
        <v>345</v>
      </c>
    </row>
    <row r="6300" spans="1:7">
      <c r="A6300" s="95" t="s">
        <v>2739</v>
      </c>
      <c r="D6300" s="95" t="s">
        <v>415</v>
      </c>
      <c r="F6300" s="96">
        <v>7600</v>
      </c>
      <c r="G6300" s="95" t="s">
        <v>345</v>
      </c>
    </row>
    <row r="6301" spans="1:7">
      <c r="A6301" s="95" t="s">
        <v>2739</v>
      </c>
      <c r="D6301" s="95" t="s">
        <v>415</v>
      </c>
      <c r="F6301" s="96">
        <v>200000</v>
      </c>
      <c r="G6301" s="95" t="s">
        <v>345</v>
      </c>
    </row>
    <row r="6302" spans="1:7">
      <c r="A6302" s="95" t="s">
        <v>2739</v>
      </c>
      <c r="D6302" s="95" t="s">
        <v>415</v>
      </c>
      <c r="F6302" s="96">
        <v>52700</v>
      </c>
      <c r="G6302" s="95" t="s">
        <v>345</v>
      </c>
    </row>
    <row r="6303" spans="1:7">
      <c r="A6303" s="95" t="s">
        <v>2739</v>
      </c>
      <c r="D6303" s="95" t="s">
        <v>415</v>
      </c>
      <c r="F6303" s="96">
        <v>34000</v>
      </c>
      <c r="G6303" s="95" t="s">
        <v>345</v>
      </c>
    </row>
    <row r="6304" spans="1:7">
      <c r="A6304" s="95" t="s">
        <v>2740</v>
      </c>
      <c r="D6304" s="95" t="s">
        <v>479</v>
      </c>
      <c r="F6304" s="96">
        <v>50000</v>
      </c>
      <c r="G6304" s="95" t="s">
        <v>345</v>
      </c>
    </row>
    <row r="6305" spans="1:7">
      <c r="A6305" s="95" t="s">
        <v>2740</v>
      </c>
      <c r="D6305" s="95" t="s">
        <v>479</v>
      </c>
      <c r="F6305" s="96">
        <v>20000</v>
      </c>
      <c r="G6305" s="95" t="s">
        <v>345</v>
      </c>
    </row>
    <row r="6306" spans="1:7">
      <c r="A6306" s="95" t="s">
        <v>2740</v>
      </c>
      <c r="D6306" s="95" t="s">
        <v>479</v>
      </c>
      <c r="F6306" s="96">
        <v>50000</v>
      </c>
      <c r="G6306" s="95" t="s">
        <v>345</v>
      </c>
    </row>
    <row r="6307" spans="1:7">
      <c r="A6307" s="95" t="s">
        <v>2740</v>
      </c>
      <c r="D6307" s="95" t="s">
        <v>479</v>
      </c>
      <c r="E6307" s="96">
        <v>1700</v>
      </c>
      <c r="G6307" s="95" t="s">
        <v>345</v>
      </c>
    </row>
    <row r="6308" spans="1:7">
      <c r="A6308" s="95" t="s">
        <v>2740</v>
      </c>
      <c r="D6308" s="95" t="s">
        <v>479</v>
      </c>
      <c r="F6308" s="96">
        <v>60000</v>
      </c>
      <c r="G6308" s="95" t="s">
        <v>345</v>
      </c>
    </row>
    <row r="6309" spans="1:7">
      <c r="A6309" s="95" t="s">
        <v>2740</v>
      </c>
      <c r="D6309" s="95" t="s">
        <v>479</v>
      </c>
      <c r="F6309" s="96">
        <v>81000</v>
      </c>
      <c r="G6309" s="95" t="s">
        <v>345</v>
      </c>
    </row>
    <row r="6310" spans="1:7">
      <c r="A6310" s="95" t="s">
        <v>2740</v>
      </c>
      <c r="D6310" s="95" t="s">
        <v>479</v>
      </c>
      <c r="F6310" s="96">
        <v>240000</v>
      </c>
      <c r="G6310" s="95" t="s">
        <v>345</v>
      </c>
    </row>
    <row r="6311" spans="1:7">
      <c r="A6311" s="95" t="s">
        <v>2740</v>
      </c>
      <c r="D6311" s="95" t="s">
        <v>479</v>
      </c>
      <c r="F6311" s="96">
        <v>50000</v>
      </c>
      <c r="G6311" s="95" t="s">
        <v>345</v>
      </c>
    </row>
    <row r="6312" spans="1:7">
      <c r="A6312" s="95" t="s">
        <v>2740</v>
      </c>
      <c r="D6312" s="95" t="s">
        <v>479</v>
      </c>
      <c r="E6312" s="95">
        <v>340</v>
      </c>
      <c r="G6312" s="95" t="s">
        <v>345</v>
      </c>
    </row>
    <row r="6313" spans="1:7">
      <c r="A6313" s="95" t="s">
        <v>2740</v>
      </c>
      <c r="D6313" s="95" t="s">
        <v>479</v>
      </c>
      <c r="F6313" s="96">
        <v>17500</v>
      </c>
      <c r="G6313" s="95" t="s">
        <v>345</v>
      </c>
    </row>
    <row r="6314" spans="1:7">
      <c r="A6314" s="95" t="s">
        <v>2740</v>
      </c>
      <c r="D6314" s="95" t="s">
        <v>479</v>
      </c>
      <c r="F6314" s="96">
        <v>100000</v>
      </c>
      <c r="G6314" s="95" t="s">
        <v>345</v>
      </c>
    </row>
    <row r="6315" spans="1:7">
      <c r="A6315" s="95" t="s">
        <v>2740</v>
      </c>
      <c r="D6315" s="95" t="s">
        <v>479</v>
      </c>
      <c r="F6315" s="96">
        <v>5000</v>
      </c>
      <c r="G6315" s="95" t="s">
        <v>345</v>
      </c>
    </row>
    <row r="6316" spans="1:7">
      <c r="A6316" s="95" t="s">
        <v>2740</v>
      </c>
      <c r="D6316" s="95" t="s">
        <v>479</v>
      </c>
      <c r="F6316" s="96">
        <v>36100</v>
      </c>
      <c r="G6316" s="95" t="s">
        <v>345</v>
      </c>
    </row>
    <row r="6317" spans="1:7">
      <c r="A6317" s="95" t="s">
        <v>2740</v>
      </c>
      <c r="D6317" s="95" t="s">
        <v>479</v>
      </c>
      <c r="F6317" s="96">
        <v>16750</v>
      </c>
      <c r="G6317" s="95" t="s">
        <v>345</v>
      </c>
    </row>
    <row r="6318" spans="1:7">
      <c r="A6318" s="95" t="s">
        <v>2740</v>
      </c>
      <c r="D6318" s="95" t="s">
        <v>479</v>
      </c>
      <c r="F6318" s="96">
        <v>34600</v>
      </c>
      <c r="G6318" s="95" t="s">
        <v>345</v>
      </c>
    </row>
    <row r="6319" spans="1:7">
      <c r="A6319" s="95" t="s">
        <v>2740</v>
      </c>
      <c r="D6319" s="95" t="s">
        <v>479</v>
      </c>
      <c r="F6319" s="96">
        <v>90000</v>
      </c>
      <c r="G6319" s="95" t="s">
        <v>345</v>
      </c>
    </row>
    <row r="6320" spans="1:7">
      <c r="A6320" s="95" t="s">
        <v>2740</v>
      </c>
      <c r="D6320" s="95" t="s">
        <v>479</v>
      </c>
      <c r="F6320" s="96">
        <v>130100</v>
      </c>
      <c r="G6320" s="95" t="s">
        <v>345</v>
      </c>
    </row>
    <row r="6321" spans="1:7">
      <c r="A6321" s="95" t="s">
        <v>2740</v>
      </c>
      <c r="D6321" s="95" t="s">
        <v>479</v>
      </c>
      <c r="F6321" s="96">
        <v>9000</v>
      </c>
      <c r="G6321" s="95" t="s">
        <v>345</v>
      </c>
    </row>
    <row r="6322" spans="1:7">
      <c r="A6322" s="95" t="s">
        <v>2740</v>
      </c>
      <c r="D6322" s="95" t="s">
        <v>479</v>
      </c>
      <c r="F6322" s="96">
        <v>52000</v>
      </c>
      <c r="G6322" s="95" t="s">
        <v>345</v>
      </c>
    </row>
    <row r="6323" spans="1:7">
      <c r="A6323" s="95" t="s">
        <v>2740</v>
      </c>
      <c r="D6323" s="95" t="s">
        <v>479</v>
      </c>
      <c r="F6323" s="96">
        <v>34660</v>
      </c>
      <c r="G6323" s="95" t="s">
        <v>345</v>
      </c>
    </row>
    <row r="6324" spans="1:7">
      <c r="A6324" s="95" t="s">
        <v>2740</v>
      </c>
      <c r="D6324" s="95" t="s">
        <v>479</v>
      </c>
      <c r="F6324" s="96">
        <v>25000</v>
      </c>
      <c r="G6324" s="95" t="s">
        <v>345</v>
      </c>
    </row>
    <row r="6325" spans="1:7">
      <c r="A6325" s="95" t="s">
        <v>2740</v>
      </c>
      <c r="D6325" s="95" t="s">
        <v>479</v>
      </c>
      <c r="F6325" s="96">
        <v>8000</v>
      </c>
      <c r="G6325" s="95" t="s">
        <v>345</v>
      </c>
    </row>
    <row r="6326" spans="1:7">
      <c r="A6326" s="95" t="s">
        <v>2740</v>
      </c>
      <c r="D6326" s="95" t="s">
        <v>479</v>
      </c>
      <c r="F6326" s="96">
        <v>15000</v>
      </c>
      <c r="G6326" s="95" t="s">
        <v>345</v>
      </c>
    </row>
    <row r="6327" spans="1:7">
      <c r="A6327" s="95" t="s">
        <v>2740</v>
      </c>
      <c r="D6327" s="95" t="s">
        <v>479</v>
      </c>
      <c r="F6327" s="96">
        <v>39000</v>
      </c>
      <c r="G6327" s="95" t="s">
        <v>345</v>
      </c>
    </row>
    <row r="6328" spans="1:7">
      <c r="A6328" s="95" t="s">
        <v>2740</v>
      </c>
      <c r="D6328" s="95" t="s">
        <v>479</v>
      </c>
      <c r="F6328" s="96">
        <v>50000</v>
      </c>
      <c r="G6328" s="95" t="s">
        <v>345</v>
      </c>
    </row>
    <row r="6329" spans="1:7">
      <c r="A6329" s="95" t="s">
        <v>2740</v>
      </c>
      <c r="D6329" s="95" t="s">
        <v>479</v>
      </c>
      <c r="F6329" s="96">
        <v>20000</v>
      </c>
      <c r="G6329" s="95" t="s">
        <v>345</v>
      </c>
    </row>
    <row r="6330" spans="1:7">
      <c r="A6330" s="95" t="s">
        <v>2740</v>
      </c>
      <c r="D6330" s="95" t="s">
        <v>479</v>
      </c>
      <c r="F6330" s="96">
        <v>13500</v>
      </c>
      <c r="G6330" s="95" t="s">
        <v>345</v>
      </c>
    </row>
    <row r="6331" spans="1:7">
      <c r="A6331" s="95" t="s">
        <v>2740</v>
      </c>
      <c r="D6331" s="95" t="s">
        <v>415</v>
      </c>
      <c r="F6331" s="96">
        <v>9000</v>
      </c>
      <c r="G6331" s="95" t="s">
        <v>345</v>
      </c>
    </row>
    <row r="6332" spans="1:7">
      <c r="A6332" s="95" t="s">
        <v>2740</v>
      </c>
      <c r="D6332" s="95" t="s">
        <v>415</v>
      </c>
      <c r="F6332" s="96">
        <v>42000</v>
      </c>
      <c r="G6332" s="95" t="s">
        <v>345</v>
      </c>
    </row>
    <row r="6333" spans="1:7">
      <c r="A6333" s="95" t="s">
        <v>2740</v>
      </c>
      <c r="D6333" s="95" t="s">
        <v>479</v>
      </c>
      <c r="F6333" s="96">
        <v>13200</v>
      </c>
      <c r="G6333" s="95" t="s">
        <v>345</v>
      </c>
    </row>
    <row r="6334" spans="1:7">
      <c r="A6334" s="95" t="s">
        <v>2740</v>
      </c>
      <c r="D6334" s="95" t="s">
        <v>479</v>
      </c>
      <c r="F6334" s="96">
        <v>28000</v>
      </c>
      <c r="G6334" s="95" t="s">
        <v>345</v>
      </c>
    </row>
    <row r="6335" spans="1:7">
      <c r="A6335" s="95" t="s">
        <v>2740</v>
      </c>
      <c r="D6335" s="95" t="s">
        <v>479</v>
      </c>
      <c r="F6335" s="96">
        <v>564000</v>
      </c>
      <c r="G6335" s="95" t="s">
        <v>345</v>
      </c>
    </row>
    <row r="6336" spans="1:7">
      <c r="A6336" s="95" t="s">
        <v>2740</v>
      </c>
      <c r="D6336" s="95" t="s">
        <v>479</v>
      </c>
      <c r="F6336" s="96">
        <v>70000</v>
      </c>
      <c r="G6336" s="95" t="s">
        <v>345</v>
      </c>
    </row>
    <row r="6337" spans="1:7">
      <c r="A6337" s="95" t="s">
        <v>2740</v>
      </c>
      <c r="D6337" s="95" t="s">
        <v>479</v>
      </c>
      <c r="F6337" s="96">
        <v>100000</v>
      </c>
      <c r="G6337" s="95" t="s">
        <v>345</v>
      </c>
    </row>
    <row r="6338" spans="1:7">
      <c r="A6338" s="95" t="s">
        <v>2740</v>
      </c>
      <c r="D6338" s="95" t="s">
        <v>479</v>
      </c>
      <c r="F6338" s="96">
        <v>50000</v>
      </c>
      <c r="G6338" s="95" t="s">
        <v>345</v>
      </c>
    </row>
    <row r="6339" spans="1:7">
      <c r="A6339" s="95" t="s">
        <v>2740</v>
      </c>
      <c r="D6339" s="95" t="s">
        <v>479</v>
      </c>
      <c r="F6339" s="96">
        <v>41650</v>
      </c>
      <c r="G6339" s="95" t="s">
        <v>345</v>
      </c>
    </row>
    <row r="6340" spans="1:7">
      <c r="A6340" s="95" t="s">
        <v>2740</v>
      </c>
      <c r="D6340" s="95" t="s">
        <v>479</v>
      </c>
      <c r="F6340" s="96">
        <v>110000</v>
      </c>
      <c r="G6340" s="95" t="s">
        <v>345</v>
      </c>
    </row>
    <row r="6341" spans="1:7">
      <c r="A6341" s="95" t="s">
        <v>2741</v>
      </c>
      <c r="D6341" s="95" t="s">
        <v>400</v>
      </c>
      <c r="F6341" s="96">
        <v>43420</v>
      </c>
      <c r="G6341" s="95" t="s">
        <v>345</v>
      </c>
    </row>
    <row r="6342" spans="1:7">
      <c r="A6342" s="95" t="s">
        <v>2742</v>
      </c>
      <c r="D6342" s="95" t="s">
        <v>1958</v>
      </c>
      <c r="F6342" s="96">
        <v>36200</v>
      </c>
      <c r="G6342" s="95" t="s">
        <v>345</v>
      </c>
    </row>
    <row r="6343" spans="1:7">
      <c r="A6343" s="95" t="s">
        <v>2743</v>
      </c>
      <c r="D6343" s="95" t="s">
        <v>393</v>
      </c>
      <c r="F6343" s="96">
        <v>83200</v>
      </c>
      <c r="G6343" s="95" t="s">
        <v>345</v>
      </c>
    </row>
    <row r="6344" spans="1:7">
      <c r="A6344" s="95" t="s">
        <v>2743</v>
      </c>
      <c r="D6344" s="95" t="s">
        <v>400</v>
      </c>
      <c r="F6344" s="96">
        <v>7700</v>
      </c>
      <c r="G6344" s="95" t="s">
        <v>345</v>
      </c>
    </row>
    <row r="6345" spans="1:7">
      <c r="A6345" s="95" t="s">
        <v>2743</v>
      </c>
      <c r="D6345" s="95" t="s">
        <v>415</v>
      </c>
      <c r="F6345" s="96">
        <v>95120</v>
      </c>
      <c r="G6345" s="95" t="s">
        <v>345</v>
      </c>
    </row>
    <row r="6346" spans="1:7">
      <c r="A6346" s="95" t="s">
        <v>2743</v>
      </c>
      <c r="D6346" s="95" t="s">
        <v>400</v>
      </c>
      <c r="F6346" s="96">
        <v>71100</v>
      </c>
      <c r="G6346" s="95" t="s">
        <v>345</v>
      </c>
    </row>
    <row r="6347" spans="1:7">
      <c r="A6347" s="95" t="s">
        <v>2744</v>
      </c>
      <c r="D6347" s="95" t="s">
        <v>400</v>
      </c>
      <c r="F6347" s="96">
        <v>78000</v>
      </c>
      <c r="G6347" s="95" t="s">
        <v>345</v>
      </c>
    </row>
    <row r="6348" spans="1:7">
      <c r="A6348" s="95" t="s">
        <v>2745</v>
      </c>
      <c r="D6348" s="95" t="s">
        <v>393</v>
      </c>
      <c r="F6348" s="96">
        <v>94000</v>
      </c>
      <c r="G6348" s="95" t="s">
        <v>345</v>
      </c>
    </row>
    <row r="6349" spans="1:7">
      <c r="A6349" s="95" t="s">
        <v>2745</v>
      </c>
      <c r="D6349" s="95" t="s">
        <v>393</v>
      </c>
      <c r="F6349" s="96">
        <v>40000</v>
      </c>
      <c r="G6349" s="95" t="s">
        <v>345</v>
      </c>
    </row>
    <row r="6350" spans="1:7">
      <c r="A6350" s="95" t="s">
        <v>2746</v>
      </c>
      <c r="D6350" s="95" t="s">
        <v>415</v>
      </c>
      <c r="F6350" s="95">
        <v>500</v>
      </c>
      <c r="G6350" s="95" t="s">
        <v>345</v>
      </c>
    </row>
    <row r="6351" spans="1:7">
      <c r="A6351" s="95" t="s">
        <v>2747</v>
      </c>
      <c r="D6351" s="95" t="s">
        <v>415</v>
      </c>
      <c r="F6351" s="96">
        <v>9500</v>
      </c>
      <c r="G6351" s="95" t="s">
        <v>345</v>
      </c>
    </row>
    <row r="6352" spans="1:7">
      <c r="A6352" s="95" t="s">
        <v>2748</v>
      </c>
      <c r="D6352" s="95" t="s">
        <v>479</v>
      </c>
      <c r="F6352" s="96">
        <v>29000</v>
      </c>
      <c r="G6352" s="95" t="s">
        <v>345</v>
      </c>
    </row>
    <row r="6353" spans="1:7">
      <c r="A6353" s="95" t="s">
        <v>2748</v>
      </c>
      <c r="D6353" s="95" t="s">
        <v>479</v>
      </c>
      <c r="F6353" s="96">
        <v>50000</v>
      </c>
      <c r="G6353" s="95" t="s">
        <v>345</v>
      </c>
    </row>
    <row r="6354" spans="1:7">
      <c r="A6354" s="95" t="s">
        <v>2748</v>
      </c>
      <c r="D6354" s="95" t="s">
        <v>479</v>
      </c>
      <c r="E6354" s="96">
        <v>1700</v>
      </c>
      <c r="G6354" s="95" t="s">
        <v>345</v>
      </c>
    </row>
    <row r="6355" spans="1:7">
      <c r="A6355" s="95" t="s">
        <v>2748</v>
      </c>
      <c r="D6355" s="95" t="s">
        <v>479</v>
      </c>
      <c r="F6355" s="96">
        <v>41000</v>
      </c>
      <c r="G6355" s="96">
        <v>15124018</v>
      </c>
    </row>
    <row r="6356" spans="1:7">
      <c r="A6356" s="95" t="s">
        <v>741</v>
      </c>
      <c r="D6356" s="95" t="s">
        <v>345</v>
      </c>
      <c r="E6356" s="96">
        <v>2860</v>
      </c>
      <c r="G6356" s="95" t="s">
        <v>345</v>
      </c>
    </row>
    <row r="6357" spans="1:7">
      <c r="A6357" s="95" t="s">
        <v>2749</v>
      </c>
      <c r="D6357" s="95" t="s">
        <v>400</v>
      </c>
      <c r="F6357" s="96">
        <v>12864</v>
      </c>
      <c r="G6357" s="95" t="s">
        <v>345</v>
      </c>
    </row>
    <row r="6358" spans="1:7">
      <c r="A6358" s="95" t="s">
        <v>2750</v>
      </c>
      <c r="D6358" s="95" t="s">
        <v>1958</v>
      </c>
      <c r="F6358" s="96">
        <v>26800</v>
      </c>
      <c r="G6358" s="96">
        <v>15160822</v>
      </c>
    </row>
    <row r="6359" spans="1:7">
      <c r="A6359" s="95" t="s">
        <v>742</v>
      </c>
      <c r="D6359" s="95" t="s">
        <v>345</v>
      </c>
      <c r="E6359" s="96">
        <v>2640</v>
      </c>
      <c r="G6359" s="95" t="s">
        <v>345</v>
      </c>
    </row>
    <row r="6360" spans="1:7">
      <c r="A6360" s="95" t="s">
        <v>2029</v>
      </c>
      <c r="D6360" s="95" t="s">
        <v>9315</v>
      </c>
      <c r="F6360" s="96">
        <v>8400</v>
      </c>
      <c r="G6360" s="95" t="s">
        <v>345</v>
      </c>
    </row>
    <row r="6361" spans="1:7">
      <c r="A6361" s="95" t="s">
        <v>1943</v>
      </c>
      <c r="D6361" s="95" t="s">
        <v>562</v>
      </c>
      <c r="F6361" s="96">
        <v>1855</v>
      </c>
      <c r="G6361" s="95" t="s">
        <v>345</v>
      </c>
    </row>
    <row r="6362" spans="1:7">
      <c r="A6362" s="95" t="s">
        <v>1943</v>
      </c>
      <c r="D6362" s="95" t="s">
        <v>345</v>
      </c>
      <c r="E6362" s="96">
        <v>1855</v>
      </c>
      <c r="G6362" s="95" t="s">
        <v>345</v>
      </c>
    </row>
    <row r="6363" spans="1:7">
      <c r="A6363" s="95" t="s">
        <v>1943</v>
      </c>
      <c r="D6363" s="95" t="s">
        <v>562</v>
      </c>
      <c r="F6363" s="96">
        <v>3300</v>
      </c>
      <c r="G6363" s="95" t="s">
        <v>345</v>
      </c>
    </row>
    <row r="6364" spans="1:7">
      <c r="A6364" s="95" t="s">
        <v>1943</v>
      </c>
      <c r="D6364" s="95" t="s">
        <v>400</v>
      </c>
      <c r="F6364" s="96">
        <v>83890</v>
      </c>
      <c r="G6364" s="95" t="s">
        <v>345</v>
      </c>
    </row>
    <row r="6365" spans="1:7">
      <c r="A6365" s="95" t="s">
        <v>1943</v>
      </c>
      <c r="D6365" s="95" t="s">
        <v>562</v>
      </c>
      <c r="F6365" s="96">
        <v>415901</v>
      </c>
      <c r="G6365" s="95" t="s">
        <v>345</v>
      </c>
    </row>
    <row r="6366" spans="1:7">
      <c r="A6366" s="95" t="s">
        <v>1943</v>
      </c>
      <c r="D6366" s="95" t="s">
        <v>562</v>
      </c>
      <c r="F6366" s="96">
        <v>6497</v>
      </c>
      <c r="G6366" s="95" t="s">
        <v>345</v>
      </c>
    </row>
    <row r="6367" spans="1:7">
      <c r="A6367" s="95" t="s">
        <v>1943</v>
      </c>
      <c r="D6367" s="95" t="s">
        <v>400</v>
      </c>
      <c r="F6367" s="96">
        <v>1707750</v>
      </c>
      <c r="G6367" s="95" t="s">
        <v>345</v>
      </c>
    </row>
    <row r="6368" spans="1:7">
      <c r="A6368" s="95" t="s">
        <v>2030</v>
      </c>
      <c r="D6368" s="95" t="s">
        <v>1958</v>
      </c>
      <c r="F6368" s="96">
        <v>660000</v>
      </c>
      <c r="G6368" s="95" t="s">
        <v>345</v>
      </c>
    </row>
    <row r="6369" spans="1:7">
      <c r="A6369" s="95" t="s">
        <v>2030</v>
      </c>
      <c r="D6369" s="95" t="s">
        <v>1958</v>
      </c>
      <c r="F6369" s="96">
        <v>194825</v>
      </c>
      <c r="G6369" s="95" t="s">
        <v>345</v>
      </c>
    </row>
    <row r="6370" spans="1:7">
      <c r="A6370" s="95" t="s">
        <v>2030</v>
      </c>
      <c r="D6370" s="95" t="s">
        <v>1958</v>
      </c>
      <c r="F6370" s="96">
        <v>4578</v>
      </c>
      <c r="G6370" s="95" t="s">
        <v>345</v>
      </c>
    </row>
    <row r="6371" spans="1:7">
      <c r="A6371" s="95" t="s">
        <v>2030</v>
      </c>
      <c r="D6371" s="95" t="s">
        <v>349</v>
      </c>
      <c r="F6371" s="96">
        <v>440000</v>
      </c>
      <c r="G6371" s="95" t="s">
        <v>345</v>
      </c>
    </row>
    <row r="6372" spans="1:7">
      <c r="A6372" s="95" t="s">
        <v>2030</v>
      </c>
      <c r="D6372" s="95" t="s">
        <v>562</v>
      </c>
      <c r="F6372" s="96">
        <v>12333</v>
      </c>
      <c r="G6372" s="95" t="s">
        <v>345</v>
      </c>
    </row>
    <row r="6373" spans="1:7">
      <c r="A6373" s="95" t="s">
        <v>2030</v>
      </c>
      <c r="D6373" s="95" t="s">
        <v>562</v>
      </c>
      <c r="F6373" s="96">
        <v>11278</v>
      </c>
      <c r="G6373" s="95" t="s">
        <v>345</v>
      </c>
    </row>
    <row r="6374" spans="1:7">
      <c r="A6374" s="95" t="s">
        <v>2030</v>
      </c>
      <c r="D6374" s="95" t="s">
        <v>9315</v>
      </c>
      <c r="F6374" s="96">
        <v>50000</v>
      </c>
      <c r="G6374" s="95" t="s">
        <v>345</v>
      </c>
    </row>
    <row r="6375" spans="1:7">
      <c r="A6375" s="95" t="s">
        <v>2030</v>
      </c>
      <c r="D6375" s="95" t="s">
        <v>9315</v>
      </c>
      <c r="F6375" s="96">
        <v>70400</v>
      </c>
      <c r="G6375" s="95" t="s">
        <v>345</v>
      </c>
    </row>
    <row r="6376" spans="1:7">
      <c r="A6376" s="95" t="s">
        <v>2030</v>
      </c>
      <c r="D6376" s="95" t="s">
        <v>400</v>
      </c>
      <c r="F6376" s="96">
        <v>1650000</v>
      </c>
      <c r="G6376" s="95" t="s">
        <v>345</v>
      </c>
    </row>
    <row r="6377" spans="1:7">
      <c r="A6377" s="95" t="s">
        <v>1944</v>
      </c>
      <c r="D6377" s="95" t="s">
        <v>349</v>
      </c>
      <c r="F6377" s="96">
        <v>1375000</v>
      </c>
      <c r="G6377" s="95" t="s">
        <v>345</v>
      </c>
    </row>
    <row r="6378" spans="1:7">
      <c r="A6378" s="95" t="s">
        <v>1944</v>
      </c>
      <c r="D6378" s="95" t="s">
        <v>349</v>
      </c>
      <c r="F6378" s="96">
        <v>77000</v>
      </c>
      <c r="G6378" s="95" t="s">
        <v>345</v>
      </c>
    </row>
    <row r="6379" spans="1:7">
      <c r="A6379" s="95" t="s">
        <v>1944</v>
      </c>
      <c r="D6379" s="95" t="s">
        <v>400</v>
      </c>
      <c r="F6379" s="96">
        <v>12873443</v>
      </c>
      <c r="G6379" s="95" t="s">
        <v>345</v>
      </c>
    </row>
    <row r="6380" spans="1:7">
      <c r="A6380" s="95" t="s">
        <v>1944</v>
      </c>
      <c r="D6380" s="95" t="s">
        <v>400</v>
      </c>
      <c r="E6380" s="96">
        <v>12873443</v>
      </c>
      <c r="G6380" s="95" t="s">
        <v>345</v>
      </c>
    </row>
    <row r="6381" spans="1:7">
      <c r="A6381" s="95" t="s">
        <v>1944</v>
      </c>
      <c r="D6381" s="95" t="s">
        <v>349</v>
      </c>
      <c r="F6381" s="96">
        <v>8800</v>
      </c>
      <c r="G6381" s="95" t="s">
        <v>345</v>
      </c>
    </row>
    <row r="6382" spans="1:7">
      <c r="A6382" s="95" t="s">
        <v>1944</v>
      </c>
      <c r="D6382" s="95" t="s">
        <v>479</v>
      </c>
      <c r="F6382" s="96">
        <v>35200</v>
      </c>
      <c r="G6382" s="95" t="s">
        <v>345</v>
      </c>
    </row>
    <row r="6383" spans="1:7">
      <c r="A6383" s="95" t="s">
        <v>1944</v>
      </c>
      <c r="D6383" s="95" t="s">
        <v>479</v>
      </c>
      <c r="F6383" s="96">
        <v>44000</v>
      </c>
      <c r="G6383" s="95" t="s">
        <v>345</v>
      </c>
    </row>
    <row r="6384" spans="1:7">
      <c r="A6384" s="95" t="s">
        <v>1944</v>
      </c>
      <c r="D6384" s="95" t="s">
        <v>349</v>
      </c>
      <c r="F6384" s="96">
        <v>827000</v>
      </c>
      <c r="G6384" s="95" t="s">
        <v>345</v>
      </c>
    </row>
    <row r="6385" spans="1:7">
      <c r="A6385" s="95" t="s">
        <v>1944</v>
      </c>
      <c r="D6385" s="95" t="s">
        <v>479</v>
      </c>
      <c r="F6385" s="96">
        <v>1650000</v>
      </c>
      <c r="G6385" s="95" t="s">
        <v>345</v>
      </c>
    </row>
    <row r="6386" spans="1:7">
      <c r="A6386" s="95" t="s">
        <v>1944</v>
      </c>
      <c r="D6386" s="95" t="s">
        <v>400</v>
      </c>
      <c r="F6386" s="96">
        <v>13365000</v>
      </c>
      <c r="G6386" s="95" t="s">
        <v>345</v>
      </c>
    </row>
    <row r="6387" spans="1:7">
      <c r="A6387" s="95" t="s">
        <v>1944</v>
      </c>
      <c r="D6387" s="95" t="s">
        <v>415</v>
      </c>
      <c r="F6387" s="96">
        <v>110000</v>
      </c>
      <c r="G6387" s="95" t="s">
        <v>345</v>
      </c>
    </row>
    <row r="6388" spans="1:7">
      <c r="A6388" s="95" t="s">
        <v>1944</v>
      </c>
      <c r="D6388" s="95" t="s">
        <v>562</v>
      </c>
      <c r="F6388" s="96">
        <v>170500</v>
      </c>
      <c r="G6388" s="95" t="s">
        <v>345</v>
      </c>
    </row>
    <row r="6389" spans="1:7">
      <c r="A6389" s="95" t="s">
        <v>1944</v>
      </c>
      <c r="D6389" s="95" t="s">
        <v>415</v>
      </c>
      <c r="F6389" s="96">
        <v>338910</v>
      </c>
      <c r="G6389" s="95" t="s">
        <v>345</v>
      </c>
    </row>
    <row r="6390" spans="1:7">
      <c r="A6390" s="95" t="s">
        <v>1945</v>
      </c>
      <c r="D6390" s="95" t="s">
        <v>479</v>
      </c>
      <c r="F6390" s="96">
        <v>24200</v>
      </c>
      <c r="G6390" s="95" t="s">
        <v>345</v>
      </c>
    </row>
    <row r="6391" spans="1:7">
      <c r="A6391" s="95" t="s">
        <v>1945</v>
      </c>
      <c r="D6391" s="95" t="s">
        <v>400</v>
      </c>
      <c r="F6391" s="96">
        <v>30800</v>
      </c>
      <c r="G6391" s="95" t="s">
        <v>345</v>
      </c>
    </row>
    <row r="6392" spans="1:7">
      <c r="A6392" s="95" t="s">
        <v>1945</v>
      </c>
      <c r="D6392" s="95" t="s">
        <v>349</v>
      </c>
      <c r="F6392" s="96">
        <v>6600</v>
      </c>
      <c r="G6392" s="95" t="s">
        <v>345</v>
      </c>
    </row>
    <row r="6393" spans="1:7">
      <c r="A6393" s="95" t="s">
        <v>1945</v>
      </c>
      <c r="D6393" s="95" t="s">
        <v>400</v>
      </c>
      <c r="F6393" s="96">
        <v>6600</v>
      </c>
      <c r="G6393" s="95" t="s">
        <v>345</v>
      </c>
    </row>
    <row r="6394" spans="1:7">
      <c r="A6394" s="95" t="s">
        <v>1945</v>
      </c>
      <c r="D6394" s="95" t="s">
        <v>400</v>
      </c>
      <c r="F6394" s="96">
        <v>19800</v>
      </c>
      <c r="G6394" s="95" t="s">
        <v>345</v>
      </c>
    </row>
    <row r="6395" spans="1:7">
      <c r="A6395" s="95" t="s">
        <v>1945</v>
      </c>
      <c r="D6395" s="95" t="s">
        <v>400</v>
      </c>
      <c r="F6395" s="96">
        <v>742500</v>
      </c>
      <c r="G6395" s="95" t="s">
        <v>345</v>
      </c>
    </row>
    <row r="6396" spans="1:7">
      <c r="A6396" s="95" t="s">
        <v>1945</v>
      </c>
      <c r="D6396" s="95" t="s">
        <v>479</v>
      </c>
      <c r="F6396" s="96">
        <v>526504</v>
      </c>
      <c r="G6396" s="95" t="s">
        <v>345</v>
      </c>
    </row>
    <row r="6397" spans="1:7">
      <c r="A6397" s="95" t="s">
        <v>1945</v>
      </c>
      <c r="D6397" s="95" t="s">
        <v>479</v>
      </c>
      <c r="F6397" s="96">
        <v>14026</v>
      </c>
      <c r="G6397" s="95" t="s">
        <v>345</v>
      </c>
    </row>
    <row r="6398" spans="1:7">
      <c r="A6398" s="95" t="s">
        <v>1945</v>
      </c>
      <c r="D6398" s="95" t="s">
        <v>562</v>
      </c>
      <c r="F6398" s="96">
        <v>33000</v>
      </c>
      <c r="G6398" s="95" t="s">
        <v>345</v>
      </c>
    </row>
    <row r="6399" spans="1:7">
      <c r="A6399" s="95" t="s">
        <v>1945</v>
      </c>
      <c r="D6399" s="95" t="s">
        <v>562</v>
      </c>
      <c r="E6399" s="96">
        <v>33000</v>
      </c>
      <c r="G6399" s="95" t="s">
        <v>345</v>
      </c>
    </row>
    <row r="6400" spans="1:7">
      <c r="A6400" s="95" t="s">
        <v>2031</v>
      </c>
      <c r="D6400" s="95" t="s">
        <v>400</v>
      </c>
      <c r="F6400" s="96">
        <v>124960</v>
      </c>
      <c r="G6400" s="95" t="s">
        <v>345</v>
      </c>
    </row>
    <row r="6401" spans="1:7">
      <c r="A6401" s="95" t="s">
        <v>2031</v>
      </c>
      <c r="D6401" s="95" t="s">
        <v>400</v>
      </c>
      <c r="F6401" s="96">
        <v>95040</v>
      </c>
      <c r="G6401" s="95" t="s">
        <v>345</v>
      </c>
    </row>
    <row r="6402" spans="1:7">
      <c r="A6402" s="95" t="s">
        <v>2031</v>
      </c>
      <c r="D6402" s="95" t="s">
        <v>400</v>
      </c>
      <c r="F6402" s="96">
        <v>666751</v>
      </c>
      <c r="G6402" s="95" t="s">
        <v>345</v>
      </c>
    </row>
    <row r="6403" spans="1:7">
      <c r="A6403" s="95" t="s">
        <v>2031</v>
      </c>
      <c r="D6403" s="95" t="s">
        <v>400</v>
      </c>
      <c r="F6403" s="96">
        <v>3463587</v>
      </c>
      <c r="G6403" s="95" t="s">
        <v>345</v>
      </c>
    </row>
    <row r="6404" spans="1:7">
      <c r="A6404" s="95" t="s">
        <v>2031</v>
      </c>
      <c r="D6404" s="95" t="s">
        <v>400</v>
      </c>
      <c r="F6404" s="96">
        <v>19261291</v>
      </c>
      <c r="G6404" s="95" t="s">
        <v>345</v>
      </c>
    </row>
    <row r="6405" spans="1:7">
      <c r="A6405" s="95" t="s">
        <v>2031</v>
      </c>
      <c r="D6405" s="95" t="s">
        <v>349</v>
      </c>
      <c r="F6405" s="96">
        <v>5390</v>
      </c>
      <c r="G6405" s="95" t="s">
        <v>345</v>
      </c>
    </row>
    <row r="6406" spans="1:7">
      <c r="A6406" s="95" t="s">
        <v>2031</v>
      </c>
      <c r="D6406" s="95" t="s">
        <v>349</v>
      </c>
      <c r="F6406" s="96">
        <v>11000</v>
      </c>
      <c r="G6406" s="95" t="s">
        <v>345</v>
      </c>
    </row>
    <row r="6407" spans="1:7">
      <c r="A6407" s="95" t="s">
        <v>2031</v>
      </c>
      <c r="D6407" s="95" t="s">
        <v>349</v>
      </c>
      <c r="F6407" s="96">
        <v>330000</v>
      </c>
      <c r="G6407" s="95" t="s">
        <v>345</v>
      </c>
    </row>
    <row r="6408" spans="1:7">
      <c r="A6408" s="95" t="s">
        <v>2031</v>
      </c>
      <c r="D6408" s="95" t="s">
        <v>400</v>
      </c>
      <c r="F6408" s="96">
        <v>154000</v>
      </c>
      <c r="G6408" s="95" t="s">
        <v>345</v>
      </c>
    </row>
    <row r="6409" spans="1:7">
      <c r="A6409" s="95" t="s">
        <v>2031</v>
      </c>
      <c r="D6409" s="95" t="s">
        <v>400</v>
      </c>
      <c r="F6409" s="96">
        <v>55000</v>
      </c>
      <c r="G6409" s="95" t="s">
        <v>345</v>
      </c>
    </row>
    <row r="6410" spans="1:7">
      <c r="A6410" s="95" t="s">
        <v>2032</v>
      </c>
      <c r="D6410" s="95" t="s">
        <v>400</v>
      </c>
      <c r="F6410" s="96">
        <v>20628</v>
      </c>
      <c r="G6410" s="95" t="s">
        <v>345</v>
      </c>
    </row>
    <row r="6411" spans="1:7">
      <c r="A6411" s="95" t="s">
        <v>2032</v>
      </c>
      <c r="D6411" s="95" t="s">
        <v>562</v>
      </c>
      <c r="F6411" s="96">
        <v>639700</v>
      </c>
      <c r="G6411" s="95" t="s">
        <v>345</v>
      </c>
    </row>
    <row r="6412" spans="1:7">
      <c r="A6412" s="95" t="s">
        <v>2032</v>
      </c>
      <c r="D6412" s="95" t="s">
        <v>393</v>
      </c>
      <c r="F6412" s="96">
        <v>1485780</v>
      </c>
      <c r="G6412" s="95" t="s">
        <v>345</v>
      </c>
    </row>
    <row r="6413" spans="1:7">
      <c r="A6413" s="95" t="s">
        <v>2032</v>
      </c>
      <c r="D6413" s="95" t="s">
        <v>400</v>
      </c>
      <c r="F6413" s="96">
        <v>33000000</v>
      </c>
      <c r="G6413" s="95" t="s">
        <v>345</v>
      </c>
    </row>
    <row r="6414" spans="1:7">
      <c r="A6414" s="95" t="s">
        <v>2032</v>
      </c>
      <c r="D6414" s="95" t="s">
        <v>400</v>
      </c>
      <c r="F6414" s="96">
        <v>44000000</v>
      </c>
      <c r="G6414" s="95" t="s">
        <v>345</v>
      </c>
    </row>
    <row r="6415" spans="1:7">
      <c r="A6415" s="95" t="s">
        <v>1946</v>
      </c>
      <c r="D6415" s="95" t="s">
        <v>345</v>
      </c>
      <c r="E6415" s="96">
        <v>33000000</v>
      </c>
      <c r="G6415" s="95" t="s">
        <v>345</v>
      </c>
    </row>
    <row r="6416" spans="1:7">
      <c r="A6416" s="95" t="s">
        <v>1946</v>
      </c>
      <c r="D6416" s="95" t="s">
        <v>345</v>
      </c>
      <c r="E6416" s="96">
        <v>44000000</v>
      </c>
      <c r="G6416" s="95" t="s">
        <v>345</v>
      </c>
    </row>
    <row r="6417" spans="1:7">
      <c r="A6417" s="95" t="s">
        <v>1947</v>
      </c>
      <c r="D6417" s="95" t="s">
        <v>345</v>
      </c>
      <c r="F6417" s="96">
        <v>125865317</v>
      </c>
      <c r="G6417" s="95" t="s">
        <v>345</v>
      </c>
    </row>
    <row r="6418" spans="1:7">
      <c r="A6418" s="95" t="s">
        <v>2034</v>
      </c>
      <c r="D6418" s="95" t="s">
        <v>415</v>
      </c>
      <c r="F6418" s="96">
        <v>41478</v>
      </c>
      <c r="G6418" s="95" t="s">
        <v>345</v>
      </c>
    </row>
    <row r="6419" spans="1:7">
      <c r="A6419" s="95" t="s">
        <v>2034</v>
      </c>
      <c r="D6419" s="95" t="s">
        <v>415</v>
      </c>
      <c r="F6419" s="96">
        <v>17641</v>
      </c>
      <c r="G6419" s="95" t="s">
        <v>345</v>
      </c>
    </row>
    <row r="6420" spans="1:7">
      <c r="A6420" s="95" t="s">
        <v>2034</v>
      </c>
      <c r="D6420" s="95" t="s">
        <v>415</v>
      </c>
      <c r="F6420" s="96">
        <v>205649</v>
      </c>
      <c r="G6420" s="95" t="s">
        <v>345</v>
      </c>
    </row>
    <row r="6421" spans="1:7">
      <c r="A6421" s="95" t="s">
        <v>2034</v>
      </c>
      <c r="D6421" s="95" t="s">
        <v>9315</v>
      </c>
      <c r="F6421" s="96">
        <v>297266</v>
      </c>
      <c r="G6421" s="95" t="s">
        <v>345</v>
      </c>
    </row>
    <row r="6422" spans="1:7">
      <c r="A6422" s="95" t="s">
        <v>2034</v>
      </c>
      <c r="D6422" s="95" t="s">
        <v>415</v>
      </c>
      <c r="F6422" s="96">
        <v>8872</v>
      </c>
      <c r="G6422" s="95" t="s">
        <v>345</v>
      </c>
    </row>
    <row r="6423" spans="1:7">
      <c r="A6423" s="95" t="s">
        <v>2034</v>
      </c>
      <c r="D6423" s="95" t="s">
        <v>9315</v>
      </c>
      <c r="F6423" s="96">
        <v>9984</v>
      </c>
      <c r="G6423" s="95" t="s">
        <v>345</v>
      </c>
    </row>
    <row r="6424" spans="1:7">
      <c r="A6424" s="95" t="s">
        <v>2035</v>
      </c>
      <c r="D6424" s="95" t="s">
        <v>400</v>
      </c>
      <c r="F6424" s="96">
        <v>2519697</v>
      </c>
      <c r="G6424" s="95" t="s">
        <v>345</v>
      </c>
    </row>
    <row r="6425" spans="1:7">
      <c r="A6425" s="95" t="s">
        <v>2036</v>
      </c>
      <c r="D6425" s="95" t="s">
        <v>562</v>
      </c>
      <c r="F6425" s="96">
        <v>3790</v>
      </c>
      <c r="G6425" s="95" t="s">
        <v>345</v>
      </c>
    </row>
    <row r="6426" spans="1:7">
      <c r="A6426" s="95" t="s">
        <v>2751</v>
      </c>
      <c r="D6426" s="95" t="s">
        <v>400</v>
      </c>
      <c r="F6426" s="96">
        <v>90468</v>
      </c>
      <c r="G6426" s="95" t="s">
        <v>345</v>
      </c>
    </row>
    <row r="6427" spans="1:7">
      <c r="A6427" s="95" t="s">
        <v>2752</v>
      </c>
      <c r="D6427" s="95" t="s">
        <v>400</v>
      </c>
      <c r="F6427" s="96">
        <v>128696</v>
      </c>
      <c r="G6427" s="95" t="s">
        <v>345</v>
      </c>
    </row>
    <row r="6428" spans="1:7">
      <c r="A6428" s="95" t="s">
        <v>2753</v>
      </c>
      <c r="D6428" s="95" t="s">
        <v>349</v>
      </c>
      <c r="F6428" s="96">
        <v>5001210</v>
      </c>
      <c r="G6428" s="95" t="s">
        <v>345</v>
      </c>
    </row>
    <row r="6429" spans="1:7">
      <c r="A6429" s="95" t="s">
        <v>2753</v>
      </c>
      <c r="D6429" s="95" t="s">
        <v>349</v>
      </c>
      <c r="F6429" s="96">
        <v>573950</v>
      </c>
      <c r="G6429" s="95" t="s">
        <v>345</v>
      </c>
    </row>
    <row r="6430" spans="1:7">
      <c r="A6430" s="95" t="s">
        <v>2753</v>
      </c>
      <c r="D6430" s="95" t="s">
        <v>349</v>
      </c>
      <c r="F6430" s="96">
        <v>5309120</v>
      </c>
      <c r="G6430" s="95" t="s">
        <v>345</v>
      </c>
    </row>
    <row r="6431" spans="1:7">
      <c r="A6431" s="95" t="s">
        <v>2753</v>
      </c>
      <c r="D6431" s="95" t="s">
        <v>349</v>
      </c>
      <c r="F6431" s="96">
        <v>3117700</v>
      </c>
      <c r="G6431" s="95" t="s">
        <v>345</v>
      </c>
    </row>
    <row r="6432" spans="1:7">
      <c r="A6432" s="95" t="s">
        <v>2754</v>
      </c>
      <c r="D6432" s="95" t="s">
        <v>479</v>
      </c>
      <c r="F6432" s="96">
        <v>31800</v>
      </c>
      <c r="G6432" s="95" t="s">
        <v>345</v>
      </c>
    </row>
    <row r="6433" spans="1:7">
      <c r="A6433" s="95" t="s">
        <v>2755</v>
      </c>
      <c r="D6433" s="95" t="s">
        <v>415</v>
      </c>
      <c r="F6433" s="96">
        <v>24150</v>
      </c>
      <c r="G6433" s="95" t="s">
        <v>345</v>
      </c>
    </row>
    <row r="6434" spans="1:7">
      <c r="A6434" s="95" t="s">
        <v>373</v>
      </c>
      <c r="D6434" s="95" t="s">
        <v>345</v>
      </c>
      <c r="E6434" s="96">
        <v>-5000</v>
      </c>
      <c r="G6434" s="95" t="s">
        <v>345</v>
      </c>
    </row>
    <row r="6435" spans="1:7">
      <c r="A6435" s="95" t="s">
        <v>374</v>
      </c>
      <c r="D6435" s="95" t="s">
        <v>345</v>
      </c>
      <c r="E6435" s="96">
        <v>-15800</v>
      </c>
      <c r="G6435" s="95" t="s">
        <v>345</v>
      </c>
    </row>
    <row r="6436" spans="1:7">
      <c r="A6436" s="95" t="s">
        <v>375</v>
      </c>
      <c r="D6436" s="95" t="s">
        <v>345</v>
      </c>
      <c r="E6436" s="96">
        <v>-9000</v>
      </c>
      <c r="G6436" s="96">
        <v>209439489</v>
      </c>
    </row>
    <row r="6437" spans="1:7">
      <c r="A6437" s="95" t="s">
        <v>376</v>
      </c>
      <c r="D6437" s="95" t="s">
        <v>345</v>
      </c>
      <c r="E6437" s="96">
        <v>316154100</v>
      </c>
      <c r="F6437" s="96">
        <v>347662657</v>
      </c>
      <c r="G6437" s="95" t="s">
        <v>345</v>
      </c>
    </row>
    <row r="6438" spans="1:7">
      <c r="A6438" s="95" t="s">
        <v>2756</v>
      </c>
      <c r="D6438" s="95" t="s">
        <v>400</v>
      </c>
      <c r="F6438" s="96">
        <v>38000</v>
      </c>
      <c r="G6438" s="95" t="s">
        <v>345</v>
      </c>
    </row>
    <row r="6439" spans="1:7">
      <c r="A6439" s="95" t="s">
        <v>743</v>
      </c>
      <c r="D6439" s="95" t="s">
        <v>345</v>
      </c>
      <c r="E6439" s="96">
        <v>2200</v>
      </c>
      <c r="G6439" s="95" t="s">
        <v>345</v>
      </c>
    </row>
    <row r="6440" spans="1:7">
      <c r="A6440" s="95" t="s">
        <v>2757</v>
      </c>
      <c r="D6440" s="95" t="s">
        <v>415</v>
      </c>
      <c r="F6440" s="96">
        <v>49000</v>
      </c>
      <c r="G6440" s="95" t="s">
        <v>345</v>
      </c>
    </row>
    <row r="6441" spans="1:7">
      <c r="A6441" s="95" t="s">
        <v>2758</v>
      </c>
      <c r="D6441" s="95" t="s">
        <v>393</v>
      </c>
      <c r="F6441" s="96">
        <v>33000</v>
      </c>
      <c r="G6441" s="95" t="s">
        <v>345</v>
      </c>
    </row>
    <row r="6442" spans="1:7">
      <c r="A6442" s="95" t="s">
        <v>2758</v>
      </c>
      <c r="D6442" s="95" t="s">
        <v>393</v>
      </c>
      <c r="F6442" s="96">
        <v>24000</v>
      </c>
      <c r="G6442" s="96">
        <v>209581289</v>
      </c>
    </row>
    <row r="6443" spans="1:7">
      <c r="A6443" s="95" t="s">
        <v>2759</v>
      </c>
      <c r="D6443" s="95" t="s">
        <v>9315</v>
      </c>
      <c r="F6443" s="96">
        <v>15000</v>
      </c>
      <c r="G6443" s="95" t="s">
        <v>345</v>
      </c>
    </row>
    <row r="6444" spans="1:7">
      <c r="A6444" s="95" t="s">
        <v>2760</v>
      </c>
      <c r="D6444" s="95" t="s">
        <v>400</v>
      </c>
      <c r="F6444" s="96">
        <v>24000</v>
      </c>
      <c r="G6444" s="95" t="s">
        <v>345</v>
      </c>
    </row>
    <row r="6445" spans="1:7">
      <c r="A6445" s="95" t="s">
        <v>2760</v>
      </c>
      <c r="D6445" s="95" t="s">
        <v>400</v>
      </c>
      <c r="F6445" s="96">
        <v>82000</v>
      </c>
      <c r="G6445" s="95" t="s">
        <v>345</v>
      </c>
    </row>
    <row r="6446" spans="1:7">
      <c r="A6446" s="95" t="s">
        <v>2760</v>
      </c>
      <c r="D6446" s="95" t="s">
        <v>400</v>
      </c>
      <c r="F6446" s="96">
        <v>16500</v>
      </c>
      <c r="G6446" s="95" t="s">
        <v>345</v>
      </c>
    </row>
    <row r="6447" spans="1:7">
      <c r="A6447" s="95" t="s">
        <v>2760</v>
      </c>
      <c r="D6447" s="95" t="s">
        <v>400</v>
      </c>
      <c r="F6447" s="96">
        <v>27000</v>
      </c>
      <c r="G6447" s="95" t="s">
        <v>345</v>
      </c>
    </row>
    <row r="6448" spans="1:7">
      <c r="A6448" s="95" t="s">
        <v>2760</v>
      </c>
      <c r="D6448" s="95" t="s">
        <v>400</v>
      </c>
      <c r="F6448" s="96">
        <v>26000</v>
      </c>
      <c r="G6448" s="95" t="s">
        <v>345</v>
      </c>
    </row>
    <row r="6449" spans="1:7">
      <c r="A6449" s="95" t="s">
        <v>2760</v>
      </c>
      <c r="D6449" s="95" t="s">
        <v>400</v>
      </c>
      <c r="F6449" s="96">
        <v>20700</v>
      </c>
      <c r="G6449" s="95" t="s">
        <v>345</v>
      </c>
    </row>
    <row r="6450" spans="1:7">
      <c r="A6450" s="95" t="s">
        <v>2760</v>
      </c>
      <c r="D6450" s="95" t="s">
        <v>400</v>
      </c>
      <c r="F6450" s="96">
        <v>36000</v>
      </c>
      <c r="G6450" s="95" t="s">
        <v>345</v>
      </c>
    </row>
    <row r="6451" spans="1:7">
      <c r="A6451" s="95" t="s">
        <v>2760</v>
      </c>
      <c r="D6451" s="95" t="s">
        <v>400</v>
      </c>
      <c r="F6451" s="96">
        <v>22100</v>
      </c>
      <c r="G6451" s="95" t="s">
        <v>345</v>
      </c>
    </row>
    <row r="6452" spans="1:7">
      <c r="A6452" s="95" t="s">
        <v>2760</v>
      </c>
      <c r="D6452" s="95" t="s">
        <v>400</v>
      </c>
      <c r="F6452" s="96">
        <v>19400</v>
      </c>
      <c r="G6452" s="95" t="s">
        <v>345</v>
      </c>
    </row>
    <row r="6453" spans="1:7">
      <c r="A6453" s="95" t="s">
        <v>2760</v>
      </c>
      <c r="D6453" s="95" t="s">
        <v>400</v>
      </c>
      <c r="F6453" s="96">
        <v>7560</v>
      </c>
      <c r="G6453" s="95" t="s">
        <v>345</v>
      </c>
    </row>
    <row r="6454" spans="1:7">
      <c r="A6454" s="95" t="s">
        <v>2760</v>
      </c>
      <c r="D6454" s="95" t="s">
        <v>400</v>
      </c>
      <c r="F6454" s="96">
        <v>165000</v>
      </c>
      <c r="G6454" s="95" t="s">
        <v>345</v>
      </c>
    </row>
    <row r="6455" spans="1:7">
      <c r="A6455" s="95" t="s">
        <v>2760</v>
      </c>
      <c r="D6455" s="95" t="s">
        <v>400</v>
      </c>
      <c r="F6455" s="96">
        <v>8900</v>
      </c>
      <c r="G6455" s="95" t="s">
        <v>345</v>
      </c>
    </row>
    <row r="6456" spans="1:7">
      <c r="A6456" s="95" t="s">
        <v>2760</v>
      </c>
      <c r="D6456" s="95" t="s">
        <v>400</v>
      </c>
      <c r="F6456" s="96">
        <v>85500</v>
      </c>
      <c r="G6456" s="95" t="s">
        <v>345</v>
      </c>
    </row>
    <row r="6457" spans="1:7">
      <c r="A6457" s="95" t="s">
        <v>2761</v>
      </c>
      <c r="D6457" s="95" t="s">
        <v>9315</v>
      </c>
      <c r="F6457" s="96">
        <v>75000</v>
      </c>
      <c r="G6457" s="95" t="s">
        <v>345</v>
      </c>
    </row>
    <row r="6458" spans="1:7">
      <c r="A6458" s="95" t="s">
        <v>2762</v>
      </c>
      <c r="D6458" s="95" t="s">
        <v>415</v>
      </c>
      <c r="F6458" s="96">
        <v>7000</v>
      </c>
      <c r="G6458" s="95" t="s">
        <v>345</v>
      </c>
    </row>
    <row r="6459" spans="1:7">
      <c r="A6459" s="95" t="s">
        <v>744</v>
      </c>
      <c r="D6459" s="95" t="s">
        <v>345</v>
      </c>
      <c r="E6459" s="96">
        <v>827000</v>
      </c>
      <c r="G6459" s="95" t="s">
        <v>345</v>
      </c>
    </row>
    <row r="6460" spans="1:7">
      <c r="A6460" s="95" t="s">
        <v>744</v>
      </c>
      <c r="D6460" s="95" t="s">
        <v>345</v>
      </c>
      <c r="E6460" s="96">
        <v>38110</v>
      </c>
      <c r="G6460" s="95" t="s">
        <v>345</v>
      </c>
    </row>
    <row r="6461" spans="1:7">
      <c r="A6461" s="95" t="s">
        <v>744</v>
      </c>
      <c r="D6461" s="95" t="s">
        <v>345</v>
      </c>
      <c r="E6461" s="96">
        <v>490090</v>
      </c>
      <c r="G6461" s="95" t="s">
        <v>345</v>
      </c>
    </row>
    <row r="6462" spans="1:7">
      <c r="A6462" s="95" t="s">
        <v>747</v>
      </c>
      <c r="D6462" s="95" t="s">
        <v>345</v>
      </c>
      <c r="E6462" s="96">
        <v>28945</v>
      </c>
      <c r="G6462" s="95" t="s">
        <v>345</v>
      </c>
    </row>
    <row r="6463" spans="1:7">
      <c r="A6463" s="95" t="s">
        <v>748</v>
      </c>
      <c r="D6463" s="95" t="s">
        <v>345</v>
      </c>
      <c r="E6463" s="96">
        <v>3520</v>
      </c>
      <c r="G6463" s="95" t="s">
        <v>345</v>
      </c>
    </row>
    <row r="6464" spans="1:7">
      <c r="A6464" s="95" t="s">
        <v>749</v>
      </c>
      <c r="D6464" s="95" t="s">
        <v>345</v>
      </c>
      <c r="E6464" s="96">
        <v>203349</v>
      </c>
      <c r="G6464" s="95" t="s">
        <v>345</v>
      </c>
    </row>
    <row r="6465" spans="1:7">
      <c r="A6465" s="95" t="s">
        <v>749</v>
      </c>
      <c r="D6465" s="95" t="s">
        <v>345</v>
      </c>
      <c r="E6465" s="96">
        <v>-218901</v>
      </c>
      <c r="G6465" s="95" t="s">
        <v>345</v>
      </c>
    </row>
    <row r="6466" spans="1:7">
      <c r="A6466" s="95" t="s">
        <v>749</v>
      </c>
      <c r="D6466" s="95" t="s">
        <v>345</v>
      </c>
      <c r="E6466" s="95">
        <v>220</v>
      </c>
      <c r="G6466" s="95" t="s">
        <v>345</v>
      </c>
    </row>
    <row r="6467" spans="1:7">
      <c r="A6467" s="95" t="s">
        <v>2763</v>
      </c>
      <c r="D6467" s="95" t="s">
        <v>415</v>
      </c>
      <c r="F6467" s="96">
        <v>27000</v>
      </c>
      <c r="G6467" s="95" t="s">
        <v>345</v>
      </c>
    </row>
    <row r="6468" spans="1:7">
      <c r="A6468" s="95" t="s">
        <v>2763</v>
      </c>
      <c r="D6468" s="95" t="s">
        <v>400</v>
      </c>
      <c r="F6468" s="96">
        <v>298000</v>
      </c>
      <c r="G6468" s="95" t="s">
        <v>345</v>
      </c>
    </row>
    <row r="6469" spans="1:7">
      <c r="A6469" s="95" t="s">
        <v>2168</v>
      </c>
      <c r="D6469" s="95" t="s">
        <v>9315</v>
      </c>
      <c r="F6469" s="96">
        <v>10800</v>
      </c>
      <c r="G6469" s="95" t="s">
        <v>345</v>
      </c>
    </row>
    <row r="6470" spans="1:7">
      <c r="A6470" s="95" t="s">
        <v>2764</v>
      </c>
      <c r="D6470" s="95" t="s">
        <v>562</v>
      </c>
      <c r="F6470" s="96">
        <v>6000</v>
      </c>
      <c r="G6470" s="95" t="s">
        <v>345</v>
      </c>
    </row>
    <row r="6471" spans="1:7">
      <c r="A6471" s="95" t="s">
        <v>2765</v>
      </c>
      <c r="D6471" s="95" t="s">
        <v>415</v>
      </c>
      <c r="F6471" s="96">
        <v>16000</v>
      </c>
      <c r="G6471" s="95" t="s">
        <v>345</v>
      </c>
    </row>
    <row r="6472" spans="1:7">
      <c r="A6472" s="95" t="s">
        <v>2766</v>
      </c>
      <c r="D6472" s="95" t="s">
        <v>393</v>
      </c>
      <c r="F6472" s="96">
        <v>11700</v>
      </c>
      <c r="G6472" s="95" t="s">
        <v>345</v>
      </c>
    </row>
    <row r="6473" spans="1:7">
      <c r="A6473" s="95" t="s">
        <v>2766</v>
      </c>
      <c r="D6473" s="95" t="s">
        <v>393</v>
      </c>
      <c r="F6473" s="96">
        <v>1000</v>
      </c>
      <c r="G6473" s="95" t="s">
        <v>345</v>
      </c>
    </row>
    <row r="6474" spans="1:7">
      <c r="A6474" s="95" t="s">
        <v>2767</v>
      </c>
      <c r="D6474" s="95" t="s">
        <v>393</v>
      </c>
      <c r="F6474" s="96">
        <v>646986</v>
      </c>
      <c r="G6474" s="95" t="s">
        <v>345</v>
      </c>
    </row>
    <row r="6475" spans="1:7">
      <c r="A6475" s="95" t="s">
        <v>2767</v>
      </c>
      <c r="D6475" s="95" t="s">
        <v>393</v>
      </c>
      <c r="F6475" s="96">
        <v>91489</v>
      </c>
      <c r="G6475" s="95" t="s">
        <v>345</v>
      </c>
    </row>
    <row r="6476" spans="1:7">
      <c r="A6476" s="95" t="s">
        <v>2768</v>
      </c>
      <c r="D6476" s="95" t="s">
        <v>1958</v>
      </c>
      <c r="F6476" s="96">
        <v>3500</v>
      </c>
      <c r="G6476" s="95" t="s">
        <v>345</v>
      </c>
    </row>
    <row r="6477" spans="1:7">
      <c r="A6477" s="95" t="s">
        <v>2768</v>
      </c>
      <c r="D6477" s="95" t="s">
        <v>1958</v>
      </c>
      <c r="F6477" s="96">
        <v>6300</v>
      </c>
      <c r="G6477" s="95" t="s">
        <v>345</v>
      </c>
    </row>
    <row r="6478" spans="1:7">
      <c r="A6478" s="95" t="s">
        <v>2768</v>
      </c>
      <c r="D6478" s="95" t="s">
        <v>1958</v>
      </c>
      <c r="F6478" s="96">
        <v>5000</v>
      </c>
      <c r="G6478" s="95" t="s">
        <v>345</v>
      </c>
    </row>
    <row r="6479" spans="1:7">
      <c r="A6479" s="95" t="s">
        <v>2769</v>
      </c>
      <c r="D6479" s="95" t="s">
        <v>562</v>
      </c>
      <c r="F6479" s="96">
        <v>72490</v>
      </c>
      <c r="G6479" s="95" t="s">
        <v>345</v>
      </c>
    </row>
    <row r="6480" spans="1:7">
      <c r="A6480" s="95" t="s">
        <v>2770</v>
      </c>
      <c r="D6480" s="95" t="s">
        <v>400</v>
      </c>
      <c r="F6480" s="96">
        <v>115500</v>
      </c>
      <c r="G6480" s="96">
        <v>210158381</v>
      </c>
    </row>
    <row r="6481" spans="1:7">
      <c r="A6481" s="95" t="s">
        <v>2771</v>
      </c>
      <c r="D6481" s="95" t="s">
        <v>9315</v>
      </c>
      <c r="F6481" s="96">
        <v>16000</v>
      </c>
      <c r="G6481" s="95" t="s">
        <v>345</v>
      </c>
    </row>
    <row r="6482" spans="1:7">
      <c r="A6482" s="95" t="s">
        <v>2772</v>
      </c>
      <c r="D6482" s="95" t="s">
        <v>400</v>
      </c>
      <c r="F6482" s="96">
        <v>33000</v>
      </c>
      <c r="G6482" s="95" t="s">
        <v>345</v>
      </c>
    </row>
    <row r="6483" spans="1:7">
      <c r="A6483" s="95" t="s">
        <v>2772</v>
      </c>
      <c r="D6483" s="95" t="s">
        <v>400</v>
      </c>
      <c r="F6483" s="96">
        <v>58000</v>
      </c>
      <c r="G6483" s="95" t="s">
        <v>345</v>
      </c>
    </row>
    <row r="6484" spans="1:7">
      <c r="A6484" s="95" t="s">
        <v>2772</v>
      </c>
      <c r="D6484" s="95" t="s">
        <v>400</v>
      </c>
      <c r="F6484" s="96">
        <v>37700</v>
      </c>
      <c r="G6484" s="95" t="s">
        <v>345</v>
      </c>
    </row>
    <row r="6485" spans="1:7">
      <c r="A6485" s="95" t="s">
        <v>2772</v>
      </c>
      <c r="D6485" s="95" t="s">
        <v>400</v>
      </c>
      <c r="F6485" s="96">
        <v>26000</v>
      </c>
      <c r="G6485" s="95" t="s">
        <v>345</v>
      </c>
    </row>
    <row r="6486" spans="1:7">
      <c r="A6486" s="95" t="s">
        <v>2772</v>
      </c>
      <c r="D6486" s="95" t="s">
        <v>400</v>
      </c>
      <c r="F6486" s="96">
        <v>59000</v>
      </c>
      <c r="G6486" s="95" t="s">
        <v>345</v>
      </c>
    </row>
    <row r="6487" spans="1:7">
      <c r="A6487" s="95" t="s">
        <v>2772</v>
      </c>
      <c r="D6487" s="95" t="s">
        <v>400</v>
      </c>
      <c r="F6487" s="96">
        <v>26500</v>
      </c>
      <c r="G6487" s="95" t="s">
        <v>345</v>
      </c>
    </row>
    <row r="6488" spans="1:7">
      <c r="A6488" s="95" t="s">
        <v>2772</v>
      </c>
      <c r="D6488" s="95" t="s">
        <v>400</v>
      </c>
      <c r="F6488" s="96">
        <v>39000</v>
      </c>
      <c r="G6488" s="95" t="s">
        <v>345</v>
      </c>
    </row>
    <row r="6489" spans="1:7">
      <c r="A6489" s="95" t="s">
        <v>2772</v>
      </c>
      <c r="D6489" s="95" t="s">
        <v>400</v>
      </c>
      <c r="F6489" s="96">
        <v>9000</v>
      </c>
      <c r="G6489" s="95" t="s">
        <v>345</v>
      </c>
    </row>
    <row r="6490" spans="1:7">
      <c r="A6490" s="95" t="s">
        <v>2772</v>
      </c>
      <c r="D6490" s="95" t="s">
        <v>400</v>
      </c>
      <c r="F6490" s="96">
        <v>30000</v>
      </c>
      <c r="G6490" s="95" t="s">
        <v>345</v>
      </c>
    </row>
    <row r="6491" spans="1:7">
      <c r="A6491" s="95" t="s">
        <v>2772</v>
      </c>
      <c r="D6491" s="95" t="s">
        <v>400</v>
      </c>
      <c r="F6491" s="96">
        <v>5100</v>
      </c>
      <c r="G6491" s="95" t="s">
        <v>345</v>
      </c>
    </row>
    <row r="6492" spans="1:7">
      <c r="A6492" s="95" t="s">
        <v>2772</v>
      </c>
      <c r="D6492" s="95" t="s">
        <v>400</v>
      </c>
      <c r="F6492" s="96">
        <v>20500</v>
      </c>
      <c r="G6492" s="95" t="s">
        <v>345</v>
      </c>
    </row>
    <row r="6493" spans="1:7">
      <c r="A6493" s="95" t="s">
        <v>750</v>
      </c>
      <c r="D6493" s="95" t="s">
        <v>345</v>
      </c>
      <c r="E6493" s="96">
        <v>3080</v>
      </c>
      <c r="G6493" s="95" t="s">
        <v>345</v>
      </c>
    </row>
    <row r="6494" spans="1:7">
      <c r="A6494" s="95" t="s">
        <v>751</v>
      </c>
      <c r="D6494" s="95" t="s">
        <v>345</v>
      </c>
      <c r="E6494" s="96">
        <v>154978</v>
      </c>
      <c r="G6494" s="95" t="s">
        <v>345</v>
      </c>
    </row>
    <row r="6495" spans="1:7">
      <c r="A6495" s="95" t="s">
        <v>751</v>
      </c>
      <c r="D6495" s="95" t="s">
        <v>345</v>
      </c>
      <c r="E6495" s="96">
        <v>-23370</v>
      </c>
      <c r="G6495" s="95" t="s">
        <v>345</v>
      </c>
    </row>
    <row r="6496" spans="1:7">
      <c r="A6496" s="95" t="s">
        <v>755</v>
      </c>
      <c r="D6496" s="95" t="s">
        <v>345</v>
      </c>
      <c r="E6496" s="96">
        <v>25737</v>
      </c>
      <c r="G6496" s="95" t="s">
        <v>345</v>
      </c>
    </row>
    <row r="6497" spans="1:7">
      <c r="A6497" s="95" t="s">
        <v>2169</v>
      </c>
      <c r="D6497" s="95" t="s">
        <v>9315</v>
      </c>
      <c r="F6497" s="96">
        <v>104000</v>
      </c>
      <c r="G6497" s="95" t="s">
        <v>345</v>
      </c>
    </row>
    <row r="6498" spans="1:7">
      <c r="A6498" s="95" t="s">
        <v>2044</v>
      </c>
      <c r="D6498" s="95" t="s">
        <v>479</v>
      </c>
      <c r="F6498" s="96">
        <v>3256000</v>
      </c>
      <c r="G6498" s="95" t="s">
        <v>345</v>
      </c>
    </row>
    <row r="6499" spans="1:7">
      <c r="A6499" s="95" t="s">
        <v>2773</v>
      </c>
      <c r="D6499" s="95" t="s">
        <v>415</v>
      </c>
      <c r="F6499" s="96">
        <v>3000</v>
      </c>
      <c r="G6499" s="95" t="s">
        <v>345</v>
      </c>
    </row>
    <row r="6500" spans="1:7">
      <c r="A6500" s="95" t="s">
        <v>2773</v>
      </c>
      <c r="D6500" s="95" t="s">
        <v>415</v>
      </c>
      <c r="F6500" s="96">
        <v>11000</v>
      </c>
      <c r="G6500" s="95" t="s">
        <v>345</v>
      </c>
    </row>
    <row r="6501" spans="1:7">
      <c r="A6501" s="95" t="s">
        <v>2773</v>
      </c>
      <c r="D6501" s="95" t="s">
        <v>415</v>
      </c>
      <c r="F6501" s="96">
        <v>39000</v>
      </c>
      <c r="G6501" s="95" t="s">
        <v>345</v>
      </c>
    </row>
    <row r="6502" spans="1:7">
      <c r="A6502" s="95" t="s">
        <v>2773</v>
      </c>
      <c r="D6502" s="95" t="s">
        <v>415</v>
      </c>
      <c r="F6502" s="96">
        <v>7700</v>
      </c>
      <c r="G6502" s="95" t="s">
        <v>345</v>
      </c>
    </row>
    <row r="6503" spans="1:7">
      <c r="A6503" s="95" t="s">
        <v>2773</v>
      </c>
      <c r="D6503" s="95" t="s">
        <v>349</v>
      </c>
      <c r="F6503" s="96">
        <v>1000</v>
      </c>
      <c r="G6503" s="95" t="s">
        <v>345</v>
      </c>
    </row>
    <row r="6504" spans="1:7">
      <c r="A6504" s="95" t="s">
        <v>2773</v>
      </c>
      <c r="D6504" s="95" t="s">
        <v>349</v>
      </c>
      <c r="E6504" s="96">
        <v>19800</v>
      </c>
      <c r="G6504" s="95" t="s">
        <v>345</v>
      </c>
    </row>
    <row r="6505" spans="1:7">
      <c r="A6505" s="95" t="s">
        <v>2773</v>
      </c>
      <c r="D6505" s="95" t="s">
        <v>349</v>
      </c>
      <c r="F6505" s="96">
        <v>19800</v>
      </c>
      <c r="G6505" s="95" t="s">
        <v>345</v>
      </c>
    </row>
    <row r="6506" spans="1:7">
      <c r="A6506" s="95" t="s">
        <v>2774</v>
      </c>
      <c r="D6506" s="95" t="s">
        <v>393</v>
      </c>
      <c r="F6506" s="96">
        <v>33000</v>
      </c>
      <c r="G6506" s="95" t="s">
        <v>345</v>
      </c>
    </row>
    <row r="6507" spans="1:7">
      <c r="A6507" s="95" t="s">
        <v>2774</v>
      </c>
      <c r="D6507" s="95" t="s">
        <v>393</v>
      </c>
      <c r="F6507" s="96">
        <v>8000</v>
      </c>
      <c r="G6507" s="95" t="s">
        <v>345</v>
      </c>
    </row>
    <row r="6508" spans="1:7">
      <c r="A6508" s="95" t="s">
        <v>2775</v>
      </c>
      <c r="D6508" s="95" t="s">
        <v>1958</v>
      </c>
      <c r="F6508" s="96">
        <v>1000</v>
      </c>
      <c r="G6508" s="95" t="s">
        <v>345</v>
      </c>
    </row>
    <row r="6509" spans="1:7">
      <c r="A6509" s="95" t="s">
        <v>2776</v>
      </c>
      <c r="D6509" s="95" t="s">
        <v>1958</v>
      </c>
      <c r="F6509" s="96">
        <v>9500</v>
      </c>
      <c r="G6509" s="96">
        <v>213830956</v>
      </c>
    </row>
    <row r="6510" spans="1:7">
      <c r="A6510" s="95" t="s">
        <v>2777</v>
      </c>
      <c r="D6510" s="95" t="s">
        <v>9315</v>
      </c>
      <c r="F6510" s="96">
        <v>16000</v>
      </c>
      <c r="G6510" s="95" t="s">
        <v>345</v>
      </c>
    </row>
    <row r="6511" spans="1:7">
      <c r="A6511" s="95" t="s">
        <v>2778</v>
      </c>
      <c r="D6511" s="95" t="s">
        <v>9315</v>
      </c>
      <c r="F6511" s="96">
        <v>50000</v>
      </c>
      <c r="G6511" s="95" t="s">
        <v>345</v>
      </c>
    </row>
    <row r="6512" spans="1:7">
      <c r="A6512" s="95" t="s">
        <v>2778</v>
      </c>
      <c r="D6512" s="95" t="s">
        <v>9315</v>
      </c>
      <c r="F6512" s="96">
        <v>330000</v>
      </c>
      <c r="G6512" s="95" t="s">
        <v>345</v>
      </c>
    </row>
    <row r="6513" spans="1:7">
      <c r="A6513" s="95" t="s">
        <v>2779</v>
      </c>
      <c r="D6513" s="95" t="s">
        <v>400</v>
      </c>
      <c r="F6513" s="96">
        <v>1000</v>
      </c>
      <c r="G6513" s="95" t="s">
        <v>345</v>
      </c>
    </row>
    <row r="6514" spans="1:7">
      <c r="A6514" s="95" t="s">
        <v>2779</v>
      </c>
      <c r="D6514" s="95" t="s">
        <v>400</v>
      </c>
      <c r="F6514" s="96">
        <v>37400</v>
      </c>
      <c r="G6514" s="95" t="s">
        <v>345</v>
      </c>
    </row>
    <row r="6515" spans="1:7">
      <c r="A6515" s="95" t="s">
        <v>2779</v>
      </c>
      <c r="D6515" s="95" t="s">
        <v>400</v>
      </c>
      <c r="F6515" s="96">
        <v>32000</v>
      </c>
      <c r="G6515" s="95" t="s">
        <v>345</v>
      </c>
    </row>
    <row r="6516" spans="1:7">
      <c r="A6516" s="95" t="s">
        <v>2779</v>
      </c>
      <c r="D6516" s="95" t="s">
        <v>400</v>
      </c>
      <c r="F6516" s="96">
        <v>33000</v>
      </c>
      <c r="G6516" s="95" t="s">
        <v>345</v>
      </c>
    </row>
    <row r="6517" spans="1:7">
      <c r="A6517" s="95" t="s">
        <v>2779</v>
      </c>
      <c r="D6517" s="95" t="s">
        <v>400</v>
      </c>
      <c r="F6517" s="96">
        <v>39550</v>
      </c>
      <c r="G6517" s="95" t="s">
        <v>345</v>
      </c>
    </row>
    <row r="6518" spans="1:7">
      <c r="A6518" s="95" t="s">
        <v>2779</v>
      </c>
      <c r="D6518" s="95" t="s">
        <v>400</v>
      </c>
      <c r="F6518" s="96">
        <v>27000</v>
      </c>
      <c r="G6518" s="95" t="s">
        <v>345</v>
      </c>
    </row>
    <row r="6519" spans="1:7">
      <c r="A6519" s="95" t="s">
        <v>2779</v>
      </c>
      <c r="D6519" s="95" t="s">
        <v>400</v>
      </c>
      <c r="F6519" s="96">
        <v>54000</v>
      </c>
      <c r="G6519" s="95" t="s">
        <v>345</v>
      </c>
    </row>
    <row r="6520" spans="1:7">
      <c r="A6520" s="95" t="s">
        <v>2779</v>
      </c>
      <c r="D6520" s="95" t="s">
        <v>400</v>
      </c>
      <c r="F6520" s="96">
        <v>30000</v>
      </c>
      <c r="G6520" s="95" t="s">
        <v>345</v>
      </c>
    </row>
    <row r="6521" spans="1:7">
      <c r="A6521" s="95" t="s">
        <v>2779</v>
      </c>
      <c r="D6521" s="95" t="s">
        <v>400</v>
      </c>
      <c r="F6521" s="96">
        <v>28000</v>
      </c>
      <c r="G6521" s="95" t="s">
        <v>345</v>
      </c>
    </row>
    <row r="6522" spans="1:7">
      <c r="A6522" s="95" t="s">
        <v>2779</v>
      </c>
      <c r="D6522" s="95" t="s">
        <v>400</v>
      </c>
      <c r="F6522" s="96">
        <v>8000</v>
      </c>
      <c r="G6522" s="95" t="s">
        <v>345</v>
      </c>
    </row>
    <row r="6523" spans="1:7">
      <c r="A6523" s="95" t="s">
        <v>2779</v>
      </c>
      <c r="D6523" s="95" t="s">
        <v>400</v>
      </c>
      <c r="F6523" s="96">
        <v>24000</v>
      </c>
      <c r="G6523" s="95" t="s">
        <v>345</v>
      </c>
    </row>
    <row r="6524" spans="1:7">
      <c r="A6524" s="95" t="s">
        <v>2780</v>
      </c>
      <c r="D6524" s="95" t="s">
        <v>415</v>
      </c>
      <c r="F6524" s="96">
        <v>8700</v>
      </c>
      <c r="G6524" s="95" t="s">
        <v>345</v>
      </c>
    </row>
    <row r="6525" spans="1:7">
      <c r="A6525" s="95" t="s">
        <v>2781</v>
      </c>
      <c r="D6525" s="95" t="s">
        <v>415</v>
      </c>
      <c r="F6525" s="96">
        <v>53000</v>
      </c>
      <c r="G6525" s="95" t="s">
        <v>345</v>
      </c>
    </row>
    <row r="6526" spans="1:7">
      <c r="A6526" s="95" t="s">
        <v>756</v>
      </c>
      <c r="D6526" s="95" t="s">
        <v>345</v>
      </c>
      <c r="E6526" s="96">
        <v>1980</v>
      </c>
      <c r="G6526" s="95" t="s">
        <v>345</v>
      </c>
    </row>
    <row r="6527" spans="1:7">
      <c r="A6527" s="95" t="s">
        <v>757</v>
      </c>
      <c r="D6527" s="95" t="s">
        <v>345</v>
      </c>
      <c r="E6527" s="96">
        <v>203795</v>
      </c>
      <c r="G6527" s="95" t="s">
        <v>345</v>
      </c>
    </row>
    <row r="6528" spans="1:7">
      <c r="A6528" s="95" t="s">
        <v>757</v>
      </c>
      <c r="D6528" s="95" t="s">
        <v>345</v>
      </c>
      <c r="E6528" s="95">
        <v>440</v>
      </c>
      <c r="G6528" s="95" t="s">
        <v>345</v>
      </c>
    </row>
    <row r="6529" spans="1:7">
      <c r="A6529" s="95" t="s">
        <v>757</v>
      </c>
      <c r="D6529" s="95" t="s">
        <v>345</v>
      </c>
      <c r="E6529" s="96">
        <v>-59264</v>
      </c>
      <c r="G6529" s="95" t="s">
        <v>345</v>
      </c>
    </row>
    <row r="6530" spans="1:7">
      <c r="A6530" s="95" t="s">
        <v>760</v>
      </c>
      <c r="D6530" s="95" t="s">
        <v>345</v>
      </c>
      <c r="E6530" s="96">
        <v>17529</v>
      </c>
      <c r="G6530" s="95" t="s">
        <v>345</v>
      </c>
    </row>
    <row r="6531" spans="1:7">
      <c r="A6531" s="95" t="s">
        <v>2782</v>
      </c>
      <c r="D6531" s="95" t="s">
        <v>415</v>
      </c>
      <c r="F6531" s="96">
        <v>7600</v>
      </c>
      <c r="G6531" s="95" t="s">
        <v>345</v>
      </c>
    </row>
    <row r="6532" spans="1:7">
      <c r="A6532" s="95" t="s">
        <v>2783</v>
      </c>
      <c r="D6532" s="95" t="s">
        <v>562</v>
      </c>
      <c r="F6532" s="96">
        <v>40000</v>
      </c>
      <c r="G6532" s="95" t="s">
        <v>345</v>
      </c>
    </row>
    <row r="6533" spans="1:7">
      <c r="A6533" s="95" t="s">
        <v>2783</v>
      </c>
      <c r="D6533" s="95" t="s">
        <v>562</v>
      </c>
      <c r="E6533" s="96">
        <v>1360</v>
      </c>
      <c r="G6533" s="95" t="s">
        <v>345</v>
      </c>
    </row>
    <row r="6534" spans="1:7">
      <c r="A6534" s="95" t="s">
        <v>2784</v>
      </c>
      <c r="D6534" s="95" t="s">
        <v>393</v>
      </c>
      <c r="F6534" s="96">
        <v>33000</v>
      </c>
      <c r="G6534" s="95" t="s">
        <v>345</v>
      </c>
    </row>
    <row r="6535" spans="1:7">
      <c r="A6535" s="95" t="s">
        <v>2784</v>
      </c>
      <c r="D6535" s="95" t="s">
        <v>393</v>
      </c>
      <c r="F6535" s="96">
        <v>38000</v>
      </c>
      <c r="G6535" s="95" t="s">
        <v>345</v>
      </c>
    </row>
    <row r="6536" spans="1:7">
      <c r="A6536" s="95" t="s">
        <v>2785</v>
      </c>
      <c r="D6536" s="95" t="s">
        <v>1958</v>
      </c>
      <c r="F6536" s="96">
        <v>3000</v>
      </c>
      <c r="G6536" s="95" t="s">
        <v>345</v>
      </c>
    </row>
    <row r="6537" spans="1:7">
      <c r="A6537" s="95" t="s">
        <v>2786</v>
      </c>
      <c r="D6537" s="95" t="s">
        <v>1958</v>
      </c>
      <c r="F6537" s="96">
        <v>6500</v>
      </c>
      <c r="G6537" s="96">
        <v>214564866</v>
      </c>
    </row>
    <row r="6538" spans="1:7">
      <c r="A6538" s="95" t="s">
        <v>2787</v>
      </c>
      <c r="D6538" s="95" t="s">
        <v>400</v>
      </c>
      <c r="F6538" s="96">
        <v>7000</v>
      </c>
      <c r="G6538" s="95" t="s">
        <v>345</v>
      </c>
    </row>
    <row r="6539" spans="1:7">
      <c r="A6539" s="95" t="s">
        <v>2787</v>
      </c>
      <c r="D6539" s="95" t="s">
        <v>400</v>
      </c>
      <c r="F6539" s="96">
        <v>12400</v>
      </c>
      <c r="G6539" s="95" t="s">
        <v>345</v>
      </c>
    </row>
    <row r="6540" spans="1:7">
      <c r="A6540" s="95" t="s">
        <v>2787</v>
      </c>
      <c r="D6540" s="95" t="s">
        <v>400</v>
      </c>
      <c r="F6540" s="96">
        <v>43770</v>
      </c>
      <c r="G6540" s="95" t="s">
        <v>345</v>
      </c>
    </row>
    <row r="6541" spans="1:7">
      <c r="A6541" s="95" t="s">
        <v>2787</v>
      </c>
      <c r="D6541" s="95" t="s">
        <v>400</v>
      </c>
      <c r="F6541" s="96">
        <v>30000</v>
      </c>
      <c r="G6541" s="95" t="s">
        <v>345</v>
      </c>
    </row>
    <row r="6542" spans="1:7">
      <c r="A6542" s="95" t="s">
        <v>2787</v>
      </c>
      <c r="D6542" s="95" t="s">
        <v>400</v>
      </c>
      <c r="F6542" s="96">
        <v>30500</v>
      </c>
      <c r="G6542" s="95" t="s">
        <v>345</v>
      </c>
    </row>
    <row r="6543" spans="1:7">
      <c r="A6543" s="95" t="s">
        <v>2787</v>
      </c>
      <c r="D6543" s="95" t="s">
        <v>400</v>
      </c>
      <c r="F6543" s="96">
        <v>32000</v>
      </c>
      <c r="G6543" s="95" t="s">
        <v>345</v>
      </c>
    </row>
    <row r="6544" spans="1:7">
      <c r="A6544" s="95" t="s">
        <v>2787</v>
      </c>
      <c r="D6544" s="95" t="s">
        <v>400</v>
      </c>
      <c r="F6544" s="96">
        <v>39600</v>
      </c>
      <c r="G6544" s="95" t="s">
        <v>345</v>
      </c>
    </row>
    <row r="6545" spans="1:7">
      <c r="A6545" s="95" t="s">
        <v>2787</v>
      </c>
      <c r="D6545" s="95" t="s">
        <v>400</v>
      </c>
      <c r="F6545" s="96">
        <v>30500</v>
      </c>
      <c r="G6545" s="95" t="s">
        <v>345</v>
      </c>
    </row>
    <row r="6546" spans="1:7">
      <c r="A6546" s="95" t="s">
        <v>2787</v>
      </c>
      <c r="D6546" s="95" t="s">
        <v>400</v>
      </c>
      <c r="F6546" s="96">
        <v>42000</v>
      </c>
      <c r="G6546" s="95" t="s">
        <v>345</v>
      </c>
    </row>
    <row r="6547" spans="1:7">
      <c r="A6547" s="95" t="s">
        <v>2787</v>
      </c>
      <c r="D6547" s="95" t="s">
        <v>400</v>
      </c>
      <c r="F6547" s="96">
        <v>20000</v>
      </c>
      <c r="G6547" s="95" t="s">
        <v>345</v>
      </c>
    </row>
    <row r="6548" spans="1:7">
      <c r="A6548" s="95" t="s">
        <v>2787</v>
      </c>
      <c r="D6548" s="95" t="s">
        <v>400</v>
      </c>
      <c r="F6548" s="96">
        <v>20000</v>
      </c>
      <c r="G6548" s="95" t="s">
        <v>345</v>
      </c>
    </row>
    <row r="6549" spans="1:7">
      <c r="A6549" s="95" t="s">
        <v>2787</v>
      </c>
      <c r="D6549" s="95" t="s">
        <v>400</v>
      </c>
      <c r="F6549" s="96">
        <v>42000</v>
      </c>
      <c r="G6549" s="95" t="s">
        <v>345</v>
      </c>
    </row>
    <row r="6550" spans="1:7">
      <c r="A6550" s="95" t="s">
        <v>2787</v>
      </c>
      <c r="D6550" s="95" t="s">
        <v>400</v>
      </c>
      <c r="F6550" s="96">
        <v>30000</v>
      </c>
      <c r="G6550" s="95" t="s">
        <v>345</v>
      </c>
    </row>
    <row r="6551" spans="1:7">
      <c r="A6551" s="95" t="s">
        <v>2787</v>
      </c>
      <c r="D6551" s="95" t="s">
        <v>400</v>
      </c>
      <c r="F6551" s="96">
        <v>550000</v>
      </c>
      <c r="G6551" s="95" t="s">
        <v>345</v>
      </c>
    </row>
    <row r="6552" spans="1:7">
      <c r="A6552" s="95" t="s">
        <v>2788</v>
      </c>
      <c r="D6552" s="95" t="s">
        <v>415</v>
      </c>
      <c r="F6552" s="96">
        <v>14800</v>
      </c>
      <c r="G6552" s="95" t="s">
        <v>345</v>
      </c>
    </row>
    <row r="6553" spans="1:7">
      <c r="A6553" s="95" t="s">
        <v>2789</v>
      </c>
      <c r="D6553" s="95" t="s">
        <v>9315</v>
      </c>
      <c r="F6553" s="96">
        <v>14000</v>
      </c>
      <c r="G6553" s="95" t="s">
        <v>345</v>
      </c>
    </row>
    <row r="6554" spans="1:7">
      <c r="A6554" s="95" t="s">
        <v>762</v>
      </c>
      <c r="D6554" s="95" t="s">
        <v>345</v>
      </c>
      <c r="E6554" s="96">
        <v>3300</v>
      </c>
      <c r="G6554" s="95" t="s">
        <v>345</v>
      </c>
    </row>
    <row r="6555" spans="1:7">
      <c r="A6555" s="95" t="s">
        <v>763</v>
      </c>
      <c r="D6555" s="95" t="s">
        <v>345</v>
      </c>
      <c r="E6555" s="96">
        <v>727161</v>
      </c>
      <c r="G6555" s="95" t="s">
        <v>345</v>
      </c>
    </row>
    <row r="6556" spans="1:7">
      <c r="A6556" s="95" t="s">
        <v>763</v>
      </c>
      <c r="D6556" s="95" t="s">
        <v>345</v>
      </c>
      <c r="E6556" s="95">
        <v>220</v>
      </c>
      <c r="G6556" s="95" t="s">
        <v>345</v>
      </c>
    </row>
    <row r="6557" spans="1:7">
      <c r="A6557" s="95" t="s">
        <v>763</v>
      </c>
      <c r="D6557" s="95" t="s">
        <v>345</v>
      </c>
      <c r="E6557" s="96">
        <v>-148756</v>
      </c>
      <c r="G6557" s="95" t="s">
        <v>345</v>
      </c>
    </row>
    <row r="6558" spans="1:7">
      <c r="A6558" s="95" t="s">
        <v>763</v>
      </c>
      <c r="D6558" s="95" t="s">
        <v>345</v>
      </c>
      <c r="E6558" s="95">
        <v>220</v>
      </c>
      <c r="G6558" s="95" t="s">
        <v>345</v>
      </c>
    </row>
    <row r="6559" spans="1:7">
      <c r="A6559" s="95" t="s">
        <v>764</v>
      </c>
      <c r="D6559" s="95" t="s">
        <v>345</v>
      </c>
      <c r="E6559" s="96">
        <v>115896424</v>
      </c>
      <c r="G6559" s="95" t="s">
        <v>345</v>
      </c>
    </row>
    <row r="6560" spans="1:7">
      <c r="A6560" s="95" t="s">
        <v>764</v>
      </c>
      <c r="D6560" s="95" t="s">
        <v>345</v>
      </c>
      <c r="E6560" s="96">
        <v>7655070</v>
      </c>
      <c r="G6560" s="95" t="s">
        <v>345</v>
      </c>
    </row>
    <row r="6561" spans="1:7">
      <c r="A6561" s="95" t="s">
        <v>764</v>
      </c>
      <c r="D6561" s="95" t="s">
        <v>345</v>
      </c>
      <c r="E6561" s="96">
        <v>2313823</v>
      </c>
      <c r="G6561" s="95" t="s">
        <v>345</v>
      </c>
    </row>
    <row r="6562" spans="1:7">
      <c r="A6562" s="95" t="s">
        <v>765</v>
      </c>
      <c r="D6562" s="95" t="s">
        <v>415</v>
      </c>
      <c r="E6562" s="96">
        <v>273640</v>
      </c>
      <c r="G6562" s="95" t="s">
        <v>345</v>
      </c>
    </row>
    <row r="6563" spans="1:7">
      <c r="A6563" s="95" t="s">
        <v>765</v>
      </c>
      <c r="D6563" s="95" t="s">
        <v>400</v>
      </c>
      <c r="E6563" s="96">
        <v>220000</v>
      </c>
      <c r="G6563" s="95" t="s">
        <v>345</v>
      </c>
    </row>
    <row r="6564" spans="1:7">
      <c r="A6564" s="95" t="s">
        <v>765</v>
      </c>
      <c r="D6564" s="95" t="s">
        <v>345</v>
      </c>
      <c r="E6564" s="96">
        <v>76020</v>
      </c>
      <c r="G6564" s="95" t="s">
        <v>345</v>
      </c>
    </row>
    <row r="6565" spans="1:7">
      <c r="A6565" s="95" t="s">
        <v>765</v>
      </c>
      <c r="D6565" s="95" t="s">
        <v>345</v>
      </c>
      <c r="E6565" s="96">
        <v>158000</v>
      </c>
      <c r="G6565" s="95" t="s">
        <v>345</v>
      </c>
    </row>
    <row r="6566" spans="1:7">
      <c r="A6566" s="95" t="s">
        <v>765</v>
      </c>
      <c r="D6566" s="95" t="s">
        <v>345</v>
      </c>
      <c r="E6566" s="96">
        <v>87000</v>
      </c>
      <c r="G6566" s="95" t="s">
        <v>345</v>
      </c>
    </row>
    <row r="6567" spans="1:7">
      <c r="A6567" s="95" t="s">
        <v>765</v>
      </c>
      <c r="D6567" s="95" t="s">
        <v>345</v>
      </c>
      <c r="E6567" s="96">
        <v>307250</v>
      </c>
      <c r="G6567" s="95" t="s">
        <v>345</v>
      </c>
    </row>
    <row r="6568" spans="1:7">
      <c r="A6568" s="95" t="s">
        <v>765</v>
      </c>
      <c r="D6568" s="95" t="s">
        <v>345</v>
      </c>
      <c r="E6568" s="96">
        <v>154000</v>
      </c>
      <c r="G6568" s="95" t="s">
        <v>345</v>
      </c>
    </row>
    <row r="6569" spans="1:7">
      <c r="A6569" s="95" t="s">
        <v>766</v>
      </c>
      <c r="D6569" s="95" t="s">
        <v>345</v>
      </c>
      <c r="E6569" s="96">
        <v>639700</v>
      </c>
      <c r="G6569" s="95" t="s">
        <v>345</v>
      </c>
    </row>
    <row r="6570" spans="1:7">
      <c r="A6570" s="95" t="s">
        <v>771</v>
      </c>
      <c r="D6570" s="95" t="s">
        <v>345</v>
      </c>
      <c r="E6570" s="96">
        <v>4880</v>
      </c>
      <c r="G6570" s="95" t="s">
        <v>345</v>
      </c>
    </row>
    <row r="6571" spans="1:7">
      <c r="A6571" s="95" t="s">
        <v>771</v>
      </c>
      <c r="D6571" s="95" t="s">
        <v>345</v>
      </c>
      <c r="E6571" s="95">
        <v>404</v>
      </c>
      <c r="G6571" s="95" t="s">
        <v>345</v>
      </c>
    </row>
    <row r="6572" spans="1:7">
      <c r="A6572" s="95" t="s">
        <v>2045</v>
      </c>
      <c r="D6572" s="95" t="s">
        <v>9315</v>
      </c>
      <c r="F6572" s="96">
        <v>19900</v>
      </c>
      <c r="G6572" s="95" t="s">
        <v>345</v>
      </c>
    </row>
    <row r="6573" spans="1:7">
      <c r="A6573" s="95" t="s">
        <v>2790</v>
      </c>
      <c r="D6573" s="95" t="s">
        <v>349</v>
      </c>
      <c r="F6573" s="96">
        <v>110000</v>
      </c>
      <c r="G6573" s="95" t="s">
        <v>345</v>
      </c>
    </row>
    <row r="6574" spans="1:7">
      <c r="A6574" s="95" t="s">
        <v>2790</v>
      </c>
      <c r="D6574" s="95" t="s">
        <v>415</v>
      </c>
      <c r="F6574" s="96">
        <v>38000</v>
      </c>
      <c r="G6574" s="95" t="s">
        <v>345</v>
      </c>
    </row>
    <row r="6575" spans="1:7">
      <c r="A6575" s="95" t="s">
        <v>2791</v>
      </c>
      <c r="D6575" s="95" t="s">
        <v>393</v>
      </c>
      <c r="F6575" s="96">
        <v>33000</v>
      </c>
      <c r="G6575" s="95" t="s">
        <v>345</v>
      </c>
    </row>
    <row r="6576" spans="1:7">
      <c r="A6576" s="95" t="s">
        <v>2791</v>
      </c>
      <c r="D6576" s="95" t="s">
        <v>393</v>
      </c>
      <c r="F6576" s="96">
        <v>50000</v>
      </c>
      <c r="G6576" s="95" t="s">
        <v>345</v>
      </c>
    </row>
    <row r="6577" spans="1:7">
      <c r="A6577" s="95" t="s">
        <v>2792</v>
      </c>
      <c r="D6577" s="95" t="s">
        <v>1958</v>
      </c>
      <c r="F6577" s="96">
        <v>3800</v>
      </c>
      <c r="G6577" s="95" t="s">
        <v>345</v>
      </c>
    </row>
    <row r="6578" spans="1:7">
      <c r="A6578" s="95" t="s">
        <v>2793</v>
      </c>
      <c r="D6578" s="95" t="s">
        <v>479</v>
      </c>
      <c r="F6578" s="96">
        <v>76020</v>
      </c>
      <c r="G6578" s="95" t="s">
        <v>345</v>
      </c>
    </row>
    <row r="6579" spans="1:7">
      <c r="A6579" s="95" t="s">
        <v>2793</v>
      </c>
      <c r="D6579" s="95" t="s">
        <v>479</v>
      </c>
      <c r="F6579" s="96">
        <v>50000</v>
      </c>
      <c r="G6579" s="95" t="s">
        <v>345</v>
      </c>
    </row>
    <row r="6580" spans="1:7">
      <c r="A6580" s="95" t="s">
        <v>2793</v>
      </c>
      <c r="D6580" s="95" t="s">
        <v>479</v>
      </c>
      <c r="F6580" s="96">
        <v>13000</v>
      </c>
      <c r="G6580" s="95" t="s">
        <v>345</v>
      </c>
    </row>
    <row r="6581" spans="1:7">
      <c r="A6581" s="95" t="s">
        <v>2793</v>
      </c>
      <c r="D6581" s="95" t="s">
        <v>479</v>
      </c>
      <c r="F6581" s="96">
        <v>89000</v>
      </c>
      <c r="G6581" s="95" t="s">
        <v>345</v>
      </c>
    </row>
    <row r="6582" spans="1:7">
      <c r="A6582" s="95" t="s">
        <v>2793</v>
      </c>
      <c r="D6582" s="95" t="s">
        <v>479</v>
      </c>
      <c r="F6582" s="96">
        <v>6000</v>
      </c>
      <c r="G6582" s="95" t="s">
        <v>345</v>
      </c>
    </row>
    <row r="6583" spans="1:7">
      <c r="A6583" s="95" t="s">
        <v>2793</v>
      </c>
      <c r="D6583" s="95" t="s">
        <v>415</v>
      </c>
      <c r="F6583" s="96">
        <v>43000</v>
      </c>
      <c r="G6583" s="95" t="s">
        <v>345</v>
      </c>
    </row>
    <row r="6584" spans="1:7">
      <c r="A6584" s="95" t="s">
        <v>2793</v>
      </c>
      <c r="D6584" s="95" t="s">
        <v>415</v>
      </c>
      <c r="F6584" s="96">
        <v>44000</v>
      </c>
      <c r="G6584" s="96">
        <v>87730800</v>
      </c>
    </row>
    <row r="6585" spans="1:7">
      <c r="A6585" s="95" t="s">
        <v>774</v>
      </c>
      <c r="D6585" s="95" t="s">
        <v>345</v>
      </c>
      <c r="E6585" s="96">
        <v>3080</v>
      </c>
      <c r="G6585" s="95" t="s">
        <v>345</v>
      </c>
    </row>
    <row r="6586" spans="1:7">
      <c r="A6586" s="95" t="s">
        <v>2794</v>
      </c>
      <c r="D6586" s="95" t="s">
        <v>9315</v>
      </c>
      <c r="F6586" s="96">
        <v>60000</v>
      </c>
      <c r="G6586" s="95" t="s">
        <v>345</v>
      </c>
    </row>
    <row r="6587" spans="1:7">
      <c r="A6587" s="95" t="s">
        <v>2795</v>
      </c>
      <c r="D6587" s="95" t="s">
        <v>393</v>
      </c>
      <c r="F6587" s="96">
        <v>33000</v>
      </c>
      <c r="G6587" s="96">
        <v>87820720</v>
      </c>
    </row>
    <row r="6588" spans="1:7">
      <c r="A6588" s="95" t="s">
        <v>775</v>
      </c>
      <c r="D6588" s="95" t="s">
        <v>345</v>
      </c>
      <c r="E6588" s="96">
        <v>2200</v>
      </c>
      <c r="G6588" s="96">
        <v>87818520</v>
      </c>
    </row>
    <row r="6589" spans="1:7">
      <c r="A6589" s="95" t="s">
        <v>2796</v>
      </c>
      <c r="D6589" s="95" t="s">
        <v>415</v>
      </c>
      <c r="F6589" s="96">
        <v>13200</v>
      </c>
      <c r="G6589" s="95" t="s">
        <v>345</v>
      </c>
    </row>
    <row r="6590" spans="1:7">
      <c r="A6590" s="95" t="s">
        <v>2797</v>
      </c>
      <c r="D6590" s="95" t="s">
        <v>9315</v>
      </c>
      <c r="F6590" s="96">
        <v>50000</v>
      </c>
      <c r="G6590" s="95" t="s">
        <v>345</v>
      </c>
    </row>
    <row r="6591" spans="1:7">
      <c r="A6591" s="95" t="s">
        <v>2798</v>
      </c>
      <c r="D6591" s="95" t="s">
        <v>400</v>
      </c>
      <c r="F6591" s="96">
        <v>20000</v>
      </c>
      <c r="G6591" s="95" t="s">
        <v>345</v>
      </c>
    </row>
    <row r="6592" spans="1:7">
      <c r="A6592" s="95" t="s">
        <v>2798</v>
      </c>
      <c r="D6592" s="95" t="s">
        <v>400</v>
      </c>
      <c r="F6592" s="96">
        <v>9000</v>
      </c>
      <c r="G6592" s="95" t="s">
        <v>345</v>
      </c>
    </row>
    <row r="6593" spans="1:7">
      <c r="A6593" s="95" t="s">
        <v>2798</v>
      </c>
      <c r="D6593" s="95" t="s">
        <v>400</v>
      </c>
      <c r="F6593" s="96">
        <v>22500</v>
      </c>
      <c r="G6593" s="95" t="s">
        <v>345</v>
      </c>
    </row>
    <row r="6594" spans="1:7">
      <c r="A6594" s="95" t="s">
        <v>2798</v>
      </c>
      <c r="D6594" s="95" t="s">
        <v>400</v>
      </c>
      <c r="F6594" s="96">
        <v>64000</v>
      </c>
      <c r="G6594" s="95" t="s">
        <v>345</v>
      </c>
    </row>
    <row r="6595" spans="1:7">
      <c r="A6595" s="95" t="s">
        <v>2798</v>
      </c>
      <c r="D6595" s="95" t="s">
        <v>400</v>
      </c>
      <c r="F6595" s="96">
        <v>38100</v>
      </c>
      <c r="G6595" s="95" t="s">
        <v>345</v>
      </c>
    </row>
    <row r="6596" spans="1:7">
      <c r="A6596" s="95" t="s">
        <v>2798</v>
      </c>
      <c r="D6596" s="95" t="s">
        <v>400</v>
      </c>
      <c r="F6596" s="96">
        <v>16500</v>
      </c>
      <c r="G6596" s="95" t="s">
        <v>345</v>
      </c>
    </row>
    <row r="6597" spans="1:7">
      <c r="A6597" s="95" t="s">
        <v>2798</v>
      </c>
      <c r="D6597" s="95" t="s">
        <v>400</v>
      </c>
      <c r="F6597" s="96">
        <v>35000</v>
      </c>
      <c r="G6597" s="95" t="s">
        <v>345</v>
      </c>
    </row>
    <row r="6598" spans="1:7">
      <c r="A6598" s="95" t="s">
        <v>2798</v>
      </c>
      <c r="D6598" s="95" t="s">
        <v>400</v>
      </c>
      <c r="F6598" s="96">
        <v>27500</v>
      </c>
      <c r="G6598" s="95" t="s">
        <v>345</v>
      </c>
    </row>
    <row r="6599" spans="1:7">
      <c r="A6599" s="95" t="s">
        <v>2798</v>
      </c>
      <c r="D6599" s="95" t="s">
        <v>400</v>
      </c>
      <c r="F6599" s="96">
        <v>35500</v>
      </c>
      <c r="G6599" s="95" t="s">
        <v>345</v>
      </c>
    </row>
    <row r="6600" spans="1:7">
      <c r="A6600" s="95" t="s">
        <v>2798</v>
      </c>
      <c r="D6600" s="95" t="s">
        <v>400</v>
      </c>
      <c r="F6600" s="96">
        <v>26000</v>
      </c>
      <c r="G6600" s="95" t="s">
        <v>345</v>
      </c>
    </row>
    <row r="6601" spans="1:7">
      <c r="A6601" s="95" t="s">
        <v>2798</v>
      </c>
      <c r="D6601" s="95" t="s">
        <v>400</v>
      </c>
      <c r="F6601" s="96">
        <v>37900</v>
      </c>
      <c r="G6601" s="95" t="s">
        <v>345</v>
      </c>
    </row>
    <row r="6602" spans="1:7">
      <c r="A6602" s="95" t="s">
        <v>2798</v>
      </c>
      <c r="D6602" s="95" t="s">
        <v>400</v>
      </c>
      <c r="F6602" s="96">
        <v>161680</v>
      </c>
      <c r="G6602" s="95" t="s">
        <v>345</v>
      </c>
    </row>
    <row r="6603" spans="1:7">
      <c r="A6603" s="95" t="s">
        <v>2798</v>
      </c>
      <c r="D6603" s="95" t="s">
        <v>400</v>
      </c>
      <c r="F6603" s="96">
        <v>495000</v>
      </c>
      <c r="G6603" s="95" t="s">
        <v>345</v>
      </c>
    </row>
    <row r="6604" spans="1:7">
      <c r="A6604" s="95" t="s">
        <v>776</v>
      </c>
      <c r="D6604" s="95" t="s">
        <v>345</v>
      </c>
      <c r="E6604" s="96">
        <v>2000000</v>
      </c>
      <c r="G6604" s="95" t="s">
        <v>345</v>
      </c>
    </row>
    <row r="6605" spans="1:7">
      <c r="A6605" s="95" t="s">
        <v>776</v>
      </c>
      <c r="D6605" s="95" t="s">
        <v>345</v>
      </c>
      <c r="E6605" s="96">
        <v>1000000</v>
      </c>
      <c r="G6605" s="95" t="s">
        <v>345</v>
      </c>
    </row>
    <row r="6606" spans="1:7">
      <c r="A6606" s="95" t="s">
        <v>777</v>
      </c>
      <c r="D6606" s="95" t="s">
        <v>345</v>
      </c>
      <c r="E6606" s="96">
        <v>3300</v>
      </c>
      <c r="G6606" s="95" t="s">
        <v>345</v>
      </c>
    </row>
    <row r="6607" spans="1:7">
      <c r="A6607" s="95" t="s">
        <v>779</v>
      </c>
      <c r="D6607" s="95" t="s">
        <v>345</v>
      </c>
      <c r="E6607" s="96">
        <v>440000</v>
      </c>
      <c r="G6607" s="95" t="s">
        <v>345</v>
      </c>
    </row>
    <row r="6608" spans="1:7">
      <c r="A6608" s="95" t="s">
        <v>780</v>
      </c>
      <c r="D6608" s="95" t="s">
        <v>345</v>
      </c>
      <c r="E6608" s="96">
        <v>280023</v>
      </c>
      <c r="G6608" s="95" t="s">
        <v>345</v>
      </c>
    </row>
    <row r="6609" spans="1:7">
      <c r="A6609" s="95" t="s">
        <v>780</v>
      </c>
      <c r="D6609" s="95" t="s">
        <v>345</v>
      </c>
      <c r="E6609" s="96">
        <v>-96107</v>
      </c>
      <c r="G6609" s="95" t="s">
        <v>345</v>
      </c>
    </row>
    <row r="6610" spans="1:7">
      <c r="A6610" s="95" t="s">
        <v>780</v>
      </c>
      <c r="D6610" s="95" t="s">
        <v>345</v>
      </c>
      <c r="E6610" s="95">
        <v>880</v>
      </c>
      <c r="G6610" s="95" t="s">
        <v>345</v>
      </c>
    </row>
    <row r="6611" spans="1:7">
      <c r="A6611" s="95" t="s">
        <v>782</v>
      </c>
      <c r="D6611" s="95" t="s">
        <v>345</v>
      </c>
      <c r="E6611" s="96">
        <v>7633</v>
      </c>
      <c r="G6611" s="95" t="s">
        <v>345</v>
      </c>
    </row>
    <row r="6612" spans="1:7">
      <c r="A6612" s="95" t="s">
        <v>782</v>
      </c>
      <c r="D6612" s="95" t="s">
        <v>345</v>
      </c>
      <c r="E6612" s="96">
        <v>57175</v>
      </c>
      <c r="G6612" s="95" t="s">
        <v>345</v>
      </c>
    </row>
    <row r="6613" spans="1:7">
      <c r="A6613" s="95" t="s">
        <v>782</v>
      </c>
      <c r="D6613" s="95" t="s">
        <v>345</v>
      </c>
      <c r="E6613" s="96">
        <v>2018</v>
      </c>
      <c r="G6613" s="95" t="s">
        <v>345</v>
      </c>
    </row>
    <row r="6614" spans="1:7">
      <c r="A6614" s="95" t="s">
        <v>2799</v>
      </c>
      <c r="D6614" s="95" t="s">
        <v>562</v>
      </c>
      <c r="F6614" s="96">
        <v>21540</v>
      </c>
      <c r="G6614" s="95" t="s">
        <v>345</v>
      </c>
    </row>
    <row r="6615" spans="1:7">
      <c r="A6615" s="95" t="s">
        <v>2799</v>
      </c>
      <c r="D6615" s="95" t="s">
        <v>400</v>
      </c>
      <c r="F6615" s="96">
        <v>23900</v>
      </c>
      <c r="G6615" s="95" t="s">
        <v>345</v>
      </c>
    </row>
    <row r="6616" spans="1:7">
      <c r="A6616" s="95" t="s">
        <v>2800</v>
      </c>
      <c r="D6616" s="95" t="s">
        <v>415</v>
      </c>
      <c r="F6616" s="96">
        <v>38500</v>
      </c>
      <c r="G6616" s="95" t="s">
        <v>345</v>
      </c>
    </row>
    <row r="6617" spans="1:7">
      <c r="A6617" s="95" t="s">
        <v>2801</v>
      </c>
      <c r="D6617" s="95" t="s">
        <v>349</v>
      </c>
      <c r="F6617" s="96">
        <v>13200</v>
      </c>
      <c r="G6617" s="95" t="s">
        <v>345</v>
      </c>
    </row>
    <row r="6618" spans="1:7">
      <c r="A6618" s="95" t="s">
        <v>2801</v>
      </c>
      <c r="D6618" s="95" t="s">
        <v>349</v>
      </c>
      <c r="F6618" s="96">
        <v>10300</v>
      </c>
      <c r="G6618" s="95" t="s">
        <v>345</v>
      </c>
    </row>
    <row r="6619" spans="1:7">
      <c r="A6619" s="95" t="s">
        <v>2802</v>
      </c>
      <c r="D6619" s="95" t="s">
        <v>1958</v>
      </c>
      <c r="F6619" s="96">
        <v>8600</v>
      </c>
      <c r="G6619" s="95" t="s">
        <v>345</v>
      </c>
    </row>
    <row r="6620" spans="1:7">
      <c r="A6620" s="95" t="s">
        <v>2803</v>
      </c>
      <c r="D6620" s="95" t="s">
        <v>1958</v>
      </c>
      <c r="F6620" s="96">
        <v>20000</v>
      </c>
      <c r="G6620" s="95" t="s">
        <v>345</v>
      </c>
    </row>
    <row r="6621" spans="1:7">
      <c r="A6621" s="95" t="s">
        <v>2804</v>
      </c>
      <c r="D6621" s="95" t="s">
        <v>562</v>
      </c>
      <c r="F6621" s="96">
        <v>40000</v>
      </c>
      <c r="G6621" s="95" t="s">
        <v>345</v>
      </c>
    </row>
    <row r="6622" spans="1:7">
      <c r="A6622" s="95" t="s">
        <v>2804</v>
      </c>
      <c r="D6622" s="95" t="s">
        <v>562</v>
      </c>
      <c r="E6622" s="96">
        <v>1360</v>
      </c>
      <c r="G6622" s="95" t="s">
        <v>345</v>
      </c>
    </row>
    <row r="6623" spans="1:7">
      <c r="A6623" s="95" t="s">
        <v>2805</v>
      </c>
      <c r="D6623" s="95" t="s">
        <v>400</v>
      </c>
      <c r="F6623" s="96">
        <v>17902</v>
      </c>
      <c r="G6623" s="95" t="s">
        <v>345</v>
      </c>
    </row>
    <row r="6624" spans="1:7">
      <c r="A6624" s="95" t="s">
        <v>2047</v>
      </c>
      <c r="D6624" s="95" t="s">
        <v>9315</v>
      </c>
      <c r="F6624" s="96">
        <v>19900</v>
      </c>
      <c r="G6624" s="95" t="s">
        <v>345</v>
      </c>
    </row>
    <row r="6625" spans="1:7">
      <c r="A6625" s="95" t="s">
        <v>382</v>
      </c>
      <c r="D6625" s="95" t="s">
        <v>9315</v>
      </c>
      <c r="E6625" s="96">
        <v>19900</v>
      </c>
      <c r="G6625" s="96">
        <v>85368060</v>
      </c>
    </row>
    <row r="6626" spans="1:7">
      <c r="A6626" s="95" t="s">
        <v>2806</v>
      </c>
      <c r="D6626" s="95" t="s">
        <v>415</v>
      </c>
      <c r="F6626" s="96">
        <v>29900</v>
      </c>
      <c r="G6626" s="95" t="s">
        <v>345</v>
      </c>
    </row>
    <row r="6627" spans="1:7">
      <c r="A6627" s="95" t="s">
        <v>2807</v>
      </c>
      <c r="D6627" s="95" t="s">
        <v>415</v>
      </c>
      <c r="F6627" s="96">
        <v>5000</v>
      </c>
      <c r="G6627" s="95" t="s">
        <v>345</v>
      </c>
    </row>
    <row r="6628" spans="1:7">
      <c r="A6628" s="95" t="s">
        <v>2808</v>
      </c>
      <c r="D6628" s="95" t="s">
        <v>415</v>
      </c>
      <c r="F6628" s="96">
        <v>11200</v>
      </c>
      <c r="G6628" s="95" t="s">
        <v>345</v>
      </c>
    </row>
    <row r="6629" spans="1:7">
      <c r="A6629" s="95" t="s">
        <v>2809</v>
      </c>
      <c r="D6629" s="95" t="s">
        <v>9315</v>
      </c>
      <c r="F6629" s="96">
        <v>14100</v>
      </c>
      <c r="G6629" s="95" t="s">
        <v>345</v>
      </c>
    </row>
    <row r="6630" spans="1:7">
      <c r="A6630" s="95" t="s">
        <v>2810</v>
      </c>
      <c r="D6630" s="95" t="s">
        <v>400</v>
      </c>
      <c r="F6630" s="96">
        <v>21000</v>
      </c>
      <c r="G6630" s="95" t="s">
        <v>345</v>
      </c>
    </row>
    <row r="6631" spans="1:7">
      <c r="A6631" s="95" t="s">
        <v>2810</v>
      </c>
      <c r="D6631" s="95" t="s">
        <v>400</v>
      </c>
      <c r="F6631" s="96">
        <v>69000</v>
      </c>
      <c r="G6631" s="95" t="s">
        <v>345</v>
      </c>
    </row>
    <row r="6632" spans="1:7">
      <c r="A6632" s="95" t="s">
        <v>2810</v>
      </c>
      <c r="D6632" s="95" t="s">
        <v>400</v>
      </c>
      <c r="F6632" s="96">
        <v>5000</v>
      </c>
      <c r="G6632" s="95" t="s">
        <v>345</v>
      </c>
    </row>
    <row r="6633" spans="1:7">
      <c r="A6633" s="95" t="s">
        <v>2810</v>
      </c>
      <c r="D6633" s="95" t="s">
        <v>400</v>
      </c>
      <c r="F6633" s="96">
        <v>37000</v>
      </c>
      <c r="G6633" s="95" t="s">
        <v>345</v>
      </c>
    </row>
    <row r="6634" spans="1:7">
      <c r="A6634" s="95" t="s">
        <v>2810</v>
      </c>
      <c r="D6634" s="95" t="s">
        <v>400</v>
      </c>
      <c r="F6634" s="96">
        <v>33000</v>
      </c>
      <c r="G6634" s="95" t="s">
        <v>345</v>
      </c>
    </row>
    <row r="6635" spans="1:7">
      <c r="A6635" s="95" t="s">
        <v>2810</v>
      </c>
      <c r="D6635" s="95" t="s">
        <v>400</v>
      </c>
      <c r="F6635" s="96">
        <v>30000</v>
      </c>
      <c r="G6635" s="95" t="s">
        <v>345</v>
      </c>
    </row>
    <row r="6636" spans="1:7">
      <c r="A6636" s="95" t="s">
        <v>2810</v>
      </c>
      <c r="D6636" s="95" t="s">
        <v>400</v>
      </c>
      <c r="F6636" s="96">
        <v>32000</v>
      </c>
      <c r="G6636" s="95" t="s">
        <v>345</v>
      </c>
    </row>
    <row r="6637" spans="1:7">
      <c r="A6637" s="95" t="s">
        <v>2810</v>
      </c>
      <c r="D6637" s="95" t="s">
        <v>400</v>
      </c>
      <c r="F6637" s="96">
        <v>32000</v>
      </c>
      <c r="G6637" s="95" t="s">
        <v>345</v>
      </c>
    </row>
    <row r="6638" spans="1:7">
      <c r="A6638" s="95" t="s">
        <v>2810</v>
      </c>
      <c r="D6638" s="95" t="s">
        <v>400</v>
      </c>
      <c r="F6638" s="96">
        <v>49000</v>
      </c>
      <c r="G6638" s="95" t="s">
        <v>345</v>
      </c>
    </row>
    <row r="6639" spans="1:7">
      <c r="A6639" s="95" t="s">
        <v>784</v>
      </c>
      <c r="D6639" s="95" t="s">
        <v>345</v>
      </c>
      <c r="E6639" s="96">
        <v>2860</v>
      </c>
      <c r="G6639" s="95" t="s">
        <v>345</v>
      </c>
    </row>
    <row r="6640" spans="1:7">
      <c r="A6640" s="95" t="s">
        <v>785</v>
      </c>
      <c r="D6640" s="95" t="s">
        <v>345</v>
      </c>
      <c r="E6640" s="96">
        <v>184598</v>
      </c>
      <c r="G6640" s="95" t="s">
        <v>345</v>
      </c>
    </row>
    <row r="6641" spans="1:7">
      <c r="A6641" s="95" t="s">
        <v>785</v>
      </c>
      <c r="D6641" s="95" t="s">
        <v>345</v>
      </c>
      <c r="E6641" s="96">
        <v>-99305</v>
      </c>
      <c r="G6641" s="95" t="s">
        <v>345</v>
      </c>
    </row>
    <row r="6642" spans="1:7">
      <c r="A6642" s="95" t="s">
        <v>785</v>
      </c>
      <c r="D6642" s="95" t="s">
        <v>345</v>
      </c>
      <c r="E6642" s="95">
        <v>220</v>
      </c>
      <c r="G6642" s="95" t="s">
        <v>345</v>
      </c>
    </row>
    <row r="6643" spans="1:7">
      <c r="A6643" s="95" t="s">
        <v>789</v>
      </c>
      <c r="D6643" s="95" t="s">
        <v>345</v>
      </c>
      <c r="E6643" s="96">
        <v>14746</v>
      </c>
      <c r="G6643" s="95" t="s">
        <v>345</v>
      </c>
    </row>
    <row r="6644" spans="1:7">
      <c r="A6644" s="95" t="s">
        <v>2048</v>
      </c>
      <c r="D6644" s="95" t="s">
        <v>9315</v>
      </c>
      <c r="F6644" s="96">
        <v>20000</v>
      </c>
      <c r="G6644" s="95" t="s">
        <v>345</v>
      </c>
    </row>
    <row r="6645" spans="1:7">
      <c r="A6645" s="95" t="s">
        <v>2049</v>
      </c>
      <c r="D6645" s="95" t="s">
        <v>9315</v>
      </c>
      <c r="F6645" s="96">
        <v>18000</v>
      </c>
      <c r="G6645" s="95" t="s">
        <v>345</v>
      </c>
    </row>
    <row r="6646" spans="1:7">
      <c r="A6646" s="95" t="s">
        <v>2171</v>
      </c>
      <c r="D6646" s="95" t="s">
        <v>9315</v>
      </c>
      <c r="F6646" s="96">
        <v>17000</v>
      </c>
      <c r="G6646" s="95" t="s">
        <v>345</v>
      </c>
    </row>
    <row r="6647" spans="1:7">
      <c r="A6647" s="95" t="s">
        <v>2811</v>
      </c>
      <c r="D6647" s="95" t="s">
        <v>415</v>
      </c>
      <c r="F6647" s="96">
        <v>33000</v>
      </c>
      <c r="G6647" s="95" t="s">
        <v>345</v>
      </c>
    </row>
    <row r="6648" spans="1:7">
      <c r="A6648" s="95" t="s">
        <v>2811</v>
      </c>
      <c r="D6648" s="95" t="s">
        <v>400</v>
      </c>
      <c r="E6648" s="96">
        <v>6600</v>
      </c>
      <c r="G6648" s="95" t="s">
        <v>345</v>
      </c>
    </row>
    <row r="6649" spans="1:7">
      <c r="A6649" s="95" t="s">
        <v>2811</v>
      </c>
      <c r="D6649" s="95" t="s">
        <v>400</v>
      </c>
      <c r="F6649" s="96">
        <v>6600</v>
      </c>
      <c r="G6649" s="95" t="s">
        <v>345</v>
      </c>
    </row>
    <row r="6650" spans="1:7">
      <c r="A6650" s="95" t="s">
        <v>2812</v>
      </c>
      <c r="D6650" s="95" t="s">
        <v>393</v>
      </c>
      <c r="F6650" s="96">
        <v>33000</v>
      </c>
      <c r="G6650" s="95" t="s">
        <v>345</v>
      </c>
    </row>
    <row r="6651" spans="1:7">
      <c r="A6651" s="95" t="s">
        <v>2812</v>
      </c>
      <c r="D6651" s="95" t="s">
        <v>393</v>
      </c>
      <c r="F6651" s="96">
        <v>45000</v>
      </c>
      <c r="G6651" s="95" t="s">
        <v>345</v>
      </c>
    </row>
    <row r="6652" spans="1:7">
      <c r="A6652" s="95" t="s">
        <v>2813</v>
      </c>
      <c r="D6652" s="95" t="s">
        <v>393</v>
      </c>
      <c r="F6652" s="96">
        <v>96000</v>
      </c>
      <c r="G6652" s="95" t="s">
        <v>345</v>
      </c>
    </row>
    <row r="6653" spans="1:7">
      <c r="A6653" s="95" t="s">
        <v>2814</v>
      </c>
      <c r="D6653" s="95" t="s">
        <v>1958</v>
      </c>
      <c r="F6653" s="96">
        <v>7500</v>
      </c>
      <c r="G6653" s="95" t="s">
        <v>345</v>
      </c>
    </row>
    <row r="6654" spans="1:7">
      <c r="A6654" s="95" t="s">
        <v>2815</v>
      </c>
      <c r="D6654" s="95" t="s">
        <v>400</v>
      </c>
      <c r="F6654" s="96">
        <v>1452000</v>
      </c>
      <c r="G6654" s="95" t="s">
        <v>345</v>
      </c>
    </row>
    <row r="6655" spans="1:7">
      <c r="A6655" s="95" t="s">
        <v>2815</v>
      </c>
      <c r="D6655" s="95" t="s">
        <v>400</v>
      </c>
      <c r="F6655" s="96">
        <v>36000</v>
      </c>
      <c r="G6655" s="96">
        <v>87390641</v>
      </c>
    </row>
    <row r="6656" spans="1:7">
      <c r="A6656" s="95" t="s">
        <v>2816</v>
      </c>
      <c r="D6656" s="95" t="s">
        <v>479</v>
      </c>
      <c r="F6656" s="96">
        <v>31000</v>
      </c>
      <c r="G6656" s="95" t="s">
        <v>345</v>
      </c>
    </row>
    <row r="6657" spans="1:7">
      <c r="A6657" s="95" t="s">
        <v>2816</v>
      </c>
      <c r="D6657" s="95" t="s">
        <v>415</v>
      </c>
      <c r="F6657" s="96">
        <v>50000</v>
      </c>
      <c r="G6657" s="95" t="s">
        <v>345</v>
      </c>
    </row>
    <row r="6658" spans="1:7">
      <c r="A6658" s="95" t="s">
        <v>2816</v>
      </c>
      <c r="D6658" s="95" t="s">
        <v>479</v>
      </c>
      <c r="F6658" s="96">
        <v>31000</v>
      </c>
      <c r="G6658" s="95" t="s">
        <v>345</v>
      </c>
    </row>
    <row r="6659" spans="1:7">
      <c r="A6659" s="95" t="s">
        <v>2816</v>
      </c>
      <c r="D6659" s="95" t="s">
        <v>479</v>
      </c>
      <c r="F6659" s="96">
        <v>13000</v>
      </c>
      <c r="G6659" s="95" t="s">
        <v>345</v>
      </c>
    </row>
    <row r="6660" spans="1:7">
      <c r="A6660" s="95" t="s">
        <v>2816</v>
      </c>
      <c r="D6660" s="95" t="s">
        <v>479</v>
      </c>
      <c r="F6660" s="96">
        <v>8000</v>
      </c>
      <c r="G6660" s="95" t="s">
        <v>345</v>
      </c>
    </row>
    <row r="6661" spans="1:7">
      <c r="A6661" s="95" t="s">
        <v>2816</v>
      </c>
      <c r="D6661" s="95" t="s">
        <v>479</v>
      </c>
      <c r="F6661" s="96">
        <v>14000</v>
      </c>
      <c r="G6661" s="95" t="s">
        <v>345</v>
      </c>
    </row>
    <row r="6662" spans="1:7">
      <c r="A6662" s="95" t="s">
        <v>2816</v>
      </c>
      <c r="D6662" s="95" t="s">
        <v>479</v>
      </c>
      <c r="F6662" s="96">
        <v>21700</v>
      </c>
      <c r="G6662" s="95" t="s">
        <v>345</v>
      </c>
    </row>
    <row r="6663" spans="1:7">
      <c r="A6663" s="95" t="s">
        <v>2816</v>
      </c>
      <c r="D6663" s="95" t="s">
        <v>479</v>
      </c>
      <c r="F6663" s="96">
        <v>30000</v>
      </c>
      <c r="G6663" s="95" t="s">
        <v>345</v>
      </c>
    </row>
    <row r="6664" spans="1:7">
      <c r="A6664" s="95" t="s">
        <v>2816</v>
      </c>
      <c r="D6664" s="95" t="s">
        <v>479</v>
      </c>
      <c r="F6664" s="96">
        <v>50000</v>
      </c>
      <c r="G6664" s="95" t="s">
        <v>345</v>
      </c>
    </row>
    <row r="6665" spans="1:7">
      <c r="A6665" s="95" t="s">
        <v>2816</v>
      </c>
      <c r="D6665" s="95" t="s">
        <v>479</v>
      </c>
      <c r="F6665" s="96">
        <v>18000</v>
      </c>
      <c r="G6665" s="95" t="s">
        <v>345</v>
      </c>
    </row>
    <row r="6666" spans="1:7">
      <c r="A6666" s="95" t="s">
        <v>2816</v>
      </c>
      <c r="D6666" s="95" t="s">
        <v>479</v>
      </c>
      <c r="F6666" s="96">
        <v>24000</v>
      </c>
      <c r="G6666" s="95" t="s">
        <v>345</v>
      </c>
    </row>
    <row r="6667" spans="1:7">
      <c r="A6667" s="95" t="s">
        <v>2816</v>
      </c>
      <c r="D6667" s="95" t="s">
        <v>479</v>
      </c>
      <c r="F6667" s="96">
        <v>46000</v>
      </c>
      <c r="G6667" s="95" t="s">
        <v>345</v>
      </c>
    </row>
    <row r="6668" spans="1:7">
      <c r="A6668" s="95" t="s">
        <v>2816</v>
      </c>
      <c r="D6668" s="95" t="s">
        <v>479</v>
      </c>
      <c r="F6668" s="96">
        <v>20000</v>
      </c>
      <c r="G6668" s="95" t="s">
        <v>345</v>
      </c>
    </row>
    <row r="6669" spans="1:7">
      <c r="A6669" s="95" t="s">
        <v>2816</v>
      </c>
      <c r="D6669" s="95" t="s">
        <v>479</v>
      </c>
      <c r="F6669" s="96">
        <v>50000</v>
      </c>
      <c r="G6669" s="95" t="s">
        <v>345</v>
      </c>
    </row>
    <row r="6670" spans="1:7">
      <c r="A6670" s="95" t="s">
        <v>2816</v>
      </c>
      <c r="D6670" s="95" t="s">
        <v>479</v>
      </c>
      <c r="F6670" s="96">
        <v>19800</v>
      </c>
      <c r="G6670" s="95" t="s">
        <v>345</v>
      </c>
    </row>
    <row r="6671" spans="1:7">
      <c r="A6671" s="95" t="s">
        <v>2816</v>
      </c>
      <c r="D6671" s="95" t="s">
        <v>479</v>
      </c>
      <c r="F6671" s="96">
        <v>19000</v>
      </c>
      <c r="G6671" s="95" t="s">
        <v>345</v>
      </c>
    </row>
    <row r="6672" spans="1:7">
      <c r="A6672" s="95" t="s">
        <v>2816</v>
      </c>
      <c r="D6672" s="95" t="s">
        <v>479</v>
      </c>
      <c r="F6672" s="96">
        <v>25300</v>
      </c>
      <c r="G6672" s="95" t="s">
        <v>345</v>
      </c>
    </row>
    <row r="6673" spans="1:7">
      <c r="A6673" s="95" t="s">
        <v>2816</v>
      </c>
      <c r="D6673" s="95" t="s">
        <v>479</v>
      </c>
      <c r="F6673" s="96">
        <v>25000</v>
      </c>
      <c r="G6673" s="95" t="s">
        <v>345</v>
      </c>
    </row>
    <row r="6674" spans="1:7">
      <c r="A6674" s="95" t="s">
        <v>2816</v>
      </c>
      <c r="D6674" s="95" t="s">
        <v>479</v>
      </c>
      <c r="F6674" s="96">
        <v>21800</v>
      </c>
      <c r="G6674" s="95" t="s">
        <v>345</v>
      </c>
    </row>
    <row r="6675" spans="1:7">
      <c r="A6675" s="95" t="s">
        <v>2816</v>
      </c>
      <c r="D6675" s="95" t="s">
        <v>479</v>
      </c>
      <c r="F6675" s="96">
        <v>38000</v>
      </c>
      <c r="G6675" s="95" t="s">
        <v>345</v>
      </c>
    </row>
    <row r="6676" spans="1:7">
      <c r="A6676" s="95" t="s">
        <v>2816</v>
      </c>
      <c r="D6676" s="95" t="s">
        <v>479</v>
      </c>
      <c r="F6676" s="96">
        <v>25000</v>
      </c>
      <c r="G6676" s="95" t="s">
        <v>345</v>
      </c>
    </row>
    <row r="6677" spans="1:7">
      <c r="A6677" s="95" t="s">
        <v>2816</v>
      </c>
      <c r="D6677" s="95" t="s">
        <v>479</v>
      </c>
      <c r="F6677" s="96">
        <v>7000</v>
      </c>
      <c r="G6677" s="95" t="s">
        <v>345</v>
      </c>
    </row>
    <row r="6678" spans="1:7">
      <c r="A6678" s="95" t="s">
        <v>2816</v>
      </c>
      <c r="D6678" s="95" t="s">
        <v>479</v>
      </c>
      <c r="F6678" s="96">
        <v>19500</v>
      </c>
      <c r="G6678" s="95" t="s">
        <v>345</v>
      </c>
    </row>
    <row r="6679" spans="1:7">
      <c r="A6679" s="95" t="s">
        <v>2816</v>
      </c>
      <c r="D6679" s="95" t="s">
        <v>479</v>
      </c>
      <c r="F6679" s="96">
        <v>310000</v>
      </c>
      <c r="G6679" s="95" t="s">
        <v>345</v>
      </c>
    </row>
    <row r="6680" spans="1:7">
      <c r="A6680" s="95" t="s">
        <v>2816</v>
      </c>
      <c r="D6680" s="95" t="s">
        <v>479</v>
      </c>
      <c r="F6680" s="96">
        <v>27000</v>
      </c>
      <c r="G6680" s="95" t="s">
        <v>345</v>
      </c>
    </row>
    <row r="6681" spans="1:7">
      <c r="A6681" s="95" t="s">
        <v>2816</v>
      </c>
      <c r="D6681" s="95" t="s">
        <v>479</v>
      </c>
      <c r="F6681" s="96">
        <v>50000</v>
      </c>
      <c r="G6681" s="95" t="s">
        <v>345</v>
      </c>
    </row>
    <row r="6682" spans="1:7">
      <c r="A6682" s="95" t="s">
        <v>2816</v>
      </c>
      <c r="D6682" s="95" t="s">
        <v>479</v>
      </c>
      <c r="F6682" s="96">
        <v>21000</v>
      </c>
      <c r="G6682" s="95" t="s">
        <v>345</v>
      </c>
    </row>
    <row r="6683" spans="1:7">
      <c r="A6683" s="95" t="s">
        <v>2817</v>
      </c>
      <c r="D6683" s="95" t="s">
        <v>479</v>
      </c>
      <c r="F6683" s="96">
        <v>19500</v>
      </c>
      <c r="G6683" s="95" t="s">
        <v>345</v>
      </c>
    </row>
    <row r="6684" spans="1:7">
      <c r="A6684" s="95" t="s">
        <v>2817</v>
      </c>
      <c r="D6684" s="95" t="s">
        <v>479</v>
      </c>
      <c r="F6684" s="96">
        <v>30000</v>
      </c>
      <c r="G6684" s="95" t="s">
        <v>345</v>
      </c>
    </row>
    <row r="6685" spans="1:7">
      <c r="A6685" s="95" t="s">
        <v>2817</v>
      </c>
      <c r="D6685" s="95" t="s">
        <v>479</v>
      </c>
      <c r="E6685" s="96">
        <v>1020</v>
      </c>
      <c r="G6685" s="95" t="s">
        <v>345</v>
      </c>
    </row>
    <row r="6686" spans="1:7">
      <c r="A6686" s="95" t="s">
        <v>2817</v>
      </c>
      <c r="D6686" s="95" t="s">
        <v>479</v>
      </c>
      <c r="F6686" s="96">
        <v>50000</v>
      </c>
      <c r="G6686" s="95" t="s">
        <v>345</v>
      </c>
    </row>
    <row r="6687" spans="1:7">
      <c r="A6687" s="95" t="s">
        <v>2817</v>
      </c>
      <c r="D6687" s="95" t="s">
        <v>479</v>
      </c>
      <c r="F6687" s="96">
        <v>14000</v>
      </c>
      <c r="G6687" s="95" t="s">
        <v>345</v>
      </c>
    </row>
    <row r="6688" spans="1:7">
      <c r="A6688" s="95" t="s">
        <v>2817</v>
      </c>
      <c r="D6688" s="95" t="s">
        <v>479</v>
      </c>
      <c r="F6688" s="96">
        <v>16000</v>
      </c>
      <c r="G6688" s="95" t="s">
        <v>345</v>
      </c>
    </row>
    <row r="6689" spans="1:7">
      <c r="A6689" s="95" t="s">
        <v>2817</v>
      </c>
      <c r="D6689" s="95" t="s">
        <v>479</v>
      </c>
      <c r="F6689" s="96">
        <v>6900</v>
      </c>
      <c r="G6689" s="95" t="s">
        <v>345</v>
      </c>
    </row>
    <row r="6690" spans="1:7">
      <c r="A6690" s="95" t="s">
        <v>2817</v>
      </c>
      <c r="D6690" s="95" t="s">
        <v>479</v>
      </c>
      <c r="F6690" s="96">
        <v>40000</v>
      </c>
      <c r="G6690" s="95" t="s">
        <v>345</v>
      </c>
    </row>
    <row r="6691" spans="1:7">
      <c r="A6691" s="95" t="s">
        <v>2817</v>
      </c>
      <c r="D6691" s="95" t="s">
        <v>479</v>
      </c>
      <c r="F6691" s="96">
        <v>45000</v>
      </c>
      <c r="G6691" s="95" t="s">
        <v>345</v>
      </c>
    </row>
    <row r="6692" spans="1:7">
      <c r="A6692" s="95" t="s">
        <v>2817</v>
      </c>
      <c r="D6692" s="95" t="s">
        <v>479</v>
      </c>
      <c r="F6692" s="96">
        <v>2400</v>
      </c>
      <c r="G6692" s="95" t="s">
        <v>345</v>
      </c>
    </row>
    <row r="6693" spans="1:7">
      <c r="A6693" s="95" t="s">
        <v>2817</v>
      </c>
      <c r="D6693" s="95" t="s">
        <v>479</v>
      </c>
      <c r="F6693" s="96">
        <v>50000</v>
      </c>
      <c r="G6693" s="95" t="s">
        <v>345</v>
      </c>
    </row>
    <row r="6694" spans="1:7">
      <c r="A6694" s="95" t="s">
        <v>2817</v>
      </c>
      <c r="D6694" s="95" t="s">
        <v>479</v>
      </c>
      <c r="E6694" s="96">
        <v>1700</v>
      </c>
      <c r="G6694" s="95" t="s">
        <v>345</v>
      </c>
    </row>
    <row r="6695" spans="1:7">
      <c r="A6695" s="95" t="s">
        <v>2817</v>
      </c>
      <c r="D6695" s="95" t="s">
        <v>479</v>
      </c>
      <c r="F6695" s="96">
        <v>20000</v>
      </c>
      <c r="G6695" s="95" t="s">
        <v>345</v>
      </c>
    </row>
    <row r="6696" spans="1:7">
      <c r="A6696" s="95" t="s">
        <v>2817</v>
      </c>
      <c r="D6696" s="95" t="s">
        <v>479</v>
      </c>
      <c r="F6696" s="96">
        <v>50000</v>
      </c>
      <c r="G6696" s="95" t="s">
        <v>345</v>
      </c>
    </row>
    <row r="6697" spans="1:7">
      <c r="A6697" s="95" t="s">
        <v>2817</v>
      </c>
      <c r="D6697" s="95" t="s">
        <v>479</v>
      </c>
      <c r="F6697" s="96">
        <v>37000</v>
      </c>
      <c r="G6697" s="95" t="s">
        <v>345</v>
      </c>
    </row>
    <row r="6698" spans="1:7">
      <c r="A6698" s="95" t="s">
        <v>2817</v>
      </c>
      <c r="D6698" s="95" t="s">
        <v>479</v>
      </c>
      <c r="F6698" s="96">
        <v>195000</v>
      </c>
      <c r="G6698" s="95" t="s">
        <v>345</v>
      </c>
    </row>
    <row r="6699" spans="1:7">
      <c r="A6699" s="95" t="s">
        <v>2817</v>
      </c>
      <c r="D6699" s="95" t="s">
        <v>479</v>
      </c>
      <c r="F6699" s="96">
        <v>3000</v>
      </c>
      <c r="G6699" s="95" t="s">
        <v>345</v>
      </c>
    </row>
    <row r="6700" spans="1:7">
      <c r="A6700" s="95" t="s">
        <v>2817</v>
      </c>
      <c r="D6700" s="95" t="s">
        <v>479</v>
      </c>
      <c r="E6700" s="96">
        <v>1265</v>
      </c>
      <c r="G6700" s="95" t="s">
        <v>345</v>
      </c>
    </row>
    <row r="6701" spans="1:7">
      <c r="A6701" s="95" t="s">
        <v>2817</v>
      </c>
      <c r="D6701" s="95" t="s">
        <v>479</v>
      </c>
      <c r="F6701" s="96">
        <v>4000</v>
      </c>
      <c r="G6701" s="95" t="s">
        <v>345</v>
      </c>
    </row>
    <row r="6702" spans="1:7">
      <c r="A6702" s="95" t="s">
        <v>2817</v>
      </c>
      <c r="D6702" s="95" t="s">
        <v>479</v>
      </c>
      <c r="F6702" s="96">
        <v>45000</v>
      </c>
      <c r="G6702" s="95" t="s">
        <v>345</v>
      </c>
    </row>
    <row r="6703" spans="1:7">
      <c r="A6703" s="95" t="s">
        <v>2817</v>
      </c>
      <c r="D6703" s="95" t="s">
        <v>479</v>
      </c>
      <c r="F6703" s="96">
        <v>32100</v>
      </c>
      <c r="G6703" s="95" t="s">
        <v>345</v>
      </c>
    </row>
    <row r="6704" spans="1:7">
      <c r="A6704" s="95" t="s">
        <v>2817</v>
      </c>
      <c r="D6704" s="95" t="s">
        <v>479</v>
      </c>
      <c r="F6704" s="96">
        <v>19000</v>
      </c>
      <c r="G6704" s="95" t="s">
        <v>345</v>
      </c>
    </row>
    <row r="6705" spans="1:7">
      <c r="A6705" s="95" t="s">
        <v>2817</v>
      </c>
      <c r="D6705" s="95" t="s">
        <v>479</v>
      </c>
      <c r="F6705" s="96">
        <v>353000</v>
      </c>
      <c r="G6705" s="95" t="s">
        <v>345</v>
      </c>
    </row>
    <row r="6706" spans="1:7">
      <c r="A6706" s="95" t="s">
        <v>2817</v>
      </c>
      <c r="D6706" s="95" t="s">
        <v>479</v>
      </c>
      <c r="F6706" s="96">
        <v>50000</v>
      </c>
      <c r="G6706" s="95" t="s">
        <v>345</v>
      </c>
    </row>
    <row r="6707" spans="1:7">
      <c r="A6707" s="95" t="s">
        <v>2817</v>
      </c>
      <c r="D6707" s="95" t="s">
        <v>479</v>
      </c>
      <c r="F6707" s="96">
        <v>40000</v>
      </c>
      <c r="G6707" s="95" t="s">
        <v>345</v>
      </c>
    </row>
    <row r="6708" spans="1:7">
      <c r="A6708" s="95" t="s">
        <v>2817</v>
      </c>
      <c r="D6708" s="95" t="s">
        <v>479</v>
      </c>
      <c r="F6708" s="96">
        <v>13000</v>
      </c>
      <c r="G6708" s="95" t="s">
        <v>345</v>
      </c>
    </row>
    <row r="6709" spans="1:7">
      <c r="A6709" s="95" t="s">
        <v>2817</v>
      </c>
      <c r="D6709" s="95" t="s">
        <v>479</v>
      </c>
      <c r="F6709" s="96">
        <v>12000</v>
      </c>
      <c r="G6709" s="95" t="s">
        <v>345</v>
      </c>
    </row>
    <row r="6710" spans="1:7">
      <c r="A6710" s="95" t="s">
        <v>2817</v>
      </c>
      <c r="D6710" s="95" t="s">
        <v>479</v>
      </c>
      <c r="F6710" s="96">
        <v>50000</v>
      </c>
      <c r="G6710" s="95" t="s">
        <v>345</v>
      </c>
    </row>
    <row r="6711" spans="1:7">
      <c r="A6711" s="95" t="s">
        <v>2817</v>
      </c>
      <c r="D6711" s="95" t="s">
        <v>479</v>
      </c>
      <c r="F6711" s="96">
        <v>45000</v>
      </c>
      <c r="G6711" s="95" t="s">
        <v>345</v>
      </c>
    </row>
    <row r="6712" spans="1:7">
      <c r="A6712" s="95" t="s">
        <v>2817</v>
      </c>
      <c r="D6712" s="95" t="s">
        <v>479</v>
      </c>
      <c r="F6712" s="96">
        <v>25000</v>
      </c>
      <c r="G6712" s="95" t="s">
        <v>345</v>
      </c>
    </row>
    <row r="6713" spans="1:7">
      <c r="A6713" s="95" t="s">
        <v>2817</v>
      </c>
      <c r="D6713" s="95" t="s">
        <v>479</v>
      </c>
      <c r="F6713" s="96">
        <v>2000</v>
      </c>
      <c r="G6713" s="95" t="s">
        <v>345</v>
      </c>
    </row>
    <row r="6714" spans="1:7">
      <c r="A6714" s="95" t="s">
        <v>2817</v>
      </c>
      <c r="D6714" s="95" t="s">
        <v>479</v>
      </c>
      <c r="F6714" s="96">
        <v>13000</v>
      </c>
      <c r="G6714" s="95" t="s">
        <v>345</v>
      </c>
    </row>
    <row r="6715" spans="1:7">
      <c r="A6715" s="95" t="s">
        <v>2817</v>
      </c>
      <c r="D6715" s="95" t="s">
        <v>479</v>
      </c>
      <c r="F6715" s="96">
        <v>50000</v>
      </c>
      <c r="G6715" s="95" t="s">
        <v>345</v>
      </c>
    </row>
    <row r="6716" spans="1:7">
      <c r="A6716" s="95" t="s">
        <v>2818</v>
      </c>
      <c r="D6716" s="95" t="s">
        <v>9315</v>
      </c>
      <c r="F6716" s="96">
        <v>15700</v>
      </c>
      <c r="G6716" s="95" t="s">
        <v>345</v>
      </c>
    </row>
    <row r="6717" spans="1:7">
      <c r="A6717" s="95" t="s">
        <v>2050</v>
      </c>
      <c r="D6717" s="95" t="s">
        <v>9315</v>
      </c>
      <c r="F6717" s="96">
        <v>2600</v>
      </c>
      <c r="G6717" s="95" t="s">
        <v>345</v>
      </c>
    </row>
    <row r="6718" spans="1:7">
      <c r="A6718" s="95" t="s">
        <v>2819</v>
      </c>
      <c r="D6718" s="95" t="s">
        <v>415</v>
      </c>
      <c r="F6718" s="96">
        <v>35000</v>
      </c>
      <c r="G6718" s="95" t="s">
        <v>345</v>
      </c>
    </row>
    <row r="6719" spans="1:7">
      <c r="A6719" s="95" t="s">
        <v>2820</v>
      </c>
      <c r="D6719" s="95" t="s">
        <v>400</v>
      </c>
      <c r="F6719" s="96">
        <v>72000</v>
      </c>
      <c r="G6719" s="95" t="s">
        <v>345</v>
      </c>
    </row>
    <row r="6720" spans="1:7">
      <c r="A6720" s="95" t="s">
        <v>2820</v>
      </c>
      <c r="D6720" s="95" t="s">
        <v>400</v>
      </c>
      <c r="F6720" s="96">
        <v>28800</v>
      </c>
      <c r="G6720" s="95" t="s">
        <v>345</v>
      </c>
    </row>
    <row r="6721" spans="1:7">
      <c r="A6721" s="95" t="s">
        <v>2820</v>
      </c>
      <c r="D6721" s="95" t="s">
        <v>400</v>
      </c>
      <c r="F6721" s="96">
        <v>18800</v>
      </c>
      <c r="G6721" s="95" t="s">
        <v>345</v>
      </c>
    </row>
    <row r="6722" spans="1:7">
      <c r="A6722" s="95" t="s">
        <v>2820</v>
      </c>
      <c r="D6722" s="95" t="s">
        <v>400</v>
      </c>
      <c r="F6722" s="96">
        <v>54000</v>
      </c>
      <c r="G6722" s="95" t="s">
        <v>345</v>
      </c>
    </row>
    <row r="6723" spans="1:7">
      <c r="A6723" s="95" t="s">
        <v>2820</v>
      </c>
      <c r="D6723" s="95" t="s">
        <v>400</v>
      </c>
      <c r="F6723" s="96">
        <v>32000</v>
      </c>
      <c r="G6723" s="95" t="s">
        <v>345</v>
      </c>
    </row>
    <row r="6724" spans="1:7">
      <c r="A6724" s="95" t="s">
        <v>2820</v>
      </c>
      <c r="D6724" s="95" t="s">
        <v>400</v>
      </c>
      <c r="F6724" s="96">
        <v>17500</v>
      </c>
      <c r="G6724" s="95" t="s">
        <v>345</v>
      </c>
    </row>
    <row r="6725" spans="1:7">
      <c r="A6725" s="95" t="s">
        <v>2820</v>
      </c>
      <c r="D6725" s="95" t="s">
        <v>400</v>
      </c>
      <c r="F6725" s="96">
        <v>29000</v>
      </c>
      <c r="G6725" s="95" t="s">
        <v>345</v>
      </c>
    </row>
    <row r="6726" spans="1:7">
      <c r="A6726" s="95" t="s">
        <v>2820</v>
      </c>
      <c r="D6726" s="95" t="s">
        <v>400</v>
      </c>
      <c r="F6726" s="96">
        <v>27000</v>
      </c>
      <c r="G6726" s="95" t="s">
        <v>345</v>
      </c>
    </row>
    <row r="6727" spans="1:7">
      <c r="A6727" s="95" t="s">
        <v>2820</v>
      </c>
      <c r="D6727" s="95" t="s">
        <v>400</v>
      </c>
      <c r="F6727" s="96">
        <v>10800</v>
      </c>
      <c r="G6727" s="95" t="s">
        <v>345</v>
      </c>
    </row>
    <row r="6728" spans="1:7">
      <c r="A6728" s="95" t="s">
        <v>2820</v>
      </c>
      <c r="D6728" s="95" t="s">
        <v>400</v>
      </c>
      <c r="F6728" s="96">
        <v>80000</v>
      </c>
      <c r="G6728" s="95" t="s">
        <v>345</v>
      </c>
    </row>
    <row r="6729" spans="1:7">
      <c r="A6729" s="95" t="s">
        <v>790</v>
      </c>
      <c r="D6729" s="95" t="s">
        <v>345</v>
      </c>
      <c r="E6729" s="96">
        <v>13420</v>
      </c>
      <c r="G6729" s="95" t="s">
        <v>345</v>
      </c>
    </row>
    <row r="6730" spans="1:7">
      <c r="A6730" s="95" t="s">
        <v>791</v>
      </c>
      <c r="D6730" s="95" t="s">
        <v>345</v>
      </c>
      <c r="E6730" s="96">
        <v>257170</v>
      </c>
      <c r="G6730" s="95" t="s">
        <v>345</v>
      </c>
    </row>
    <row r="6731" spans="1:7">
      <c r="A6731" s="95" t="s">
        <v>791</v>
      </c>
      <c r="D6731" s="95" t="s">
        <v>345</v>
      </c>
      <c r="E6731" s="95">
        <v>440</v>
      </c>
      <c r="G6731" s="95" t="s">
        <v>345</v>
      </c>
    </row>
    <row r="6732" spans="1:7">
      <c r="A6732" s="95" t="s">
        <v>792</v>
      </c>
      <c r="D6732" s="95" t="s">
        <v>345</v>
      </c>
      <c r="E6732" s="96">
        <v>5001210</v>
      </c>
      <c r="G6732" s="95" t="s">
        <v>345</v>
      </c>
    </row>
    <row r="6733" spans="1:7">
      <c r="A6733" s="95" t="s">
        <v>792</v>
      </c>
      <c r="D6733" s="95" t="s">
        <v>345</v>
      </c>
      <c r="E6733" s="96">
        <v>573950</v>
      </c>
      <c r="G6733" s="95" t="s">
        <v>345</v>
      </c>
    </row>
    <row r="6734" spans="1:7">
      <c r="A6734" s="95" t="s">
        <v>792</v>
      </c>
      <c r="D6734" s="95" t="s">
        <v>345</v>
      </c>
      <c r="E6734" s="96">
        <v>5309120</v>
      </c>
      <c r="G6734" s="95" t="s">
        <v>345</v>
      </c>
    </row>
    <row r="6735" spans="1:7">
      <c r="A6735" s="95" t="s">
        <v>792</v>
      </c>
      <c r="D6735" s="95" t="s">
        <v>345</v>
      </c>
      <c r="E6735" s="96">
        <v>3117700</v>
      </c>
      <c r="G6735" s="95" t="s">
        <v>345</v>
      </c>
    </row>
    <row r="6736" spans="1:7">
      <c r="A6736" s="95" t="s">
        <v>793</v>
      </c>
      <c r="D6736" s="95" t="s">
        <v>479</v>
      </c>
      <c r="E6736" s="96">
        <v>3256000</v>
      </c>
      <c r="G6736" s="95" t="s">
        <v>345</v>
      </c>
    </row>
    <row r="6737" spans="1:7">
      <c r="A6737" s="95" t="s">
        <v>797</v>
      </c>
      <c r="D6737" s="95" t="s">
        <v>345</v>
      </c>
      <c r="E6737" s="96">
        <v>2186</v>
      </c>
      <c r="G6737" s="95" t="s">
        <v>345</v>
      </c>
    </row>
    <row r="6738" spans="1:7">
      <c r="A6738" s="95" t="s">
        <v>797</v>
      </c>
      <c r="D6738" s="95" t="s">
        <v>345</v>
      </c>
      <c r="E6738" s="96">
        <v>5499</v>
      </c>
      <c r="G6738" s="95" t="s">
        <v>345</v>
      </c>
    </row>
    <row r="6739" spans="1:7">
      <c r="A6739" s="95" t="s">
        <v>2821</v>
      </c>
      <c r="D6739" s="95" t="s">
        <v>562</v>
      </c>
      <c r="F6739" s="96">
        <v>2000</v>
      </c>
      <c r="G6739" s="95" t="s">
        <v>345</v>
      </c>
    </row>
    <row r="6740" spans="1:7">
      <c r="A6740" s="95" t="s">
        <v>2822</v>
      </c>
      <c r="D6740" s="95" t="s">
        <v>393</v>
      </c>
      <c r="F6740" s="96">
        <v>97300</v>
      </c>
      <c r="G6740" s="95" t="s">
        <v>345</v>
      </c>
    </row>
    <row r="6741" spans="1:7">
      <c r="A6741" s="95" t="s">
        <v>2823</v>
      </c>
      <c r="D6741" s="95" t="s">
        <v>1958</v>
      </c>
      <c r="F6741" s="96">
        <v>7600</v>
      </c>
      <c r="G6741" s="95" t="s">
        <v>345</v>
      </c>
    </row>
    <row r="6742" spans="1:7">
      <c r="A6742" s="95" t="s">
        <v>2823</v>
      </c>
      <c r="D6742" s="95" t="s">
        <v>1958</v>
      </c>
      <c r="F6742" s="96">
        <v>10400</v>
      </c>
      <c r="G6742" s="95" t="s">
        <v>345</v>
      </c>
    </row>
    <row r="6743" spans="1:7">
      <c r="A6743" s="95" t="s">
        <v>2823</v>
      </c>
      <c r="D6743" s="95" t="s">
        <v>1958</v>
      </c>
      <c r="F6743" s="96">
        <v>14500</v>
      </c>
      <c r="G6743" s="95" t="s">
        <v>345</v>
      </c>
    </row>
    <row r="6744" spans="1:7">
      <c r="A6744" s="95" t="s">
        <v>2824</v>
      </c>
      <c r="D6744" s="95" t="s">
        <v>1958</v>
      </c>
      <c r="F6744" s="96">
        <v>9000</v>
      </c>
      <c r="G6744" s="95" t="s">
        <v>345</v>
      </c>
    </row>
    <row r="6745" spans="1:7">
      <c r="A6745" s="95" t="s">
        <v>2051</v>
      </c>
      <c r="D6745" s="95" t="s">
        <v>479</v>
      </c>
      <c r="F6745" s="96">
        <v>2750000</v>
      </c>
      <c r="G6745" s="95" t="s">
        <v>345</v>
      </c>
    </row>
    <row r="6746" spans="1:7">
      <c r="A6746" s="95" t="s">
        <v>2825</v>
      </c>
      <c r="D6746" s="95" t="s">
        <v>415</v>
      </c>
      <c r="F6746" s="96">
        <v>10000</v>
      </c>
      <c r="G6746" s="96">
        <v>75520961</v>
      </c>
    </row>
    <row r="6747" spans="1:7">
      <c r="A6747" s="95" t="s">
        <v>2826</v>
      </c>
      <c r="D6747" s="95" t="s">
        <v>9315</v>
      </c>
      <c r="F6747" s="96">
        <v>16000</v>
      </c>
      <c r="G6747" s="95" t="s">
        <v>345</v>
      </c>
    </row>
    <row r="6748" spans="1:7">
      <c r="A6748" s="95" t="s">
        <v>2827</v>
      </c>
      <c r="D6748" s="95" t="s">
        <v>415</v>
      </c>
      <c r="F6748" s="96">
        <v>25500</v>
      </c>
      <c r="G6748" s="95" t="s">
        <v>345</v>
      </c>
    </row>
    <row r="6749" spans="1:7">
      <c r="A6749" s="95" t="s">
        <v>2828</v>
      </c>
      <c r="D6749" s="95" t="s">
        <v>400</v>
      </c>
      <c r="F6749" s="96">
        <v>21000</v>
      </c>
      <c r="G6749" s="95" t="s">
        <v>345</v>
      </c>
    </row>
    <row r="6750" spans="1:7">
      <c r="A6750" s="95" t="s">
        <v>2828</v>
      </c>
      <c r="D6750" s="95" t="s">
        <v>400</v>
      </c>
      <c r="F6750" s="96">
        <v>71000</v>
      </c>
      <c r="G6750" s="95" t="s">
        <v>345</v>
      </c>
    </row>
    <row r="6751" spans="1:7">
      <c r="A6751" s="95" t="s">
        <v>2828</v>
      </c>
      <c r="D6751" s="95" t="s">
        <v>400</v>
      </c>
      <c r="F6751" s="96">
        <v>28000</v>
      </c>
      <c r="G6751" s="95" t="s">
        <v>345</v>
      </c>
    </row>
    <row r="6752" spans="1:7">
      <c r="A6752" s="95" t="s">
        <v>2828</v>
      </c>
      <c r="D6752" s="95" t="s">
        <v>400</v>
      </c>
      <c r="F6752" s="96">
        <v>30000</v>
      </c>
      <c r="G6752" s="95" t="s">
        <v>345</v>
      </c>
    </row>
    <row r="6753" spans="1:7">
      <c r="A6753" s="95" t="s">
        <v>2828</v>
      </c>
      <c r="D6753" s="95" t="s">
        <v>400</v>
      </c>
      <c r="F6753" s="96">
        <v>15000</v>
      </c>
      <c r="G6753" s="95" t="s">
        <v>345</v>
      </c>
    </row>
    <row r="6754" spans="1:7">
      <c r="A6754" s="95" t="s">
        <v>2828</v>
      </c>
      <c r="D6754" s="95" t="s">
        <v>400</v>
      </c>
      <c r="F6754" s="96">
        <v>32500</v>
      </c>
      <c r="G6754" s="95" t="s">
        <v>345</v>
      </c>
    </row>
    <row r="6755" spans="1:7">
      <c r="A6755" s="95" t="s">
        <v>2828</v>
      </c>
      <c r="D6755" s="95" t="s">
        <v>400</v>
      </c>
      <c r="F6755" s="96">
        <v>27000</v>
      </c>
      <c r="G6755" s="95" t="s">
        <v>345</v>
      </c>
    </row>
    <row r="6756" spans="1:7">
      <c r="A6756" s="95" t="s">
        <v>2828</v>
      </c>
      <c r="D6756" s="95" t="s">
        <v>400</v>
      </c>
      <c r="F6756" s="96">
        <v>28500</v>
      </c>
      <c r="G6756" s="95" t="s">
        <v>345</v>
      </c>
    </row>
    <row r="6757" spans="1:7">
      <c r="A6757" s="95" t="s">
        <v>2828</v>
      </c>
      <c r="D6757" s="95" t="s">
        <v>400</v>
      </c>
      <c r="F6757" s="96">
        <v>20000</v>
      </c>
      <c r="G6757" s="95" t="s">
        <v>345</v>
      </c>
    </row>
    <row r="6758" spans="1:7">
      <c r="A6758" s="95" t="s">
        <v>2828</v>
      </c>
      <c r="D6758" s="95" t="s">
        <v>400</v>
      </c>
      <c r="F6758" s="96">
        <v>7000</v>
      </c>
      <c r="G6758" s="95" t="s">
        <v>345</v>
      </c>
    </row>
    <row r="6759" spans="1:7">
      <c r="A6759" s="95" t="s">
        <v>2829</v>
      </c>
      <c r="D6759" s="95" t="s">
        <v>479</v>
      </c>
      <c r="F6759" s="96">
        <v>67000</v>
      </c>
      <c r="G6759" s="95" t="s">
        <v>345</v>
      </c>
    </row>
    <row r="6760" spans="1:7">
      <c r="A6760" s="95" t="s">
        <v>2829</v>
      </c>
      <c r="D6760" s="95" t="s">
        <v>479</v>
      </c>
      <c r="F6760" s="96">
        <v>6500</v>
      </c>
      <c r="G6760" s="95" t="s">
        <v>345</v>
      </c>
    </row>
    <row r="6761" spans="1:7">
      <c r="A6761" s="95" t="s">
        <v>2829</v>
      </c>
      <c r="D6761" s="95" t="s">
        <v>479</v>
      </c>
      <c r="F6761" s="96">
        <v>12000</v>
      </c>
      <c r="G6761" s="95" t="s">
        <v>345</v>
      </c>
    </row>
    <row r="6762" spans="1:7">
      <c r="A6762" s="95" t="s">
        <v>2829</v>
      </c>
      <c r="D6762" s="95" t="s">
        <v>479</v>
      </c>
      <c r="F6762" s="96">
        <v>3000</v>
      </c>
      <c r="G6762" s="95" t="s">
        <v>345</v>
      </c>
    </row>
    <row r="6763" spans="1:7">
      <c r="A6763" s="95" t="s">
        <v>2829</v>
      </c>
      <c r="D6763" s="95" t="s">
        <v>479</v>
      </c>
      <c r="F6763" s="96">
        <v>18000</v>
      </c>
      <c r="G6763" s="95" t="s">
        <v>345</v>
      </c>
    </row>
    <row r="6764" spans="1:7">
      <c r="A6764" s="95" t="s">
        <v>2829</v>
      </c>
      <c r="D6764" s="95" t="s">
        <v>479</v>
      </c>
      <c r="F6764" s="96">
        <v>3000</v>
      </c>
      <c r="G6764" s="95" t="s">
        <v>345</v>
      </c>
    </row>
    <row r="6765" spans="1:7">
      <c r="A6765" s="95" t="s">
        <v>2829</v>
      </c>
      <c r="D6765" s="95" t="s">
        <v>479</v>
      </c>
      <c r="F6765" s="96">
        <v>21000</v>
      </c>
      <c r="G6765" s="95" t="s">
        <v>345</v>
      </c>
    </row>
    <row r="6766" spans="1:7">
      <c r="A6766" s="95" t="s">
        <v>2829</v>
      </c>
      <c r="D6766" s="95" t="s">
        <v>479</v>
      </c>
      <c r="F6766" s="96">
        <v>50000</v>
      </c>
      <c r="G6766" s="95" t="s">
        <v>345</v>
      </c>
    </row>
    <row r="6767" spans="1:7">
      <c r="A6767" s="95" t="s">
        <v>2829</v>
      </c>
      <c r="D6767" s="95" t="s">
        <v>479</v>
      </c>
      <c r="F6767" s="96">
        <v>85000</v>
      </c>
      <c r="G6767" s="95" t="s">
        <v>345</v>
      </c>
    </row>
    <row r="6768" spans="1:7">
      <c r="A6768" s="95" t="s">
        <v>2829</v>
      </c>
      <c r="D6768" s="95" t="s">
        <v>479</v>
      </c>
      <c r="F6768" s="96">
        <v>50000</v>
      </c>
      <c r="G6768" s="95" t="s">
        <v>345</v>
      </c>
    </row>
    <row r="6769" spans="1:7">
      <c r="A6769" s="95" t="s">
        <v>2829</v>
      </c>
      <c r="D6769" s="95" t="s">
        <v>479</v>
      </c>
      <c r="F6769" s="96">
        <v>460000</v>
      </c>
      <c r="G6769" s="95" t="s">
        <v>345</v>
      </c>
    </row>
    <row r="6770" spans="1:7">
      <c r="A6770" s="95" t="s">
        <v>2829</v>
      </c>
      <c r="D6770" s="95" t="s">
        <v>479</v>
      </c>
      <c r="F6770" s="96">
        <v>770000</v>
      </c>
      <c r="G6770" s="95" t="s">
        <v>345</v>
      </c>
    </row>
    <row r="6771" spans="1:7">
      <c r="A6771" s="95" t="s">
        <v>2829</v>
      </c>
      <c r="D6771" s="95" t="s">
        <v>479</v>
      </c>
      <c r="F6771" s="96">
        <v>50000</v>
      </c>
      <c r="G6771" s="95" t="s">
        <v>345</v>
      </c>
    </row>
    <row r="6772" spans="1:7">
      <c r="A6772" s="95" t="s">
        <v>2829</v>
      </c>
      <c r="D6772" s="95" t="s">
        <v>479</v>
      </c>
      <c r="F6772" s="96">
        <v>12750</v>
      </c>
      <c r="G6772" s="95" t="s">
        <v>345</v>
      </c>
    </row>
    <row r="6773" spans="1:7">
      <c r="A6773" s="95" t="s">
        <v>2829</v>
      </c>
      <c r="D6773" s="95" t="s">
        <v>479</v>
      </c>
      <c r="F6773" s="96">
        <v>52000</v>
      </c>
      <c r="G6773" s="95" t="s">
        <v>345</v>
      </c>
    </row>
    <row r="6774" spans="1:7">
      <c r="A6774" s="95" t="s">
        <v>2829</v>
      </c>
      <c r="D6774" s="95" t="s">
        <v>479</v>
      </c>
      <c r="F6774" s="96">
        <v>16000</v>
      </c>
      <c r="G6774" s="95" t="s">
        <v>345</v>
      </c>
    </row>
    <row r="6775" spans="1:7">
      <c r="A6775" s="95" t="s">
        <v>2829</v>
      </c>
      <c r="D6775" s="95" t="s">
        <v>479</v>
      </c>
      <c r="F6775" s="96">
        <v>200000</v>
      </c>
      <c r="G6775" s="95" t="s">
        <v>345</v>
      </c>
    </row>
    <row r="6776" spans="1:7">
      <c r="A6776" s="95" t="s">
        <v>2829</v>
      </c>
      <c r="D6776" s="95" t="s">
        <v>479</v>
      </c>
      <c r="F6776" s="96">
        <v>100000</v>
      </c>
      <c r="G6776" s="95" t="s">
        <v>345</v>
      </c>
    </row>
    <row r="6777" spans="1:7">
      <c r="A6777" s="95" t="s">
        <v>2829</v>
      </c>
      <c r="D6777" s="95" t="s">
        <v>479</v>
      </c>
      <c r="F6777" s="96">
        <v>16000</v>
      </c>
      <c r="G6777" s="95" t="s">
        <v>345</v>
      </c>
    </row>
    <row r="6778" spans="1:7">
      <c r="A6778" s="95" t="s">
        <v>2829</v>
      </c>
      <c r="D6778" s="95" t="s">
        <v>479</v>
      </c>
      <c r="F6778" s="96">
        <v>148000</v>
      </c>
      <c r="G6778" s="95" t="s">
        <v>345</v>
      </c>
    </row>
    <row r="6779" spans="1:7">
      <c r="A6779" s="95" t="s">
        <v>2829</v>
      </c>
      <c r="D6779" s="95" t="s">
        <v>479</v>
      </c>
      <c r="F6779" s="96">
        <v>16100</v>
      </c>
      <c r="G6779" s="95" t="s">
        <v>345</v>
      </c>
    </row>
    <row r="6780" spans="1:7">
      <c r="A6780" s="95" t="s">
        <v>2829</v>
      </c>
      <c r="D6780" s="95" t="s">
        <v>479</v>
      </c>
      <c r="F6780" s="96">
        <v>13800</v>
      </c>
      <c r="G6780" s="95" t="s">
        <v>345</v>
      </c>
    </row>
    <row r="6781" spans="1:7">
      <c r="A6781" s="95" t="s">
        <v>2829</v>
      </c>
      <c r="D6781" s="95" t="s">
        <v>479</v>
      </c>
      <c r="F6781" s="96">
        <v>1080000</v>
      </c>
      <c r="G6781" s="95" t="s">
        <v>345</v>
      </c>
    </row>
    <row r="6782" spans="1:7">
      <c r="A6782" s="95" t="s">
        <v>2829</v>
      </c>
      <c r="D6782" s="95" t="s">
        <v>479</v>
      </c>
      <c r="F6782" s="96">
        <v>1250000</v>
      </c>
      <c r="G6782" s="95" t="s">
        <v>345</v>
      </c>
    </row>
    <row r="6783" spans="1:7">
      <c r="A6783" s="95" t="s">
        <v>2829</v>
      </c>
      <c r="D6783" s="95" t="s">
        <v>479</v>
      </c>
      <c r="F6783" s="96">
        <v>70000</v>
      </c>
      <c r="G6783" s="95" t="s">
        <v>345</v>
      </c>
    </row>
    <row r="6784" spans="1:7">
      <c r="A6784" s="95" t="s">
        <v>2829</v>
      </c>
      <c r="D6784" s="95" t="s">
        <v>479</v>
      </c>
      <c r="F6784" s="96">
        <v>2000</v>
      </c>
      <c r="G6784" s="95" t="s">
        <v>345</v>
      </c>
    </row>
    <row r="6785" spans="1:7">
      <c r="A6785" s="95" t="s">
        <v>2829</v>
      </c>
      <c r="D6785" s="95" t="s">
        <v>479</v>
      </c>
      <c r="F6785" s="96">
        <v>8000</v>
      </c>
      <c r="G6785" s="95" t="s">
        <v>345</v>
      </c>
    </row>
    <row r="6786" spans="1:7">
      <c r="A6786" s="95" t="s">
        <v>2829</v>
      </c>
      <c r="D6786" s="95" t="s">
        <v>479</v>
      </c>
      <c r="F6786" s="96">
        <v>7000</v>
      </c>
      <c r="G6786" s="95" t="s">
        <v>345</v>
      </c>
    </row>
    <row r="6787" spans="1:7">
      <c r="A6787" s="95" t="s">
        <v>2829</v>
      </c>
      <c r="D6787" s="95" t="s">
        <v>479</v>
      </c>
      <c r="F6787" s="96">
        <v>103000</v>
      </c>
      <c r="G6787" s="95" t="s">
        <v>345</v>
      </c>
    </row>
    <row r="6788" spans="1:7">
      <c r="A6788" s="95" t="s">
        <v>2829</v>
      </c>
      <c r="D6788" s="95" t="s">
        <v>479</v>
      </c>
      <c r="F6788" s="96">
        <v>30000</v>
      </c>
      <c r="G6788" s="95" t="s">
        <v>345</v>
      </c>
    </row>
    <row r="6789" spans="1:7">
      <c r="A6789" s="95" t="s">
        <v>2829</v>
      </c>
      <c r="D6789" s="95" t="s">
        <v>415</v>
      </c>
      <c r="F6789" s="96">
        <v>26500</v>
      </c>
      <c r="G6789" s="95" t="s">
        <v>345</v>
      </c>
    </row>
    <row r="6790" spans="1:7">
      <c r="A6790" s="95" t="s">
        <v>2829</v>
      </c>
      <c r="D6790" s="95" t="s">
        <v>479</v>
      </c>
      <c r="F6790" s="96">
        <v>92600</v>
      </c>
      <c r="G6790" s="95" t="s">
        <v>345</v>
      </c>
    </row>
    <row r="6791" spans="1:7">
      <c r="A6791" s="95" t="s">
        <v>2829</v>
      </c>
      <c r="D6791" s="95" t="s">
        <v>479</v>
      </c>
      <c r="F6791" s="96">
        <v>30000</v>
      </c>
      <c r="G6791" s="95" t="s">
        <v>345</v>
      </c>
    </row>
    <row r="6792" spans="1:7">
      <c r="A6792" s="95" t="s">
        <v>2829</v>
      </c>
      <c r="D6792" s="95" t="s">
        <v>479</v>
      </c>
      <c r="F6792" s="96">
        <v>50000</v>
      </c>
      <c r="G6792" s="95" t="s">
        <v>345</v>
      </c>
    </row>
    <row r="6793" spans="1:7">
      <c r="A6793" s="95" t="s">
        <v>2829</v>
      </c>
      <c r="D6793" s="95" t="s">
        <v>479</v>
      </c>
      <c r="F6793" s="96">
        <v>20000</v>
      </c>
      <c r="G6793" s="95" t="s">
        <v>345</v>
      </c>
    </row>
    <row r="6794" spans="1:7">
      <c r="A6794" s="95" t="s">
        <v>2829</v>
      </c>
      <c r="D6794" s="95" t="s">
        <v>479</v>
      </c>
      <c r="F6794" s="96">
        <v>70000</v>
      </c>
      <c r="G6794" s="95" t="s">
        <v>345</v>
      </c>
    </row>
    <row r="6795" spans="1:7">
      <c r="A6795" s="95" t="s">
        <v>2829</v>
      </c>
      <c r="D6795" s="95" t="s">
        <v>479</v>
      </c>
      <c r="F6795" s="96">
        <v>150000</v>
      </c>
      <c r="G6795" s="95" t="s">
        <v>345</v>
      </c>
    </row>
    <row r="6796" spans="1:7">
      <c r="A6796" s="95" t="s">
        <v>2829</v>
      </c>
      <c r="D6796" s="95" t="s">
        <v>479</v>
      </c>
      <c r="F6796" s="96">
        <v>70000</v>
      </c>
      <c r="G6796" s="95" t="s">
        <v>345</v>
      </c>
    </row>
    <row r="6797" spans="1:7">
      <c r="A6797" s="95" t="s">
        <v>2829</v>
      </c>
      <c r="D6797" s="95" t="s">
        <v>479</v>
      </c>
      <c r="F6797" s="96">
        <v>18400</v>
      </c>
      <c r="G6797" s="95" t="s">
        <v>345</v>
      </c>
    </row>
    <row r="6798" spans="1:7">
      <c r="A6798" s="95" t="s">
        <v>2829</v>
      </c>
      <c r="D6798" s="95" t="s">
        <v>479</v>
      </c>
      <c r="F6798" s="96">
        <v>30000</v>
      </c>
      <c r="G6798" s="95" t="s">
        <v>345</v>
      </c>
    </row>
    <row r="6799" spans="1:7">
      <c r="A6799" s="95" t="s">
        <v>2830</v>
      </c>
      <c r="D6799" s="95" t="s">
        <v>562</v>
      </c>
      <c r="F6799" s="96">
        <v>3690</v>
      </c>
      <c r="G6799" s="95" t="s">
        <v>345</v>
      </c>
    </row>
    <row r="6800" spans="1:7">
      <c r="A6800" s="95" t="s">
        <v>804</v>
      </c>
      <c r="D6800" s="95" t="s">
        <v>345</v>
      </c>
      <c r="E6800" s="96">
        <v>1827900</v>
      </c>
      <c r="G6800" s="95" t="s">
        <v>345</v>
      </c>
    </row>
    <row r="6801" spans="1:7">
      <c r="A6801" s="95" t="s">
        <v>804</v>
      </c>
      <c r="D6801" s="95" t="s">
        <v>345</v>
      </c>
      <c r="E6801" s="96">
        <v>101020</v>
      </c>
      <c r="G6801" s="95" t="s">
        <v>345</v>
      </c>
    </row>
    <row r="6802" spans="1:7">
      <c r="A6802" s="95" t="s">
        <v>804</v>
      </c>
      <c r="D6802" s="95" t="s">
        <v>345</v>
      </c>
      <c r="E6802" s="96">
        <v>163950</v>
      </c>
      <c r="G6802" s="95" t="s">
        <v>345</v>
      </c>
    </row>
    <row r="6803" spans="1:7">
      <c r="A6803" s="95" t="s">
        <v>804</v>
      </c>
      <c r="D6803" s="95" t="s">
        <v>345</v>
      </c>
      <c r="E6803" s="96">
        <v>848700</v>
      </c>
      <c r="G6803" s="95" t="s">
        <v>345</v>
      </c>
    </row>
    <row r="6804" spans="1:7">
      <c r="A6804" s="95" t="s">
        <v>804</v>
      </c>
      <c r="D6804" s="95" t="s">
        <v>345</v>
      </c>
      <c r="E6804" s="96">
        <v>515200</v>
      </c>
      <c r="G6804" s="95" t="s">
        <v>345</v>
      </c>
    </row>
    <row r="6805" spans="1:7">
      <c r="A6805" s="95" t="s">
        <v>804</v>
      </c>
      <c r="D6805" s="95" t="s">
        <v>345</v>
      </c>
      <c r="E6805" s="96">
        <v>1204700</v>
      </c>
      <c r="G6805" s="95" t="s">
        <v>345</v>
      </c>
    </row>
    <row r="6806" spans="1:7">
      <c r="A6806" s="95" t="s">
        <v>804</v>
      </c>
      <c r="D6806" s="95" t="s">
        <v>345</v>
      </c>
      <c r="E6806" s="96">
        <v>447464</v>
      </c>
      <c r="G6806" s="95" t="s">
        <v>345</v>
      </c>
    </row>
    <row r="6807" spans="1:7">
      <c r="A6807" s="95" t="s">
        <v>804</v>
      </c>
      <c r="D6807" s="95" t="s">
        <v>345</v>
      </c>
      <c r="E6807" s="96">
        <v>898580</v>
      </c>
      <c r="G6807" s="95" t="s">
        <v>345</v>
      </c>
    </row>
    <row r="6808" spans="1:7">
      <c r="A6808" s="95" t="s">
        <v>804</v>
      </c>
      <c r="D6808" s="95" t="s">
        <v>345</v>
      </c>
      <c r="E6808" s="96">
        <v>696000</v>
      </c>
      <c r="G6808" s="95" t="s">
        <v>345</v>
      </c>
    </row>
    <row r="6809" spans="1:7">
      <c r="A6809" s="95" t="s">
        <v>804</v>
      </c>
      <c r="D6809" s="95" t="s">
        <v>345</v>
      </c>
      <c r="E6809" s="96">
        <v>740300</v>
      </c>
      <c r="G6809" s="95" t="s">
        <v>345</v>
      </c>
    </row>
    <row r="6810" spans="1:7">
      <c r="A6810" s="95" t="s">
        <v>804</v>
      </c>
      <c r="D6810" s="95" t="s">
        <v>345</v>
      </c>
      <c r="E6810" s="96">
        <v>295650</v>
      </c>
      <c r="G6810" s="95" t="s">
        <v>345</v>
      </c>
    </row>
    <row r="6811" spans="1:7">
      <c r="A6811" s="95" t="s">
        <v>804</v>
      </c>
      <c r="D6811" s="95" t="s">
        <v>345</v>
      </c>
      <c r="E6811" s="96">
        <v>592680</v>
      </c>
      <c r="G6811" s="95" t="s">
        <v>345</v>
      </c>
    </row>
    <row r="6812" spans="1:7">
      <c r="A6812" s="95" t="s">
        <v>804</v>
      </c>
      <c r="D6812" s="95" t="s">
        <v>345</v>
      </c>
      <c r="E6812" s="96">
        <v>578600</v>
      </c>
      <c r="G6812" s="95" t="s">
        <v>345</v>
      </c>
    </row>
    <row r="6813" spans="1:7">
      <c r="A6813" s="95" t="s">
        <v>804</v>
      </c>
      <c r="D6813" s="95" t="s">
        <v>345</v>
      </c>
      <c r="E6813" s="96">
        <v>158300</v>
      </c>
      <c r="G6813" s="95" t="s">
        <v>345</v>
      </c>
    </row>
    <row r="6814" spans="1:7">
      <c r="A6814" s="95" t="s">
        <v>804</v>
      </c>
      <c r="D6814" s="95" t="s">
        <v>345</v>
      </c>
      <c r="E6814" s="96">
        <v>258660</v>
      </c>
      <c r="G6814" s="95" t="s">
        <v>345</v>
      </c>
    </row>
    <row r="6815" spans="1:7">
      <c r="A6815" s="95" t="s">
        <v>804</v>
      </c>
      <c r="D6815" s="95" t="s">
        <v>345</v>
      </c>
      <c r="E6815" s="96">
        <v>593240</v>
      </c>
      <c r="G6815" s="95" t="s">
        <v>345</v>
      </c>
    </row>
    <row r="6816" spans="1:7">
      <c r="A6816" s="95" t="s">
        <v>804</v>
      </c>
      <c r="D6816" s="95" t="s">
        <v>345</v>
      </c>
      <c r="E6816" s="96">
        <v>145520</v>
      </c>
      <c r="G6816" s="95" t="s">
        <v>345</v>
      </c>
    </row>
    <row r="6817" spans="1:7">
      <c r="A6817" s="95" t="s">
        <v>804</v>
      </c>
      <c r="D6817" s="95" t="s">
        <v>345</v>
      </c>
      <c r="E6817" s="96">
        <v>28000</v>
      </c>
      <c r="G6817" s="95" t="s">
        <v>345</v>
      </c>
    </row>
    <row r="6818" spans="1:7">
      <c r="A6818" s="95" t="s">
        <v>804</v>
      </c>
      <c r="D6818" s="95" t="s">
        <v>345</v>
      </c>
      <c r="E6818" s="96">
        <v>2391320</v>
      </c>
      <c r="G6818" s="95" t="s">
        <v>345</v>
      </c>
    </row>
    <row r="6819" spans="1:7">
      <c r="A6819" s="95" t="s">
        <v>804</v>
      </c>
      <c r="D6819" s="95" t="s">
        <v>345</v>
      </c>
      <c r="E6819" s="96">
        <v>1795062</v>
      </c>
      <c r="G6819" s="95" t="s">
        <v>345</v>
      </c>
    </row>
    <row r="6820" spans="1:7">
      <c r="A6820" s="95" t="s">
        <v>804</v>
      </c>
      <c r="D6820" s="95" t="s">
        <v>345</v>
      </c>
      <c r="E6820" s="96">
        <v>1209440</v>
      </c>
      <c r="G6820" s="95" t="s">
        <v>345</v>
      </c>
    </row>
    <row r="6821" spans="1:7">
      <c r="A6821" s="95" t="s">
        <v>804</v>
      </c>
      <c r="D6821" s="95" t="s">
        <v>345</v>
      </c>
      <c r="E6821" s="96">
        <v>56800</v>
      </c>
      <c r="G6821" s="95" t="s">
        <v>345</v>
      </c>
    </row>
    <row r="6822" spans="1:7">
      <c r="A6822" s="95" t="s">
        <v>804</v>
      </c>
      <c r="D6822" s="95" t="s">
        <v>345</v>
      </c>
      <c r="E6822" s="96">
        <v>738900</v>
      </c>
      <c r="G6822" s="95" t="s">
        <v>345</v>
      </c>
    </row>
    <row r="6823" spans="1:7">
      <c r="A6823" s="95" t="s">
        <v>804</v>
      </c>
      <c r="D6823" s="95" t="s">
        <v>345</v>
      </c>
      <c r="E6823" s="96">
        <v>721080</v>
      </c>
      <c r="G6823" s="95" t="s">
        <v>345</v>
      </c>
    </row>
    <row r="6824" spans="1:7">
      <c r="A6824" s="95" t="s">
        <v>804</v>
      </c>
      <c r="D6824" s="95" t="s">
        <v>345</v>
      </c>
      <c r="E6824" s="96">
        <v>1480500</v>
      </c>
      <c r="G6824" s="95" t="s">
        <v>345</v>
      </c>
    </row>
    <row r="6825" spans="1:7">
      <c r="A6825" s="95" t="s">
        <v>804</v>
      </c>
      <c r="D6825" s="95" t="s">
        <v>345</v>
      </c>
      <c r="E6825" s="96">
        <v>102030</v>
      </c>
      <c r="G6825" s="95" t="s">
        <v>345</v>
      </c>
    </row>
    <row r="6826" spans="1:7">
      <c r="A6826" s="95" t="s">
        <v>804</v>
      </c>
      <c r="D6826" s="95" t="s">
        <v>345</v>
      </c>
      <c r="E6826" s="96">
        <v>1754140</v>
      </c>
      <c r="G6826" s="95" t="s">
        <v>345</v>
      </c>
    </row>
    <row r="6827" spans="1:7">
      <c r="A6827" s="95" t="s">
        <v>804</v>
      </c>
      <c r="D6827" s="95" t="s">
        <v>345</v>
      </c>
      <c r="E6827" s="96">
        <v>31800</v>
      </c>
      <c r="G6827" s="95" t="s">
        <v>345</v>
      </c>
    </row>
    <row r="6828" spans="1:7">
      <c r="A6828" s="95" t="s">
        <v>804</v>
      </c>
      <c r="D6828" s="95" t="s">
        <v>345</v>
      </c>
      <c r="E6828" s="96">
        <v>83200</v>
      </c>
      <c r="G6828" s="95" t="s">
        <v>345</v>
      </c>
    </row>
    <row r="6829" spans="1:7">
      <c r="A6829" s="95" t="s">
        <v>804</v>
      </c>
      <c r="D6829" s="95" t="s">
        <v>345</v>
      </c>
      <c r="E6829" s="96">
        <v>95120</v>
      </c>
      <c r="G6829" s="95" t="s">
        <v>345</v>
      </c>
    </row>
    <row r="6830" spans="1:7">
      <c r="A6830" s="95" t="s">
        <v>804</v>
      </c>
      <c r="D6830" s="95" t="s">
        <v>345</v>
      </c>
      <c r="E6830" s="96">
        <v>71100</v>
      </c>
      <c r="G6830" s="95" t="s">
        <v>345</v>
      </c>
    </row>
    <row r="6831" spans="1:7">
      <c r="A6831" s="95" t="s">
        <v>804</v>
      </c>
      <c r="D6831" s="95" t="s">
        <v>345</v>
      </c>
      <c r="E6831" s="96">
        <v>7700</v>
      </c>
      <c r="G6831" s="95" t="s">
        <v>345</v>
      </c>
    </row>
    <row r="6832" spans="1:7">
      <c r="A6832" s="95" t="s">
        <v>805</v>
      </c>
      <c r="D6832" s="95" t="s">
        <v>345</v>
      </c>
      <c r="E6832" s="96">
        <v>2519697</v>
      </c>
      <c r="G6832" s="95" t="s">
        <v>345</v>
      </c>
    </row>
    <row r="6833" spans="1:7">
      <c r="A6833" s="95" t="s">
        <v>805</v>
      </c>
      <c r="D6833" s="95" t="s">
        <v>345</v>
      </c>
      <c r="E6833" s="96">
        <v>1707750</v>
      </c>
      <c r="G6833" s="95" t="s">
        <v>345</v>
      </c>
    </row>
    <row r="6834" spans="1:7">
      <c r="A6834" s="95" t="s">
        <v>805</v>
      </c>
      <c r="D6834" s="95" t="s">
        <v>345</v>
      </c>
      <c r="E6834" s="96">
        <v>70400</v>
      </c>
      <c r="G6834" s="95" t="s">
        <v>345</v>
      </c>
    </row>
    <row r="6835" spans="1:7">
      <c r="A6835" s="95" t="s">
        <v>805</v>
      </c>
      <c r="D6835" s="95" t="s">
        <v>345</v>
      </c>
      <c r="E6835" s="96">
        <v>4400</v>
      </c>
      <c r="G6835" s="95" t="s">
        <v>345</v>
      </c>
    </row>
    <row r="6836" spans="1:7">
      <c r="A6836" s="95" t="s">
        <v>806</v>
      </c>
      <c r="D6836" s="95" t="s">
        <v>345</v>
      </c>
      <c r="E6836" s="96">
        <v>5280</v>
      </c>
      <c r="G6836" s="95" t="s">
        <v>345</v>
      </c>
    </row>
    <row r="6837" spans="1:7">
      <c r="A6837" s="95" t="s">
        <v>808</v>
      </c>
      <c r="D6837" s="95" t="s">
        <v>345</v>
      </c>
      <c r="E6837" s="96">
        <v>462724</v>
      </c>
      <c r="G6837" s="95" t="s">
        <v>345</v>
      </c>
    </row>
    <row r="6838" spans="1:7">
      <c r="A6838" s="95" t="s">
        <v>808</v>
      </c>
      <c r="D6838" s="95" t="s">
        <v>345</v>
      </c>
      <c r="E6838" s="96">
        <v>-67718</v>
      </c>
      <c r="G6838" s="95" t="s">
        <v>345</v>
      </c>
    </row>
    <row r="6839" spans="1:7">
      <c r="A6839" s="95" t="s">
        <v>808</v>
      </c>
      <c r="D6839" s="95" t="s">
        <v>345</v>
      </c>
      <c r="E6839" s="95">
        <v>440</v>
      </c>
      <c r="G6839" s="95" t="s">
        <v>345</v>
      </c>
    </row>
    <row r="6840" spans="1:7">
      <c r="A6840" s="95" t="s">
        <v>809</v>
      </c>
      <c r="D6840" s="95" t="s">
        <v>345</v>
      </c>
      <c r="E6840" s="96">
        <v>2296</v>
      </c>
      <c r="G6840" s="95" t="s">
        <v>345</v>
      </c>
    </row>
    <row r="6841" spans="1:7">
      <c r="A6841" s="95" t="s">
        <v>810</v>
      </c>
      <c r="D6841" s="95" t="s">
        <v>345</v>
      </c>
      <c r="E6841" s="96">
        <v>13652</v>
      </c>
      <c r="G6841" s="95" t="s">
        <v>345</v>
      </c>
    </row>
    <row r="6842" spans="1:7">
      <c r="A6842" s="95" t="s">
        <v>2052</v>
      </c>
      <c r="D6842" s="95" t="s">
        <v>9315</v>
      </c>
      <c r="F6842" s="96">
        <v>16500</v>
      </c>
      <c r="G6842" s="95" t="s">
        <v>345</v>
      </c>
    </row>
    <row r="6843" spans="1:7">
      <c r="A6843" s="95" t="s">
        <v>2172</v>
      </c>
      <c r="D6843" s="95" t="s">
        <v>9315</v>
      </c>
      <c r="F6843" s="96">
        <v>1800</v>
      </c>
      <c r="G6843" s="95" t="s">
        <v>345</v>
      </c>
    </row>
    <row r="6844" spans="1:7">
      <c r="A6844" s="95" t="s">
        <v>2173</v>
      </c>
      <c r="D6844" s="95" t="s">
        <v>9315</v>
      </c>
      <c r="F6844" s="96">
        <v>50000</v>
      </c>
      <c r="G6844" s="95" t="s">
        <v>345</v>
      </c>
    </row>
    <row r="6845" spans="1:7">
      <c r="A6845" s="95" t="s">
        <v>2831</v>
      </c>
      <c r="D6845" s="95" t="s">
        <v>479</v>
      </c>
      <c r="F6845" s="96">
        <v>100000</v>
      </c>
      <c r="G6845" s="95" t="s">
        <v>345</v>
      </c>
    </row>
    <row r="6846" spans="1:7">
      <c r="A6846" s="95" t="s">
        <v>2832</v>
      </c>
      <c r="D6846" s="95" t="s">
        <v>393</v>
      </c>
      <c r="F6846" s="96">
        <v>65000</v>
      </c>
      <c r="G6846" s="96">
        <v>56005524</v>
      </c>
    </row>
    <row r="6847" spans="1:7">
      <c r="A6847" s="95" t="s">
        <v>2833</v>
      </c>
      <c r="D6847" s="95" t="s">
        <v>9315</v>
      </c>
      <c r="F6847" s="96">
        <v>15000</v>
      </c>
      <c r="G6847" s="95" t="s">
        <v>345</v>
      </c>
    </row>
    <row r="6848" spans="1:7">
      <c r="A6848" s="95" t="s">
        <v>2834</v>
      </c>
      <c r="D6848" s="95" t="s">
        <v>400</v>
      </c>
      <c r="F6848" s="96">
        <v>56000</v>
      </c>
      <c r="G6848" s="95" t="s">
        <v>345</v>
      </c>
    </row>
    <row r="6849" spans="1:7">
      <c r="A6849" s="95" t="s">
        <v>2834</v>
      </c>
      <c r="D6849" s="95" t="s">
        <v>400</v>
      </c>
      <c r="F6849" s="96">
        <v>27500</v>
      </c>
      <c r="G6849" s="95" t="s">
        <v>345</v>
      </c>
    </row>
    <row r="6850" spans="1:7">
      <c r="A6850" s="95" t="s">
        <v>2834</v>
      </c>
      <c r="D6850" s="95" t="s">
        <v>400</v>
      </c>
      <c r="F6850" s="96">
        <v>10160</v>
      </c>
      <c r="G6850" s="95" t="s">
        <v>345</v>
      </c>
    </row>
    <row r="6851" spans="1:7">
      <c r="A6851" s="95" t="s">
        <v>2834</v>
      </c>
      <c r="D6851" s="95" t="s">
        <v>400</v>
      </c>
      <c r="F6851" s="96">
        <v>36000</v>
      </c>
      <c r="G6851" s="95" t="s">
        <v>345</v>
      </c>
    </row>
    <row r="6852" spans="1:7">
      <c r="A6852" s="95" t="s">
        <v>2834</v>
      </c>
      <c r="D6852" s="95" t="s">
        <v>400</v>
      </c>
      <c r="F6852" s="96">
        <v>36000</v>
      </c>
      <c r="G6852" s="95" t="s">
        <v>345</v>
      </c>
    </row>
    <row r="6853" spans="1:7">
      <c r="A6853" s="95" t="s">
        <v>2834</v>
      </c>
      <c r="D6853" s="95" t="s">
        <v>400</v>
      </c>
      <c r="F6853" s="96">
        <v>29700</v>
      </c>
      <c r="G6853" s="95" t="s">
        <v>345</v>
      </c>
    </row>
    <row r="6854" spans="1:7">
      <c r="A6854" s="95" t="s">
        <v>2834</v>
      </c>
      <c r="D6854" s="95" t="s">
        <v>400</v>
      </c>
      <c r="F6854" s="96">
        <v>41500</v>
      </c>
      <c r="G6854" s="95" t="s">
        <v>345</v>
      </c>
    </row>
    <row r="6855" spans="1:7">
      <c r="A6855" s="95" t="s">
        <v>2834</v>
      </c>
      <c r="D6855" s="95" t="s">
        <v>400</v>
      </c>
      <c r="F6855" s="96">
        <v>31800</v>
      </c>
      <c r="G6855" s="95" t="s">
        <v>345</v>
      </c>
    </row>
    <row r="6856" spans="1:7">
      <c r="A6856" s="95" t="s">
        <v>2835</v>
      </c>
      <c r="D6856" s="95" t="s">
        <v>415</v>
      </c>
      <c r="F6856" s="96">
        <v>11000</v>
      </c>
      <c r="G6856" s="95" t="s">
        <v>345</v>
      </c>
    </row>
    <row r="6857" spans="1:7">
      <c r="A6857" s="95" t="s">
        <v>2836</v>
      </c>
      <c r="D6857" s="95" t="s">
        <v>415</v>
      </c>
      <c r="F6857" s="96">
        <v>38000</v>
      </c>
      <c r="G6857" s="95" t="s">
        <v>345</v>
      </c>
    </row>
    <row r="6858" spans="1:7">
      <c r="A6858" s="95" t="s">
        <v>818</v>
      </c>
      <c r="D6858" s="95" t="s">
        <v>345</v>
      </c>
      <c r="E6858" s="96">
        <v>3960</v>
      </c>
      <c r="G6858" s="95" t="s">
        <v>345</v>
      </c>
    </row>
    <row r="6859" spans="1:7">
      <c r="A6859" s="95" t="s">
        <v>819</v>
      </c>
      <c r="D6859" s="95" t="s">
        <v>345</v>
      </c>
      <c r="E6859" s="96">
        <v>222243</v>
      </c>
      <c r="G6859" s="95" t="s">
        <v>345</v>
      </c>
    </row>
    <row r="6860" spans="1:7">
      <c r="A6860" s="95" t="s">
        <v>819</v>
      </c>
      <c r="D6860" s="95" t="s">
        <v>345</v>
      </c>
      <c r="E6860" s="95">
        <v>220</v>
      </c>
      <c r="G6860" s="95" t="s">
        <v>345</v>
      </c>
    </row>
    <row r="6861" spans="1:7">
      <c r="A6861" s="95" t="s">
        <v>819</v>
      </c>
      <c r="D6861" s="95" t="s">
        <v>345</v>
      </c>
      <c r="E6861" s="96">
        <v>-92013</v>
      </c>
      <c r="G6861" s="95" t="s">
        <v>345</v>
      </c>
    </row>
    <row r="6862" spans="1:7">
      <c r="A6862" s="95" t="s">
        <v>2053</v>
      </c>
      <c r="D6862" s="95" t="s">
        <v>9315</v>
      </c>
      <c r="F6862" s="96">
        <v>5800</v>
      </c>
      <c r="G6862" s="95" t="s">
        <v>345</v>
      </c>
    </row>
    <row r="6863" spans="1:7">
      <c r="A6863" s="95" t="s">
        <v>2054</v>
      </c>
      <c r="D6863" s="95" t="s">
        <v>9315</v>
      </c>
      <c r="F6863" s="96">
        <v>68000</v>
      </c>
      <c r="G6863" s="95" t="s">
        <v>345</v>
      </c>
    </row>
    <row r="6864" spans="1:7">
      <c r="A6864" s="95" t="s">
        <v>2175</v>
      </c>
      <c r="D6864" s="95" t="s">
        <v>9315</v>
      </c>
      <c r="F6864" s="96">
        <v>75000</v>
      </c>
      <c r="G6864" s="95" t="s">
        <v>345</v>
      </c>
    </row>
    <row r="6865" spans="1:7">
      <c r="A6865" s="95" t="s">
        <v>822</v>
      </c>
      <c r="D6865" s="95" t="s">
        <v>345</v>
      </c>
      <c r="E6865" s="96">
        <v>18136</v>
      </c>
      <c r="G6865" s="95" t="s">
        <v>345</v>
      </c>
    </row>
    <row r="6866" spans="1:7">
      <c r="A6866" s="95" t="s">
        <v>2837</v>
      </c>
      <c r="D6866" s="95" t="s">
        <v>415</v>
      </c>
      <c r="F6866" s="96">
        <v>39500</v>
      </c>
      <c r="G6866" s="95" t="s">
        <v>345</v>
      </c>
    </row>
    <row r="6867" spans="1:7">
      <c r="A6867" s="95" t="s">
        <v>2838</v>
      </c>
      <c r="D6867" s="95" t="s">
        <v>393</v>
      </c>
      <c r="F6867" s="96">
        <v>33000</v>
      </c>
      <c r="G6867" s="95" t="s">
        <v>345</v>
      </c>
    </row>
    <row r="6868" spans="1:7">
      <c r="A6868" s="95" t="s">
        <v>2838</v>
      </c>
      <c r="D6868" s="95" t="s">
        <v>393</v>
      </c>
      <c r="F6868" s="96">
        <v>180000</v>
      </c>
      <c r="G6868" s="95" t="s">
        <v>345</v>
      </c>
    </row>
    <row r="6869" spans="1:7">
      <c r="A6869" s="95" t="s">
        <v>2838</v>
      </c>
      <c r="D6869" s="95" t="s">
        <v>393</v>
      </c>
      <c r="F6869" s="96">
        <v>14000</v>
      </c>
      <c r="G6869" s="95" t="s">
        <v>345</v>
      </c>
    </row>
    <row r="6870" spans="1:7">
      <c r="A6870" s="95" t="s">
        <v>2838</v>
      </c>
      <c r="D6870" s="95" t="s">
        <v>393</v>
      </c>
      <c r="F6870" s="96">
        <v>90000</v>
      </c>
      <c r="G6870" s="95" t="s">
        <v>345</v>
      </c>
    </row>
    <row r="6871" spans="1:7">
      <c r="A6871" s="95" t="s">
        <v>2838</v>
      </c>
      <c r="D6871" s="95" t="s">
        <v>393</v>
      </c>
      <c r="F6871" s="96">
        <v>34000</v>
      </c>
      <c r="G6871" s="95" t="s">
        <v>345</v>
      </c>
    </row>
    <row r="6872" spans="1:7">
      <c r="A6872" s="95" t="s">
        <v>2839</v>
      </c>
      <c r="D6872" s="95" t="s">
        <v>1958</v>
      </c>
      <c r="F6872" s="96">
        <v>7800</v>
      </c>
      <c r="G6872" s="95" t="s">
        <v>345</v>
      </c>
    </row>
    <row r="6873" spans="1:7">
      <c r="A6873" s="95" t="s">
        <v>2839</v>
      </c>
      <c r="D6873" s="95" t="s">
        <v>1958</v>
      </c>
      <c r="F6873" s="96">
        <v>6000</v>
      </c>
      <c r="G6873" s="95" t="s">
        <v>345</v>
      </c>
    </row>
    <row r="6874" spans="1:7">
      <c r="A6874" s="95" t="s">
        <v>2839</v>
      </c>
      <c r="D6874" s="95" t="s">
        <v>1958</v>
      </c>
      <c r="F6874" s="96">
        <v>3500</v>
      </c>
      <c r="G6874" s="95" t="s">
        <v>345</v>
      </c>
    </row>
    <row r="6875" spans="1:7">
      <c r="A6875" s="95" t="s">
        <v>2840</v>
      </c>
      <c r="D6875" s="95" t="s">
        <v>1958</v>
      </c>
      <c r="F6875" s="96">
        <v>3000</v>
      </c>
      <c r="G6875" s="95" t="s">
        <v>345</v>
      </c>
    </row>
    <row r="6876" spans="1:7">
      <c r="A6876" s="95" t="s">
        <v>2841</v>
      </c>
      <c r="D6876" s="95" t="s">
        <v>415</v>
      </c>
      <c r="F6876" s="96">
        <v>52666</v>
      </c>
      <c r="G6876" s="95" t="s">
        <v>345</v>
      </c>
    </row>
    <row r="6877" spans="1:7">
      <c r="A6877" s="95" t="s">
        <v>2841</v>
      </c>
      <c r="D6877" s="95" t="s">
        <v>415</v>
      </c>
      <c r="E6877" s="96">
        <v>1790</v>
      </c>
      <c r="G6877" s="96">
        <v>56796114</v>
      </c>
    </row>
    <row r="6878" spans="1:7">
      <c r="A6878" s="95" t="s">
        <v>824</v>
      </c>
      <c r="D6878" s="95" t="s">
        <v>345</v>
      </c>
      <c r="E6878" s="96">
        <v>1980</v>
      </c>
      <c r="G6878" s="96">
        <v>56794134</v>
      </c>
    </row>
    <row r="6879" spans="1:7">
      <c r="A6879" s="95" t="s">
        <v>825</v>
      </c>
      <c r="D6879" s="95" t="s">
        <v>345</v>
      </c>
      <c r="E6879" s="96">
        <v>1540</v>
      </c>
      <c r="G6879" s="95" t="s">
        <v>345</v>
      </c>
    </row>
    <row r="6880" spans="1:7">
      <c r="A6880" s="95" t="s">
        <v>2842</v>
      </c>
      <c r="D6880" s="95" t="s">
        <v>393</v>
      </c>
      <c r="F6880" s="96">
        <v>245000</v>
      </c>
      <c r="G6880" s="96">
        <v>57037594</v>
      </c>
    </row>
    <row r="6881" spans="1:7">
      <c r="A6881" s="95" t="s">
        <v>2843</v>
      </c>
      <c r="D6881" s="95" t="s">
        <v>9315</v>
      </c>
      <c r="F6881" s="96">
        <v>13000</v>
      </c>
      <c r="G6881" s="95" t="s">
        <v>345</v>
      </c>
    </row>
    <row r="6882" spans="1:7">
      <c r="A6882" s="95" t="s">
        <v>2844</v>
      </c>
      <c r="D6882" s="95" t="s">
        <v>400</v>
      </c>
      <c r="F6882" s="96">
        <v>33400</v>
      </c>
      <c r="G6882" s="95" t="s">
        <v>345</v>
      </c>
    </row>
    <row r="6883" spans="1:7">
      <c r="A6883" s="95" t="s">
        <v>2844</v>
      </c>
      <c r="D6883" s="95" t="s">
        <v>400</v>
      </c>
      <c r="F6883" s="96">
        <v>39000</v>
      </c>
      <c r="G6883" s="95" t="s">
        <v>345</v>
      </c>
    </row>
    <row r="6884" spans="1:7">
      <c r="A6884" s="95" t="s">
        <v>2844</v>
      </c>
      <c r="D6884" s="95" t="s">
        <v>400</v>
      </c>
      <c r="F6884" s="96">
        <v>63000</v>
      </c>
      <c r="G6884" s="95" t="s">
        <v>345</v>
      </c>
    </row>
    <row r="6885" spans="1:7">
      <c r="A6885" s="95" t="s">
        <v>2844</v>
      </c>
      <c r="D6885" s="95" t="s">
        <v>400</v>
      </c>
      <c r="F6885" s="96">
        <v>35000</v>
      </c>
      <c r="G6885" s="95" t="s">
        <v>345</v>
      </c>
    </row>
    <row r="6886" spans="1:7">
      <c r="A6886" s="95" t="s">
        <v>2844</v>
      </c>
      <c r="D6886" s="95" t="s">
        <v>400</v>
      </c>
      <c r="F6886" s="96">
        <v>34000</v>
      </c>
      <c r="G6886" s="95" t="s">
        <v>345</v>
      </c>
    </row>
    <row r="6887" spans="1:7">
      <c r="A6887" s="95" t="s">
        <v>2844</v>
      </c>
      <c r="D6887" s="95" t="s">
        <v>400</v>
      </c>
      <c r="F6887" s="96">
        <v>25500</v>
      </c>
      <c r="G6887" s="95" t="s">
        <v>345</v>
      </c>
    </row>
    <row r="6888" spans="1:7">
      <c r="A6888" s="95" t="s">
        <v>2844</v>
      </c>
      <c r="D6888" s="95" t="s">
        <v>400</v>
      </c>
      <c r="F6888" s="96">
        <v>36000</v>
      </c>
      <c r="G6888" s="95" t="s">
        <v>345</v>
      </c>
    </row>
    <row r="6889" spans="1:7">
      <c r="A6889" s="95" t="s">
        <v>2844</v>
      </c>
      <c r="D6889" s="95" t="s">
        <v>400</v>
      </c>
      <c r="F6889" s="96">
        <v>6700</v>
      </c>
      <c r="G6889" s="95" t="s">
        <v>345</v>
      </c>
    </row>
    <row r="6890" spans="1:7">
      <c r="A6890" s="95" t="s">
        <v>2844</v>
      </c>
      <c r="D6890" s="95" t="s">
        <v>400</v>
      </c>
      <c r="F6890" s="96">
        <v>32000</v>
      </c>
      <c r="G6890" s="95" t="s">
        <v>345</v>
      </c>
    </row>
    <row r="6891" spans="1:7">
      <c r="A6891" s="95" t="s">
        <v>2844</v>
      </c>
      <c r="D6891" s="95" t="s">
        <v>400</v>
      </c>
      <c r="F6891" s="96">
        <v>9000</v>
      </c>
      <c r="G6891" s="95" t="s">
        <v>345</v>
      </c>
    </row>
    <row r="6892" spans="1:7">
      <c r="A6892" s="95" t="s">
        <v>826</v>
      </c>
      <c r="D6892" s="95" t="s">
        <v>345</v>
      </c>
      <c r="E6892" s="96">
        <v>4400</v>
      </c>
      <c r="G6892" s="95" t="s">
        <v>345</v>
      </c>
    </row>
    <row r="6893" spans="1:7">
      <c r="A6893" s="95" t="s">
        <v>827</v>
      </c>
      <c r="D6893" s="95" t="s">
        <v>345</v>
      </c>
      <c r="E6893" s="96">
        <v>195979</v>
      </c>
      <c r="G6893" s="95" t="s">
        <v>345</v>
      </c>
    </row>
    <row r="6894" spans="1:7">
      <c r="A6894" s="95" t="s">
        <v>827</v>
      </c>
      <c r="D6894" s="95" t="s">
        <v>345</v>
      </c>
      <c r="E6894" s="95">
        <v>220</v>
      </c>
      <c r="G6894" s="95" t="s">
        <v>345</v>
      </c>
    </row>
    <row r="6895" spans="1:7">
      <c r="A6895" s="95" t="s">
        <v>827</v>
      </c>
      <c r="D6895" s="95" t="s">
        <v>345</v>
      </c>
      <c r="E6895" s="96">
        <v>-33364</v>
      </c>
      <c r="G6895" s="95" t="s">
        <v>345</v>
      </c>
    </row>
    <row r="6896" spans="1:7">
      <c r="A6896" s="95" t="s">
        <v>2845</v>
      </c>
      <c r="D6896" s="95" t="s">
        <v>415</v>
      </c>
      <c r="F6896" s="96">
        <v>44000</v>
      </c>
      <c r="G6896" s="95" t="s">
        <v>345</v>
      </c>
    </row>
    <row r="6897" spans="1:7">
      <c r="A6897" s="95" t="s">
        <v>2846</v>
      </c>
      <c r="D6897" s="95" t="s">
        <v>349</v>
      </c>
      <c r="F6897" s="96">
        <v>2100</v>
      </c>
      <c r="G6897" s="95" t="s">
        <v>345</v>
      </c>
    </row>
    <row r="6898" spans="1:7">
      <c r="A6898" s="95" t="s">
        <v>2846</v>
      </c>
      <c r="D6898" s="95" t="s">
        <v>415</v>
      </c>
      <c r="F6898" s="96">
        <v>15000</v>
      </c>
      <c r="G6898" s="95" t="s">
        <v>345</v>
      </c>
    </row>
    <row r="6899" spans="1:7">
      <c r="A6899" s="95" t="s">
        <v>2846</v>
      </c>
      <c r="D6899" s="95" t="s">
        <v>415</v>
      </c>
      <c r="F6899" s="96">
        <v>27000</v>
      </c>
      <c r="G6899" s="95" t="s">
        <v>345</v>
      </c>
    </row>
    <row r="6900" spans="1:7">
      <c r="A6900" s="95" t="s">
        <v>2846</v>
      </c>
      <c r="D6900" s="95" t="s">
        <v>562</v>
      </c>
      <c r="F6900" s="96">
        <v>100000</v>
      </c>
      <c r="G6900" s="95" t="s">
        <v>345</v>
      </c>
    </row>
    <row r="6901" spans="1:7">
      <c r="A6901" s="95" t="s">
        <v>828</v>
      </c>
      <c r="D6901" s="95" t="s">
        <v>345</v>
      </c>
      <c r="E6901" s="96">
        <v>30800</v>
      </c>
      <c r="G6901" s="95" t="s">
        <v>345</v>
      </c>
    </row>
    <row r="6902" spans="1:7">
      <c r="A6902" s="95" t="s">
        <v>828</v>
      </c>
      <c r="D6902" s="95" t="s">
        <v>345</v>
      </c>
      <c r="E6902" s="96">
        <v>24750</v>
      </c>
      <c r="G6902" s="95" t="s">
        <v>345</v>
      </c>
    </row>
    <row r="6903" spans="1:7">
      <c r="A6903" s="95" t="s">
        <v>828</v>
      </c>
      <c r="D6903" s="95" t="s">
        <v>345</v>
      </c>
      <c r="E6903" s="96">
        <v>13630</v>
      </c>
      <c r="G6903" s="95" t="s">
        <v>345</v>
      </c>
    </row>
    <row r="6904" spans="1:7">
      <c r="A6904" s="95" t="s">
        <v>828</v>
      </c>
      <c r="D6904" s="95" t="s">
        <v>345</v>
      </c>
      <c r="E6904" s="96">
        <v>24750</v>
      </c>
      <c r="G6904" s="95" t="s">
        <v>345</v>
      </c>
    </row>
    <row r="6905" spans="1:7">
      <c r="A6905" s="95" t="s">
        <v>828</v>
      </c>
      <c r="D6905" s="95" t="s">
        <v>345</v>
      </c>
      <c r="E6905" s="96">
        <v>44540</v>
      </c>
      <c r="G6905" s="95" t="s">
        <v>345</v>
      </c>
    </row>
    <row r="6906" spans="1:7">
      <c r="A6906" s="95" t="s">
        <v>828</v>
      </c>
      <c r="D6906" s="95" t="s">
        <v>345</v>
      </c>
      <c r="E6906" s="96">
        <v>24750</v>
      </c>
      <c r="G6906" s="95" t="s">
        <v>345</v>
      </c>
    </row>
    <row r="6907" spans="1:7">
      <c r="A6907" s="95" t="s">
        <v>828</v>
      </c>
      <c r="D6907" s="95" t="s">
        <v>345</v>
      </c>
      <c r="E6907" s="96">
        <v>24750</v>
      </c>
      <c r="G6907" s="95" t="s">
        <v>345</v>
      </c>
    </row>
    <row r="6908" spans="1:7">
      <c r="A6908" s="95" t="s">
        <v>828</v>
      </c>
      <c r="D6908" s="95" t="s">
        <v>345</v>
      </c>
      <c r="E6908" s="96">
        <v>44000</v>
      </c>
      <c r="G6908" s="95" t="s">
        <v>345</v>
      </c>
    </row>
    <row r="6909" spans="1:7">
      <c r="A6909" s="95" t="s">
        <v>828</v>
      </c>
      <c r="D6909" s="95" t="s">
        <v>345</v>
      </c>
      <c r="E6909" s="96">
        <v>100000</v>
      </c>
      <c r="G6909" s="95" t="s">
        <v>345</v>
      </c>
    </row>
    <row r="6910" spans="1:7">
      <c r="A6910" s="95" t="s">
        <v>829</v>
      </c>
      <c r="D6910" s="95" t="s">
        <v>345</v>
      </c>
      <c r="E6910" s="96">
        <v>19800</v>
      </c>
      <c r="G6910" s="95" t="s">
        <v>345</v>
      </c>
    </row>
    <row r="6911" spans="1:7">
      <c r="A6911" s="95" t="s">
        <v>829</v>
      </c>
      <c r="D6911" s="95" t="s">
        <v>345</v>
      </c>
      <c r="E6911" s="96">
        <v>3300</v>
      </c>
      <c r="G6911" s="95" t="s">
        <v>345</v>
      </c>
    </row>
    <row r="6912" spans="1:7">
      <c r="A6912" s="95" t="s">
        <v>831</v>
      </c>
      <c r="D6912" s="95" t="s">
        <v>345</v>
      </c>
      <c r="E6912" s="96">
        <v>58651</v>
      </c>
      <c r="G6912" s="95" t="s">
        <v>345</v>
      </c>
    </row>
    <row r="6913" spans="1:7">
      <c r="A6913" s="95" t="s">
        <v>831</v>
      </c>
      <c r="D6913" s="95" t="s">
        <v>345</v>
      </c>
      <c r="E6913" s="96">
        <v>2124</v>
      </c>
      <c r="G6913" s="95" t="s">
        <v>345</v>
      </c>
    </row>
    <row r="6914" spans="1:7">
      <c r="A6914" s="95" t="s">
        <v>2847</v>
      </c>
      <c r="D6914" s="95" t="s">
        <v>393</v>
      </c>
      <c r="F6914" s="96">
        <v>97000</v>
      </c>
      <c r="G6914" s="95" t="s">
        <v>345</v>
      </c>
    </row>
    <row r="6915" spans="1:7">
      <c r="A6915" s="95" t="s">
        <v>2847</v>
      </c>
      <c r="D6915" s="95" t="s">
        <v>393</v>
      </c>
      <c r="F6915" s="96">
        <v>3000</v>
      </c>
      <c r="G6915" s="95" t="s">
        <v>345</v>
      </c>
    </row>
    <row r="6916" spans="1:7">
      <c r="A6916" s="95" t="s">
        <v>2848</v>
      </c>
      <c r="D6916" s="95" t="s">
        <v>1958</v>
      </c>
      <c r="F6916" s="96">
        <v>1500</v>
      </c>
      <c r="G6916" s="95" t="s">
        <v>345</v>
      </c>
    </row>
    <row r="6917" spans="1:7">
      <c r="A6917" s="95" t="s">
        <v>2849</v>
      </c>
      <c r="D6917" s="95" t="s">
        <v>415</v>
      </c>
      <c r="F6917" s="96">
        <v>49500</v>
      </c>
      <c r="G6917" s="96">
        <v>57120214</v>
      </c>
    </row>
    <row r="6918" spans="1:7">
      <c r="A6918" s="95" t="s">
        <v>2850</v>
      </c>
      <c r="D6918" s="95" t="s">
        <v>415</v>
      </c>
      <c r="F6918" s="96">
        <v>40000</v>
      </c>
      <c r="G6918" s="95" t="s">
        <v>345</v>
      </c>
    </row>
    <row r="6919" spans="1:7">
      <c r="A6919" s="95" t="s">
        <v>2176</v>
      </c>
      <c r="D6919" s="95" t="s">
        <v>9315</v>
      </c>
      <c r="F6919" s="96">
        <v>25540</v>
      </c>
      <c r="G6919" s="95" t="s">
        <v>345</v>
      </c>
    </row>
    <row r="6920" spans="1:7">
      <c r="A6920" s="95" t="s">
        <v>2177</v>
      </c>
      <c r="D6920" s="95" t="s">
        <v>9315</v>
      </c>
      <c r="F6920" s="96">
        <v>50000</v>
      </c>
      <c r="G6920" s="95" t="s">
        <v>345</v>
      </c>
    </row>
    <row r="6921" spans="1:7">
      <c r="A6921" s="95" t="s">
        <v>2178</v>
      </c>
      <c r="D6921" s="95" t="s">
        <v>9315</v>
      </c>
      <c r="F6921" s="96">
        <v>80000</v>
      </c>
      <c r="G6921" s="95" t="s">
        <v>345</v>
      </c>
    </row>
    <row r="6922" spans="1:7">
      <c r="A6922" s="95" t="s">
        <v>2851</v>
      </c>
      <c r="D6922" s="95" t="s">
        <v>9315</v>
      </c>
      <c r="F6922" s="96">
        <v>20000</v>
      </c>
      <c r="G6922" s="95" t="s">
        <v>345</v>
      </c>
    </row>
    <row r="6923" spans="1:7">
      <c r="A6923" s="95" t="s">
        <v>2852</v>
      </c>
      <c r="D6923" s="95" t="s">
        <v>400</v>
      </c>
      <c r="F6923" s="96">
        <v>38000</v>
      </c>
      <c r="G6923" s="95" t="s">
        <v>345</v>
      </c>
    </row>
    <row r="6924" spans="1:7">
      <c r="A6924" s="95" t="s">
        <v>2852</v>
      </c>
      <c r="D6924" s="95" t="s">
        <v>400</v>
      </c>
      <c r="F6924" s="96">
        <v>63000</v>
      </c>
      <c r="G6924" s="95" t="s">
        <v>345</v>
      </c>
    </row>
    <row r="6925" spans="1:7">
      <c r="A6925" s="95" t="s">
        <v>2852</v>
      </c>
      <c r="D6925" s="95" t="s">
        <v>400</v>
      </c>
      <c r="F6925" s="96">
        <v>44500</v>
      </c>
      <c r="G6925" s="95" t="s">
        <v>345</v>
      </c>
    </row>
    <row r="6926" spans="1:7">
      <c r="A6926" s="95" t="s">
        <v>2852</v>
      </c>
      <c r="D6926" s="95" t="s">
        <v>400</v>
      </c>
      <c r="F6926" s="96">
        <v>36000</v>
      </c>
      <c r="G6926" s="95" t="s">
        <v>345</v>
      </c>
    </row>
    <row r="6927" spans="1:7">
      <c r="A6927" s="95" t="s">
        <v>2852</v>
      </c>
      <c r="D6927" s="95" t="s">
        <v>400</v>
      </c>
      <c r="F6927" s="96">
        <v>32000</v>
      </c>
      <c r="G6927" s="95" t="s">
        <v>345</v>
      </c>
    </row>
    <row r="6928" spans="1:7">
      <c r="A6928" s="95" t="s">
        <v>2852</v>
      </c>
      <c r="D6928" s="95" t="s">
        <v>400</v>
      </c>
      <c r="F6928" s="96">
        <v>24000</v>
      </c>
      <c r="G6928" s="95" t="s">
        <v>345</v>
      </c>
    </row>
    <row r="6929" spans="1:7">
      <c r="A6929" s="95" t="s">
        <v>2852</v>
      </c>
      <c r="D6929" s="95" t="s">
        <v>400</v>
      </c>
      <c r="F6929" s="96">
        <v>35100</v>
      </c>
      <c r="G6929" s="95" t="s">
        <v>345</v>
      </c>
    </row>
    <row r="6930" spans="1:7">
      <c r="A6930" s="95" t="s">
        <v>2852</v>
      </c>
      <c r="D6930" s="95" t="s">
        <v>400</v>
      </c>
      <c r="F6930" s="96">
        <v>7000</v>
      </c>
      <c r="G6930" s="95" t="s">
        <v>345</v>
      </c>
    </row>
    <row r="6931" spans="1:7">
      <c r="A6931" s="95" t="s">
        <v>2852</v>
      </c>
      <c r="D6931" s="95" t="s">
        <v>400</v>
      </c>
      <c r="F6931" s="96">
        <v>460000</v>
      </c>
      <c r="G6931" s="95" t="s">
        <v>345</v>
      </c>
    </row>
    <row r="6932" spans="1:7">
      <c r="A6932" s="95" t="s">
        <v>2852</v>
      </c>
      <c r="D6932" s="95" t="s">
        <v>400</v>
      </c>
      <c r="F6932" s="96">
        <v>31700</v>
      </c>
      <c r="G6932" s="95" t="s">
        <v>345</v>
      </c>
    </row>
    <row r="6933" spans="1:7">
      <c r="A6933" s="95" t="s">
        <v>835</v>
      </c>
      <c r="D6933" s="95" t="s">
        <v>345</v>
      </c>
      <c r="E6933" s="96">
        <v>3300</v>
      </c>
      <c r="G6933" s="95" t="s">
        <v>345</v>
      </c>
    </row>
    <row r="6934" spans="1:7">
      <c r="A6934" s="95" t="s">
        <v>836</v>
      </c>
      <c r="D6934" s="95" t="s">
        <v>345</v>
      </c>
      <c r="E6934" s="96">
        <v>207265</v>
      </c>
      <c r="G6934" s="95" t="s">
        <v>345</v>
      </c>
    </row>
    <row r="6935" spans="1:7">
      <c r="A6935" s="95" t="s">
        <v>836</v>
      </c>
      <c r="D6935" s="95" t="s">
        <v>345</v>
      </c>
      <c r="E6935" s="96">
        <v>-39818</v>
      </c>
      <c r="G6935" s="95" t="s">
        <v>345</v>
      </c>
    </row>
    <row r="6936" spans="1:7">
      <c r="A6936" s="95" t="s">
        <v>836</v>
      </c>
      <c r="D6936" s="95" t="s">
        <v>345</v>
      </c>
      <c r="E6936" s="95">
        <v>660</v>
      </c>
      <c r="G6936" s="95" t="s">
        <v>345</v>
      </c>
    </row>
    <row r="6937" spans="1:7">
      <c r="A6937" s="95" t="s">
        <v>2853</v>
      </c>
      <c r="D6937" s="95" t="s">
        <v>393</v>
      </c>
      <c r="F6937" s="96">
        <v>38900</v>
      </c>
      <c r="G6937" s="95" t="s">
        <v>345</v>
      </c>
    </row>
    <row r="6938" spans="1:7">
      <c r="A6938" s="95" t="s">
        <v>2058</v>
      </c>
      <c r="D6938" s="95" t="s">
        <v>349</v>
      </c>
      <c r="F6938" s="96">
        <v>5500000</v>
      </c>
      <c r="G6938" s="95" t="s">
        <v>345</v>
      </c>
    </row>
    <row r="6939" spans="1:7">
      <c r="A6939" s="95" t="s">
        <v>837</v>
      </c>
      <c r="D6939" s="95" t="s">
        <v>345</v>
      </c>
      <c r="E6939" s="96">
        <v>1100000</v>
      </c>
      <c r="G6939" s="95" t="s">
        <v>345</v>
      </c>
    </row>
    <row r="6940" spans="1:7">
      <c r="A6940" s="95" t="s">
        <v>837</v>
      </c>
      <c r="D6940" s="95" t="s">
        <v>345</v>
      </c>
      <c r="E6940" s="96">
        <v>132000</v>
      </c>
      <c r="G6940" s="95" t="s">
        <v>345</v>
      </c>
    </row>
    <row r="6941" spans="1:7">
      <c r="A6941" s="95" t="s">
        <v>837</v>
      </c>
      <c r="D6941" s="95" t="s">
        <v>345</v>
      </c>
      <c r="E6941" s="96">
        <v>90468</v>
      </c>
      <c r="G6941" s="95" t="s">
        <v>345</v>
      </c>
    </row>
    <row r="6942" spans="1:7">
      <c r="A6942" s="95" t="s">
        <v>837</v>
      </c>
      <c r="D6942" s="95" t="s">
        <v>345</v>
      </c>
      <c r="E6942" s="96">
        <v>20020000</v>
      </c>
      <c r="G6942" s="95" t="s">
        <v>345</v>
      </c>
    </row>
    <row r="6943" spans="1:7">
      <c r="A6943" s="95" t="s">
        <v>839</v>
      </c>
      <c r="D6943" s="95" t="s">
        <v>345</v>
      </c>
      <c r="E6943" s="96">
        <v>13445</v>
      </c>
      <c r="G6943" s="95" t="s">
        <v>345</v>
      </c>
    </row>
    <row r="6944" spans="1:7">
      <c r="A6944" s="95" t="s">
        <v>2854</v>
      </c>
      <c r="D6944" s="95" t="s">
        <v>1958</v>
      </c>
      <c r="F6944" s="96">
        <v>7000</v>
      </c>
      <c r="G6944" s="95" t="s">
        <v>345</v>
      </c>
    </row>
    <row r="6945" spans="1:7">
      <c r="A6945" s="95" t="s">
        <v>2854</v>
      </c>
      <c r="D6945" s="95" t="s">
        <v>1958</v>
      </c>
      <c r="F6945" s="96">
        <v>9000</v>
      </c>
      <c r="G6945" s="95" t="s">
        <v>345</v>
      </c>
    </row>
    <row r="6946" spans="1:7">
      <c r="A6946" s="95" t="s">
        <v>2854</v>
      </c>
      <c r="D6946" s="95" t="s">
        <v>1958</v>
      </c>
      <c r="F6946" s="96">
        <v>2000</v>
      </c>
      <c r="G6946" s="95" t="s">
        <v>345</v>
      </c>
    </row>
    <row r="6947" spans="1:7">
      <c r="A6947" s="95" t="s">
        <v>2854</v>
      </c>
      <c r="D6947" s="95" t="s">
        <v>1958</v>
      </c>
      <c r="F6947" s="96">
        <v>11800</v>
      </c>
      <c r="G6947" s="95" t="s">
        <v>345</v>
      </c>
    </row>
    <row r="6948" spans="1:7">
      <c r="A6948" s="95" t="s">
        <v>2855</v>
      </c>
      <c r="D6948" s="95" t="s">
        <v>1958</v>
      </c>
      <c r="F6948" s="96">
        <v>9200</v>
      </c>
      <c r="G6948" s="95" t="s">
        <v>345</v>
      </c>
    </row>
    <row r="6949" spans="1:7">
      <c r="A6949" s="95" t="s">
        <v>2856</v>
      </c>
      <c r="D6949" s="95" t="s">
        <v>562</v>
      </c>
      <c r="F6949" s="96">
        <v>13650</v>
      </c>
      <c r="G6949" s="96">
        <v>42171284</v>
      </c>
    </row>
    <row r="6950" spans="1:7">
      <c r="A6950" s="95" t="s">
        <v>2857</v>
      </c>
      <c r="D6950" s="95" t="s">
        <v>415</v>
      </c>
      <c r="F6950" s="96">
        <v>28500</v>
      </c>
      <c r="G6950" s="95" t="s">
        <v>345</v>
      </c>
    </row>
    <row r="6951" spans="1:7">
      <c r="A6951" s="95" t="s">
        <v>2858</v>
      </c>
      <c r="D6951" s="95" t="s">
        <v>1958</v>
      </c>
      <c r="F6951" s="96">
        <v>549500</v>
      </c>
      <c r="G6951" s="95" t="s">
        <v>345</v>
      </c>
    </row>
    <row r="6952" spans="1:7">
      <c r="A6952" s="95" t="s">
        <v>2858</v>
      </c>
      <c r="D6952" s="95" t="s">
        <v>415</v>
      </c>
      <c r="F6952" s="96">
        <v>27000</v>
      </c>
      <c r="G6952" s="95" t="s">
        <v>345</v>
      </c>
    </row>
    <row r="6953" spans="1:7">
      <c r="A6953" s="95" t="s">
        <v>2858</v>
      </c>
      <c r="D6953" s="95" t="s">
        <v>349</v>
      </c>
      <c r="F6953" s="96">
        <v>34450</v>
      </c>
      <c r="G6953" s="95" t="s">
        <v>345</v>
      </c>
    </row>
    <row r="6954" spans="1:7">
      <c r="A6954" s="95" t="s">
        <v>2858</v>
      </c>
      <c r="D6954" s="95" t="s">
        <v>479</v>
      </c>
      <c r="F6954" s="96">
        <v>18018</v>
      </c>
      <c r="G6954" s="95" t="s">
        <v>345</v>
      </c>
    </row>
    <row r="6955" spans="1:7">
      <c r="A6955" s="95" t="s">
        <v>2859</v>
      </c>
      <c r="D6955" s="95" t="s">
        <v>9315</v>
      </c>
      <c r="F6955" s="96">
        <v>33000</v>
      </c>
      <c r="G6955" s="95" t="s">
        <v>345</v>
      </c>
    </row>
    <row r="6956" spans="1:7">
      <c r="A6956" s="95" t="s">
        <v>2860</v>
      </c>
      <c r="D6956" s="95" t="s">
        <v>9315</v>
      </c>
      <c r="F6956" s="96">
        <v>69000</v>
      </c>
      <c r="G6956" s="95" t="s">
        <v>345</v>
      </c>
    </row>
    <row r="6957" spans="1:7">
      <c r="A6957" s="95" t="s">
        <v>2861</v>
      </c>
      <c r="D6957" s="95" t="s">
        <v>400</v>
      </c>
      <c r="F6957" s="96">
        <v>6000</v>
      </c>
      <c r="G6957" s="95" t="s">
        <v>345</v>
      </c>
    </row>
    <row r="6958" spans="1:7">
      <c r="A6958" s="95" t="s">
        <v>2861</v>
      </c>
      <c r="D6958" s="95" t="s">
        <v>400</v>
      </c>
      <c r="F6958" s="96">
        <v>36000</v>
      </c>
      <c r="G6958" s="95" t="s">
        <v>345</v>
      </c>
    </row>
    <row r="6959" spans="1:7">
      <c r="A6959" s="95" t="s">
        <v>2861</v>
      </c>
      <c r="D6959" s="95" t="s">
        <v>400</v>
      </c>
      <c r="F6959" s="96">
        <v>61500</v>
      </c>
      <c r="G6959" s="95" t="s">
        <v>345</v>
      </c>
    </row>
    <row r="6960" spans="1:7">
      <c r="A6960" s="95" t="s">
        <v>2861</v>
      </c>
      <c r="D6960" s="95" t="s">
        <v>400</v>
      </c>
      <c r="F6960" s="96">
        <v>36300</v>
      </c>
      <c r="G6960" s="95" t="s">
        <v>345</v>
      </c>
    </row>
    <row r="6961" spans="1:7">
      <c r="A6961" s="95" t="s">
        <v>2861</v>
      </c>
      <c r="D6961" s="95" t="s">
        <v>400</v>
      </c>
      <c r="F6961" s="96">
        <v>27500</v>
      </c>
      <c r="G6961" s="95" t="s">
        <v>345</v>
      </c>
    </row>
    <row r="6962" spans="1:7">
      <c r="A6962" s="95" t="s">
        <v>2861</v>
      </c>
      <c r="D6962" s="95" t="s">
        <v>400</v>
      </c>
      <c r="F6962" s="96">
        <v>37000</v>
      </c>
      <c r="G6962" s="95" t="s">
        <v>345</v>
      </c>
    </row>
    <row r="6963" spans="1:7">
      <c r="A6963" s="95" t="s">
        <v>2861</v>
      </c>
      <c r="D6963" s="95" t="s">
        <v>400</v>
      </c>
      <c r="F6963" s="96">
        <v>32000</v>
      </c>
      <c r="G6963" s="95" t="s">
        <v>345</v>
      </c>
    </row>
    <row r="6964" spans="1:7">
      <c r="A6964" s="95" t="s">
        <v>2861</v>
      </c>
      <c r="D6964" s="95" t="s">
        <v>400</v>
      </c>
      <c r="F6964" s="96">
        <v>34000</v>
      </c>
      <c r="G6964" s="95" t="s">
        <v>345</v>
      </c>
    </row>
    <row r="6965" spans="1:7">
      <c r="A6965" s="95" t="s">
        <v>2861</v>
      </c>
      <c r="D6965" s="95" t="s">
        <v>400</v>
      </c>
      <c r="F6965" s="96">
        <v>49650</v>
      </c>
      <c r="G6965" s="95" t="s">
        <v>345</v>
      </c>
    </row>
    <row r="6966" spans="1:7">
      <c r="A6966" s="95" t="s">
        <v>2861</v>
      </c>
      <c r="D6966" s="95" t="s">
        <v>400</v>
      </c>
      <c r="F6966" s="96">
        <v>20000</v>
      </c>
      <c r="G6966" s="95" t="s">
        <v>345</v>
      </c>
    </row>
    <row r="6967" spans="1:7">
      <c r="A6967" s="95" t="s">
        <v>2862</v>
      </c>
      <c r="D6967" s="95" t="s">
        <v>415</v>
      </c>
      <c r="F6967" s="96">
        <v>105180</v>
      </c>
      <c r="G6967" s="95" t="s">
        <v>345</v>
      </c>
    </row>
    <row r="6968" spans="1:7">
      <c r="A6968" s="95" t="s">
        <v>842</v>
      </c>
      <c r="D6968" s="95" t="s">
        <v>345</v>
      </c>
      <c r="E6968" s="96">
        <v>3520</v>
      </c>
      <c r="G6968" s="95" t="s">
        <v>345</v>
      </c>
    </row>
    <row r="6969" spans="1:7">
      <c r="A6969" s="95" t="s">
        <v>843</v>
      </c>
      <c r="D6969" s="95" t="s">
        <v>345</v>
      </c>
      <c r="E6969" s="96">
        <v>209945</v>
      </c>
      <c r="G6969" s="95" t="s">
        <v>345</v>
      </c>
    </row>
    <row r="6970" spans="1:7">
      <c r="A6970" s="95" t="s">
        <v>843</v>
      </c>
      <c r="D6970" s="95" t="s">
        <v>345</v>
      </c>
      <c r="E6970" s="96">
        <v>-71855</v>
      </c>
      <c r="G6970" s="95" t="s">
        <v>345</v>
      </c>
    </row>
    <row r="6971" spans="1:7">
      <c r="A6971" s="95" t="s">
        <v>2863</v>
      </c>
      <c r="D6971" s="95" t="s">
        <v>393</v>
      </c>
      <c r="F6971" s="96">
        <v>30000</v>
      </c>
      <c r="G6971" s="95" t="s">
        <v>345</v>
      </c>
    </row>
    <row r="6972" spans="1:7">
      <c r="A6972" s="95" t="s">
        <v>844</v>
      </c>
      <c r="D6972" s="95" t="s">
        <v>345</v>
      </c>
      <c r="E6972" s="96">
        <v>5390</v>
      </c>
      <c r="G6972" s="95" t="s">
        <v>345</v>
      </c>
    </row>
    <row r="6973" spans="1:7">
      <c r="A6973" s="95" t="s">
        <v>846</v>
      </c>
      <c r="D6973" s="95" t="s">
        <v>345</v>
      </c>
      <c r="E6973" s="95">
        <v>835</v>
      </c>
      <c r="G6973" s="95" t="s">
        <v>345</v>
      </c>
    </row>
    <row r="6974" spans="1:7">
      <c r="A6974" s="95" t="s">
        <v>846</v>
      </c>
      <c r="D6974" s="95" t="s">
        <v>345</v>
      </c>
      <c r="E6974" s="96">
        <v>5502</v>
      </c>
      <c r="G6974" s="95" t="s">
        <v>345</v>
      </c>
    </row>
    <row r="6975" spans="1:7">
      <c r="A6975" s="95" t="s">
        <v>2059</v>
      </c>
      <c r="D6975" s="95" t="s">
        <v>9315</v>
      </c>
      <c r="F6975" s="96">
        <v>2800</v>
      </c>
      <c r="G6975" s="95" t="s">
        <v>345</v>
      </c>
    </row>
    <row r="6976" spans="1:7">
      <c r="A6976" s="95" t="s">
        <v>2864</v>
      </c>
      <c r="D6976" s="95" t="s">
        <v>400</v>
      </c>
      <c r="F6976" s="96">
        <v>797500</v>
      </c>
      <c r="G6976" s="96">
        <v>44052845</v>
      </c>
    </row>
    <row r="6977" spans="1:7">
      <c r="A6977" s="95" t="s">
        <v>2865</v>
      </c>
      <c r="D6977" s="95" t="s">
        <v>9315</v>
      </c>
      <c r="F6977" s="96">
        <v>50000</v>
      </c>
      <c r="G6977" s="95" t="s">
        <v>345</v>
      </c>
    </row>
    <row r="6978" spans="1:7">
      <c r="A6978" s="95" t="s">
        <v>2865</v>
      </c>
      <c r="D6978" s="95" t="s">
        <v>9315</v>
      </c>
      <c r="F6978" s="96">
        <v>60000</v>
      </c>
      <c r="G6978" s="95" t="s">
        <v>345</v>
      </c>
    </row>
    <row r="6979" spans="1:7">
      <c r="A6979" s="95" t="s">
        <v>2866</v>
      </c>
      <c r="D6979" s="95" t="s">
        <v>400</v>
      </c>
      <c r="F6979" s="96">
        <v>33400</v>
      </c>
      <c r="G6979" s="95" t="s">
        <v>345</v>
      </c>
    </row>
    <row r="6980" spans="1:7">
      <c r="A6980" s="95" t="s">
        <v>2866</v>
      </c>
      <c r="D6980" s="95" t="s">
        <v>400</v>
      </c>
      <c r="F6980" s="96">
        <v>44000</v>
      </c>
      <c r="G6980" s="95" t="s">
        <v>345</v>
      </c>
    </row>
    <row r="6981" spans="1:7">
      <c r="A6981" s="95" t="s">
        <v>2866</v>
      </c>
      <c r="D6981" s="95" t="s">
        <v>400</v>
      </c>
      <c r="F6981" s="96">
        <v>32000</v>
      </c>
      <c r="G6981" s="95" t="s">
        <v>345</v>
      </c>
    </row>
    <row r="6982" spans="1:7">
      <c r="A6982" s="95" t="s">
        <v>2866</v>
      </c>
      <c r="D6982" s="95" t="s">
        <v>400</v>
      </c>
      <c r="F6982" s="96">
        <v>24000</v>
      </c>
      <c r="G6982" s="95" t="s">
        <v>345</v>
      </c>
    </row>
    <row r="6983" spans="1:7">
      <c r="A6983" s="95" t="s">
        <v>2866</v>
      </c>
      <c r="D6983" s="95" t="s">
        <v>400</v>
      </c>
      <c r="F6983" s="96">
        <v>36000</v>
      </c>
      <c r="G6983" s="95" t="s">
        <v>345</v>
      </c>
    </row>
    <row r="6984" spans="1:7">
      <c r="A6984" s="95" t="s">
        <v>2866</v>
      </c>
      <c r="D6984" s="95" t="s">
        <v>400</v>
      </c>
      <c r="F6984" s="96">
        <v>30000</v>
      </c>
      <c r="G6984" s="95" t="s">
        <v>345</v>
      </c>
    </row>
    <row r="6985" spans="1:7">
      <c r="A6985" s="95" t="s">
        <v>2866</v>
      </c>
      <c r="D6985" s="95" t="s">
        <v>400</v>
      </c>
      <c r="F6985" s="96">
        <v>38000</v>
      </c>
      <c r="G6985" s="95" t="s">
        <v>345</v>
      </c>
    </row>
    <row r="6986" spans="1:7">
      <c r="A6986" s="95" t="s">
        <v>2866</v>
      </c>
      <c r="D6986" s="95" t="s">
        <v>400</v>
      </c>
      <c r="F6986" s="96">
        <v>32000</v>
      </c>
      <c r="G6986" s="95" t="s">
        <v>345</v>
      </c>
    </row>
    <row r="6987" spans="1:7">
      <c r="A6987" s="95" t="s">
        <v>2866</v>
      </c>
      <c r="D6987" s="95" t="s">
        <v>400</v>
      </c>
      <c r="F6987" s="96">
        <v>27800</v>
      </c>
      <c r="G6987" s="95" t="s">
        <v>345</v>
      </c>
    </row>
    <row r="6988" spans="1:7">
      <c r="A6988" s="95" t="s">
        <v>2866</v>
      </c>
      <c r="D6988" s="95" t="s">
        <v>400</v>
      </c>
      <c r="F6988" s="96">
        <v>7900</v>
      </c>
      <c r="G6988" s="95" t="s">
        <v>345</v>
      </c>
    </row>
    <row r="6989" spans="1:7">
      <c r="A6989" s="95" t="s">
        <v>2866</v>
      </c>
      <c r="D6989" s="95" t="s">
        <v>400</v>
      </c>
      <c r="F6989" s="96">
        <v>7000</v>
      </c>
      <c r="G6989" s="95" t="s">
        <v>345</v>
      </c>
    </row>
    <row r="6990" spans="1:7">
      <c r="A6990" s="95" t="s">
        <v>2866</v>
      </c>
      <c r="D6990" s="95" t="s">
        <v>400</v>
      </c>
      <c r="F6990" s="96">
        <v>27820</v>
      </c>
      <c r="G6990" s="95" t="s">
        <v>345</v>
      </c>
    </row>
    <row r="6991" spans="1:7">
      <c r="A6991" s="95" t="s">
        <v>2866</v>
      </c>
      <c r="D6991" s="95" t="s">
        <v>400</v>
      </c>
      <c r="F6991" s="96">
        <v>12400</v>
      </c>
      <c r="G6991" s="95" t="s">
        <v>345</v>
      </c>
    </row>
    <row r="6992" spans="1:7">
      <c r="A6992" s="95" t="s">
        <v>2867</v>
      </c>
      <c r="D6992" s="95" t="s">
        <v>9315</v>
      </c>
      <c r="F6992" s="96">
        <v>14000</v>
      </c>
      <c r="G6992" s="95" t="s">
        <v>345</v>
      </c>
    </row>
    <row r="6993" spans="1:7">
      <c r="A6993" s="95" t="s">
        <v>2202</v>
      </c>
      <c r="D6993" s="95" t="s">
        <v>9315</v>
      </c>
      <c r="F6993" s="96">
        <v>314000</v>
      </c>
      <c r="G6993" s="95" t="s">
        <v>345</v>
      </c>
    </row>
    <row r="6994" spans="1:7">
      <c r="A6994" s="95" t="s">
        <v>2868</v>
      </c>
      <c r="D6994" s="95" t="s">
        <v>415</v>
      </c>
      <c r="F6994" s="96">
        <v>6900</v>
      </c>
      <c r="G6994" s="95" t="s">
        <v>345</v>
      </c>
    </row>
    <row r="6995" spans="1:7">
      <c r="A6995" s="95" t="s">
        <v>2869</v>
      </c>
      <c r="D6995" s="95" t="s">
        <v>400</v>
      </c>
      <c r="F6995" s="96">
        <v>91959</v>
      </c>
      <c r="G6995" s="95" t="s">
        <v>345</v>
      </c>
    </row>
    <row r="6996" spans="1:7">
      <c r="A6996" s="95" t="s">
        <v>2869</v>
      </c>
      <c r="D6996" s="95" t="s">
        <v>393</v>
      </c>
      <c r="F6996" s="96">
        <v>39000</v>
      </c>
      <c r="G6996" s="95" t="s">
        <v>345</v>
      </c>
    </row>
    <row r="6997" spans="1:7">
      <c r="A6997" s="95" t="s">
        <v>2870</v>
      </c>
      <c r="D6997" s="95" t="s">
        <v>349</v>
      </c>
      <c r="F6997" s="96">
        <v>40000</v>
      </c>
      <c r="G6997" s="95" t="s">
        <v>345</v>
      </c>
    </row>
    <row r="6998" spans="1:7">
      <c r="A6998" s="95" t="s">
        <v>847</v>
      </c>
      <c r="D6998" s="95" t="s">
        <v>345</v>
      </c>
      <c r="E6998" s="96">
        <v>2860</v>
      </c>
      <c r="G6998" s="95" t="s">
        <v>345</v>
      </c>
    </row>
    <row r="6999" spans="1:7">
      <c r="A6999" s="95" t="s">
        <v>848</v>
      </c>
      <c r="D6999" s="95" t="s">
        <v>345</v>
      </c>
      <c r="E6999" s="96">
        <v>549712</v>
      </c>
      <c r="G6999" s="95" t="s">
        <v>345</v>
      </c>
    </row>
    <row r="7000" spans="1:7">
      <c r="A7000" s="95" t="s">
        <v>848</v>
      </c>
      <c r="D7000" s="95" t="s">
        <v>345</v>
      </c>
      <c r="E7000" s="96">
        <v>-56807</v>
      </c>
      <c r="G7000" s="95" t="s">
        <v>345</v>
      </c>
    </row>
    <row r="7001" spans="1:7">
      <c r="A7001" s="95" t="s">
        <v>848</v>
      </c>
      <c r="D7001" s="95" t="s">
        <v>345</v>
      </c>
      <c r="E7001" s="95">
        <v>220</v>
      </c>
      <c r="G7001" s="95" t="s">
        <v>345</v>
      </c>
    </row>
    <row r="7002" spans="1:7">
      <c r="A7002" s="95" t="s">
        <v>2871</v>
      </c>
      <c r="D7002" s="95" t="s">
        <v>1958</v>
      </c>
      <c r="F7002" s="96">
        <v>4000</v>
      </c>
      <c r="G7002" s="95" t="s">
        <v>345</v>
      </c>
    </row>
    <row r="7003" spans="1:7">
      <c r="A7003" s="95" t="s">
        <v>2872</v>
      </c>
      <c r="D7003" s="95" t="s">
        <v>1958</v>
      </c>
      <c r="F7003" s="96">
        <v>9000</v>
      </c>
      <c r="G7003" s="95" t="s">
        <v>345</v>
      </c>
    </row>
    <row r="7004" spans="1:7">
      <c r="A7004" s="95" t="s">
        <v>850</v>
      </c>
      <c r="D7004" s="95" t="s">
        <v>345</v>
      </c>
      <c r="E7004" s="96">
        <v>11000</v>
      </c>
      <c r="G7004" s="95" t="s">
        <v>345</v>
      </c>
    </row>
    <row r="7005" spans="1:7">
      <c r="A7005" s="95" t="s">
        <v>850</v>
      </c>
      <c r="D7005" s="95" t="s">
        <v>345</v>
      </c>
      <c r="E7005" s="96">
        <v>11000</v>
      </c>
      <c r="G7005" s="95" t="s">
        <v>345</v>
      </c>
    </row>
    <row r="7006" spans="1:7">
      <c r="A7006" s="95" t="s">
        <v>851</v>
      </c>
      <c r="D7006" s="95" t="s">
        <v>345</v>
      </c>
      <c r="E7006" s="96">
        <v>55638</v>
      </c>
      <c r="G7006" s="95" t="s">
        <v>345</v>
      </c>
    </row>
    <row r="7007" spans="1:7">
      <c r="A7007" s="95" t="s">
        <v>2179</v>
      </c>
      <c r="D7007" s="95" t="s">
        <v>9315</v>
      </c>
      <c r="F7007" s="96">
        <v>10000</v>
      </c>
      <c r="G7007" s="95" t="s">
        <v>345</v>
      </c>
    </row>
    <row r="7008" spans="1:7">
      <c r="A7008" s="95" t="s">
        <v>2180</v>
      </c>
      <c r="D7008" s="95" t="s">
        <v>9315</v>
      </c>
      <c r="F7008" s="96">
        <v>25540</v>
      </c>
      <c r="G7008" s="95" t="s">
        <v>345</v>
      </c>
    </row>
    <row r="7009" spans="1:7">
      <c r="A7009" s="95" t="s">
        <v>2873</v>
      </c>
      <c r="D7009" s="95" t="s">
        <v>562</v>
      </c>
      <c r="F7009" s="96">
        <v>19500</v>
      </c>
      <c r="G7009" s="95" t="s">
        <v>345</v>
      </c>
    </row>
    <row r="7010" spans="1:7">
      <c r="A7010" s="95" t="s">
        <v>2874</v>
      </c>
      <c r="D7010" s="95" t="s">
        <v>415</v>
      </c>
      <c r="F7010" s="96">
        <v>49000</v>
      </c>
      <c r="G7010" s="95" t="s">
        <v>345</v>
      </c>
    </row>
    <row r="7011" spans="1:7">
      <c r="A7011" s="95" t="s">
        <v>2875</v>
      </c>
      <c r="D7011" s="95" t="s">
        <v>400</v>
      </c>
      <c r="F7011" s="96">
        <v>43420</v>
      </c>
      <c r="G7011" s="96">
        <v>44607861</v>
      </c>
    </row>
    <row r="7012" spans="1:7">
      <c r="A7012" s="95" t="s">
        <v>2876</v>
      </c>
      <c r="D7012" s="95" t="s">
        <v>9315</v>
      </c>
      <c r="F7012" s="96">
        <v>13100</v>
      </c>
      <c r="G7012" s="95" t="s">
        <v>345</v>
      </c>
    </row>
    <row r="7013" spans="1:7">
      <c r="A7013" s="95" t="s">
        <v>2877</v>
      </c>
      <c r="D7013" s="95" t="s">
        <v>415</v>
      </c>
      <c r="F7013" s="96">
        <v>28000</v>
      </c>
      <c r="G7013" s="95" t="s">
        <v>345</v>
      </c>
    </row>
    <row r="7014" spans="1:7">
      <c r="A7014" s="95" t="s">
        <v>2878</v>
      </c>
      <c r="D7014" s="95" t="s">
        <v>400</v>
      </c>
      <c r="F7014" s="96">
        <v>6000</v>
      </c>
      <c r="G7014" s="95" t="s">
        <v>345</v>
      </c>
    </row>
    <row r="7015" spans="1:7">
      <c r="A7015" s="95" t="s">
        <v>2878</v>
      </c>
      <c r="D7015" s="95" t="s">
        <v>400</v>
      </c>
      <c r="F7015" s="96">
        <v>40000</v>
      </c>
      <c r="G7015" s="95" t="s">
        <v>345</v>
      </c>
    </row>
    <row r="7016" spans="1:7">
      <c r="A7016" s="95" t="s">
        <v>2878</v>
      </c>
      <c r="D7016" s="95" t="s">
        <v>400</v>
      </c>
      <c r="F7016" s="96">
        <v>68000</v>
      </c>
      <c r="G7016" s="95" t="s">
        <v>345</v>
      </c>
    </row>
    <row r="7017" spans="1:7">
      <c r="A7017" s="95" t="s">
        <v>2878</v>
      </c>
      <c r="D7017" s="95" t="s">
        <v>400</v>
      </c>
      <c r="F7017" s="96">
        <v>36000</v>
      </c>
      <c r="G7017" s="95" t="s">
        <v>345</v>
      </c>
    </row>
    <row r="7018" spans="1:7">
      <c r="A7018" s="95" t="s">
        <v>2878</v>
      </c>
      <c r="D7018" s="95" t="s">
        <v>400</v>
      </c>
      <c r="F7018" s="96">
        <v>36000</v>
      </c>
      <c r="G7018" s="95" t="s">
        <v>345</v>
      </c>
    </row>
    <row r="7019" spans="1:7">
      <c r="A7019" s="95" t="s">
        <v>2878</v>
      </c>
      <c r="D7019" s="95" t="s">
        <v>400</v>
      </c>
      <c r="F7019" s="96">
        <v>38000</v>
      </c>
      <c r="G7019" s="95" t="s">
        <v>345</v>
      </c>
    </row>
    <row r="7020" spans="1:7">
      <c r="A7020" s="95" t="s">
        <v>2878</v>
      </c>
      <c r="D7020" s="95" t="s">
        <v>400</v>
      </c>
      <c r="F7020" s="96">
        <v>29300</v>
      </c>
      <c r="G7020" s="95" t="s">
        <v>345</v>
      </c>
    </row>
    <row r="7021" spans="1:7">
      <c r="A7021" s="95" t="s">
        <v>2878</v>
      </c>
      <c r="D7021" s="95" t="s">
        <v>400</v>
      </c>
      <c r="F7021" s="96">
        <v>32000</v>
      </c>
      <c r="G7021" s="95" t="s">
        <v>345</v>
      </c>
    </row>
    <row r="7022" spans="1:7">
      <c r="A7022" s="95" t="s">
        <v>2878</v>
      </c>
      <c r="D7022" s="95" t="s">
        <v>400</v>
      </c>
      <c r="F7022" s="96">
        <v>20000</v>
      </c>
      <c r="G7022" s="95" t="s">
        <v>345</v>
      </c>
    </row>
    <row r="7023" spans="1:7">
      <c r="A7023" s="95" t="s">
        <v>2878</v>
      </c>
      <c r="D7023" s="95" t="s">
        <v>400</v>
      </c>
      <c r="F7023" s="96">
        <v>71000</v>
      </c>
      <c r="G7023" s="95" t="s">
        <v>345</v>
      </c>
    </row>
    <row r="7024" spans="1:7">
      <c r="A7024" s="95" t="s">
        <v>852</v>
      </c>
      <c r="D7024" s="95" t="s">
        <v>345</v>
      </c>
      <c r="E7024" s="96">
        <v>3740</v>
      </c>
      <c r="G7024" s="95" t="s">
        <v>345</v>
      </c>
    </row>
    <row r="7025" spans="1:7">
      <c r="A7025" s="95" t="s">
        <v>853</v>
      </c>
      <c r="D7025" s="95" t="s">
        <v>345</v>
      </c>
      <c r="E7025" s="96">
        <v>587824</v>
      </c>
      <c r="G7025" s="95" t="s">
        <v>345</v>
      </c>
    </row>
    <row r="7026" spans="1:7">
      <c r="A7026" s="95" t="s">
        <v>853</v>
      </c>
      <c r="D7026" s="95" t="s">
        <v>345</v>
      </c>
      <c r="E7026" s="96">
        <v>-174143</v>
      </c>
      <c r="G7026" s="95" t="s">
        <v>345</v>
      </c>
    </row>
    <row r="7027" spans="1:7">
      <c r="A7027" s="95" t="s">
        <v>853</v>
      </c>
      <c r="D7027" s="95" t="s">
        <v>345</v>
      </c>
      <c r="E7027" s="95">
        <v>660</v>
      </c>
      <c r="G7027" s="95" t="s">
        <v>345</v>
      </c>
    </row>
    <row r="7028" spans="1:7">
      <c r="A7028" s="95" t="s">
        <v>2879</v>
      </c>
      <c r="D7028" s="95" t="s">
        <v>393</v>
      </c>
      <c r="F7028" s="96">
        <v>59000</v>
      </c>
      <c r="G7028" s="95" t="s">
        <v>345</v>
      </c>
    </row>
    <row r="7029" spans="1:7">
      <c r="A7029" s="95" t="s">
        <v>2879</v>
      </c>
      <c r="D7029" s="95" t="s">
        <v>562</v>
      </c>
      <c r="F7029" s="96">
        <v>22000</v>
      </c>
      <c r="G7029" s="95" t="s">
        <v>345</v>
      </c>
    </row>
    <row r="7030" spans="1:7">
      <c r="A7030" s="95" t="s">
        <v>2879</v>
      </c>
      <c r="D7030" s="95" t="s">
        <v>349</v>
      </c>
      <c r="F7030" s="96">
        <v>16392</v>
      </c>
      <c r="G7030" s="95" t="s">
        <v>345</v>
      </c>
    </row>
    <row r="7031" spans="1:7">
      <c r="A7031" s="95" t="s">
        <v>854</v>
      </c>
      <c r="D7031" s="95" t="s">
        <v>345</v>
      </c>
      <c r="E7031" s="96">
        <v>5500000</v>
      </c>
      <c r="G7031" s="95" t="s">
        <v>345</v>
      </c>
    </row>
    <row r="7032" spans="1:7">
      <c r="A7032" s="95" t="s">
        <v>854</v>
      </c>
      <c r="D7032" s="95" t="s">
        <v>345</v>
      </c>
      <c r="E7032" s="96">
        <v>371250</v>
      </c>
      <c r="G7032" s="95" t="s">
        <v>345</v>
      </c>
    </row>
    <row r="7033" spans="1:7">
      <c r="A7033" s="95" t="s">
        <v>854</v>
      </c>
      <c r="D7033" s="95" t="s">
        <v>345</v>
      </c>
      <c r="E7033" s="96">
        <v>2200000</v>
      </c>
      <c r="G7033" s="95" t="s">
        <v>345</v>
      </c>
    </row>
    <row r="7034" spans="1:7">
      <c r="A7034" s="95" t="s">
        <v>854</v>
      </c>
      <c r="D7034" s="95" t="s">
        <v>345</v>
      </c>
      <c r="E7034" s="96">
        <v>797500</v>
      </c>
      <c r="G7034" s="95" t="s">
        <v>345</v>
      </c>
    </row>
    <row r="7035" spans="1:7">
      <c r="A7035" s="95" t="s">
        <v>858</v>
      </c>
      <c r="D7035" s="95" t="s">
        <v>345</v>
      </c>
      <c r="E7035" s="96">
        <v>16364</v>
      </c>
      <c r="G7035" s="95" t="s">
        <v>345</v>
      </c>
    </row>
    <row r="7036" spans="1:7">
      <c r="A7036" s="95" t="s">
        <v>2060</v>
      </c>
      <c r="D7036" s="95" t="s">
        <v>9315</v>
      </c>
      <c r="F7036" s="96">
        <v>18800</v>
      </c>
      <c r="G7036" s="95" t="s">
        <v>345</v>
      </c>
    </row>
    <row r="7037" spans="1:7">
      <c r="A7037" s="95" t="s">
        <v>2880</v>
      </c>
      <c r="D7037" s="95" t="s">
        <v>562</v>
      </c>
      <c r="F7037" s="96">
        <v>5800</v>
      </c>
      <c r="G7037" s="96">
        <v>35844058</v>
      </c>
    </row>
    <row r="7038" spans="1:7">
      <c r="A7038" s="95" t="s">
        <v>859</v>
      </c>
      <c r="D7038" s="95" t="s">
        <v>345</v>
      </c>
      <c r="E7038" s="96">
        <v>2640</v>
      </c>
      <c r="G7038" s="95" t="s">
        <v>345</v>
      </c>
    </row>
    <row r="7039" spans="1:7">
      <c r="A7039" s="95" t="s">
        <v>2881</v>
      </c>
      <c r="D7039" s="95" t="s">
        <v>393</v>
      </c>
      <c r="F7039" s="96">
        <v>30000</v>
      </c>
      <c r="G7039" s="95" t="s">
        <v>345</v>
      </c>
    </row>
    <row r="7040" spans="1:7">
      <c r="A7040" s="95" t="s">
        <v>2061</v>
      </c>
      <c r="D7040" s="95" t="s">
        <v>9315</v>
      </c>
      <c r="F7040" s="96">
        <v>10400</v>
      </c>
      <c r="G7040" s="95" t="s">
        <v>345</v>
      </c>
    </row>
    <row r="7041" spans="1:7">
      <c r="A7041" s="95" t="s">
        <v>2062</v>
      </c>
      <c r="D7041" s="95" t="s">
        <v>9315</v>
      </c>
      <c r="F7041" s="96">
        <v>16000</v>
      </c>
      <c r="G7041" s="95" t="s">
        <v>345</v>
      </c>
    </row>
    <row r="7042" spans="1:7">
      <c r="A7042" s="95" t="s">
        <v>2882</v>
      </c>
      <c r="D7042" s="95" t="s">
        <v>400</v>
      </c>
      <c r="F7042" s="96">
        <v>3000</v>
      </c>
      <c r="G7042" s="95" t="s">
        <v>345</v>
      </c>
    </row>
    <row r="7043" spans="1:7">
      <c r="A7043" s="95" t="s">
        <v>2882</v>
      </c>
      <c r="D7043" s="95" t="s">
        <v>400</v>
      </c>
      <c r="F7043" s="96">
        <v>43850</v>
      </c>
      <c r="G7043" s="96">
        <v>35944668</v>
      </c>
    </row>
    <row r="7044" spans="1:7">
      <c r="A7044" s="95" t="s">
        <v>2883</v>
      </c>
      <c r="D7044" s="95" t="s">
        <v>400</v>
      </c>
      <c r="F7044" s="96">
        <v>20000</v>
      </c>
      <c r="G7044" s="95" t="s">
        <v>345</v>
      </c>
    </row>
    <row r="7045" spans="1:7">
      <c r="A7045" s="95" t="s">
        <v>860</v>
      </c>
      <c r="D7045" s="95" t="s">
        <v>345</v>
      </c>
      <c r="E7045" s="96">
        <v>1100</v>
      </c>
      <c r="G7045" s="95" t="s">
        <v>345</v>
      </c>
    </row>
    <row r="7046" spans="1:7">
      <c r="A7046" s="95" t="s">
        <v>2063</v>
      </c>
      <c r="D7046" s="95" t="s">
        <v>479</v>
      </c>
      <c r="F7046" s="96">
        <v>1760000</v>
      </c>
      <c r="G7046" s="96">
        <v>37723568</v>
      </c>
    </row>
    <row r="7047" spans="1:7">
      <c r="A7047" s="95" t="s">
        <v>2884</v>
      </c>
      <c r="D7047" s="95" t="s">
        <v>9315</v>
      </c>
      <c r="F7047" s="96">
        <v>18000</v>
      </c>
      <c r="G7047" s="95" t="s">
        <v>345</v>
      </c>
    </row>
    <row r="7048" spans="1:7">
      <c r="A7048" s="95" t="s">
        <v>2885</v>
      </c>
      <c r="D7048" s="95" t="s">
        <v>415</v>
      </c>
      <c r="F7048" s="96">
        <v>38500</v>
      </c>
      <c r="G7048" s="95" t="s">
        <v>345</v>
      </c>
    </row>
    <row r="7049" spans="1:7">
      <c r="A7049" s="95" t="s">
        <v>2886</v>
      </c>
      <c r="D7049" s="95" t="s">
        <v>400</v>
      </c>
      <c r="F7049" s="96">
        <v>2400</v>
      </c>
      <c r="G7049" s="95" t="s">
        <v>345</v>
      </c>
    </row>
    <row r="7050" spans="1:7">
      <c r="A7050" s="95" t="s">
        <v>2886</v>
      </c>
      <c r="D7050" s="95" t="s">
        <v>400</v>
      </c>
      <c r="F7050" s="96">
        <v>52000</v>
      </c>
      <c r="G7050" s="95" t="s">
        <v>345</v>
      </c>
    </row>
    <row r="7051" spans="1:7">
      <c r="A7051" s="95" t="s">
        <v>2886</v>
      </c>
      <c r="D7051" s="95" t="s">
        <v>400</v>
      </c>
      <c r="F7051" s="96">
        <v>28800</v>
      </c>
      <c r="G7051" s="95" t="s">
        <v>345</v>
      </c>
    </row>
    <row r="7052" spans="1:7">
      <c r="A7052" s="95" t="s">
        <v>2886</v>
      </c>
      <c r="D7052" s="95" t="s">
        <v>400</v>
      </c>
      <c r="F7052" s="96">
        <v>9300</v>
      </c>
      <c r="G7052" s="95" t="s">
        <v>345</v>
      </c>
    </row>
    <row r="7053" spans="1:7">
      <c r="A7053" s="95" t="s">
        <v>2886</v>
      </c>
      <c r="D7053" s="95" t="s">
        <v>400</v>
      </c>
      <c r="F7053" s="96">
        <v>35000</v>
      </c>
      <c r="G7053" s="95" t="s">
        <v>345</v>
      </c>
    </row>
    <row r="7054" spans="1:7">
      <c r="A7054" s="95" t="s">
        <v>2886</v>
      </c>
      <c r="D7054" s="95" t="s">
        <v>400</v>
      </c>
      <c r="F7054" s="96">
        <v>38000</v>
      </c>
      <c r="G7054" s="95" t="s">
        <v>345</v>
      </c>
    </row>
    <row r="7055" spans="1:7">
      <c r="A7055" s="95" t="s">
        <v>2886</v>
      </c>
      <c r="D7055" s="95" t="s">
        <v>400</v>
      </c>
      <c r="F7055" s="96">
        <v>19800</v>
      </c>
      <c r="G7055" s="95" t="s">
        <v>345</v>
      </c>
    </row>
    <row r="7056" spans="1:7">
      <c r="A7056" s="95" t="s">
        <v>2886</v>
      </c>
      <c r="D7056" s="95" t="s">
        <v>400</v>
      </c>
      <c r="F7056" s="96">
        <v>35000</v>
      </c>
      <c r="G7056" s="95" t="s">
        <v>345</v>
      </c>
    </row>
    <row r="7057" spans="1:7">
      <c r="A7057" s="95" t="s">
        <v>2886</v>
      </c>
      <c r="D7057" s="95" t="s">
        <v>400</v>
      </c>
      <c r="F7057" s="96">
        <v>32000</v>
      </c>
      <c r="G7057" s="95" t="s">
        <v>345</v>
      </c>
    </row>
    <row r="7058" spans="1:7">
      <c r="A7058" s="95" t="s">
        <v>2886</v>
      </c>
      <c r="D7058" s="95" t="s">
        <v>400</v>
      </c>
      <c r="F7058" s="96">
        <v>3570</v>
      </c>
      <c r="G7058" s="95" t="s">
        <v>345</v>
      </c>
    </row>
    <row r="7059" spans="1:7">
      <c r="A7059" s="95" t="s">
        <v>2886</v>
      </c>
      <c r="D7059" s="95" t="s">
        <v>400</v>
      </c>
      <c r="F7059" s="96">
        <v>9520</v>
      </c>
      <c r="G7059" s="95" t="s">
        <v>345</v>
      </c>
    </row>
    <row r="7060" spans="1:7">
      <c r="A7060" s="95" t="s">
        <v>2886</v>
      </c>
      <c r="D7060" s="95" t="s">
        <v>400</v>
      </c>
      <c r="F7060" s="96">
        <v>13200</v>
      </c>
      <c r="G7060" s="95" t="s">
        <v>345</v>
      </c>
    </row>
    <row r="7061" spans="1:7">
      <c r="A7061" s="95" t="s">
        <v>861</v>
      </c>
      <c r="D7061" s="95" t="s">
        <v>345</v>
      </c>
      <c r="E7061" s="96">
        <v>2640</v>
      </c>
      <c r="G7061" s="95" t="s">
        <v>345</v>
      </c>
    </row>
    <row r="7062" spans="1:7">
      <c r="A7062" s="95" t="s">
        <v>862</v>
      </c>
      <c r="D7062" s="95" t="s">
        <v>345</v>
      </c>
      <c r="E7062" s="96">
        <v>222691</v>
      </c>
      <c r="G7062" s="95" t="s">
        <v>345</v>
      </c>
    </row>
    <row r="7063" spans="1:7">
      <c r="A7063" s="95" t="s">
        <v>862</v>
      </c>
      <c r="D7063" s="95" t="s">
        <v>345</v>
      </c>
      <c r="E7063" s="95">
        <v>220</v>
      </c>
      <c r="G7063" s="95" t="s">
        <v>345</v>
      </c>
    </row>
    <row r="7064" spans="1:7">
      <c r="A7064" s="95" t="s">
        <v>862</v>
      </c>
      <c r="D7064" s="95" t="s">
        <v>345</v>
      </c>
      <c r="E7064" s="96">
        <v>-63873</v>
      </c>
      <c r="G7064" s="95" t="s">
        <v>345</v>
      </c>
    </row>
    <row r="7065" spans="1:7">
      <c r="A7065" s="95" t="s">
        <v>2183</v>
      </c>
      <c r="D7065" s="95" t="s">
        <v>9315</v>
      </c>
      <c r="F7065" s="96">
        <v>2000</v>
      </c>
      <c r="G7065" s="95" t="s">
        <v>345</v>
      </c>
    </row>
    <row r="7066" spans="1:7">
      <c r="A7066" s="95" t="s">
        <v>863</v>
      </c>
      <c r="D7066" s="95" t="s">
        <v>345</v>
      </c>
      <c r="E7066" s="96">
        <v>1485780</v>
      </c>
      <c r="G7066" s="95" t="s">
        <v>345</v>
      </c>
    </row>
    <row r="7067" spans="1:7">
      <c r="A7067" s="95" t="s">
        <v>863</v>
      </c>
      <c r="D7067" s="95" t="s">
        <v>345</v>
      </c>
      <c r="E7067" s="96">
        <v>35200</v>
      </c>
      <c r="G7067" s="95" t="s">
        <v>345</v>
      </c>
    </row>
    <row r="7068" spans="1:7">
      <c r="A7068" s="95" t="s">
        <v>863</v>
      </c>
      <c r="D7068" s="95" t="s">
        <v>345</v>
      </c>
      <c r="E7068" s="96">
        <v>990000</v>
      </c>
      <c r="G7068" s="95" t="s">
        <v>345</v>
      </c>
    </row>
    <row r="7069" spans="1:7">
      <c r="A7069" s="95" t="s">
        <v>863</v>
      </c>
      <c r="D7069" s="95" t="s">
        <v>345</v>
      </c>
      <c r="E7069" s="96">
        <v>1760000</v>
      </c>
      <c r="G7069" s="95" t="s">
        <v>345</v>
      </c>
    </row>
    <row r="7070" spans="1:7">
      <c r="A7070" s="95" t="s">
        <v>863</v>
      </c>
      <c r="D7070" s="95" t="s">
        <v>345</v>
      </c>
      <c r="E7070" s="96">
        <v>1650000</v>
      </c>
      <c r="G7070" s="95" t="s">
        <v>345</v>
      </c>
    </row>
    <row r="7071" spans="1:7">
      <c r="A7071" s="95" t="s">
        <v>863</v>
      </c>
      <c r="D7071" s="95" t="s">
        <v>345</v>
      </c>
      <c r="E7071" s="96">
        <v>11000</v>
      </c>
      <c r="G7071" s="95" t="s">
        <v>345</v>
      </c>
    </row>
    <row r="7072" spans="1:7">
      <c r="A7072" s="95" t="s">
        <v>863</v>
      </c>
      <c r="D7072" s="95" t="s">
        <v>345</v>
      </c>
      <c r="E7072" s="96">
        <v>88000</v>
      </c>
      <c r="G7072" s="95" t="s">
        <v>345</v>
      </c>
    </row>
    <row r="7073" spans="1:7">
      <c r="A7073" s="95" t="s">
        <v>863</v>
      </c>
      <c r="D7073" s="95" t="s">
        <v>345</v>
      </c>
      <c r="E7073" s="96">
        <v>110000</v>
      </c>
      <c r="G7073" s="95" t="s">
        <v>345</v>
      </c>
    </row>
    <row r="7074" spans="1:7">
      <c r="A7074" s="95" t="s">
        <v>863</v>
      </c>
      <c r="D7074" s="95" t="s">
        <v>345</v>
      </c>
      <c r="E7074" s="96">
        <v>38110</v>
      </c>
      <c r="G7074" s="95" t="s">
        <v>345</v>
      </c>
    </row>
    <row r="7075" spans="1:7">
      <c r="A7075" s="95" t="s">
        <v>863</v>
      </c>
      <c r="D7075" s="95" t="s">
        <v>345</v>
      </c>
      <c r="E7075" s="96">
        <v>11000</v>
      </c>
      <c r="G7075" s="95" t="s">
        <v>345</v>
      </c>
    </row>
    <row r="7076" spans="1:7">
      <c r="A7076" s="95" t="s">
        <v>863</v>
      </c>
      <c r="D7076" s="95" t="s">
        <v>345</v>
      </c>
      <c r="E7076" s="96">
        <v>11000</v>
      </c>
      <c r="G7076" s="95" t="s">
        <v>345</v>
      </c>
    </row>
    <row r="7077" spans="1:7">
      <c r="A7077" s="95" t="s">
        <v>863</v>
      </c>
      <c r="D7077" s="95" t="s">
        <v>345</v>
      </c>
      <c r="E7077" s="96">
        <v>11000</v>
      </c>
      <c r="G7077" s="95" t="s">
        <v>345</v>
      </c>
    </row>
    <row r="7078" spans="1:7">
      <c r="A7078" s="95" t="s">
        <v>863</v>
      </c>
      <c r="D7078" s="95" t="s">
        <v>345</v>
      </c>
      <c r="E7078" s="96">
        <v>10030</v>
      </c>
      <c r="G7078" s="95" t="s">
        <v>345</v>
      </c>
    </row>
    <row r="7079" spans="1:7">
      <c r="A7079" s="95" t="s">
        <v>863</v>
      </c>
      <c r="D7079" s="95" t="s">
        <v>345</v>
      </c>
      <c r="E7079" s="96">
        <v>43160</v>
      </c>
      <c r="G7079" s="95" t="s">
        <v>345</v>
      </c>
    </row>
    <row r="7080" spans="1:7">
      <c r="A7080" s="95" t="s">
        <v>866</v>
      </c>
      <c r="D7080" s="95" t="s">
        <v>345</v>
      </c>
      <c r="E7080" s="96">
        <v>26066</v>
      </c>
      <c r="G7080" s="95" t="s">
        <v>345</v>
      </c>
    </row>
    <row r="7081" spans="1:7">
      <c r="A7081" s="95" t="s">
        <v>866</v>
      </c>
      <c r="D7081" s="95" t="s">
        <v>345</v>
      </c>
      <c r="E7081" s="96">
        <v>2124</v>
      </c>
      <c r="G7081" s="95" t="s">
        <v>345</v>
      </c>
    </row>
    <row r="7082" spans="1:7">
      <c r="A7082" s="95" t="s">
        <v>2887</v>
      </c>
      <c r="D7082" s="95" t="s">
        <v>393</v>
      </c>
      <c r="F7082" s="96">
        <v>73000</v>
      </c>
      <c r="G7082" s="95" t="s">
        <v>345</v>
      </c>
    </row>
    <row r="7083" spans="1:7">
      <c r="A7083" s="95" t="s">
        <v>2888</v>
      </c>
      <c r="D7083" s="95" t="s">
        <v>393</v>
      </c>
      <c r="F7083" s="96">
        <v>40000</v>
      </c>
      <c r="G7083" s="95" t="s">
        <v>345</v>
      </c>
    </row>
    <row r="7084" spans="1:7">
      <c r="A7084" s="95" t="s">
        <v>2889</v>
      </c>
      <c r="D7084" s="95" t="s">
        <v>349</v>
      </c>
      <c r="F7084" s="96">
        <v>70700</v>
      </c>
      <c r="G7084" s="95" t="s">
        <v>345</v>
      </c>
    </row>
    <row r="7085" spans="1:7">
      <c r="A7085" s="95" t="s">
        <v>2890</v>
      </c>
      <c r="D7085" s="95" t="s">
        <v>1958</v>
      </c>
      <c r="F7085" s="96">
        <v>2500</v>
      </c>
      <c r="G7085" s="95" t="s">
        <v>345</v>
      </c>
    </row>
    <row r="7086" spans="1:7">
      <c r="A7086" s="95" t="s">
        <v>2891</v>
      </c>
      <c r="D7086" s="95" t="s">
        <v>1958</v>
      </c>
      <c r="F7086" s="96">
        <v>9500</v>
      </c>
      <c r="G7086" s="95" t="s">
        <v>345</v>
      </c>
    </row>
    <row r="7087" spans="1:7">
      <c r="A7087" s="95" t="s">
        <v>2891</v>
      </c>
      <c r="D7087" s="95" t="s">
        <v>1958</v>
      </c>
      <c r="F7087" s="96">
        <v>33000</v>
      </c>
      <c r="G7087" s="95" t="s">
        <v>345</v>
      </c>
    </row>
    <row r="7088" spans="1:7">
      <c r="A7088" s="95" t="s">
        <v>2891</v>
      </c>
      <c r="D7088" s="95" t="s">
        <v>1958</v>
      </c>
      <c r="F7088" s="96">
        <v>13650</v>
      </c>
      <c r="G7088" s="95" t="s">
        <v>345</v>
      </c>
    </row>
    <row r="7089" spans="1:7">
      <c r="A7089" s="95" t="s">
        <v>2892</v>
      </c>
      <c r="D7089" s="95" t="s">
        <v>562</v>
      </c>
      <c r="F7089" s="96">
        <v>7300</v>
      </c>
      <c r="G7089" s="95" t="s">
        <v>345</v>
      </c>
    </row>
    <row r="7090" spans="1:7">
      <c r="A7090" s="95" t="s">
        <v>2892</v>
      </c>
      <c r="D7090" s="95" t="s">
        <v>562</v>
      </c>
      <c r="F7090" s="96">
        <v>40000</v>
      </c>
      <c r="G7090" s="95" t="s">
        <v>345</v>
      </c>
    </row>
    <row r="7091" spans="1:7">
      <c r="A7091" s="95" t="s">
        <v>2893</v>
      </c>
      <c r="D7091" s="95" t="s">
        <v>562</v>
      </c>
      <c r="F7091" s="96">
        <v>30000</v>
      </c>
      <c r="G7091" s="96">
        <v>31936160</v>
      </c>
    </row>
    <row r="7092" spans="1:7">
      <c r="A7092" s="95" t="s">
        <v>2894</v>
      </c>
      <c r="D7092" s="95" t="s">
        <v>9315</v>
      </c>
      <c r="F7092" s="96">
        <v>16000</v>
      </c>
      <c r="G7092" s="95" t="s">
        <v>345</v>
      </c>
    </row>
    <row r="7093" spans="1:7">
      <c r="A7093" s="95" t="s">
        <v>2895</v>
      </c>
      <c r="D7093" s="95" t="s">
        <v>9315</v>
      </c>
      <c r="F7093" s="96">
        <v>50000</v>
      </c>
      <c r="G7093" s="95" t="s">
        <v>345</v>
      </c>
    </row>
    <row r="7094" spans="1:7">
      <c r="A7094" s="95" t="s">
        <v>2896</v>
      </c>
      <c r="D7094" s="95" t="s">
        <v>400</v>
      </c>
      <c r="F7094" s="96">
        <v>40000</v>
      </c>
      <c r="G7094" s="95" t="s">
        <v>345</v>
      </c>
    </row>
    <row r="7095" spans="1:7">
      <c r="A7095" s="95" t="s">
        <v>2896</v>
      </c>
      <c r="D7095" s="95" t="s">
        <v>400</v>
      </c>
      <c r="F7095" s="96">
        <v>56000</v>
      </c>
      <c r="G7095" s="95" t="s">
        <v>345</v>
      </c>
    </row>
    <row r="7096" spans="1:7">
      <c r="A7096" s="95" t="s">
        <v>2896</v>
      </c>
      <c r="D7096" s="95" t="s">
        <v>400</v>
      </c>
      <c r="F7096" s="96">
        <v>6900</v>
      </c>
      <c r="G7096" s="95" t="s">
        <v>345</v>
      </c>
    </row>
    <row r="7097" spans="1:7">
      <c r="A7097" s="95" t="s">
        <v>2896</v>
      </c>
      <c r="D7097" s="95" t="s">
        <v>400</v>
      </c>
      <c r="F7097" s="96">
        <v>22000</v>
      </c>
      <c r="G7097" s="95" t="s">
        <v>345</v>
      </c>
    </row>
    <row r="7098" spans="1:7">
      <c r="A7098" s="95" t="s">
        <v>2896</v>
      </c>
      <c r="D7098" s="95" t="s">
        <v>400</v>
      </c>
      <c r="F7098" s="96">
        <v>36000</v>
      </c>
      <c r="G7098" s="95" t="s">
        <v>345</v>
      </c>
    </row>
    <row r="7099" spans="1:7">
      <c r="A7099" s="95" t="s">
        <v>2896</v>
      </c>
      <c r="D7099" s="95" t="s">
        <v>400</v>
      </c>
      <c r="F7099" s="96">
        <v>39500</v>
      </c>
      <c r="G7099" s="95" t="s">
        <v>345</v>
      </c>
    </row>
    <row r="7100" spans="1:7">
      <c r="A7100" s="95" t="s">
        <v>2896</v>
      </c>
      <c r="D7100" s="95" t="s">
        <v>400</v>
      </c>
      <c r="F7100" s="96">
        <v>30000</v>
      </c>
      <c r="G7100" s="95" t="s">
        <v>345</v>
      </c>
    </row>
    <row r="7101" spans="1:7">
      <c r="A7101" s="95" t="s">
        <v>2896</v>
      </c>
      <c r="D7101" s="95" t="s">
        <v>400</v>
      </c>
      <c r="F7101" s="96">
        <v>24000</v>
      </c>
      <c r="G7101" s="95" t="s">
        <v>345</v>
      </c>
    </row>
    <row r="7102" spans="1:7">
      <c r="A7102" s="95" t="s">
        <v>2896</v>
      </c>
      <c r="D7102" s="95" t="s">
        <v>400</v>
      </c>
      <c r="F7102" s="96">
        <v>73800</v>
      </c>
      <c r="G7102" s="95" t="s">
        <v>345</v>
      </c>
    </row>
    <row r="7103" spans="1:7">
      <c r="A7103" s="95" t="s">
        <v>2896</v>
      </c>
      <c r="D7103" s="95" t="s">
        <v>400</v>
      </c>
      <c r="F7103" s="96">
        <v>21090</v>
      </c>
      <c r="G7103" s="95" t="s">
        <v>345</v>
      </c>
    </row>
    <row r="7104" spans="1:7">
      <c r="A7104" s="95" t="s">
        <v>2897</v>
      </c>
      <c r="D7104" s="95" t="s">
        <v>415</v>
      </c>
      <c r="F7104" s="96">
        <v>2700</v>
      </c>
      <c r="G7104" s="95" t="s">
        <v>345</v>
      </c>
    </row>
    <row r="7105" spans="1:7">
      <c r="A7105" s="95" t="s">
        <v>2898</v>
      </c>
      <c r="D7105" s="95" t="s">
        <v>415</v>
      </c>
      <c r="F7105" s="96">
        <v>49000</v>
      </c>
      <c r="G7105" s="95" t="s">
        <v>345</v>
      </c>
    </row>
    <row r="7106" spans="1:7">
      <c r="A7106" s="95" t="s">
        <v>2898</v>
      </c>
      <c r="D7106" s="95" t="s">
        <v>415</v>
      </c>
      <c r="E7106" s="96">
        <v>1617</v>
      </c>
      <c r="G7106" s="95" t="s">
        <v>345</v>
      </c>
    </row>
    <row r="7107" spans="1:7">
      <c r="A7107" s="95" t="s">
        <v>2899</v>
      </c>
      <c r="D7107" s="95" t="s">
        <v>415</v>
      </c>
      <c r="F7107" s="96">
        <v>7750</v>
      </c>
      <c r="G7107" s="95" t="s">
        <v>345</v>
      </c>
    </row>
    <row r="7108" spans="1:7">
      <c r="A7108" s="95" t="s">
        <v>868</v>
      </c>
      <c r="D7108" s="95" t="s">
        <v>345</v>
      </c>
      <c r="E7108" s="96">
        <v>3520</v>
      </c>
      <c r="G7108" s="95" t="s">
        <v>345</v>
      </c>
    </row>
    <row r="7109" spans="1:7">
      <c r="A7109" s="95" t="s">
        <v>2065</v>
      </c>
      <c r="D7109" s="95" t="s">
        <v>9315</v>
      </c>
      <c r="F7109" s="96">
        <v>60890</v>
      </c>
      <c r="G7109" s="95" t="s">
        <v>345</v>
      </c>
    </row>
    <row r="7110" spans="1:7">
      <c r="A7110" s="95" t="s">
        <v>2184</v>
      </c>
      <c r="D7110" s="95" t="s">
        <v>9315</v>
      </c>
      <c r="F7110" s="96">
        <v>24980</v>
      </c>
      <c r="G7110" s="95" t="s">
        <v>345</v>
      </c>
    </row>
    <row r="7111" spans="1:7">
      <c r="A7111" s="95" t="s">
        <v>2185</v>
      </c>
      <c r="D7111" s="95" t="s">
        <v>9315</v>
      </c>
      <c r="F7111" s="96">
        <v>70000</v>
      </c>
      <c r="G7111" s="95" t="s">
        <v>345</v>
      </c>
    </row>
    <row r="7112" spans="1:7">
      <c r="A7112" s="95" t="s">
        <v>869</v>
      </c>
      <c r="D7112" s="95" t="s">
        <v>345</v>
      </c>
      <c r="E7112" s="96">
        <v>329408</v>
      </c>
      <c r="G7112" s="95" t="s">
        <v>345</v>
      </c>
    </row>
    <row r="7113" spans="1:7">
      <c r="A7113" s="95" t="s">
        <v>869</v>
      </c>
      <c r="D7113" s="95" t="s">
        <v>345</v>
      </c>
      <c r="E7113" s="96">
        <v>-117089</v>
      </c>
      <c r="G7113" s="95" t="s">
        <v>345</v>
      </c>
    </row>
    <row r="7114" spans="1:7">
      <c r="A7114" s="95" t="s">
        <v>869</v>
      </c>
      <c r="D7114" s="95" t="s">
        <v>345</v>
      </c>
      <c r="E7114" s="95">
        <v>440</v>
      </c>
      <c r="G7114" s="95" t="s">
        <v>345</v>
      </c>
    </row>
    <row r="7115" spans="1:7">
      <c r="A7115" s="95" t="s">
        <v>870</v>
      </c>
      <c r="D7115" s="95" t="s">
        <v>345</v>
      </c>
      <c r="E7115" s="96">
        <v>2862160</v>
      </c>
      <c r="G7115" s="95" t="s">
        <v>345</v>
      </c>
    </row>
    <row r="7116" spans="1:7">
      <c r="A7116" s="95" t="s">
        <v>870</v>
      </c>
      <c r="D7116" s="95" t="s">
        <v>345</v>
      </c>
      <c r="E7116" s="96">
        <v>24150</v>
      </c>
      <c r="G7116" s="95" t="s">
        <v>345</v>
      </c>
    </row>
    <row r="7117" spans="1:7">
      <c r="A7117" s="95" t="s">
        <v>872</v>
      </c>
      <c r="D7117" s="95" t="s">
        <v>345</v>
      </c>
      <c r="E7117" s="96">
        <v>4618</v>
      </c>
      <c r="G7117" s="95" t="s">
        <v>345</v>
      </c>
    </row>
    <row r="7118" spans="1:7">
      <c r="A7118" s="95" t="s">
        <v>2900</v>
      </c>
      <c r="D7118" s="95" t="s">
        <v>393</v>
      </c>
      <c r="F7118" s="96">
        <v>36000</v>
      </c>
      <c r="G7118" s="95" t="s">
        <v>345</v>
      </c>
    </row>
    <row r="7119" spans="1:7">
      <c r="A7119" s="95" t="s">
        <v>2901</v>
      </c>
      <c r="D7119" s="95" t="s">
        <v>393</v>
      </c>
      <c r="F7119" s="96">
        <v>149000</v>
      </c>
      <c r="G7119" s="95" t="s">
        <v>345</v>
      </c>
    </row>
    <row r="7120" spans="1:7">
      <c r="A7120" s="95" t="s">
        <v>2901</v>
      </c>
      <c r="D7120" s="95" t="s">
        <v>415</v>
      </c>
      <c r="F7120" s="96">
        <v>28000</v>
      </c>
      <c r="G7120" s="95" t="s">
        <v>345</v>
      </c>
    </row>
    <row r="7121" spans="1:7">
      <c r="A7121" s="95" t="s">
        <v>2902</v>
      </c>
      <c r="D7121" s="95" t="s">
        <v>415</v>
      </c>
      <c r="F7121" s="96">
        <v>6100</v>
      </c>
      <c r="G7121" s="96">
        <v>29677046</v>
      </c>
    </row>
    <row r="7122" spans="1:7">
      <c r="A7122" s="95" t="s">
        <v>2066</v>
      </c>
      <c r="D7122" s="95" t="s">
        <v>9315</v>
      </c>
      <c r="F7122" s="96">
        <v>84600</v>
      </c>
      <c r="G7122" s="95" t="s">
        <v>345</v>
      </c>
    </row>
    <row r="7123" spans="1:7">
      <c r="A7123" s="95" t="s">
        <v>2903</v>
      </c>
      <c r="D7123" s="95" t="s">
        <v>415</v>
      </c>
      <c r="F7123" s="96">
        <v>14000</v>
      </c>
      <c r="G7123" s="95" t="s">
        <v>345</v>
      </c>
    </row>
    <row r="7124" spans="1:7">
      <c r="A7124" s="95" t="s">
        <v>2904</v>
      </c>
      <c r="D7124" s="95" t="s">
        <v>9315</v>
      </c>
      <c r="F7124" s="96">
        <v>16000</v>
      </c>
      <c r="G7124" s="95" t="s">
        <v>345</v>
      </c>
    </row>
    <row r="7125" spans="1:7">
      <c r="A7125" s="95" t="s">
        <v>2905</v>
      </c>
      <c r="D7125" s="95" t="s">
        <v>9315</v>
      </c>
      <c r="F7125" s="96">
        <v>17600</v>
      </c>
      <c r="G7125" s="95" t="s">
        <v>345</v>
      </c>
    </row>
    <row r="7126" spans="1:7">
      <c r="A7126" s="95" t="s">
        <v>2906</v>
      </c>
      <c r="D7126" s="95" t="s">
        <v>400</v>
      </c>
      <c r="F7126" s="96">
        <v>28500</v>
      </c>
      <c r="G7126" s="95" t="s">
        <v>345</v>
      </c>
    </row>
    <row r="7127" spans="1:7">
      <c r="A7127" s="95" t="s">
        <v>2906</v>
      </c>
      <c r="D7127" s="95" t="s">
        <v>400</v>
      </c>
      <c r="F7127" s="96">
        <v>26000</v>
      </c>
      <c r="G7127" s="95" t="s">
        <v>345</v>
      </c>
    </row>
    <row r="7128" spans="1:7">
      <c r="A7128" s="95" t="s">
        <v>2906</v>
      </c>
      <c r="D7128" s="95" t="s">
        <v>400</v>
      </c>
      <c r="F7128" s="96">
        <v>28500</v>
      </c>
      <c r="G7128" s="95" t="s">
        <v>345</v>
      </c>
    </row>
    <row r="7129" spans="1:7">
      <c r="A7129" s="95" t="s">
        <v>2906</v>
      </c>
      <c r="D7129" s="95" t="s">
        <v>400</v>
      </c>
      <c r="F7129" s="96">
        <v>37000</v>
      </c>
      <c r="G7129" s="95" t="s">
        <v>345</v>
      </c>
    </row>
    <row r="7130" spans="1:7">
      <c r="A7130" s="95" t="s">
        <v>2906</v>
      </c>
      <c r="D7130" s="95" t="s">
        <v>400</v>
      </c>
      <c r="F7130" s="96">
        <v>26000</v>
      </c>
      <c r="G7130" s="95" t="s">
        <v>345</v>
      </c>
    </row>
    <row r="7131" spans="1:7">
      <c r="A7131" s="95" t="s">
        <v>2906</v>
      </c>
      <c r="D7131" s="95" t="s">
        <v>400</v>
      </c>
      <c r="F7131" s="96">
        <v>25600</v>
      </c>
      <c r="G7131" s="95" t="s">
        <v>345</v>
      </c>
    </row>
    <row r="7132" spans="1:7">
      <c r="A7132" s="95" t="s">
        <v>2906</v>
      </c>
      <c r="D7132" s="95" t="s">
        <v>400</v>
      </c>
      <c r="F7132" s="96">
        <v>39000</v>
      </c>
      <c r="G7132" s="95" t="s">
        <v>345</v>
      </c>
    </row>
    <row r="7133" spans="1:7">
      <c r="A7133" s="95" t="s">
        <v>2906</v>
      </c>
      <c r="D7133" s="95" t="s">
        <v>400</v>
      </c>
      <c r="F7133" s="96">
        <v>6000</v>
      </c>
      <c r="G7133" s="95" t="s">
        <v>345</v>
      </c>
    </row>
    <row r="7134" spans="1:7">
      <c r="A7134" s="95" t="s">
        <v>2906</v>
      </c>
      <c r="D7134" s="95" t="s">
        <v>400</v>
      </c>
      <c r="F7134" s="96">
        <v>20000</v>
      </c>
      <c r="G7134" s="95" t="s">
        <v>345</v>
      </c>
    </row>
    <row r="7135" spans="1:7">
      <c r="A7135" s="95" t="s">
        <v>2906</v>
      </c>
      <c r="D7135" s="95" t="s">
        <v>400</v>
      </c>
      <c r="F7135" s="96">
        <v>4000</v>
      </c>
      <c r="G7135" s="95" t="s">
        <v>345</v>
      </c>
    </row>
    <row r="7136" spans="1:7">
      <c r="A7136" s="95" t="s">
        <v>2906</v>
      </c>
      <c r="D7136" s="95" t="s">
        <v>400</v>
      </c>
      <c r="F7136" s="96">
        <v>24450</v>
      </c>
      <c r="G7136" s="95" t="s">
        <v>345</v>
      </c>
    </row>
    <row r="7137" spans="1:7">
      <c r="A7137" s="95" t="s">
        <v>873</v>
      </c>
      <c r="D7137" s="95" t="s">
        <v>345</v>
      </c>
      <c r="E7137" s="96">
        <v>3080</v>
      </c>
      <c r="G7137" s="95" t="s">
        <v>345</v>
      </c>
    </row>
    <row r="7138" spans="1:7">
      <c r="A7138" s="95" t="s">
        <v>874</v>
      </c>
      <c r="D7138" s="95" t="s">
        <v>345</v>
      </c>
      <c r="E7138" s="96">
        <v>396820</v>
      </c>
      <c r="G7138" s="95" t="s">
        <v>345</v>
      </c>
    </row>
    <row r="7139" spans="1:7">
      <c r="A7139" s="95" t="s">
        <v>874</v>
      </c>
      <c r="D7139" s="95" t="s">
        <v>345</v>
      </c>
      <c r="E7139" s="96">
        <v>-25970</v>
      </c>
      <c r="G7139" s="95" t="s">
        <v>345</v>
      </c>
    </row>
    <row r="7140" spans="1:7">
      <c r="A7140" s="95" t="s">
        <v>874</v>
      </c>
      <c r="D7140" s="95" t="s">
        <v>345</v>
      </c>
      <c r="E7140" s="95">
        <v>220</v>
      </c>
      <c r="G7140" s="95" t="s">
        <v>345</v>
      </c>
    </row>
    <row r="7141" spans="1:7">
      <c r="A7141" s="95" t="s">
        <v>875</v>
      </c>
      <c r="D7141" s="95" t="s">
        <v>345</v>
      </c>
      <c r="E7141" s="96">
        <v>852500</v>
      </c>
      <c r="G7141" s="95" t="s">
        <v>345</v>
      </c>
    </row>
    <row r="7142" spans="1:7">
      <c r="A7142" s="95" t="s">
        <v>875</v>
      </c>
      <c r="D7142" s="95" t="s">
        <v>345</v>
      </c>
      <c r="E7142" s="96">
        <v>1782000</v>
      </c>
      <c r="G7142" s="95" t="s">
        <v>345</v>
      </c>
    </row>
    <row r="7143" spans="1:7">
      <c r="A7143" s="95" t="s">
        <v>2907</v>
      </c>
      <c r="D7143" s="95" t="s">
        <v>393</v>
      </c>
      <c r="F7143" s="96">
        <v>49000</v>
      </c>
      <c r="G7143" s="95" t="s">
        <v>345</v>
      </c>
    </row>
    <row r="7144" spans="1:7">
      <c r="A7144" s="95" t="s">
        <v>2907</v>
      </c>
      <c r="D7144" s="95" t="s">
        <v>393</v>
      </c>
      <c r="F7144" s="96">
        <v>16000</v>
      </c>
      <c r="G7144" s="95" t="s">
        <v>345</v>
      </c>
    </row>
    <row r="7145" spans="1:7">
      <c r="A7145" s="95" t="s">
        <v>2907</v>
      </c>
      <c r="D7145" s="95" t="s">
        <v>393</v>
      </c>
      <c r="F7145" s="96">
        <v>54000</v>
      </c>
      <c r="G7145" s="95" t="s">
        <v>345</v>
      </c>
    </row>
    <row r="7146" spans="1:7">
      <c r="A7146" s="95" t="s">
        <v>878</v>
      </c>
      <c r="D7146" s="95" t="s">
        <v>345</v>
      </c>
      <c r="E7146" s="96">
        <v>24320</v>
      </c>
      <c r="G7146" s="95" t="s">
        <v>345</v>
      </c>
    </row>
    <row r="7147" spans="1:7">
      <c r="A7147" s="95" t="s">
        <v>878</v>
      </c>
      <c r="D7147" s="95" t="s">
        <v>345</v>
      </c>
      <c r="E7147" s="96">
        <v>2124</v>
      </c>
      <c r="G7147" s="95" t="s">
        <v>345</v>
      </c>
    </row>
    <row r="7148" spans="1:7">
      <c r="A7148" s="95" t="s">
        <v>878</v>
      </c>
      <c r="D7148" s="95" t="s">
        <v>345</v>
      </c>
      <c r="E7148" s="95">
        <v>724</v>
      </c>
      <c r="G7148" s="95" t="s">
        <v>345</v>
      </c>
    </row>
    <row r="7149" spans="1:7">
      <c r="A7149" s="95" t="s">
        <v>2908</v>
      </c>
      <c r="D7149" s="95" t="s">
        <v>393</v>
      </c>
      <c r="F7149" s="96">
        <v>10000</v>
      </c>
      <c r="G7149" s="95" t="s">
        <v>345</v>
      </c>
    </row>
    <row r="7150" spans="1:7">
      <c r="A7150" s="95" t="s">
        <v>2908</v>
      </c>
      <c r="D7150" s="95" t="s">
        <v>393</v>
      </c>
      <c r="F7150" s="96">
        <v>5500</v>
      </c>
      <c r="G7150" s="95" t="s">
        <v>345</v>
      </c>
    </row>
    <row r="7151" spans="1:7">
      <c r="A7151" s="95" t="s">
        <v>2908</v>
      </c>
      <c r="D7151" s="95" t="s">
        <v>393</v>
      </c>
      <c r="F7151" s="96">
        <v>12500</v>
      </c>
      <c r="G7151" s="95" t="s">
        <v>345</v>
      </c>
    </row>
    <row r="7152" spans="1:7">
      <c r="A7152" s="95" t="s">
        <v>2908</v>
      </c>
      <c r="D7152" s="95" t="s">
        <v>393</v>
      </c>
      <c r="F7152" s="96">
        <v>108000</v>
      </c>
      <c r="G7152" s="95" t="s">
        <v>345</v>
      </c>
    </row>
    <row r="7153" spans="1:7">
      <c r="A7153" s="95" t="s">
        <v>2909</v>
      </c>
      <c r="D7153" s="95" t="s">
        <v>415</v>
      </c>
      <c r="F7153" s="96">
        <v>37700</v>
      </c>
      <c r="G7153" s="95" t="s">
        <v>345</v>
      </c>
    </row>
    <row r="7154" spans="1:7">
      <c r="A7154" s="95" t="s">
        <v>2910</v>
      </c>
      <c r="D7154" s="95" t="s">
        <v>415</v>
      </c>
      <c r="F7154" s="96">
        <v>10000</v>
      </c>
      <c r="G7154" s="95" t="s">
        <v>345</v>
      </c>
    </row>
    <row r="7155" spans="1:7">
      <c r="A7155" s="95" t="s">
        <v>2911</v>
      </c>
      <c r="D7155" s="95" t="s">
        <v>400</v>
      </c>
      <c r="F7155" s="96">
        <v>5500</v>
      </c>
      <c r="G7155" s="96">
        <v>27346678</v>
      </c>
    </row>
    <row r="7156" spans="1:7">
      <c r="A7156" s="95" t="s">
        <v>2912</v>
      </c>
      <c r="D7156" s="95" t="s">
        <v>415</v>
      </c>
      <c r="F7156" s="96">
        <v>31000</v>
      </c>
      <c r="G7156" s="95" t="s">
        <v>345</v>
      </c>
    </row>
    <row r="7157" spans="1:7">
      <c r="A7157" s="95" t="s">
        <v>2913</v>
      </c>
      <c r="D7157" s="95" t="s">
        <v>400</v>
      </c>
      <c r="F7157" s="96">
        <v>5500</v>
      </c>
      <c r="G7157" s="95" t="s">
        <v>345</v>
      </c>
    </row>
    <row r="7158" spans="1:7">
      <c r="A7158" s="95" t="s">
        <v>2913</v>
      </c>
      <c r="D7158" s="95" t="s">
        <v>400</v>
      </c>
      <c r="F7158" s="96">
        <v>40000</v>
      </c>
      <c r="G7158" s="95" t="s">
        <v>345</v>
      </c>
    </row>
    <row r="7159" spans="1:7">
      <c r="A7159" s="95" t="s">
        <v>2913</v>
      </c>
      <c r="D7159" s="95" t="s">
        <v>400</v>
      </c>
      <c r="F7159" s="96">
        <v>48000</v>
      </c>
      <c r="G7159" s="95" t="s">
        <v>345</v>
      </c>
    </row>
    <row r="7160" spans="1:7">
      <c r="A7160" s="95" t="s">
        <v>2913</v>
      </c>
      <c r="D7160" s="95" t="s">
        <v>400</v>
      </c>
      <c r="F7160" s="96">
        <v>39000</v>
      </c>
      <c r="G7160" s="95" t="s">
        <v>345</v>
      </c>
    </row>
    <row r="7161" spans="1:7">
      <c r="A7161" s="95" t="s">
        <v>2913</v>
      </c>
      <c r="D7161" s="95" t="s">
        <v>400</v>
      </c>
      <c r="F7161" s="96">
        <v>26100</v>
      </c>
      <c r="G7161" s="95" t="s">
        <v>345</v>
      </c>
    </row>
    <row r="7162" spans="1:7">
      <c r="A7162" s="95" t="s">
        <v>2913</v>
      </c>
      <c r="D7162" s="95" t="s">
        <v>400</v>
      </c>
      <c r="F7162" s="96">
        <v>9300</v>
      </c>
      <c r="G7162" s="95" t="s">
        <v>345</v>
      </c>
    </row>
    <row r="7163" spans="1:7">
      <c r="A7163" s="95" t="s">
        <v>2913</v>
      </c>
      <c r="D7163" s="95" t="s">
        <v>400</v>
      </c>
      <c r="F7163" s="96">
        <v>29500</v>
      </c>
      <c r="G7163" s="95" t="s">
        <v>345</v>
      </c>
    </row>
    <row r="7164" spans="1:7">
      <c r="A7164" s="95" t="s">
        <v>2913</v>
      </c>
      <c r="D7164" s="95" t="s">
        <v>400</v>
      </c>
      <c r="F7164" s="96">
        <v>25000</v>
      </c>
      <c r="G7164" s="95" t="s">
        <v>345</v>
      </c>
    </row>
    <row r="7165" spans="1:7">
      <c r="A7165" s="95" t="s">
        <v>2913</v>
      </c>
      <c r="D7165" s="95" t="s">
        <v>400</v>
      </c>
      <c r="F7165" s="96">
        <v>32500</v>
      </c>
      <c r="G7165" s="95" t="s">
        <v>345</v>
      </c>
    </row>
    <row r="7166" spans="1:7">
      <c r="A7166" s="95" t="s">
        <v>2913</v>
      </c>
      <c r="D7166" s="95" t="s">
        <v>400</v>
      </c>
      <c r="F7166" s="96">
        <v>83600</v>
      </c>
      <c r="G7166" s="95" t="s">
        <v>345</v>
      </c>
    </row>
    <row r="7167" spans="1:7">
      <c r="A7167" s="95" t="s">
        <v>2914</v>
      </c>
      <c r="D7167" s="95" t="s">
        <v>9315</v>
      </c>
      <c r="F7167" s="96">
        <v>14000</v>
      </c>
      <c r="G7167" s="95" t="s">
        <v>345</v>
      </c>
    </row>
    <row r="7168" spans="1:7">
      <c r="A7168" s="95" t="s">
        <v>2914</v>
      </c>
      <c r="D7168" s="95" t="s">
        <v>9315</v>
      </c>
      <c r="F7168" s="96">
        <v>1250</v>
      </c>
      <c r="G7168" s="95" t="s">
        <v>345</v>
      </c>
    </row>
    <row r="7169" spans="1:7">
      <c r="A7169" s="95" t="s">
        <v>2915</v>
      </c>
      <c r="D7169" s="95" t="s">
        <v>393</v>
      </c>
      <c r="F7169" s="96">
        <v>43000</v>
      </c>
      <c r="G7169" s="95" t="s">
        <v>345</v>
      </c>
    </row>
    <row r="7170" spans="1:7">
      <c r="A7170" s="95" t="s">
        <v>2915</v>
      </c>
      <c r="D7170" s="95" t="s">
        <v>393</v>
      </c>
      <c r="F7170" s="96">
        <v>60000</v>
      </c>
      <c r="G7170" s="95" t="s">
        <v>345</v>
      </c>
    </row>
    <row r="7171" spans="1:7">
      <c r="A7171" s="95" t="s">
        <v>879</v>
      </c>
      <c r="D7171" s="95" t="s">
        <v>345</v>
      </c>
      <c r="E7171" s="96">
        <v>18500</v>
      </c>
      <c r="G7171" s="95" t="s">
        <v>345</v>
      </c>
    </row>
    <row r="7172" spans="1:7">
      <c r="A7172" s="95" t="s">
        <v>879</v>
      </c>
      <c r="D7172" s="95" t="s">
        <v>345</v>
      </c>
      <c r="E7172" s="96">
        <v>24200</v>
      </c>
      <c r="G7172" s="95" t="s">
        <v>345</v>
      </c>
    </row>
    <row r="7173" spans="1:7">
      <c r="A7173" s="95" t="s">
        <v>879</v>
      </c>
      <c r="D7173" s="95" t="s">
        <v>345</v>
      </c>
      <c r="E7173" s="96">
        <v>22410</v>
      </c>
      <c r="G7173" s="95" t="s">
        <v>345</v>
      </c>
    </row>
    <row r="7174" spans="1:7">
      <c r="A7174" s="95" t="s">
        <v>879</v>
      </c>
      <c r="D7174" s="95" t="s">
        <v>345</v>
      </c>
      <c r="E7174" s="96">
        <v>371250</v>
      </c>
      <c r="G7174" s="95" t="s">
        <v>345</v>
      </c>
    </row>
    <row r="7175" spans="1:7">
      <c r="A7175" s="95" t="s">
        <v>879</v>
      </c>
      <c r="D7175" s="95" t="s">
        <v>345</v>
      </c>
      <c r="E7175" s="96">
        <v>371250</v>
      </c>
      <c r="G7175" s="95" t="s">
        <v>345</v>
      </c>
    </row>
    <row r="7176" spans="1:7">
      <c r="A7176" s="95" t="s">
        <v>879</v>
      </c>
      <c r="D7176" s="95" t="s">
        <v>345</v>
      </c>
      <c r="E7176" s="96">
        <v>20690</v>
      </c>
      <c r="G7176" s="95" t="s">
        <v>345</v>
      </c>
    </row>
    <row r="7177" spans="1:7">
      <c r="A7177" s="95" t="s">
        <v>879</v>
      </c>
      <c r="D7177" s="95" t="s">
        <v>345</v>
      </c>
      <c r="E7177" s="96">
        <v>30490</v>
      </c>
      <c r="G7177" s="95" t="s">
        <v>345</v>
      </c>
    </row>
    <row r="7178" spans="1:7">
      <c r="A7178" s="95" t="s">
        <v>879</v>
      </c>
      <c r="D7178" s="95" t="s">
        <v>345</v>
      </c>
      <c r="E7178" s="96">
        <v>119840</v>
      </c>
      <c r="G7178" s="95" t="s">
        <v>345</v>
      </c>
    </row>
    <row r="7179" spans="1:7">
      <c r="A7179" s="95" t="s">
        <v>879</v>
      </c>
      <c r="D7179" s="95" t="s">
        <v>345</v>
      </c>
      <c r="E7179" s="96">
        <v>21780</v>
      </c>
      <c r="G7179" s="95" t="s">
        <v>345</v>
      </c>
    </row>
    <row r="7180" spans="1:7">
      <c r="A7180" s="95" t="s">
        <v>881</v>
      </c>
      <c r="D7180" s="95" t="s">
        <v>345</v>
      </c>
      <c r="E7180" s="96">
        <v>4620</v>
      </c>
      <c r="G7180" s="95" t="s">
        <v>345</v>
      </c>
    </row>
    <row r="7181" spans="1:7">
      <c r="A7181" s="95" t="s">
        <v>882</v>
      </c>
      <c r="D7181" s="95" t="s">
        <v>345</v>
      </c>
      <c r="E7181" s="96">
        <v>771439</v>
      </c>
      <c r="G7181" s="95" t="s">
        <v>345</v>
      </c>
    </row>
    <row r="7182" spans="1:7">
      <c r="A7182" s="95" t="s">
        <v>882</v>
      </c>
      <c r="D7182" s="95" t="s">
        <v>345</v>
      </c>
      <c r="E7182" s="95">
        <v>220</v>
      </c>
      <c r="G7182" s="95" t="s">
        <v>345</v>
      </c>
    </row>
    <row r="7183" spans="1:7">
      <c r="A7183" s="95" t="s">
        <v>882</v>
      </c>
      <c r="D7183" s="95" t="s">
        <v>345</v>
      </c>
      <c r="E7183" s="96">
        <v>-185962</v>
      </c>
      <c r="G7183" s="95" t="s">
        <v>345</v>
      </c>
    </row>
    <row r="7184" spans="1:7">
      <c r="A7184" s="95" t="s">
        <v>2916</v>
      </c>
      <c r="D7184" s="95" t="s">
        <v>415</v>
      </c>
      <c r="F7184" s="96">
        <v>3930</v>
      </c>
      <c r="G7184" s="95" t="s">
        <v>345</v>
      </c>
    </row>
    <row r="7185" spans="1:7">
      <c r="A7185" s="95" t="s">
        <v>884</v>
      </c>
      <c r="D7185" s="95" t="s">
        <v>345</v>
      </c>
      <c r="E7185" s="96">
        <v>1576</v>
      </c>
      <c r="G7185" s="95" t="s">
        <v>345</v>
      </c>
    </row>
    <row r="7186" spans="1:7">
      <c r="A7186" s="95" t="s">
        <v>884</v>
      </c>
      <c r="D7186" s="95" t="s">
        <v>345</v>
      </c>
      <c r="E7186" s="96">
        <v>1235</v>
      </c>
      <c r="G7186" s="95" t="s">
        <v>345</v>
      </c>
    </row>
    <row r="7187" spans="1:7">
      <c r="A7187" s="95" t="s">
        <v>2917</v>
      </c>
      <c r="D7187" s="95" t="s">
        <v>349</v>
      </c>
      <c r="F7187" s="96">
        <v>41000</v>
      </c>
      <c r="G7187" s="95" t="s">
        <v>345</v>
      </c>
    </row>
    <row r="7188" spans="1:7">
      <c r="A7188" s="95" t="s">
        <v>2917</v>
      </c>
      <c r="D7188" s="95" t="s">
        <v>349</v>
      </c>
      <c r="F7188" s="96">
        <v>59000</v>
      </c>
      <c r="G7188" s="95" t="s">
        <v>345</v>
      </c>
    </row>
    <row r="7189" spans="1:7">
      <c r="A7189" s="95" t="s">
        <v>2917</v>
      </c>
      <c r="D7189" s="95" t="s">
        <v>479</v>
      </c>
      <c r="F7189" s="96">
        <v>28600</v>
      </c>
      <c r="G7189" s="95" t="s">
        <v>345</v>
      </c>
    </row>
    <row r="7190" spans="1:7">
      <c r="A7190" s="95" t="s">
        <v>2918</v>
      </c>
      <c r="D7190" s="95" t="s">
        <v>415</v>
      </c>
      <c r="F7190" s="96">
        <v>12500</v>
      </c>
      <c r="G7190" s="95" t="s">
        <v>345</v>
      </c>
    </row>
    <row r="7191" spans="1:7">
      <c r="A7191" s="95" t="s">
        <v>2919</v>
      </c>
      <c r="D7191" s="95" t="s">
        <v>400</v>
      </c>
      <c r="F7191" s="96">
        <v>78000</v>
      </c>
      <c r="G7191" s="95" t="s">
        <v>345</v>
      </c>
    </row>
    <row r="7192" spans="1:7">
      <c r="A7192" s="95" t="s">
        <v>2068</v>
      </c>
      <c r="D7192" s="95" t="s">
        <v>9315</v>
      </c>
      <c r="F7192" s="96">
        <v>18500</v>
      </c>
      <c r="G7192" s="96">
        <v>26482420</v>
      </c>
    </row>
    <row r="7193" spans="1:7">
      <c r="A7193" s="95" t="s">
        <v>2920</v>
      </c>
      <c r="D7193" s="95" t="s">
        <v>9315</v>
      </c>
      <c r="F7193" s="96">
        <v>15000</v>
      </c>
      <c r="G7193" s="95" t="s">
        <v>345</v>
      </c>
    </row>
    <row r="7194" spans="1:7">
      <c r="A7194" s="95" t="s">
        <v>2069</v>
      </c>
      <c r="D7194" s="95" t="s">
        <v>9315</v>
      </c>
      <c r="F7194" s="96">
        <v>8000</v>
      </c>
      <c r="G7194" s="95" t="s">
        <v>345</v>
      </c>
    </row>
    <row r="7195" spans="1:7">
      <c r="A7195" s="95" t="s">
        <v>2070</v>
      </c>
      <c r="D7195" s="95" t="s">
        <v>9315</v>
      </c>
      <c r="F7195" s="96">
        <v>24000</v>
      </c>
      <c r="G7195" s="95" t="s">
        <v>345</v>
      </c>
    </row>
    <row r="7196" spans="1:7">
      <c r="A7196" s="95" t="s">
        <v>2921</v>
      </c>
      <c r="D7196" s="95" t="s">
        <v>415</v>
      </c>
      <c r="F7196" s="96">
        <v>13400</v>
      </c>
      <c r="G7196" s="95" t="s">
        <v>345</v>
      </c>
    </row>
    <row r="7197" spans="1:7">
      <c r="A7197" s="95" t="s">
        <v>2922</v>
      </c>
      <c r="D7197" s="95" t="s">
        <v>400</v>
      </c>
      <c r="F7197" s="96">
        <v>32000</v>
      </c>
      <c r="G7197" s="95" t="s">
        <v>345</v>
      </c>
    </row>
    <row r="7198" spans="1:7">
      <c r="A7198" s="95" t="s">
        <v>2922</v>
      </c>
      <c r="D7198" s="95" t="s">
        <v>400</v>
      </c>
      <c r="F7198" s="96">
        <v>17000</v>
      </c>
      <c r="G7198" s="95" t="s">
        <v>345</v>
      </c>
    </row>
    <row r="7199" spans="1:7">
      <c r="A7199" s="95" t="s">
        <v>2922</v>
      </c>
      <c r="D7199" s="95" t="s">
        <v>400</v>
      </c>
      <c r="F7199" s="96">
        <v>34000</v>
      </c>
      <c r="G7199" s="95" t="s">
        <v>345</v>
      </c>
    </row>
    <row r="7200" spans="1:7">
      <c r="A7200" s="95" t="s">
        <v>2922</v>
      </c>
      <c r="D7200" s="95" t="s">
        <v>400</v>
      </c>
      <c r="F7200" s="96">
        <v>39200</v>
      </c>
      <c r="G7200" s="95" t="s">
        <v>345</v>
      </c>
    </row>
    <row r="7201" spans="1:7">
      <c r="A7201" s="95" t="s">
        <v>2922</v>
      </c>
      <c r="D7201" s="95" t="s">
        <v>400</v>
      </c>
      <c r="F7201" s="96">
        <v>9300</v>
      </c>
      <c r="G7201" s="95" t="s">
        <v>345</v>
      </c>
    </row>
    <row r="7202" spans="1:7">
      <c r="A7202" s="95" t="s">
        <v>2922</v>
      </c>
      <c r="D7202" s="95" t="s">
        <v>400</v>
      </c>
      <c r="F7202" s="96">
        <v>20500</v>
      </c>
      <c r="G7202" s="95" t="s">
        <v>345</v>
      </c>
    </row>
    <row r="7203" spans="1:7">
      <c r="A7203" s="95" t="s">
        <v>2922</v>
      </c>
      <c r="D7203" s="95" t="s">
        <v>400</v>
      </c>
      <c r="F7203" s="96">
        <v>29700</v>
      </c>
      <c r="G7203" s="95" t="s">
        <v>345</v>
      </c>
    </row>
    <row r="7204" spans="1:7">
      <c r="A7204" s="95" t="s">
        <v>2922</v>
      </c>
      <c r="D7204" s="95" t="s">
        <v>400</v>
      </c>
      <c r="F7204" s="96">
        <v>34000</v>
      </c>
      <c r="G7204" s="95" t="s">
        <v>345</v>
      </c>
    </row>
    <row r="7205" spans="1:7">
      <c r="A7205" s="95" t="s">
        <v>2922</v>
      </c>
      <c r="D7205" s="95" t="s">
        <v>400</v>
      </c>
      <c r="F7205" s="96">
        <v>9500</v>
      </c>
      <c r="G7205" s="95" t="s">
        <v>345</v>
      </c>
    </row>
    <row r="7206" spans="1:7">
      <c r="A7206" s="95" t="s">
        <v>2922</v>
      </c>
      <c r="D7206" s="95" t="s">
        <v>400</v>
      </c>
      <c r="F7206" s="96">
        <v>40000</v>
      </c>
      <c r="G7206" s="95" t="s">
        <v>345</v>
      </c>
    </row>
    <row r="7207" spans="1:7">
      <c r="A7207" s="95" t="s">
        <v>885</v>
      </c>
      <c r="D7207" s="95" t="s">
        <v>345</v>
      </c>
      <c r="E7207" s="96">
        <v>330000</v>
      </c>
      <c r="G7207" s="95" t="s">
        <v>345</v>
      </c>
    </row>
    <row r="7208" spans="1:7">
      <c r="A7208" s="95" t="s">
        <v>885</v>
      </c>
      <c r="D7208" s="95" t="s">
        <v>345</v>
      </c>
      <c r="E7208" s="96">
        <v>165000</v>
      </c>
      <c r="G7208" s="95" t="s">
        <v>345</v>
      </c>
    </row>
    <row r="7209" spans="1:7">
      <c r="A7209" s="95" t="s">
        <v>885</v>
      </c>
      <c r="D7209" s="95" t="s">
        <v>345</v>
      </c>
      <c r="E7209" s="96">
        <v>13365000</v>
      </c>
      <c r="G7209" s="95" t="s">
        <v>345</v>
      </c>
    </row>
    <row r="7210" spans="1:7">
      <c r="A7210" s="95" t="s">
        <v>885</v>
      </c>
      <c r="D7210" s="95" t="s">
        <v>345</v>
      </c>
      <c r="E7210" s="96">
        <v>440000</v>
      </c>
      <c r="G7210" s="95" t="s">
        <v>345</v>
      </c>
    </row>
    <row r="7211" spans="1:7">
      <c r="A7211" s="95" t="s">
        <v>885</v>
      </c>
      <c r="D7211" s="95" t="s">
        <v>345</v>
      </c>
      <c r="E7211" s="96">
        <v>218380</v>
      </c>
      <c r="G7211" s="95" t="s">
        <v>345</v>
      </c>
    </row>
    <row r="7212" spans="1:7">
      <c r="A7212" s="95" t="s">
        <v>885</v>
      </c>
      <c r="D7212" s="95" t="s">
        <v>345</v>
      </c>
      <c r="E7212" s="96">
        <v>338910</v>
      </c>
      <c r="G7212" s="95" t="s">
        <v>345</v>
      </c>
    </row>
    <row r="7213" spans="1:7">
      <c r="A7213" s="95" t="s">
        <v>2923</v>
      </c>
      <c r="D7213" s="95" t="s">
        <v>479</v>
      </c>
      <c r="F7213" s="96">
        <v>290400</v>
      </c>
      <c r="G7213" s="95" t="s">
        <v>345</v>
      </c>
    </row>
    <row r="7214" spans="1:7">
      <c r="A7214" s="95" t="s">
        <v>2923</v>
      </c>
      <c r="D7214" s="95" t="s">
        <v>415</v>
      </c>
      <c r="F7214" s="96">
        <v>40400</v>
      </c>
      <c r="G7214" s="95" t="s">
        <v>345</v>
      </c>
    </row>
    <row r="7215" spans="1:7">
      <c r="A7215" s="95" t="s">
        <v>2923</v>
      </c>
      <c r="D7215" s="95" t="s">
        <v>479</v>
      </c>
      <c r="F7215" s="96">
        <v>100000</v>
      </c>
      <c r="G7215" s="95" t="s">
        <v>345</v>
      </c>
    </row>
    <row r="7216" spans="1:7">
      <c r="A7216" s="95" t="s">
        <v>2924</v>
      </c>
      <c r="D7216" s="95" t="s">
        <v>1958</v>
      </c>
      <c r="F7216" s="96">
        <v>2500</v>
      </c>
      <c r="G7216" s="95" t="s">
        <v>345</v>
      </c>
    </row>
    <row r="7217" spans="1:7">
      <c r="A7217" s="95" t="s">
        <v>888</v>
      </c>
      <c r="D7217" s="95" t="s">
        <v>345</v>
      </c>
      <c r="E7217" s="96">
        <v>6600</v>
      </c>
      <c r="G7217" s="95" t="s">
        <v>345</v>
      </c>
    </row>
    <row r="7218" spans="1:7">
      <c r="A7218" s="95" t="s">
        <v>889</v>
      </c>
      <c r="D7218" s="95" t="s">
        <v>345</v>
      </c>
      <c r="E7218" s="96">
        <v>227650</v>
      </c>
      <c r="G7218" s="95" t="s">
        <v>345</v>
      </c>
    </row>
    <row r="7219" spans="1:7">
      <c r="A7219" s="95" t="s">
        <v>889</v>
      </c>
      <c r="D7219" s="95" t="s">
        <v>345</v>
      </c>
      <c r="E7219" s="96">
        <v>-74670</v>
      </c>
      <c r="G7219" s="95" t="s">
        <v>345</v>
      </c>
    </row>
    <row r="7220" spans="1:7">
      <c r="A7220" s="95" t="s">
        <v>889</v>
      </c>
      <c r="D7220" s="95" t="s">
        <v>345</v>
      </c>
      <c r="E7220" s="95">
        <v>440</v>
      </c>
      <c r="G7220" s="95" t="s">
        <v>345</v>
      </c>
    </row>
    <row r="7221" spans="1:7">
      <c r="A7221" s="95" t="s">
        <v>890</v>
      </c>
      <c r="D7221" s="95" t="s">
        <v>345</v>
      </c>
      <c r="E7221" s="96">
        <v>6833</v>
      </c>
      <c r="G7221" s="95" t="s">
        <v>345</v>
      </c>
    </row>
    <row r="7222" spans="1:7">
      <c r="A7222" s="95" t="s">
        <v>890</v>
      </c>
      <c r="D7222" s="95" t="s">
        <v>345</v>
      </c>
      <c r="E7222" s="96">
        <v>2768</v>
      </c>
      <c r="G7222" s="95" t="s">
        <v>345</v>
      </c>
    </row>
    <row r="7223" spans="1:7">
      <c r="A7223" s="95" t="s">
        <v>2925</v>
      </c>
      <c r="D7223" s="95" t="s">
        <v>393</v>
      </c>
      <c r="F7223" s="96">
        <v>50000</v>
      </c>
      <c r="G7223" s="95" t="s">
        <v>345</v>
      </c>
    </row>
    <row r="7224" spans="1:7">
      <c r="A7224" s="95" t="s">
        <v>2926</v>
      </c>
      <c r="D7224" s="95" t="s">
        <v>415</v>
      </c>
      <c r="F7224" s="96">
        <v>51000</v>
      </c>
      <c r="G7224" s="95" t="s">
        <v>345</v>
      </c>
    </row>
    <row r="7225" spans="1:7">
      <c r="A7225" s="95" t="s">
        <v>2927</v>
      </c>
      <c r="D7225" s="95" t="s">
        <v>9315</v>
      </c>
      <c r="F7225" s="96">
        <v>81000</v>
      </c>
      <c r="G7225" s="95" t="s">
        <v>345</v>
      </c>
    </row>
    <row r="7226" spans="1:7">
      <c r="A7226" s="95" t="s">
        <v>2071</v>
      </c>
      <c r="D7226" s="95" t="s">
        <v>349</v>
      </c>
      <c r="F7226" s="96">
        <v>330000</v>
      </c>
      <c r="G7226" s="96">
        <v>12726409</v>
      </c>
    </row>
    <row r="7227" spans="1:7">
      <c r="A7227" s="95" t="s">
        <v>2928</v>
      </c>
      <c r="D7227" s="95" t="s">
        <v>400</v>
      </c>
      <c r="F7227" s="96">
        <v>30000</v>
      </c>
      <c r="G7227" s="95" t="s">
        <v>345</v>
      </c>
    </row>
    <row r="7228" spans="1:7">
      <c r="A7228" s="95" t="s">
        <v>891</v>
      </c>
      <c r="D7228" s="95" t="s">
        <v>345</v>
      </c>
      <c r="E7228" s="96">
        <v>3080</v>
      </c>
      <c r="G7228" s="95" t="s">
        <v>345</v>
      </c>
    </row>
    <row r="7229" spans="1:7">
      <c r="A7229" s="95" t="s">
        <v>2073</v>
      </c>
      <c r="D7229" s="95" t="s">
        <v>9315</v>
      </c>
      <c r="F7229" s="96">
        <v>42700</v>
      </c>
      <c r="G7229" s="95" t="s">
        <v>345</v>
      </c>
    </row>
    <row r="7230" spans="1:7">
      <c r="A7230" s="95" t="s">
        <v>2188</v>
      </c>
      <c r="D7230" s="95" t="s">
        <v>9315</v>
      </c>
      <c r="F7230" s="96">
        <v>12000</v>
      </c>
      <c r="G7230" s="96">
        <v>12808029</v>
      </c>
    </row>
    <row r="7231" spans="1:7">
      <c r="A7231" s="95" t="s">
        <v>892</v>
      </c>
      <c r="D7231" s="95" t="s">
        <v>345</v>
      </c>
      <c r="E7231" s="96">
        <v>3300</v>
      </c>
      <c r="G7231" s="95" t="s">
        <v>345</v>
      </c>
    </row>
    <row r="7232" spans="1:7">
      <c r="A7232" s="95" t="s">
        <v>2929</v>
      </c>
      <c r="D7232" s="95" t="s">
        <v>400</v>
      </c>
      <c r="F7232" s="96">
        <v>416477</v>
      </c>
      <c r="G7232" s="96">
        <v>13221206</v>
      </c>
    </row>
    <row r="7233" spans="1:7">
      <c r="A7233" s="95" t="s">
        <v>2930</v>
      </c>
      <c r="D7233" s="95" t="s">
        <v>400</v>
      </c>
      <c r="F7233" s="96">
        <v>30000</v>
      </c>
      <c r="G7233" s="95" t="s">
        <v>345</v>
      </c>
    </row>
    <row r="7234" spans="1:7">
      <c r="A7234" s="95" t="s">
        <v>2930</v>
      </c>
      <c r="D7234" s="95" t="s">
        <v>400</v>
      </c>
      <c r="F7234" s="96">
        <v>56000</v>
      </c>
      <c r="G7234" s="95" t="s">
        <v>345</v>
      </c>
    </row>
    <row r="7235" spans="1:7">
      <c r="A7235" s="95" t="s">
        <v>2930</v>
      </c>
      <c r="D7235" s="95" t="s">
        <v>400</v>
      </c>
      <c r="F7235" s="96">
        <v>28500</v>
      </c>
      <c r="G7235" s="95" t="s">
        <v>345</v>
      </c>
    </row>
    <row r="7236" spans="1:7">
      <c r="A7236" s="95" t="s">
        <v>2930</v>
      </c>
      <c r="D7236" s="95" t="s">
        <v>400</v>
      </c>
      <c r="F7236" s="96">
        <v>41000</v>
      </c>
      <c r="G7236" s="95" t="s">
        <v>345</v>
      </c>
    </row>
    <row r="7237" spans="1:7">
      <c r="A7237" s="95" t="s">
        <v>2930</v>
      </c>
      <c r="D7237" s="95" t="s">
        <v>400</v>
      </c>
      <c r="F7237" s="96">
        <v>27500</v>
      </c>
      <c r="G7237" s="95" t="s">
        <v>345</v>
      </c>
    </row>
    <row r="7238" spans="1:7">
      <c r="A7238" s="95" t="s">
        <v>2930</v>
      </c>
      <c r="D7238" s="95" t="s">
        <v>400</v>
      </c>
      <c r="F7238" s="96">
        <v>24000</v>
      </c>
      <c r="G7238" s="95" t="s">
        <v>345</v>
      </c>
    </row>
    <row r="7239" spans="1:7">
      <c r="A7239" s="95" t="s">
        <v>2930</v>
      </c>
      <c r="D7239" s="95" t="s">
        <v>400</v>
      </c>
      <c r="F7239" s="96">
        <v>39600</v>
      </c>
      <c r="G7239" s="95" t="s">
        <v>345</v>
      </c>
    </row>
    <row r="7240" spans="1:7">
      <c r="A7240" s="95" t="s">
        <v>2930</v>
      </c>
      <c r="D7240" s="95" t="s">
        <v>400</v>
      </c>
      <c r="F7240" s="96">
        <v>30000</v>
      </c>
      <c r="G7240" s="95" t="s">
        <v>345</v>
      </c>
    </row>
    <row r="7241" spans="1:7">
      <c r="A7241" s="95" t="s">
        <v>2930</v>
      </c>
      <c r="D7241" s="95" t="s">
        <v>400</v>
      </c>
      <c r="F7241" s="96">
        <v>3930</v>
      </c>
      <c r="G7241" s="95" t="s">
        <v>345</v>
      </c>
    </row>
    <row r="7242" spans="1:7">
      <c r="A7242" s="95" t="s">
        <v>2930</v>
      </c>
      <c r="D7242" s="95" t="s">
        <v>400</v>
      </c>
      <c r="F7242" s="96">
        <v>4050</v>
      </c>
      <c r="G7242" s="95" t="s">
        <v>345</v>
      </c>
    </row>
    <row r="7243" spans="1:7">
      <c r="A7243" s="95" t="s">
        <v>2930</v>
      </c>
      <c r="D7243" s="95" t="s">
        <v>400</v>
      </c>
      <c r="F7243" s="96">
        <v>17200</v>
      </c>
      <c r="G7243" s="95" t="s">
        <v>345</v>
      </c>
    </row>
    <row r="7244" spans="1:7">
      <c r="A7244" s="95" t="s">
        <v>2930</v>
      </c>
      <c r="D7244" s="95" t="s">
        <v>400</v>
      </c>
      <c r="F7244" s="96">
        <v>198000</v>
      </c>
      <c r="G7244" s="95" t="s">
        <v>345</v>
      </c>
    </row>
    <row r="7245" spans="1:7">
      <c r="A7245" s="95" t="s">
        <v>2930</v>
      </c>
      <c r="D7245" s="95" t="s">
        <v>479</v>
      </c>
      <c r="F7245" s="96">
        <v>63900</v>
      </c>
      <c r="G7245" s="95" t="s">
        <v>345</v>
      </c>
    </row>
    <row r="7246" spans="1:7">
      <c r="A7246" s="95" t="s">
        <v>2931</v>
      </c>
      <c r="D7246" s="95" t="s">
        <v>415</v>
      </c>
      <c r="F7246" s="96">
        <v>14120</v>
      </c>
      <c r="G7246" s="95" t="s">
        <v>345</v>
      </c>
    </row>
    <row r="7247" spans="1:7">
      <c r="A7247" s="95" t="s">
        <v>2932</v>
      </c>
      <c r="D7247" s="95" t="s">
        <v>9315</v>
      </c>
      <c r="F7247" s="96">
        <v>14000</v>
      </c>
      <c r="G7247" s="95" t="s">
        <v>345</v>
      </c>
    </row>
    <row r="7248" spans="1:7">
      <c r="A7248" s="95" t="s">
        <v>2933</v>
      </c>
      <c r="D7248" s="95" t="s">
        <v>9315</v>
      </c>
      <c r="F7248" s="96">
        <v>50000</v>
      </c>
      <c r="G7248" s="95" t="s">
        <v>345</v>
      </c>
    </row>
    <row r="7249" spans="1:7">
      <c r="A7249" s="95" t="s">
        <v>2933</v>
      </c>
      <c r="D7249" s="95" t="s">
        <v>9315</v>
      </c>
      <c r="F7249" s="96">
        <v>85000</v>
      </c>
      <c r="G7249" s="95" t="s">
        <v>345</v>
      </c>
    </row>
    <row r="7250" spans="1:7">
      <c r="A7250" s="95" t="s">
        <v>2933</v>
      </c>
      <c r="D7250" s="95" t="s">
        <v>9315</v>
      </c>
      <c r="F7250" s="96">
        <v>54000</v>
      </c>
      <c r="G7250" s="95" t="s">
        <v>345</v>
      </c>
    </row>
    <row r="7251" spans="1:7">
      <c r="A7251" s="95" t="s">
        <v>893</v>
      </c>
      <c r="D7251" s="95" t="s">
        <v>345</v>
      </c>
      <c r="E7251" s="96">
        <v>4400</v>
      </c>
      <c r="G7251" s="95" t="s">
        <v>345</v>
      </c>
    </row>
    <row r="7252" spans="1:7">
      <c r="A7252" s="95" t="s">
        <v>894</v>
      </c>
      <c r="D7252" s="95" t="s">
        <v>345</v>
      </c>
      <c r="E7252" s="96">
        <v>377645</v>
      </c>
      <c r="G7252" s="95" t="s">
        <v>345</v>
      </c>
    </row>
    <row r="7253" spans="1:7">
      <c r="A7253" s="95" t="s">
        <v>894</v>
      </c>
      <c r="D7253" s="95" t="s">
        <v>345</v>
      </c>
      <c r="E7253" s="96">
        <v>-61957</v>
      </c>
      <c r="G7253" s="95" t="s">
        <v>345</v>
      </c>
    </row>
    <row r="7254" spans="1:7">
      <c r="A7254" s="95" t="s">
        <v>894</v>
      </c>
      <c r="D7254" s="95" t="s">
        <v>345</v>
      </c>
      <c r="E7254" s="95">
        <v>440</v>
      </c>
      <c r="G7254" s="95" t="s">
        <v>345</v>
      </c>
    </row>
    <row r="7255" spans="1:7">
      <c r="A7255" s="95" t="s">
        <v>895</v>
      </c>
      <c r="D7255" s="95" t="s">
        <v>345</v>
      </c>
      <c r="E7255" s="96">
        <v>38110</v>
      </c>
      <c r="G7255" s="95" t="s">
        <v>345</v>
      </c>
    </row>
    <row r="7256" spans="1:7">
      <c r="A7256" s="95" t="s">
        <v>899</v>
      </c>
      <c r="D7256" s="95" t="s">
        <v>345</v>
      </c>
      <c r="E7256" s="96">
        <v>1597</v>
      </c>
      <c r="G7256" s="95" t="s">
        <v>345</v>
      </c>
    </row>
    <row r="7257" spans="1:7">
      <c r="A7257" s="95" t="s">
        <v>899</v>
      </c>
      <c r="D7257" s="95" t="s">
        <v>345</v>
      </c>
      <c r="E7257" s="96">
        <v>21087</v>
      </c>
      <c r="G7257" s="95" t="s">
        <v>345</v>
      </c>
    </row>
    <row r="7258" spans="1:7">
      <c r="A7258" s="95" t="s">
        <v>2075</v>
      </c>
      <c r="D7258" s="95" t="s">
        <v>9315</v>
      </c>
      <c r="F7258" s="96">
        <v>276000</v>
      </c>
      <c r="G7258" s="95" t="s">
        <v>345</v>
      </c>
    </row>
    <row r="7259" spans="1:7">
      <c r="A7259" s="95" t="s">
        <v>2189</v>
      </c>
      <c r="D7259" s="95" t="s">
        <v>9315</v>
      </c>
      <c r="F7259" s="96">
        <v>33000</v>
      </c>
      <c r="G7259" s="95" t="s">
        <v>345</v>
      </c>
    </row>
    <row r="7260" spans="1:7">
      <c r="A7260" s="95" t="s">
        <v>2934</v>
      </c>
      <c r="D7260" s="95" t="s">
        <v>393</v>
      </c>
      <c r="F7260" s="96">
        <v>35000</v>
      </c>
      <c r="G7260" s="95" t="s">
        <v>345</v>
      </c>
    </row>
    <row r="7261" spans="1:7">
      <c r="A7261" s="95" t="s">
        <v>2935</v>
      </c>
      <c r="D7261" s="95" t="s">
        <v>415</v>
      </c>
      <c r="F7261" s="96">
        <v>39500</v>
      </c>
      <c r="G7261" s="95" t="s">
        <v>345</v>
      </c>
    </row>
    <row r="7262" spans="1:7">
      <c r="A7262" s="95" t="s">
        <v>2935</v>
      </c>
      <c r="D7262" s="95" t="s">
        <v>415</v>
      </c>
      <c r="F7262" s="95">
        <v>800</v>
      </c>
      <c r="G7262" s="95" t="s">
        <v>345</v>
      </c>
    </row>
    <row r="7263" spans="1:7">
      <c r="A7263" s="95" t="s">
        <v>2936</v>
      </c>
      <c r="D7263" s="95" t="s">
        <v>1958</v>
      </c>
      <c r="F7263" s="96">
        <v>13500</v>
      </c>
      <c r="G7263" s="95" t="s">
        <v>345</v>
      </c>
    </row>
    <row r="7264" spans="1:7">
      <c r="A7264" s="95" t="s">
        <v>2936</v>
      </c>
      <c r="D7264" s="95" t="s">
        <v>1958</v>
      </c>
      <c r="F7264" s="96">
        <v>12300</v>
      </c>
      <c r="G7264" s="95" t="s">
        <v>345</v>
      </c>
    </row>
    <row r="7265" spans="1:7">
      <c r="A7265" s="95" t="s">
        <v>2937</v>
      </c>
      <c r="D7265" s="95" t="s">
        <v>1958</v>
      </c>
      <c r="F7265" s="96">
        <v>4050</v>
      </c>
      <c r="G7265" s="95" t="s">
        <v>345</v>
      </c>
    </row>
    <row r="7266" spans="1:7">
      <c r="A7266" s="95" t="s">
        <v>2937</v>
      </c>
      <c r="D7266" s="95" t="s">
        <v>1958</v>
      </c>
      <c r="F7266" s="96">
        <v>6000</v>
      </c>
      <c r="G7266" s="96">
        <v>14040834</v>
      </c>
    </row>
    <row r="7267" spans="1:7">
      <c r="A7267" s="95" t="s">
        <v>2938</v>
      </c>
      <c r="D7267" s="95" t="s">
        <v>400</v>
      </c>
      <c r="F7267" s="96">
        <v>36000</v>
      </c>
      <c r="G7267" s="95" t="s">
        <v>345</v>
      </c>
    </row>
    <row r="7268" spans="1:7">
      <c r="A7268" s="95" t="s">
        <v>2938</v>
      </c>
      <c r="D7268" s="95" t="s">
        <v>400</v>
      </c>
      <c r="F7268" s="96">
        <v>63000</v>
      </c>
      <c r="G7268" s="95" t="s">
        <v>345</v>
      </c>
    </row>
    <row r="7269" spans="1:7">
      <c r="A7269" s="95" t="s">
        <v>2938</v>
      </c>
      <c r="D7269" s="95" t="s">
        <v>400</v>
      </c>
      <c r="F7269" s="96">
        <v>26000</v>
      </c>
      <c r="G7269" s="95" t="s">
        <v>345</v>
      </c>
    </row>
    <row r="7270" spans="1:7">
      <c r="A7270" s="95" t="s">
        <v>2938</v>
      </c>
      <c r="D7270" s="95" t="s">
        <v>400</v>
      </c>
      <c r="F7270" s="96">
        <v>41000</v>
      </c>
      <c r="G7270" s="95" t="s">
        <v>345</v>
      </c>
    </row>
    <row r="7271" spans="1:7">
      <c r="A7271" s="95" t="s">
        <v>2938</v>
      </c>
      <c r="D7271" s="95" t="s">
        <v>400</v>
      </c>
      <c r="F7271" s="96">
        <v>24000</v>
      </c>
      <c r="G7271" s="95" t="s">
        <v>345</v>
      </c>
    </row>
    <row r="7272" spans="1:7">
      <c r="A7272" s="95" t="s">
        <v>2938</v>
      </c>
      <c r="D7272" s="95" t="s">
        <v>400</v>
      </c>
      <c r="F7272" s="96">
        <v>27900</v>
      </c>
      <c r="G7272" s="95" t="s">
        <v>345</v>
      </c>
    </row>
    <row r="7273" spans="1:7">
      <c r="A7273" s="95" t="s">
        <v>2938</v>
      </c>
      <c r="D7273" s="95" t="s">
        <v>400</v>
      </c>
      <c r="F7273" s="96">
        <v>39500</v>
      </c>
      <c r="G7273" s="95" t="s">
        <v>345</v>
      </c>
    </row>
    <row r="7274" spans="1:7">
      <c r="A7274" s="95" t="s">
        <v>2938</v>
      </c>
      <c r="D7274" s="95" t="s">
        <v>400</v>
      </c>
      <c r="F7274" s="96">
        <v>24000</v>
      </c>
      <c r="G7274" s="95" t="s">
        <v>345</v>
      </c>
    </row>
    <row r="7275" spans="1:7">
      <c r="A7275" s="95" t="s">
        <v>2938</v>
      </c>
      <c r="D7275" s="95" t="s">
        <v>400</v>
      </c>
      <c r="F7275" s="96">
        <v>3000</v>
      </c>
      <c r="G7275" s="95" t="s">
        <v>345</v>
      </c>
    </row>
    <row r="7276" spans="1:7">
      <c r="A7276" s="95" t="s">
        <v>2938</v>
      </c>
      <c r="D7276" s="95" t="s">
        <v>400</v>
      </c>
      <c r="F7276" s="96">
        <v>23330</v>
      </c>
      <c r="G7276" s="95" t="s">
        <v>345</v>
      </c>
    </row>
    <row r="7277" spans="1:7">
      <c r="A7277" s="95" t="s">
        <v>2938</v>
      </c>
      <c r="D7277" s="95" t="s">
        <v>400</v>
      </c>
      <c r="F7277" s="96">
        <v>5700</v>
      </c>
      <c r="G7277" s="95" t="s">
        <v>345</v>
      </c>
    </row>
    <row r="7278" spans="1:7">
      <c r="A7278" s="95" t="s">
        <v>2938</v>
      </c>
      <c r="D7278" s="95" t="s">
        <v>400</v>
      </c>
      <c r="F7278" s="96">
        <v>14900</v>
      </c>
      <c r="G7278" s="95" t="s">
        <v>345</v>
      </c>
    </row>
    <row r="7279" spans="1:7">
      <c r="A7279" s="95" t="s">
        <v>2938</v>
      </c>
      <c r="D7279" s="95" t="s">
        <v>400</v>
      </c>
      <c r="F7279" s="96">
        <v>14850</v>
      </c>
      <c r="G7279" s="95" t="s">
        <v>345</v>
      </c>
    </row>
    <row r="7280" spans="1:7">
      <c r="A7280" s="95" t="s">
        <v>2939</v>
      </c>
      <c r="D7280" s="95" t="s">
        <v>415</v>
      </c>
      <c r="F7280" s="96">
        <v>1100</v>
      </c>
      <c r="G7280" s="95" t="s">
        <v>345</v>
      </c>
    </row>
    <row r="7281" spans="1:7">
      <c r="A7281" s="95" t="s">
        <v>2940</v>
      </c>
      <c r="D7281" s="95" t="s">
        <v>415</v>
      </c>
      <c r="F7281" s="96">
        <v>6750</v>
      </c>
      <c r="G7281" s="95" t="s">
        <v>345</v>
      </c>
    </row>
    <row r="7282" spans="1:7">
      <c r="A7282" s="95" t="s">
        <v>2941</v>
      </c>
      <c r="D7282" s="95" t="s">
        <v>415</v>
      </c>
      <c r="F7282" s="96">
        <v>3570</v>
      </c>
      <c r="G7282" s="95" t="s">
        <v>345</v>
      </c>
    </row>
    <row r="7283" spans="1:7">
      <c r="A7283" s="95" t="s">
        <v>900</v>
      </c>
      <c r="D7283" s="95" t="s">
        <v>345</v>
      </c>
      <c r="E7283" s="96">
        <v>5720</v>
      </c>
      <c r="G7283" s="95" t="s">
        <v>345</v>
      </c>
    </row>
    <row r="7284" spans="1:7">
      <c r="A7284" s="95" t="s">
        <v>902</v>
      </c>
      <c r="D7284" s="95" t="s">
        <v>345</v>
      </c>
      <c r="E7284" s="96">
        <v>109931</v>
      </c>
      <c r="G7284" s="95" t="s">
        <v>345</v>
      </c>
    </row>
    <row r="7285" spans="1:7">
      <c r="A7285" s="95" t="s">
        <v>902</v>
      </c>
      <c r="D7285" s="95" t="s">
        <v>345</v>
      </c>
      <c r="E7285" s="96">
        <v>-37390</v>
      </c>
      <c r="G7285" s="95" t="s">
        <v>345</v>
      </c>
    </row>
    <row r="7286" spans="1:7">
      <c r="A7286" s="95" t="s">
        <v>902</v>
      </c>
      <c r="D7286" s="95" t="s">
        <v>345</v>
      </c>
      <c r="E7286" s="95">
        <v>220</v>
      </c>
      <c r="G7286" s="95" t="s">
        <v>345</v>
      </c>
    </row>
    <row r="7287" spans="1:7">
      <c r="A7287" s="95" t="s">
        <v>903</v>
      </c>
      <c r="D7287" s="95" t="s">
        <v>345</v>
      </c>
      <c r="E7287" s="96">
        <v>6111</v>
      </c>
      <c r="G7287" s="95" t="s">
        <v>345</v>
      </c>
    </row>
    <row r="7288" spans="1:7">
      <c r="A7288" s="95" t="s">
        <v>903</v>
      </c>
      <c r="D7288" s="95" t="s">
        <v>345</v>
      </c>
      <c r="E7288" s="95">
        <v>902</v>
      </c>
      <c r="G7288" s="95" t="s">
        <v>345</v>
      </c>
    </row>
    <row r="7289" spans="1:7">
      <c r="A7289" s="95" t="s">
        <v>903</v>
      </c>
      <c r="D7289" s="95" t="s">
        <v>345</v>
      </c>
      <c r="E7289" s="96">
        <v>9211</v>
      </c>
      <c r="G7289" s="95" t="s">
        <v>345</v>
      </c>
    </row>
    <row r="7290" spans="1:7">
      <c r="A7290" s="95" t="s">
        <v>904</v>
      </c>
      <c r="D7290" s="95" t="s">
        <v>345</v>
      </c>
      <c r="E7290" s="96">
        <v>2750000</v>
      </c>
      <c r="G7290" s="95" t="s">
        <v>345</v>
      </c>
    </row>
    <row r="7291" spans="1:7">
      <c r="A7291" s="95" t="s">
        <v>904</v>
      </c>
      <c r="D7291" s="95" t="s">
        <v>345</v>
      </c>
      <c r="E7291" s="96">
        <v>275000</v>
      </c>
      <c r="G7291" s="95" t="s">
        <v>345</v>
      </c>
    </row>
    <row r="7292" spans="1:7">
      <c r="A7292" s="95" t="s">
        <v>2942</v>
      </c>
      <c r="D7292" s="95" t="s">
        <v>393</v>
      </c>
      <c r="F7292" s="96">
        <v>39000</v>
      </c>
      <c r="G7292" s="95" t="s">
        <v>345</v>
      </c>
    </row>
    <row r="7293" spans="1:7">
      <c r="A7293" s="95" t="s">
        <v>2943</v>
      </c>
      <c r="D7293" s="95" t="s">
        <v>479</v>
      </c>
      <c r="F7293" s="96">
        <v>40200</v>
      </c>
      <c r="G7293" s="95" t="s">
        <v>345</v>
      </c>
    </row>
    <row r="7294" spans="1:7">
      <c r="A7294" s="95" t="s">
        <v>2943</v>
      </c>
      <c r="D7294" s="95" t="s">
        <v>415</v>
      </c>
      <c r="F7294" s="96">
        <v>25000</v>
      </c>
      <c r="G7294" s="95" t="s">
        <v>345</v>
      </c>
    </row>
    <row r="7295" spans="1:7">
      <c r="A7295" s="95" t="s">
        <v>2943</v>
      </c>
      <c r="D7295" s="95" t="s">
        <v>479</v>
      </c>
      <c r="F7295" s="96">
        <v>47100</v>
      </c>
      <c r="G7295" s="95" t="s">
        <v>345</v>
      </c>
    </row>
    <row r="7296" spans="1:7">
      <c r="A7296" s="95" t="s">
        <v>2944</v>
      </c>
      <c r="D7296" s="95" t="s">
        <v>415</v>
      </c>
      <c r="F7296" s="96">
        <v>6300</v>
      </c>
      <c r="G7296" s="95" t="s">
        <v>345</v>
      </c>
    </row>
    <row r="7297" spans="1:7">
      <c r="A7297" s="95" t="s">
        <v>2945</v>
      </c>
      <c r="D7297" s="95" t="s">
        <v>400</v>
      </c>
      <c r="F7297" s="96">
        <v>577741</v>
      </c>
      <c r="G7297" s="95" t="s">
        <v>345</v>
      </c>
    </row>
    <row r="7298" spans="1:7">
      <c r="A7298" s="95" t="s">
        <v>2946</v>
      </c>
      <c r="D7298" s="95" t="s">
        <v>1958</v>
      </c>
      <c r="F7298" s="96">
        <v>4500</v>
      </c>
      <c r="G7298" s="95" t="s">
        <v>345</v>
      </c>
    </row>
    <row r="7299" spans="1:7">
      <c r="A7299" s="95" t="s">
        <v>2946</v>
      </c>
      <c r="D7299" s="95" t="s">
        <v>1958</v>
      </c>
      <c r="F7299" s="96">
        <v>6000</v>
      </c>
      <c r="G7299" s="96">
        <v>12021570</v>
      </c>
    </row>
    <row r="7300" spans="1:7">
      <c r="A7300" s="95" t="s">
        <v>1949</v>
      </c>
      <c r="D7300" s="95" t="s">
        <v>345</v>
      </c>
      <c r="E7300" s="96">
        <v>1650000</v>
      </c>
      <c r="G7300" s="95" t="s">
        <v>345</v>
      </c>
    </row>
    <row r="7301" spans="1:7">
      <c r="A7301" s="95" t="s">
        <v>2947</v>
      </c>
      <c r="D7301" s="95" t="s">
        <v>9315</v>
      </c>
      <c r="F7301" s="96">
        <v>13000</v>
      </c>
      <c r="G7301" s="95" t="s">
        <v>345</v>
      </c>
    </row>
    <row r="7302" spans="1:7">
      <c r="A7302" s="95" t="s">
        <v>2078</v>
      </c>
      <c r="D7302" s="95" t="s">
        <v>9315</v>
      </c>
      <c r="F7302" s="96">
        <v>29000</v>
      </c>
      <c r="G7302" s="95" t="s">
        <v>345</v>
      </c>
    </row>
    <row r="7303" spans="1:7">
      <c r="A7303" s="95" t="s">
        <v>2948</v>
      </c>
      <c r="D7303" s="95" t="s">
        <v>415</v>
      </c>
      <c r="F7303" s="96">
        <v>14000</v>
      </c>
      <c r="G7303" s="95" t="s">
        <v>345</v>
      </c>
    </row>
    <row r="7304" spans="1:7">
      <c r="A7304" s="95" t="s">
        <v>2949</v>
      </c>
      <c r="D7304" s="95" t="s">
        <v>9315</v>
      </c>
      <c r="F7304" s="96">
        <v>16000</v>
      </c>
      <c r="G7304" s="95" t="s">
        <v>345</v>
      </c>
    </row>
    <row r="7305" spans="1:7">
      <c r="A7305" s="95" t="s">
        <v>2950</v>
      </c>
      <c r="D7305" s="95" t="s">
        <v>400</v>
      </c>
      <c r="F7305" s="96">
        <v>9500</v>
      </c>
      <c r="G7305" s="95" t="s">
        <v>345</v>
      </c>
    </row>
    <row r="7306" spans="1:7">
      <c r="A7306" s="95" t="s">
        <v>2950</v>
      </c>
      <c r="D7306" s="95" t="s">
        <v>400</v>
      </c>
      <c r="F7306" s="96">
        <v>33000</v>
      </c>
      <c r="G7306" s="95" t="s">
        <v>345</v>
      </c>
    </row>
    <row r="7307" spans="1:7">
      <c r="A7307" s="95" t="s">
        <v>2950</v>
      </c>
      <c r="D7307" s="95" t="s">
        <v>400</v>
      </c>
      <c r="F7307" s="96">
        <v>59500</v>
      </c>
      <c r="G7307" s="95" t="s">
        <v>345</v>
      </c>
    </row>
    <row r="7308" spans="1:7">
      <c r="A7308" s="95" t="s">
        <v>2950</v>
      </c>
      <c r="D7308" s="95" t="s">
        <v>400</v>
      </c>
      <c r="F7308" s="96">
        <v>38000</v>
      </c>
      <c r="G7308" s="95" t="s">
        <v>345</v>
      </c>
    </row>
    <row r="7309" spans="1:7">
      <c r="A7309" s="95" t="s">
        <v>2950</v>
      </c>
      <c r="D7309" s="95" t="s">
        <v>400</v>
      </c>
      <c r="F7309" s="96">
        <v>38000</v>
      </c>
      <c r="G7309" s="95" t="s">
        <v>345</v>
      </c>
    </row>
    <row r="7310" spans="1:7">
      <c r="A7310" s="95" t="s">
        <v>2950</v>
      </c>
      <c r="D7310" s="95" t="s">
        <v>400</v>
      </c>
      <c r="F7310" s="96">
        <v>16000</v>
      </c>
      <c r="G7310" s="95" t="s">
        <v>345</v>
      </c>
    </row>
    <row r="7311" spans="1:7">
      <c r="A7311" s="95" t="s">
        <v>2950</v>
      </c>
      <c r="D7311" s="95" t="s">
        <v>400</v>
      </c>
      <c r="F7311" s="96">
        <v>26950</v>
      </c>
      <c r="G7311" s="95" t="s">
        <v>345</v>
      </c>
    </row>
    <row r="7312" spans="1:7">
      <c r="A7312" s="95" t="s">
        <v>2950</v>
      </c>
      <c r="D7312" s="95" t="s">
        <v>400</v>
      </c>
      <c r="F7312" s="96">
        <v>35000</v>
      </c>
      <c r="G7312" s="95" t="s">
        <v>345</v>
      </c>
    </row>
    <row r="7313" spans="1:7">
      <c r="A7313" s="95" t="s">
        <v>2950</v>
      </c>
      <c r="D7313" s="95" t="s">
        <v>400</v>
      </c>
      <c r="F7313" s="96">
        <v>30000</v>
      </c>
      <c r="G7313" s="95" t="s">
        <v>345</v>
      </c>
    </row>
    <row r="7314" spans="1:7">
      <c r="A7314" s="95" t="s">
        <v>2950</v>
      </c>
      <c r="D7314" s="95" t="s">
        <v>400</v>
      </c>
      <c r="F7314" s="96">
        <v>2800</v>
      </c>
      <c r="G7314" s="95" t="s">
        <v>345</v>
      </c>
    </row>
    <row r="7315" spans="1:7">
      <c r="A7315" s="95" t="s">
        <v>2951</v>
      </c>
      <c r="D7315" s="95" t="s">
        <v>349</v>
      </c>
      <c r="F7315" s="96">
        <v>31000</v>
      </c>
      <c r="G7315" s="95" t="s">
        <v>345</v>
      </c>
    </row>
    <row r="7316" spans="1:7">
      <c r="A7316" s="95" t="s">
        <v>2951</v>
      </c>
      <c r="D7316" s="95" t="s">
        <v>349</v>
      </c>
      <c r="F7316" s="96">
        <v>1500</v>
      </c>
      <c r="G7316" s="95" t="s">
        <v>345</v>
      </c>
    </row>
    <row r="7317" spans="1:7">
      <c r="A7317" s="95" t="s">
        <v>2951</v>
      </c>
      <c r="D7317" s="95" t="s">
        <v>393</v>
      </c>
      <c r="F7317" s="96">
        <v>40000</v>
      </c>
      <c r="G7317" s="95" t="s">
        <v>345</v>
      </c>
    </row>
    <row r="7318" spans="1:7">
      <c r="A7318" s="95" t="s">
        <v>905</v>
      </c>
      <c r="D7318" s="95" t="s">
        <v>345</v>
      </c>
      <c r="E7318" s="96">
        <v>6380</v>
      </c>
      <c r="G7318" s="95" t="s">
        <v>345</v>
      </c>
    </row>
    <row r="7319" spans="1:7">
      <c r="A7319" s="95" t="s">
        <v>906</v>
      </c>
      <c r="D7319" s="95" t="s">
        <v>345</v>
      </c>
      <c r="E7319" s="96">
        <v>213223</v>
      </c>
      <c r="G7319" s="95" t="s">
        <v>345</v>
      </c>
    </row>
    <row r="7320" spans="1:7">
      <c r="A7320" s="95" t="s">
        <v>906</v>
      </c>
      <c r="D7320" s="95" t="s">
        <v>345</v>
      </c>
      <c r="E7320" s="96">
        <v>-130177</v>
      </c>
      <c r="G7320" s="95" t="s">
        <v>345</v>
      </c>
    </row>
    <row r="7321" spans="1:7">
      <c r="A7321" s="95" t="s">
        <v>906</v>
      </c>
      <c r="D7321" s="95" t="s">
        <v>345</v>
      </c>
      <c r="E7321" s="95">
        <v>440</v>
      </c>
      <c r="G7321" s="95" t="s">
        <v>345</v>
      </c>
    </row>
    <row r="7322" spans="1:7">
      <c r="A7322" s="95" t="s">
        <v>2952</v>
      </c>
      <c r="D7322" s="95" t="s">
        <v>415</v>
      </c>
      <c r="F7322" s="96">
        <v>39500</v>
      </c>
      <c r="G7322" s="95" t="s">
        <v>345</v>
      </c>
    </row>
    <row r="7323" spans="1:7">
      <c r="A7323" s="95" t="s">
        <v>2952</v>
      </c>
      <c r="D7323" s="95" t="s">
        <v>415</v>
      </c>
      <c r="F7323" s="96">
        <v>267000</v>
      </c>
      <c r="G7323" s="95" t="s">
        <v>345</v>
      </c>
    </row>
    <row r="7324" spans="1:7">
      <c r="A7324" s="95" t="s">
        <v>2952</v>
      </c>
      <c r="D7324" s="95" t="s">
        <v>479</v>
      </c>
      <c r="F7324" s="96">
        <v>40800</v>
      </c>
      <c r="G7324" s="95" t="s">
        <v>345</v>
      </c>
    </row>
    <row r="7325" spans="1:7">
      <c r="A7325" s="95" t="s">
        <v>907</v>
      </c>
      <c r="D7325" s="95" t="s">
        <v>345</v>
      </c>
      <c r="E7325" s="96">
        <v>3300000</v>
      </c>
      <c r="G7325" s="95" t="s">
        <v>345</v>
      </c>
    </row>
    <row r="7326" spans="1:7">
      <c r="A7326" s="95" t="s">
        <v>907</v>
      </c>
      <c r="D7326" s="95" t="s">
        <v>345</v>
      </c>
      <c r="E7326" s="96">
        <v>124960</v>
      </c>
      <c r="G7326" s="95" t="s">
        <v>345</v>
      </c>
    </row>
    <row r="7327" spans="1:7">
      <c r="A7327" s="95" t="s">
        <v>907</v>
      </c>
      <c r="D7327" s="95" t="s">
        <v>345</v>
      </c>
      <c r="E7327" s="96">
        <v>482930</v>
      </c>
      <c r="G7327" s="95" t="s">
        <v>345</v>
      </c>
    </row>
    <row r="7328" spans="1:7">
      <c r="A7328" s="95" t="s">
        <v>907</v>
      </c>
      <c r="D7328" s="95" t="s">
        <v>345</v>
      </c>
      <c r="E7328" s="96">
        <v>192163</v>
      </c>
      <c r="G7328" s="95" t="s">
        <v>345</v>
      </c>
    </row>
    <row r="7329" spans="1:7">
      <c r="A7329" s="95" t="s">
        <v>907</v>
      </c>
      <c r="D7329" s="95" t="s">
        <v>345</v>
      </c>
      <c r="E7329" s="96">
        <v>660000</v>
      </c>
      <c r="G7329" s="95" t="s">
        <v>345</v>
      </c>
    </row>
    <row r="7330" spans="1:7">
      <c r="A7330" s="95" t="s">
        <v>907</v>
      </c>
      <c r="D7330" s="95" t="s">
        <v>345</v>
      </c>
      <c r="E7330" s="96">
        <v>2200000</v>
      </c>
      <c r="G7330" s="95" t="s">
        <v>345</v>
      </c>
    </row>
    <row r="7331" spans="1:7">
      <c r="A7331" s="95" t="s">
        <v>907</v>
      </c>
      <c r="D7331" s="95" t="s">
        <v>345</v>
      </c>
      <c r="E7331" s="96">
        <v>19075643</v>
      </c>
      <c r="G7331" s="95" t="s">
        <v>345</v>
      </c>
    </row>
    <row r="7332" spans="1:7">
      <c r="A7332" s="95" t="s">
        <v>907</v>
      </c>
      <c r="D7332" s="95" t="s">
        <v>345</v>
      </c>
      <c r="E7332" s="96">
        <v>48400000</v>
      </c>
      <c r="G7332" s="95" t="s">
        <v>345</v>
      </c>
    </row>
    <row r="7333" spans="1:7">
      <c r="A7333" s="95" t="s">
        <v>907</v>
      </c>
      <c r="D7333" s="95" t="s">
        <v>345</v>
      </c>
      <c r="E7333" s="96">
        <v>827000</v>
      </c>
      <c r="G7333" s="95" t="s">
        <v>345</v>
      </c>
    </row>
    <row r="7334" spans="1:7">
      <c r="A7334" s="95" t="s">
        <v>907</v>
      </c>
      <c r="D7334" s="95" t="s">
        <v>345</v>
      </c>
      <c r="E7334" s="96">
        <v>490090</v>
      </c>
      <c r="G7334" s="95" t="s">
        <v>345</v>
      </c>
    </row>
    <row r="7335" spans="1:7">
      <c r="A7335" s="95" t="s">
        <v>912</v>
      </c>
      <c r="D7335" s="95" t="s">
        <v>345</v>
      </c>
      <c r="E7335" s="96">
        <v>12748</v>
      </c>
      <c r="G7335" s="95" t="s">
        <v>345</v>
      </c>
    </row>
    <row r="7336" spans="1:7">
      <c r="A7336" s="95" t="s">
        <v>912</v>
      </c>
      <c r="D7336" s="95" t="s">
        <v>345</v>
      </c>
      <c r="E7336" s="95">
        <v>603</v>
      </c>
      <c r="G7336" s="95" t="s">
        <v>345</v>
      </c>
    </row>
    <row r="7337" spans="1:7">
      <c r="A7337" s="95" t="s">
        <v>1950</v>
      </c>
      <c r="D7337" s="95" t="s">
        <v>400</v>
      </c>
      <c r="F7337" s="96">
        <v>5435430</v>
      </c>
      <c r="G7337" s="95" t="s">
        <v>345</v>
      </c>
    </row>
    <row r="7338" spans="1:7">
      <c r="A7338" s="95" t="s">
        <v>1950</v>
      </c>
      <c r="D7338" s="95" t="s">
        <v>562</v>
      </c>
      <c r="F7338" s="96">
        <v>3300</v>
      </c>
      <c r="G7338" s="95" t="s">
        <v>345</v>
      </c>
    </row>
    <row r="7339" spans="1:7">
      <c r="A7339" s="95" t="s">
        <v>1950</v>
      </c>
      <c r="D7339" s="95" t="s">
        <v>400</v>
      </c>
      <c r="F7339" s="96">
        <v>2200000</v>
      </c>
      <c r="G7339" s="95" t="s">
        <v>345</v>
      </c>
    </row>
    <row r="7340" spans="1:7">
      <c r="A7340" s="95" t="s">
        <v>1950</v>
      </c>
      <c r="D7340" s="95" t="s">
        <v>479</v>
      </c>
      <c r="F7340" s="96">
        <v>464640</v>
      </c>
      <c r="G7340" s="95" t="s">
        <v>345</v>
      </c>
    </row>
    <row r="7341" spans="1:7">
      <c r="A7341" s="95" t="s">
        <v>1950</v>
      </c>
      <c r="D7341" s="95" t="s">
        <v>479</v>
      </c>
      <c r="F7341" s="96">
        <v>18290</v>
      </c>
      <c r="G7341" s="95" t="s">
        <v>345</v>
      </c>
    </row>
    <row r="7342" spans="1:7">
      <c r="A7342" s="95" t="s">
        <v>1950</v>
      </c>
      <c r="D7342" s="95" t="s">
        <v>479</v>
      </c>
      <c r="F7342" s="96">
        <v>3080000</v>
      </c>
      <c r="G7342" s="95" t="s">
        <v>345</v>
      </c>
    </row>
    <row r="7343" spans="1:7">
      <c r="A7343" s="95" t="s">
        <v>1950</v>
      </c>
      <c r="D7343" s="95" t="s">
        <v>400</v>
      </c>
      <c r="F7343" s="96">
        <v>1100000</v>
      </c>
      <c r="G7343" s="95" t="s">
        <v>345</v>
      </c>
    </row>
    <row r="7344" spans="1:7">
      <c r="A7344" s="95" t="s">
        <v>1950</v>
      </c>
      <c r="D7344" s="95" t="s">
        <v>1958</v>
      </c>
      <c r="F7344" s="96">
        <v>660000</v>
      </c>
      <c r="G7344" s="95" t="s">
        <v>345</v>
      </c>
    </row>
    <row r="7345" spans="1:7">
      <c r="A7345" s="95" t="s">
        <v>1950</v>
      </c>
      <c r="D7345" s="95" t="s">
        <v>1958</v>
      </c>
      <c r="F7345" s="96">
        <v>188664</v>
      </c>
      <c r="G7345" s="95" t="s">
        <v>345</v>
      </c>
    </row>
    <row r="7346" spans="1:7">
      <c r="A7346" s="95" t="s">
        <v>1950</v>
      </c>
      <c r="D7346" s="95" t="s">
        <v>1958</v>
      </c>
      <c r="F7346" s="96">
        <v>3499</v>
      </c>
      <c r="G7346" s="95" t="s">
        <v>345</v>
      </c>
    </row>
    <row r="7347" spans="1:7">
      <c r="A7347" s="95" t="s">
        <v>1950</v>
      </c>
      <c r="D7347" s="95" t="s">
        <v>349</v>
      </c>
      <c r="F7347" s="96">
        <v>440000</v>
      </c>
      <c r="G7347" s="95" t="s">
        <v>345</v>
      </c>
    </row>
    <row r="7348" spans="1:7">
      <c r="A7348" s="95" t="s">
        <v>1950</v>
      </c>
      <c r="D7348" s="95" t="s">
        <v>562</v>
      </c>
      <c r="F7348" s="96">
        <v>20063</v>
      </c>
      <c r="G7348" s="95" t="s">
        <v>345</v>
      </c>
    </row>
    <row r="7349" spans="1:7">
      <c r="A7349" s="95" t="s">
        <v>1950</v>
      </c>
      <c r="D7349" s="95" t="s">
        <v>562</v>
      </c>
      <c r="F7349" s="96">
        <v>18424</v>
      </c>
      <c r="G7349" s="95" t="s">
        <v>345</v>
      </c>
    </row>
    <row r="7350" spans="1:7">
      <c r="A7350" s="95" t="s">
        <v>1950</v>
      </c>
      <c r="D7350" s="95" t="s">
        <v>562</v>
      </c>
      <c r="F7350" s="96">
        <v>9939</v>
      </c>
      <c r="G7350" s="95" t="s">
        <v>345</v>
      </c>
    </row>
    <row r="7351" spans="1:7">
      <c r="A7351" s="95" t="s">
        <v>1950</v>
      </c>
      <c r="D7351" s="95" t="s">
        <v>349</v>
      </c>
      <c r="F7351" s="96">
        <v>220000</v>
      </c>
      <c r="G7351" s="95" t="s">
        <v>345</v>
      </c>
    </row>
    <row r="7352" spans="1:7">
      <c r="A7352" s="95" t="s">
        <v>1950</v>
      </c>
      <c r="D7352" s="95" t="s">
        <v>9315</v>
      </c>
      <c r="F7352" s="96">
        <v>50000</v>
      </c>
      <c r="G7352" s="95" t="s">
        <v>345</v>
      </c>
    </row>
    <row r="7353" spans="1:7">
      <c r="A7353" s="95" t="s">
        <v>1950</v>
      </c>
      <c r="D7353" s="95" t="s">
        <v>9315</v>
      </c>
      <c r="F7353" s="96">
        <v>70400</v>
      </c>
      <c r="G7353" s="95" t="s">
        <v>345</v>
      </c>
    </row>
    <row r="7354" spans="1:7">
      <c r="A7354" s="95" t="s">
        <v>1950</v>
      </c>
      <c r="D7354" s="95" t="s">
        <v>400</v>
      </c>
      <c r="F7354" s="96">
        <v>154000</v>
      </c>
      <c r="G7354" s="95" t="s">
        <v>345</v>
      </c>
    </row>
    <row r="7355" spans="1:7">
      <c r="A7355" s="95" t="s">
        <v>1950</v>
      </c>
      <c r="D7355" s="95" t="s">
        <v>479</v>
      </c>
      <c r="F7355" s="96">
        <v>44000</v>
      </c>
      <c r="G7355" s="95" t="s">
        <v>345</v>
      </c>
    </row>
    <row r="7356" spans="1:7">
      <c r="A7356" s="95" t="s">
        <v>1950</v>
      </c>
      <c r="D7356" s="95" t="s">
        <v>400</v>
      </c>
      <c r="F7356" s="96">
        <v>990000</v>
      </c>
      <c r="G7356" s="95" t="s">
        <v>345</v>
      </c>
    </row>
    <row r="7357" spans="1:7">
      <c r="A7357" s="95" t="s">
        <v>1950</v>
      </c>
      <c r="D7357" s="95" t="s">
        <v>349</v>
      </c>
      <c r="F7357" s="96">
        <v>88000</v>
      </c>
      <c r="G7357" s="95" t="s">
        <v>345</v>
      </c>
    </row>
    <row r="7358" spans="1:7">
      <c r="A7358" s="95" t="s">
        <v>1950</v>
      </c>
      <c r="D7358" s="95" t="s">
        <v>479</v>
      </c>
      <c r="F7358" s="96">
        <v>143000</v>
      </c>
      <c r="G7358" s="95" t="s">
        <v>345</v>
      </c>
    </row>
    <row r="7359" spans="1:7">
      <c r="A7359" s="95" t="s">
        <v>1950</v>
      </c>
      <c r="D7359" s="95" t="s">
        <v>479</v>
      </c>
      <c r="F7359" s="96">
        <v>827000</v>
      </c>
      <c r="G7359" s="95" t="s">
        <v>345</v>
      </c>
    </row>
    <row r="7360" spans="1:7">
      <c r="A7360" s="95" t="s">
        <v>1950</v>
      </c>
      <c r="D7360" s="95" t="s">
        <v>400</v>
      </c>
      <c r="F7360" s="96">
        <v>48400000</v>
      </c>
      <c r="G7360" s="95" t="s">
        <v>345</v>
      </c>
    </row>
    <row r="7361" spans="1:7">
      <c r="A7361" s="95" t="s">
        <v>1950</v>
      </c>
      <c r="D7361" s="95" t="s">
        <v>400</v>
      </c>
      <c r="F7361" s="96">
        <v>132000</v>
      </c>
      <c r="G7361" s="95" t="s">
        <v>345</v>
      </c>
    </row>
    <row r="7362" spans="1:7">
      <c r="A7362" s="95" t="s">
        <v>1950</v>
      </c>
      <c r="D7362" s="95" t="s">
        <v>400</v>
      </c>
      <c r="F7362" s="96">
        <v>20020000</v>
      </c>
      <c r="G7362" s="95" t="s">
        <v>345</v>
      </c>
    </row>
    <row r="7363" spans="1:7">
      <c r="A7363" s="95" t="s">
        <v>1950</v>
      </c>
      <c r="D7363" s="95" t="s">
        <v>400</v>
      </c>
      <c r="F7363" s="96">
        <v>13365000</v>
      </c>
      <c r="G7363" s="95" t="s">
        <v>345</v>
      </c>
    </row>
    <row r="7364" spans="1:7">
      <c r="A7364" s="95" t="s">
        <v>1950</v>
      </c>
      <c r="D7364" s="95" t="s">
        <v>415</v>
      </c>
      <c r="F7364" s="96">
        <v>110000</v>
      </c>
      <c r="G7364" s="95" t="s">
        <v>345</v>
      </c>
    </row>
    <row r="7365" spans="1:7">
      <c r="A7365" s="95" t="s">
        <v>1950</v>
      </c>
      <c r="D7365" s="95" t="s">
        <v>400</v>
      </c>
      <c r="F7365" s="96">
        <v>338910</v>
      </c>
      <c r="G7365" s="95" t="s">
        <v>345</v>
      </c>
    </row>
    <row r="7366" spans="1:7">
      <c r="A7366" s="95" t="s">
        <v>1950</v>
      </c>
      <c r="D7366" s="95" t="s">
        <v>349</v>
      </c>
      <c r="F7366" s="96">
        <v>4400</v>
      </c>
      <c r="G7366" s="95" t="s">
        <v>345</v>
      </c>
    </row>
    <row r="7367" spans="1:7">
      <c r="A7367" s="95" t="s">
        <v>1950</v>
      </c>
      <c r="D7367" s="95" t="s">
        <v>400</v>
      </c>
      <c r="F7367" s="96">
        <v>3300000</v>
      </c>
      <c r="G7367" s="95" t="s">
        <v>345</v>
      </c>
    </row>
    <row r="7368" spans="1:7">
      <c r="A7368" s="95" t="s">
        <v>1950</v>
      </c>
      <c r="D7368" s="95" t="s">
        <v>400</v>
      </c>
      <c r="F7368" s="96">
        <v>440000</v>
      </c>
      <c r="G7368" s="95" t="s">
        <v>345</v>
      </c>
    </row>
    <row r="7369" spans="1:7">
      <c r="A7369" s="95" t="s">
        <v>1950</v>
      </c>
      <c r="D7369" s="95" t="s">
        <v>400</v>
      </c>
      <c r="F7369" s="96">
        <v>1782000</v>
      </c>
      <c r="G7369" s="95" t="s">
        <v>345</v>
      </c>
    </row>
    <row r="7370" spans="1:7">
      <c r="A7370" s="95" t="s">
        <v>2080</v>
      </c>
      <c r="D7370" s="95" t="s">
        <v>400</v>
      </c>
      <c r="F7370" s="96">
        <v>55000000</v>
      </c>
      <c r="G7370" s="95" t="s">
        <v>345</v>
      </c>
    </row>
    <row r="7371" spans="1:7">
      <c r="A7371" s="95" t="s">
        <v>2080</v>
      </c>
      <c r="D7371" s="95" t="s">
        <v>400</v>
      </c>
      <c r="F7371" s="96">
        <v>55000000</v>
      </c>
      <c r="G7371" s="95" t="s">
        <v>345</v>
      </c>
    </row>
    <row r="7372" spans="1:7">
      <c r="A7372" s="95" t="s">
        <v>2080</v>
      </c>
      <c r="D7372" s="95" t="s">
        <v>400</v>
      </c>
      <c r="F7372" s="96">
        <v>371250</v>
      </c>
      <c r="G7372" s="95" t="s">
        <v>345</v>
      </c>
    </row>
    <row r="7373" spans="1:7">
      <c r="A7373" s="95" t="s">
        <v>1951</v>
      </c>
      <c r="D7373" s="95" t="s">
        <v>345</v>
      </c>
      <c r="E7373" s="96">
        <v>55000000</v>
      </c>
      <c r="G7373" s="95" t="s">
        <v>345</v>
      </c>
    </row>
    <row r="7374" spans="1:7">
      <c r="A7374" s="95" t="s">
        <v>1951</v>
      </c>
      <c r="D7374" s="95" t="s">
        <v>345</v>
      </c>
      <c r="E7374" s="96">
        <v>55000000</v>
      </c>
      <c r="G7374" s="95" t="s">
        <v>345</v>
      </c>
    </row>
    <row r="7375" spans="1:7">
      <c r="A7375" s="95" t="s">
        <v>2190</v>
      </c>
      <c r="D7375" s="95" t="s">
        <v>9315</v>
      </c>
      <c r="F7375" s="96">
        <v>75000</v>
      </c>
      <c r="G7375" s="95" t="s">
        <v>345</v>
      </c>
    </row>
    <row r="7376" spans="1:7">
      <c r="A7376" s="95" t="s">
        <v>2953</v>
      </c>
      <c r="D7376" s="95" t="s">
        <v>9315</v>
      </c>
      <c r="F7376" s="96">
        <v>71000</v>
      </c>
      <c r="G7376" s="95" t="s">
        <v>345</v>
      </c>
    </row>
    <row r="7377" spans="1:7">
      <c r="A7377" s="95" t="s">
        <v>2081</v>
      </c>
      <c r="D7377" s="95" t="s">
        <v>400</v>
      </c>
      <c r="F7377" s="96">
        <v>1100000</v>
      </c>
      <c r="G7377" s="95" t="s">
        <v>345</v>
      </c>
    </row>
    <row r="7378" spans="1:7">
      <c r="A7378" s="95" t="s">
        <v>2081</v>
      </c>
      <c r="D7378" s="95" t="s">
        <v>479</v>
      </c>
      <c r="F7378" s="96">
        <v>24200</v>
      </c>
      <c r="G7378" s="95" t="s">
        <v>345</v>
      </c>
    </row>
    <row r="7379" spans="1:7">
      <c r="A7379" s="95" t="s">
        <v>2081</v>
      </c>
      <c r="D7379" s="95" t="s">
        <v>400</v>
      </c>
      <c r="F7379" s="96">
        <v>30800</v>
      </c>
      <c r="G7379" s="95" t="s">
        <v>345</v>
      </c>
    </row>
    <row r="7380" spans="1:7">
      <c r="A7380" s="95" t="s">
        <v>2081</v>
      </c>
      <c r="D7380" s="95" t="s">
        <v>400</v>
      </c>
      <c r="F7380" s="96">
        <v>742500</v>
      </c>
      <c r="G7380" s="95" t="s">
        <v>345</v>
      </c>
    </row>
    <row r="7381" spans="1:7">
      <c r="A7381" s="95" t="s">
        <v>2081</v>
      </c>
      <c r="D7381" s="95" t="s">
        <v>400</v>
      </c>
      <c r="F7381" s="96">
        <v>95700</v>
      </c>
      <c r="G7381" s="95" t="s">
        <v>345</v>
      </c>
    </row>
    <row r="7382" spans="1:7">
      <c r="A7382" s="95" t="s">
        <v>2081</v>
      </c>
      <c r="D7382" s="95" t="s">
        <v>400</v>
      </c>
      <c r="F7382" s="96">
        <v>124300</v>
      </c>
      <c r="G7382" s="95" t="s">
        <v>345</v>
      </c>
    </row>
    <row r="7383" spans="1:7">
      <c r="A7383" s="95" t="s">
        <v>2081</v>
      </c>
      <c r="D7383" s="95" t="s">
        <v>400</v>
      </c>
      <c r="F7383" s="96">
        <v>1039002</v>
      </c>
      <c r="G7383" s="95" t="s">
        <v>345</v>
      </c>
    </row>
    <row r="7384" spans="1:7">
      <c r="A7384" s="95" t="s">
        <v>2081</v>
      </c>
      <c r="D7384" s="95" t="s">
        <v>400</v>
      </c>
      <c r="F7384" s="96">
        <v>4178062</v>
      </c>
      <c r="G7384" s="95" t="s">
        <v>345</v>
      </c>
    </row>
    <row r="7385" spans="1:7">
      <c r="A7385" s="95" t="s">
        <v>2081</v>
      </c>
      <c r="D7385" s="95" t="s">
        <v>400</v>
      </c>
      <c r="F7385" s="96">
        <v>19075643</v>
      </c>
      <c r="G7385" s="95" t="s">
        <v>345</v>
      </c>
    </row>
    <row r="7386" spans="1:7">
      <c r="A7386" s="95" t="s">
        <v>2081</v>
      </c>
      <c r="D7386" s="95" t="s">
        <v>349</v>
      </c>
      <c r="F7386" s="96">
        <v>5390</v>
      </c>
      <c r="G7386" s="95" t="s">
        <v>345</v>
      </c>
    </row>
    <row r="7387" spans="1:7">
      <c r="A7387" s="95" t="s">
        <v>2081</v>
      </c>
      <c r="D7387" s="95" t="s">
        <v>400</v>
      </c>
      <c r="F7387" s="96">
        <v>55000</v>
      </c>
      <c r="G7387" s="95" t="s">
        <v>345</v>
      </c>
    </row>
    <row r="7388" spans="1:7">
      <c r="A7388" s="95" t="s">
        <v>2081</v>
      </c>
      <c r="D7388" s="95" t="s">
        <v>400</v>
      </c>
      <c r="F7388" s="96">
        <v>69960</v>
      </c>
      <c r="G7388" s="95" t="s">
        <v>345</v>
      </c>
    </row>
    <row r="7389" spans="1:7">
      <c r="A7389" s="95" t="s">
        <v>2081</v>
      </c>
      <c r="D7389" s="95" t="s">
        <v>393</v>
      </c>
      <c r="F7389" s="96">
        <v>1485780</v>
      </c>
      <c r="G7389" s="95" t="s">
        <v>345</v>
      </c>
    </row>
    <row r="7390" spans="1:7">
      <c r="A7390" s="95" t="s">
        <v>2081</v>
      </c>
      <c r="D7390" s="95" t="s">
        <v>400</v>
      </c>
      <c r="F7390" s="96">
        <v>38118</v>
      </c>
      <c r="G7390" s="95" t="s">
        <v>345</v>
      </c>
    </row>
    <row r="7391" spans="1:7">
      <c r="A7391" s="95" t="s">
        <v>2081</v>
      </c>
      <c r="D7391" s="95" t="s">
        <v>9315</v>
      </c>
      <c r="F7391" s="96">
        <v>119843</v>
      </c>
      <c r="G7391" s="95" t="s">
        <v>345</v>
      </c>
    </row>
    <row r="7392" spans="1:7">
      <c r="A7392" s="95" t="s">
        <v>2081</v>
      </c>
      <c r="D7392" s="95" t="s">
        <v>9315</v>
      </c>
      <c r="F7392" s="96">
        <v>490098</v>
      </c>
      <c r="G7392" s="95" t="s">
        <v>345</v>
      </c>
    </row>
    <row r="7393" spans="1:7">
      <c r="A7393" s="95" t="s">
        <v>2081</v>
      </c>
      <c r="D7393" s="95" t="s">
        <v>400</v>
      </c>
      <c r="F7393" s="96">
        <v>30494</v>
      </c>
      <c r="G7393" s="95" t="s">
        <v>345</v>
      </c>
    </row>
    <row r="7394" spans="1:7">
      <c r="A7394" s="95" t="s">
        <v>2081</v>
      </c>
      <c r="D7394" s="95" t="s">
        <v>415</v>
      </c>
      <c r="F7394" s="96">
        <v>21781</v>
      </c>
      <c r="G7394" s="95" t="s">
        <v>345</v>
      </c>
    </row>
    <row r="7395" spans="1:7">
      <c r="A7395" s="95" t="s">
        <v>2081</v>
      </c>
      <c r="D7395" s="95" t="s">
        <v>400</v>
      </c>
      <c r="F7395" s="96">
        <v>43162</v>
      </c>
      <c r="G7395" s="95" t="s">
        <v>345</v>
      </c>
    </row>
    <row r="7396" spans="1:7">
      <c r="A7396" s="95" t="s">
        <v>2081</v>
      </c>
      <c r="D7396" s="95" t="s">
        <v>1958</v>
      </c>
      <c r="F7396" s="96">
        <v>20692</v>
      </c>
      <c r="G7396" s="95" t="s">
        <v>345</v>
      </c>
    </row>
    <row r="7397" spans="1:7">
      <c r="A7397" s="95" t="s">
        <v>2081</v>
      </c>
      <c r="D7397" s="95" t="s">
        <v>479</v>
      </c>
      <c r="F7397" s="96">
        <v>38118</v>
      </c>
      <c r="G7397" s="95" t="s">
        <v>345</v>
      </c>
    </row>
    <row r="7398" spans="1:7">
      <c r="A7398" s="95" t="s">
        <v>2081</v>
      </c>
      <c r="D7398" s="95" t="s">
        <v>349</v>
      </c>
      <c r="F7398" s="96">
        <v>10037</v>
      </c>
      <c r="G7398" s="95" t="s">
        <v>345</v>
      </c>
    </row>
    <row r="7399" spans="1:7">
      <c r="A7399" s="95" t="s">
        <v>2954</v>
      </c>
      <c r="D7399" s="95" t="s">
        <v>415</v>
      </c>
      <c r="F7399" s="96">
        <v>15100</v>
      </c>
      <c r="G7399" s="95" t="s">
        <v>345</v>
      </c>
    </row>
    <row r="7400" spans="1:7">
      <c r="A7400" s="95" t="s">
        <v>2954</v>
      </c>
      <c r="D7400" s="95" t="s">
        <v>479</v>
      </c>
      <c r="F7400" s="96">
        <v>73800</v>
      </c>
      <c r="G7400" s="95" t="s">
        <v>345</v>
      </c>
    </row>
    <row r="7401" spans="1:7">
      <c r="A7401" s="95" t="s">
        <v>2955</v>
      </c>
      <c r="D7401" s="95" t="s">
        <v>479</v>
      </c>
      <c r="F7401" s="96">
        <v>4100</v>
      </c>
      <c r="G7401" s="95" t="s">
        <v>345</v>
      </c>
    </row>
    <row r="7402" spans="1:7">
      <c r="A7402" s="95" t="s">
        <v>2955</v>
      </c>
      <c r="D7402" s="95" t="s">
        <v>393</v>
      </c>
      <c r="F7402" s="96">
        <v>103700</v>
      </c>
      <c r="G7402" s="95" t="s">
        <v>345</v>
      </c>
    </row>
    <row r="7403" spans="1:7">
      <c r="A7403" s="95" t="s">
        <v>2955</v>
      </c>
      <c r="D7403" s="95" t="s">
        <v>415</v>
      </c>
      <c r="F7403" s="96">
        <v>128420</v>
      </c>
      <c r="G7403" s="95" t="s">
        <v>345</v>
      </c>
    </row>
    <row r="7404" spans="1:7">
      <c r="A7404" s="95" t="s">
        <v>2955</v>
      </c>
      <c r="D7404" s="95" t="s">
        <v>415</v>
      </c>
      <c r="F7404" s="96">
        <v>59910</v>
      </c>
      <c r="G7404" s="95" t="s">
        <v>345</v>
      </c>
    </row>
    <row r="7405" spans="1:7">
      <c r="A7405" s="95" t="s">
        <v>2955</v>
      </c>
      <c r="D7405" s="95" t="s">
        <v>400</v>
      </c>
      <c r="F7405" s="96">
        <v>57800</v>
      </c>
      <c r="G7405" s="95" t="s">
        <v>345</v>
      </c>
    </row>
    <row r="7406" spans="1:7">
      <c r="A7406" s="95" t="s">
        <v>2955</v>
      </c>
      <c r="D7406" s="95" t="s">
        <v>1958</v>
      </c>
      <c r="F7406" s="96">
        <v>24400</v>
      </c>
      <c r="G7406" s="95" t="s">
        <v>345</v>
      </c>
    </row>
    <row r="7407" spans="1:7">
      <c r="A7407" s="95" t="s">
        <v>2955</v>
      </c>
      <c r="D7407" s="95" t="s">
        <v>1958</v>
      </c>
      <c r="F7407" s="96">
        <v>50000</v>
      </c>
      <c r="G7407" s="95" t="s">
        <v>345</v>
      </c>
    </row>
    <row r="7408" spans="1:7">
      <c r="A7408" s="95" t="s">
        <v>2955</v>
      </c>
      <c r="D7408" s="95" t="s">
        <v>1958</v>
      </c>
      <c r="F7408" s="96">
        <v>22500</v>
      </c>
      <c r="G7408" s="95" t="s">
        <v>345</v>
      </c>
    </row>
    <row r="7409" spans="1:7">
      <c r="A7409" s="95" t="s">
        <v>2955</v>
      </c>
      <c r="D7409" s="95" t="s">
        <v>1958</v>
      </c>
      <c r="F7409" s="96">
        <v>32600</v>
      </c>
      <c r="G7409" s="95" t="s">
        <v>345</v>
      </c>
    </row>
    <row r="7410" spans="1:7">
      <c r="A7410" s="95" t="s">
        <v>1952</v>
      </c>
      <c r="D7410" s="95" t="s">
        <v>562</v>
      </c>
      <c r="F7410" s="96">
        <v>420783</v>
      </c>
      <c r="G7410" s="95" t="s">
        <v>345</v>
      </c>
    </row>
    <row r="7411" spans="1:7">
      <c r="A7411" s="95" t="s">
        <v>1952</v>
      </c>
      <c r="D7411" s="95" t="s">
        <v>562</v>
      </c>
      <c r="F7411" s="96">
        <v>19560</v>
      </c>
      <c r="G7411" s="95" t="s">
        <v>345</v>
      </c>
    </row>
    <row r="7412" spans="1:7">
      <c r="A7412" s="95" t="s">
        <v>1952</v>
      </c>
      <c r="D7412" s="95" t="s">
        <v>9315</v>
      </c>
      <c r="F7412" s="96">
        <v>275000</v>
      </c>
      <c r="G7412" s="95" t="s">
        <v>345</v>
      </c>
    </row>
    <row r="7413" spans="1:7">
      <c r="A7413" s="95" t="s">
        <v>1952</v>
      </c>
      <c r="D7413" s="95" t="s">
        <v>479</v>
      </c>
      <c r="F7413" s="96">
        <v>942700</v>
      </c>
      <c r="G7413" s="95" t="s">
        <v>345</v>
      </c>
    </row>
    <row r="7414" spans="1:7">
      <c r="A7414" s="95" t="s">
        <v>2087</v>
      </c>
      <c r="D7414" s="95" t="s">
        <v>415</v>
      </c>
      <c r="F7414" s="96">
        <v>2200000</v>
      </c>
      <c r="G7414" s="95" t="s">
        <v>345</v>
      </c>
    </row>
    <row r="7415" spans="1:7">
      <c r="A7415" s="95" t="s">
        <v>2956</v>
      </c>
      <c r="D7415" s="95" t="s">
        <v>345</v>
      </c>
      <c r="F7415" s="96">
        <v>123746463</v>
      </c>
      <c r="G7415" s="95" t="s">
        <v>345</v>
      </c>
    </row>
    <row r="7416" spans="1:7">
      <c r="A7416" s="95" t="s">
        <v>2957</v>
      </c>
      <c r="D7416" s="95" t="s">
        <v>1958</v>
      </c>
      <c r="F7416" s="96">
        <v>2000</v>
      </c>
      <c r="G7416" s="95" t="s">
        <v>345</v>
      </c>
    </row>
    <row r="7417" spans="1:7">
      <c r="A7417" s="95" t="s">
        <v>2090</v>
      </c>
      <c r="D7417" s="95" t="s">
        <v>400</v>
      </c>
      <c r="F7417" s="96">
        <v>3030500</v>
      </c>
      <c r="G7417" s="95" t="s">
        <v>345</v>
      </c>
    </row>
    <row r="7418" spans="1:7">
      <c r="A7418" s="95" t="s">
        <v>2090</v>
      </c>
      <c r="D7418" s="95" t="s">
        <v>479</v>
      </c>
      <c r="F7418" s="96">
        <v>1651100</v>
      </c>
      <c r="G7418" s="95" t="s">
        <v>345</v>
      </c>
    </row>
    <row r="7419" spans="1:7">
      <c r="A7419" s="95" t="s">
        <v>2090</v>
      </c>
      <c r="D7419" s="95" t="s">
        <v>400</v>
      </c>
      <c r="F7419" s="96">
        <v>19800</v>
      </c>
      <c r="G7419" s="95" t="s">
        <v>345</v>
      </c>
    </row>
    <row r="7420" spans="1:7">
      <c r="A7420" s="95" t="s">
        <v>2090</v>
      </c>
      <c r="D7420" s="95" t="s">
        <v>400</v>
      </c>
      <c r="F7420" s="96">
        <v>6600</v>
      </c>
      <c r="G7420" s="95" t="s">
        <v>345</v>
      </c>
    </row>
    <row r="7421" spans="1:7">
      <c r="A7421" s="95" t="s">
        <v>2090</v>
      </c>
      <c r="D7421" s="95" t="s">
        <v>400</v>
      </c>
      <c r="F7421" s="96">
        <v>6600</v>
      </c>
      <c r="G7421" s="95" t="s">
        <v>345</v>
      </c>
    </row>
    <row r="7422" spans="1:7">
      <c r="A7422" s="95" t="s">
        <v>2090</v>
      </c>
      <c r="D7422" s="95" t="s">
        <v>415</v>
      </c>
      <c r="F7422" s="96">
        <v>52455</v>
      </c>
      <c r="G7422" s="95" t="s">
        <v>345</v>
      </c>
    </row>
    <row r="7423" spans="1:7">
      <c r="A7423" s="95" t="s">
        <v>2090</v>
      </c>
      <c r="D7423" s="95" t="s">
        <v>415</v>
      </c>
      <c r="F7423" s="96">
        <v>13182</v>
      </c>
      <c r="G7423" s="95" t="s">
        <v>345</v>
      </c>
    </row>
    <row r="7424" spans="1:7">
      <c r="A7424" s="95" t="s">
        <v>2090</v>
      </c>
      <c r="D7424" s="95" t="s">
        <v>415</v>
      </c>
      <c r="F7424" s="96">
        <v>18935</v>
      </c>
      <c r="G7424" s="95" t="s">
        <v>345</v>
      </c>
    </row>
    <row r="7425" spans="1:7">
      <c r="A7425" s="95" t="s">
        <v>2090</v>
      </c>
      <c r="D7425" s="95" t="s">
        <v>9315</v>
      </c>
      <c r="F7425" s="96">
        <v>263461</v>
      </c>
      <c r="G7425" s="95" t="s">
        <v>345</v>
      </c>
    </row>
    <row r="7426" spans="1:7">
      <c r="A7426" s="95" t="s">
        <v>2090</v>
      </c>
      <c r="D7426" s="95" t="s">
        <v>415</v>
      </c>
      <c r="F7426" s="96">
        <v>2818</v>
      </c>
      <c r="G7426" s="95" t="s">
        <v>345</v>
      </c>
    </row>
    <row r="7427" spans="1:7">
      <c r="A7427" s="95" t="s">
        <v>2090</v>
      </c>
      <c r="D7427" s="95" t="s">
        <v>9315</v>
      </c>
      <c r="F7427" s="96">
        <v>8859</v>
      </c>
      <c r="G7427" s="95" t="s">
        <v>345</v>
      </c>
    </row>
    <row r="7428" spans="1:7">
      <c r="A7428" s="95" t="s">
        <v>2090</v>
      </c>
      <c r="D7428" s="95" t="s">
        <v>562</v>
      </c>
      <c r="F7428" s="96">
        <v>537800</v>
      </c>
      <c r="G7428" s="95" t="s">
        <v>345</v>
      </c>
    </row>
    <row r="7429" spans="1:7">
      <c r="A7429" s="95" t="s">
        <v>2091</v>
      </c>
      <c r="D7429" s="95" t="s">
        <v>9315</v>
      </c>
      <c r="F7429" s="96">
        <v>11000</v>
      </c>
      <c r="G7429" s="95" t="s">
        <v>345</v>
      </c>
    </row>
    <row r="7430" spans="1:7">
      <c r="A7430" s="95" t="s">
        <v>2091</v>
      </c>
      <c r="D7430" s="95" t="s">
        <v>415</v>
      </c>
      <c r="F7430" s="96">
        <v>13635</v>
      </c>
      <c r="G7430" s="95" t="s">
        <v>345</v>
      </c>
    </row>
    <row r="7431" spans="1:7">
      <c r="A7431" s="95" t="s">
        <v>2091</v>
      </c>
      <c r="D7431" s="95" t="s">
        <v>415</v>
      </c>
      <c r="F7431" s="96">
        <v>11000</v>
      </c>
      <c r="G7431" s="95" t="s">
        <v>345</v>
      </c>
    </row>
    <row r="7432" spans="1:7">
      <c r="A7432" s="95" t="s">
        <v>2091</v>
      </c>
      <c r="D7432" s="95" t="s">
        <v>562</v>
      </c>
      <c r="F7432" s="96">
        <v>24750</v>
      </c>
      <c r="G7432" s="95" t="s">
        <v>345</v>
      </c>
    </row>
    <row r="7433" spans="1:7">
      <c r="A7433" s="95" t="s">
        <v>2091</v>
      </c>
      <c r="D7433" s="95" t="s">
        <v>415</v>
      </c>
      <c r="F7433" s="96">
        <v>24750</v>
      </c>
      <c r="G7433" s="95" t="s">
        <v>345</v>
      </c>
    </row>
    <row r="7434" spans="1:7">
      <c r="A7434" s="95" t="s">
        <v>2091</v>
      </c>
      <c r="D7434" s="95" t="s">
        <v>9315</v>
      </c>
      <c r="F7434" s="96">
        <v>11000</v>
      </c>
      <c r="G7434" s="95" t="s">
        <v>345</v>
      </c>
    </row>
    <row r="7435" spans="1:7">
      <c r="A7435" s="95" t="s">
        <v>2091</v>
      </c>
      <c r="D7435" s="95" t="s">
        <v>415</v>
      </c>
      <c r="F7435" s="96">
        <v>218384</v>
      </c>
      <c r="G7435" s="95" t="s">
        <v>345</v>
      </c>
    </row>
    <row r="7436" spans="1:7">
      <c r="A7436" s="95" t="s">
        <v>1953</v>
      </c>
      <c r="D7436" s="95" t="s">
        <v>345</v>
      </c>
      <c r="E7436" s="96">
        <v>3080000</v>
      </c>
      <c r="G7436" s="95" t="s">
        <v>345</v>
      </c>
    </row>
    <row r="7437" spans="1:7">
      <c r="A7437" s="95" t="s">
        <v>1954</v>
      </c>
      <c r="D7437" s="95" t="s">
        <v>345</v>
      </c>
      <c r="E7437" s="96">
        <v>90200</v>
      </c>
      <c r="G7437" s="95" t="s">
        <v>345</v>
      </c>
    </row>
    <row r="7438" spans="1:7">
      <c r="A7438" s="95" t="s">
        <v>1954</v>
      </c>
      <c r="D7438" s="95" t="s">
        <v>345</v>
      </c>
      <c r="F7438" s="96">
        <v>9900</v>
      </c>
      <c r="G7438" s="95" t="s">
        <v>345</v>
      </c>
    </row>
    <row r="7439" spans="1:7">
      <c r="A7439" s="95" t="s">
        <v>2958</v>
      </c>
      <c r="D7439" s="95" t="s">
        <v>345</v>
      </c>
      <c r="E7439" s="96">
        <v>11000</v>
      </c>
      <c r="G7439" s="95" t="s">
        <v>345</v>
      </c>
    </row>
    <row r="7440" spans="1:7">
      <c r="A7440" s="95" t="s">
        <v>2094</v>
      </c>
      <c r="D7440" s="95" t="s">
        <v>400</v>
      </c>
      <c r="F7440" s="96">
        <v>3870595</v>
      </c>
      <c r="G7440" s="95" t="s">
        <v>345</v>
      </c>
    </row>
    <row r="7441" spans="1:7">
      <c r="A7441" s="95" t="s">
        <v>2094</v>
      </c>
      <c r="D7441" s="95" t="s">
        <v>400</v>
      </c>
      <c r="F7441" s="96">
        <v>22412</v>
      </c>
      <c r="G7441" s="95" t="s">
        <v>345</v>
      </c>
    </row>
    <row r="7442" spans="1:7">
      <c r="A7442" s="95" t="s">
        <v>2094</v>
      </c>
      <c r="D7442" s="95" t="s">
        <v>415</v>
      </c>
      <c r="F7442" s="96">
        <v>24750</v>
      </c>
      <c r="G7442" s="95" t="s">
        <v>345</v>
      </c>
    </row>
    <row r="7443" spans="1:7">
      <c r="A7443" s="95" t="s">
        <v>2094</v>
      </c>
      <c r="D7443" s="95" t="s">
        <v>9315</v>
      </c>
      <c r="F7443" s="96">
        <v>11000</v>
      </c>
      <c r="G7443" s="95" t="s">
        <v>345</v>
      </c>
    </row>
    <row r="7444" spans="1:7">
      <c r="A7444" s="95" t="s">
        <v>2094</v>
      </c>
      <c r="D7444" s="95" t="s">
        <v>479</v>
      </c>
      <c r="F7444" s="96">
        <v>19800</v>
      </c>
      <c r="G7444" s="95" t="s">
        <v>345</v>
      </c>
    </row>
    <row r="7445" spans="1:7">
      <c r="A7445" s="95" t="s">
        <v>2094</v>
      </c>
      <c r="D7445" s="95" t="s">
        <v>415</v>
      </c>
      <c r="F7445" s="96">
        <v>44546</v>
      </c>
      <c r="G7445" s="95" t="s">
        <v>345</v>
      </c>
    </row>
    <row r="7446" spans="1:7">
      <c r="A7446" s="95" t="s">
        <v>2094</v>
      </c>
      <c r="D7446" s="95" t="s">
        <v>9315</v>
      </c>
      <c r="F7446" s="96">
        <v>11000</v>
      </c>
      <c r="G7446" s="95" t="s">
        <v>345</v>
      </c>
    </row>
    <row r="7447" spans="1:7">
      <c r="A7447" s="95" t="s">
        <v>2094</v>
      </c>
      <c r="D7447" s="95" t="s">
        <v>415</v>
      </c>
      <c r="F7447" s="96">
        <v>24750</v>
      </c>
      <c r="G7447" s="95" t="s">
        <v>345</v>
      </c>
    </row>
    <row r="7448" spans="1:7">
      <c r="A7448" s="95" t="s">
        <v>2959</v>
      </c>
      <c r="D7448" s="95" t="s">
        <v>400</v>
      </c>
      <c r="F7448" s="96">
        <v>343154</v>
      </c>
      <c r="G7448" s="95" t="s">
        <v>345</v>
      </c>
    </row>
    <row r="7449" spans="1:7">
      <c r="A7449" s="95" t="s">
        <v>394</v>
      </c>
      <c r="D7449" s="95" t="s">
        <v>345</v>
      </c>
      <c r="E7449" s="96">
        <v>-3450</v>
      </c>
      <c r="G7449" s="95" t="s">
        <v>345</v>
      </c>
    </row>
    <row r="7450" spans="1:7">
      <c r="A7450" s="95" t="s">
        <v>395</v>
      </c>
      <c r="D7450" s="95" t="s">
        <v>345</v>
      </c>
      <c r="E7450" s="96">
        <v>-3500</v>
      </c>
      <c r="G7450" s="95" t="s">
        <v>345</v>
      </c>
    </row>
    <row r="7451" spans="1:7">
      <c r="A7451" s="95" t="s">
        <v>395</v>
      </c>
      <c r="D7451" s="95" t="s">
        <v>345</v>
      </c>
      <c r="E7451" s="96">
        <v>-8200</v>
      </c>
      <c r="G7451" s="95" t="s">
        <v>345</v>
      </c>
    </row>
    <row r="7452" spans="1:7">
      <c r="A7452" s="95" t="s">
        <v>2960</v>
      </c>
      <c r="D7452" s="95" t="s">
        <v>349</v>
      </c>
      <c r="F7452" s="96">
        <v>5459620</v>
      </c>
      <c r="G7452" s="95" t="s">
        <v>345</v>
      </c>
    </row>
    <row r="7453" spans="1:7">
      <c r="A7453" s="95" t="s">
        <v>2960</v>
      </c>
      <c r="D7453" s="95" t="s">
        <v>349</v>
      </c>
      <c r="F7453" s="96">
        <v>628600</v>
      </c>
      <c r="G7453" s="95" t="s">
        <v>345</v>
      </c>
    </row>
    <row r="7454" spans="1:7">
      <c r="A7454" s="95" t="s">
        <v>2960</v>
      </c>
      <c r="D7454" s="95" t="s">
        <v>349</v>
      </c>
      <c r="F7454" s="96">
        <v>6358940</v>
      </c>
      <c r="G7454" s="95" t="s">
        <v>345</v>
      </c>
    </row>
    <row r="7455" spans="1:7">
      <c r="A7455" s="95" t="s">
        <v>2960</v>
      </c>
      <c r="D7455" s="95" t="s">
        <v>349</v>
      </c>
      <c r="F7455" s="96">
        <v>1248200</v>
      </c>
      <c r="G7455" s="95" t="s">
        <v>345</v>
      </c>
    </row>
    <row r="7456" spans="1:7">
      <c r="A7456" s="95" t="s">
        <v>2960</v>
      </c>
      <c r="D7456" s="95" t="s">
        <v>349</v>
      </c>
      <c r="F7456" s="96">
        <v>1886730</v>
      </c>
      <c r="G7456" s="96">
        <v>219676418</v>
      </c>
    </row>
    <row r="7457" spans="1:7">
      <c r="A7457" s="95" t="s">
        <v>396</v>
      </c>
      <c r="D7457" s="95" t="s">
        <v>345</v>
      </c>
      <c r="E7457" s="96">
        <v>432503242</v>
      </c>
      <c r="F7457" s="96">
        <v>442740171</v>
      </c>
      <c r="G7457" s="95" t="s">
        <v>345</v>
      </c>
    </row>
    <row r="7458" spans="1:7">
      <c r="A7458" s="95" t="s">
        <v>397</v>
      </c>
      <c r="D7458" s="95" t="s">
        <v>345</v>
      </c>
      <c r="E7458" s="96">
        <v>988476793</v>
      </c>
      <c r="F7458" s="96">
        <v>1208153211</v>
      </c>
      <c r="G7458" s="96">
        <v>219676418</v>
      </c>
    </row>
    <row r="7459" spans="1:7">
      <c r="A7459" s="95" t="s">
        <v>398</v>
      </c>
    </row>
    <row r="7461" spans="1:7">
      <c r="A7461" s="95" t="s">
        <v>9324</v>
      </c>
    </row>
    <row r="7462" spans="1:7">
      <c r="A7462" s="95" t="s">
        <v>338</v>
      </c>
      <c r="D7462" s="95" t="s">
        <v>341</v>
      </c>
      <c r="E7462" s="95" t="s">
        <v>342</v>
      </c>
      <c r="F7462" s="95" t="s">
        <v>343</v>
      </c>
      <c r="G7462" s="95" t="s">
        <v>344</v>
      </c>
    </row>
    <row r="7463" spans="1:7">
      <c r="A7463" s="95" t="s">
        <v>409</v>
      </c>
      <c r="D7463" s="95" t="s">
        <v>345</v>
      </c>
      <c r="F7463" s="96">
        <v>23100</v>
      </c>
      <c r="G7463" s="95" t="s">
        <v>345</v>
      </c>
    </row>
    <row r="7464" spans="1:7">
      <c r="A7464" s="95" t="s">
        <v>409</v>
      </c>
      <c r="D7464" s="95" t="s">
        <v>345</v>
      </c>
      <c r="E7464" s="96">
        <v>14080</v>
      </c>
      <c r="G7464" s="96">
        <v>9020</v>
      </c>
    </row>
    <row r="7465" spans="1:7">
      <c r="A7465" s="95" t="s">
        <v>419</v>
      </c>
      <c r="D7465" s="95" t="s">
        <v>345</v>
      </c>
      <c r="F7465" s="96">
        <v>18480</v>
      </c>
      <c r="G7465" s="95" t="s">
        <v>345</v>
      </c>
    </row>
    <row r="7466" spans="1:7">
      <c r="A7466" s="95" t="s">
        <v>419</v>
      </c>
      <c r="D7466" s="95" t="s">
        <v>345</v>
      </c>
      <c r="E7466" s="96">
        <v>14520</v>
      </c>
      <c r="G7466" s="96">
        <v>12980</v>
      </c>
    </row>
    <row r="7467" spans="1:7">
      <c r="A7467" s="95" t="s">
        <v>423</v>
      </c>
      <c r="D7467" s="95" t="s">
        <v>345</v>
      </c>
      <c r="F7467" s="96">
        <v>22660</v>
      </c>
      <c r="G7467" s="95" t="s">
        <v>345</v>
      </c>
    </row>
    <row r="7468" spans="1:7">
      <c r="A7468" s="95" t="s">
        <v>423</v>
      </c>
      <c r="D7468" s="95" t="s">
        <v>345</v>
      </c>
      <c r="E7468" s="96">
        <v>1320</v>
      </c>
      <c r="G7468" s="96">
        <v>34320</v>
      </c>
    </row>
    <row r="7469" spans="1:7">
      <c r="A7469" s="95" t="s">
        <v>429</v>
      </c>
      <c r="D7469" s="95" t="s">
        <v>345</v>
      </c>
      <c r="F7469" s="96">
        <v>52360</v>
      </c>
      <c r="G7469" s="95" t="s">
        <v>345</v>
      </c>
    </row>
    <row r="7470" spans="1:7">
      <c r="A7470" s="95" t="s">
        <v>429</v>
      </c>
      <c r="D7470" s="95" t="s">
        <v>345</v>
      </c>
      <c r="E7470" s="96">
        <v>7920</v>
      </c>
      <c r="G7470" s="96">
        <v>78760</v>
      </c>
    </row>
    <row r="7471" spans="1:7">
      <c r="A7471" s="95" t="s">
        <v>440</v>
      </c>
      <c r="D7471" s="95" t="s">
        <v>345</v>
      </c>
      <c r="F7471" s="96">
        <v>9680</v>
      </c>
      <c r="G7471" s="95" t="s">
        <v>345</v>
      </c>
    </row>
    <row r="7472" spans="1:7">
      <c r="A7472" s="95" t="s">
        <v>440</v>
      </c>
      <c r="D7472" s="95" t="s">
        <v>345</v>
      </c>
      <c r="E7472" s="96">
        <v>15180</v>
      </c>
      <c r="G7472" s="96">
        <v>73260</v>
      </c>
    </row>
    <row r="7473" spans="1:7">
      <c r="A7473" s="95" t="s">
        <v>458</v>
      </c>
      <c r="D7473" s="95" t="s">
        <v>345</v>
      </c>
      <c r="F7473" s="96">
        <v>23100</v>
      </c>
      <c r="G7473" s="95" t="s">
        <v>345</v>
      </c>
    </row>
    <row r="7474" spans="1:7">
      <c r="A7474" s="95" t="s">
        <v>458</v>
      </c>
      <c r="D7474" s="95" t="s">
        <v>345</v>
      </c>
      <c r="E7474" s="96">
        <v>8800</v>
      </c>
      <c r="G7474" s="96">
        <v>87560</v>
      </c>
    </row>
    <row r="7475" spans="1:7">
      <c r="A7475" s="95" t="s">
        <v>469</v>
      </c>
      <c r="D7475" s="95" t="s">
        <v>345</v>
      </c>
      <c r="F7475" s="96">
        <v>10340</v>
      </c>
      <c r="G7475" s="95" t="s">
        <v>345</v>
      </c>
    </row>
    <row r="7476" spans="1:7">
      <c r="A7476" s="95" t="s">
        <v>469</v>
      </c>
      <c r="D7476" s="95" t="s">
        <v>345</v>
      </c>
      <c r="E7476" s="96">
        <v>6160</v>
      </c>
      <c r="G7476" s="96">
        <v>91740</v>
      </c>
    </row>
    <row r="7477" spans="1:7">
      <c r="A7477" s="95" t="s">
        <v>477</v>
      </c>
      <c r="D7477" s="95" t="s">
        <v>345</v>
      </c>
      <c r="F7477" s="96">
        <v>15400</v>
      </c>
      <c r="G7477" s="95" t="s">
        <v>345</v>
      </c>
    </row>
    <row r="7478" spans="1:7">
      <c r="A7478" s="95" t="s">
        <v>477</v>
      </c>
      <c r="D7478" s="95" t="s">
        <v>345</v>
      </c>
      <c r="E7478" s="96">
        <v>1100</v>
      </c>
      <c r="G7478" s="96">
        <v>106040</v>
      </c>
    </row>
    <row r="7479" spans="1:7">
      <c r="A7479" s="95" t="s">
        <v>484</v>
      </c>
      <c r="D7479" s="95" t="s">
        <v>345</v>
      </c>
      <c r="F7479" s="96">
        <v>14960</v>
      </c>
      <c r="G7479" s="95" t="s">
        <v>345</v>
      </c>
    </row>
    <row r="7480" spans="1:7">
      <c r="A7480" s="95" t="s">
        <v>484</v>
      </c>
      <c r="D7480" s="95" t="s">
        <v>345</v>
      </c>
      <c r="E7480" s="96">
        <v>5060</v>
      </c>
      <c r="G7480" s="96">
        <v>115940</v>
      </c>
    </row>
    <row r="7481" spans="1:7">
      <c r="A7481" s="95" t="s">
        <v>492</v>
      </c>
      <c r="D7481" s="95" t="s">
        <v>345</v>
      </c>
      <c r="F7481" s="96">
        <v>21120</v>
      </c>
      <c r="G7481" s="95" t="s">
        <v>345</v>
      </c>
    </row>
    <row r="7482" spans="1:7">
      <c r="A7482" s="95" t="s">
        <v>492</v>
      </c>
      <c r="D7482" s="95" t="s">
        <v>345</v>
      </c>
      <c r="E7482" s="96">
        <v>3520</v>
      </c>
      <c r="G7482" s="96">
        <v>133540</v>
      </c>
    </row>
    <row r="7483" spans="1:7">
      <c r="A7483" s="95" t="s">
        <v>503</v>
      </c>
      <c r="D7483" s="95" t="s">
        <v>345</v>
      </c>
      <c r="F7483" s="96">
        <v>12100</v>
      </c>
      <c r="G7483" s="95" t="s">
        <v>345</v>
      </c>
    </row>
    <row r="7484" spans="1:7">
      <c r="A7484" s="95" t="s">
        <v>503</v>
      </c>
      <c r="D7484" s="95" t="s">
        <v>345</v>
      </c>
      <c r="E7484" s="96">
        <v>5500</v>
      </c>
      <c r="G7484" s="96">
        <v>140140</v>
      </c>
    </row>
    <row r="7485" spans="1:7">
      <c r="A7485" s="95" t="s">
        <v>509</v>
      </c>
      <c r="D7485" s="95" t="s">
        <v>345</v>
      </c>
      <c r="F7485" s="96">
        <v>16940</v>
      </c>
      <c r="G7485" s="95" t="s">
        <v>345</v>
      </c>
    </row>
    <row r="7486" spans="1:7">
      <c r="A7486" s="95" t="s">
        <v>509</v>
      </c>
      <c r="D7486" s="95" t="s">
        <v>345</v>
      </c>
      <c r="E7486" s="95">
        <v>880</v>
      </c>
      <c r="G7486" s="96">
        <v>156200</v>
      </c>
    </row>
    <row r="7487" spans="1:7">
      <c r="A7487" s="95" t="s">
        <v>516</v>
      </c>
      <c r="D7487" s="95" t="s">
        <v>345</v>
      </c>
      <c r="F7487" s="96">
        <v>13200</v>
      </c>
      <c r="G7487" s="95" t="s">
        <v>345</v>
      </c>
    </row>
    <row r="7488" spans="1:7">
      <c r="A7488" s="95" t="s">
        <v>516</v>
      </c>
      <c r="D7488" s="95" t="s">
        <v>345</v>
      </c>
      <c r="E7488" s="95">
        <v>660</v>
      </c>
      <c r="G7488" s="96">
        <v>168740</v>
      </c>
    </row>
    <row r="7489" spans="1:7">
      <c r="A7489" s="95" t="s">
        <v>522</v>
      </c>
      <c r="D7489" s="95" t="s">
        <v>345</v>
      </c>
      <c r="F7489" s="96">
        <v>19360</v>
      </c>
      <c r="G7489" s="95" t="s">
        <v>345</v>
      </c>
    </row>
    <row r="7490" spans="1:7">
      <c r="A7490" s="95" t="s">
        <v>522</v>
      </c>
      <c r="D7490" s="95" t="s">
        <v>345</v>
      </c>
      <c r="E7490" s="96">
        <v>5720</v>
      </c>
      <c r="G7490" s="96">
        <v>182380</v>
      </c>
    </row>
    <row r="7491" spans="1:7">
      <c r="A7491" s="95" t="s">
        <v>529</v>
      </c>
      <c r="D7491" s="95" t="s">
        <v>345</v>
      </c>
      <c r="F7491" s="96">
        <v>10780</v>
      </c>
      <c r="G7491" s="95" t="s">
        <v>345</v>
      </c>
    </row>
    <row r="7492" spans="1:7">
      <c r="A7492" s="95" t="s">
        <v>529</v>
      </c>
      <c r="D7492" s="95" t="s">
        <v>345</v>
      </c>
      <c r="E7492" s="96">
        <v>4180</v>
      </c>
      <c r="G7492" s="96">
        <v>188980</v>
      </c>
    </row>
    <row r="7493" spans="1:7">
      <c r="A7493" s="95" t="s">
        <v>537</v>
      </c>
      <c r="D7493" s="95" t="s">
        <v>345</v>
      </c>
      <c r="F7493" s="96">
        <v>9460</v>
      </c>
      <c r="G7493" s="95" t="s">
        <v>345</v>
      </c>
    </row>
    <row r="7494" spans="1:7">
      <c r="A7494" s="95" t="s">
        <v>537</v>
      </c>
      <c r="D7494" s="95" t="s">
        <v>345</v>
      </c>
      <c r="E7494" s="96">
        <v>3520</v>
      </c>
      <c r="G7494" s="95" t="s">
        <v>345</v>
      </c>
    </row>
    <row r="7495" spans="1:7">
      <c r="A7495" s="95" t="s">
        <v>537</v>
      </c>
      <c r="D7495" s="95" t="s">
        <v>345</v>
      </c>
      <c r="F7495" s="96">
        <v>2420</v>
      </c>
      <c r="G7495" s="96">
        <v>197340</v>
      </c>
    </row>
    <row r="7496" spans="1:7">
      <c r="A7496" s="95" t="s">
        <v>545</v>
      </c>
      <c r="D7496" s="95" t="s">
        <v>345</v>
      </c>
      <c r="F7496" s="96">
        <v>11220</v>
      </c>
      <c r="G7496" s="95" t="s">
        <v>345</v>
      </c>
    </row>
    <row r="7497" spans="1:7">
      <c r="A7497" s="95" t="s">
        <v>545</v>
      </c>
      <c r="D7497" s="95" t="s">
        <v>345</v>
      </c>
      <c r="E7497" s="95">
        <v>660</v>
      </c>
      <c r="G7497" s="96">
        <v>207900</v>
      </c>
    </row>
    <row r="7498" spans="1:7">
      <c r="A7498" s="95" t="s">
        <v>552</v>
      </c>
      <c r="D7498" s="95" t="s">
        <v>345</v>
      </c>
      <c r="F7498" s="96">
        <v>5720</v>
      </c>
      <c r="G7498" s="95" t="s">
        <v>345</v>
      </c>
    </row>
    <row r="7499" spans="1:7">
      <c r="A7499" s="95" t="s">
        <v>552</v>
      </c>
      <c r="D7499" s="95" t="s">
        <v>345</v>
      </c>
      <c r="E7499" s="96">
        <v>8800</v>
      </c>
      <c r="G7499" s="96">
        <v>204820</v>
      </c>
    </row>
    <row r="7500" spans="1:7">
      <c r="A7500" s="95" t="s">
        <v>558</v>
      </c>
      <c r="D7500" s="95" t="s">
        <v>345</v>
      </c>
      <c r="F7500" s="96">
        <v>28380</v>
      </c>
      <c r="G7500" s="95" t="s">
        <v>345</v>
      </c>
    </row>
    <row r="7501" spans="1:7">
      <c r="A7501" s="95" t="s">
        <v>558</v>
      </c>
      <c r="D7501" s="95" t="s">
        <v>345</v>
      </c>
      <c r="E7501" s="96">
        <v>3080</v>
      </c>
      <c r="G7501" s="96">
        <v>230120</v>
      </c>
    </row>
    <row r="7502" spans="1:7">
      <c r="A7502" s="95" t="s">
        <v>560</v>
      </c>
      <c r="D7502" s="95" t="s">
        <v>345</v>
      </c>
      <c r="F7502" s="96">
        <v>10340</v>
      </c>
      <c r="G7502" s="95" t="s">
        <v>345</v>
      </c>
    </row>
    <row r="7503" spans="1:7">
      <c r="A7503" s="95" t="s">
        <v>560</v>
      </c>
      <c r="D7503" s="95" t="s">
        <v>345</v>
      </c>
      <c r="E7503" s="96">
        <v>4180</v>
      </c>
      <c r="G7503" s="96">
        <v>236280</v>
      </c>
    </row>
    <row r="7504" spans="1:7">
      <c r="A7504" s="95" t="s">
        <v>1941</v>
      </c>
      <c r="D7504" s="95" t="s">
        <v>345</v>
      </c>
      <c r="E7504" s="96">
        <v>236280</v>
      </c>
    </row>
    <row r="7505" spans="1:7">
      <c r="A7505" s="95" t="s">
        <v>361</v>
      </c>
      <c r="D7505" s="95" t="s">
        <v>345</v>
      </c>
      <c r="E7505" s="96">
        <v>351120</v>
      </c>
      <c r="F7505" s="96">
        <v>351120</v>
      </c>
      <c r="G7505" s="95" t="s">
        <v>345</v>
      </c>
    </row>
    <row r="7506" spans="1:7">
      <c r="A7506" s="95" t="s">
        <v>576</v>
      </c>
      <c r="D7506" s="95" t="s">
        <v>345</v>
      </c>
      <c r="F7506" s="96">
        <v>7040</v>
      </c>
      <c r="G7506" s="95" t="s">
        <v>345</v>
      </c>
    </row>
    <row r="7507" spans="1:7">
      <c r="A7507" s="95" t="s">
        <v>576</v>
      </c>
      <c r="D7507" s="95" t="s">
        <v>345</v>
      </c>
      <c r="E7507" s="96">
        <v>6820</v>
      </c>
      <c r="G7507" s="95">
        <v>220</v>
      </c>
    </row>
    <row r="7508" spans="1:7">
      <c r="A7508" s="95" t="s">
        <v>578</v>
      </c>
      <c r="D7508" s="95" t="s">
        <v>345</v>
      </c>
      <c r="F7508" s="96">
        <v>8140</v>
      </c>
      <c r="G7508" s="95" t="s">
        <v>345</v>
      </c>
    </row>
    <row r="7509" spans="1:7">
      <c r="A7509" s="95" t="s">
        <v>578</v>
      </c>
      <c r="D7509" s="95" t="s">
        <v>345</v>
      </c>
      <c r="E7509" s="96">
        <v>1760</v>
      </c>
      <c r="G7509" s="95" t="s">
        <v>345</v>
      </c>
    </row>
    <row r="7510" spans="1:7">
      <c r="A7510" s="95" t="s">
        <v>579</v>
      </c>
      <c r="D7510" s="95" t="s">
        <v>345</v>
      </c>
      <c r="F7510" s="96">
        <v>1760</v>
      </c>
      <c r="G7510" s="96">
        <v>8360</v>
      </c>
    </row>
    <row r="7511" spans="1:7">
      <c r="A7511" s="95" t="s">
        <v>589</v>
      </c>
      <c r="D7511" s="95" t="s">
        <v>345</v>
      </c>
      <c r="F7511" s="96">
        <v>15840</v>
      </c>
      <c r="G7511" s="95" t="s">
        <v>345</v>
      </c>
    </row>
    <row r="7512" spans="1:7">
      <c r="A7512" s="95" t="s">
        <v>589</v>
      </c>
      <c r="D7512" s="95" t="s">
        <v>345</v>
      </c>
      <c r="E7512" s="96">
        <v>1320</v>
      </c>
      <c r="G7512" s="96">
        <v>22880</v>
      </c>
    </row>
    <row r="7513" spans="1:7">
      <c r="A7513" s="95" t="s">
        <v>595</v>
      </c>
      <c r="D7513" s="95" t="s">
        <v>345</v>
      </c>
      <c r="F7513" s="96">
        <v>38940</v>
      </c>
      <c r="G7513" s="95" t="s">
        <v>345</v>
      </c>
    </row>
    <row r="7514" spans="1:7">
      <c r="A7514" s="95" t="s">
        <v>595</v>
      </c>
      <c r="D7514" s="95" t="s">
        <v>345</v>
      </c>
      <c r="E7514" s="96">
        <v>4620</v>
      </c>
      <c r="G7514" s="95" t="s">
        <v>345</v>
      </c>
    </row>
    <row r="7515" spans="1:7">
      <c r="A7515" s="95" t="s">
        <v>596</v>
      </c>
      <c r="D7515" s="95" t="s">
        <v>345</v>
      </c>
      <c r="F7515" s="96">
        <v>1100</v>
      </c>
      <c r="G7515" s="96">
        <v>58300</v>
      </c>
    </row>
    <row r="7516" spans="1:7">
      <c r="A7516" s="95" t="s">
        <v>604</v>
      </c>
      <c r="D7516" s="95" t="s">
        <v>345</v>
      </c>
      <c r="F7516" s="96">
        <v>25740</v>
      </c>
      <c r="G7516" s="95" t="s">
        <v>345</v>
      </c>
    </row>
    <row r="7517" spans="1:7">
      <c r="A7517" s="95" t="s">
        <v>604</v>
      </c>
      <c r="D7517" s="95" t="s">
        <v>345</v>
      </c>
      <c r="E7517" s="96">
        <v>3960</v>
      </c>
      <c r="G7517" s="96">
        <v>80080</v>
      </c>
    </row>
    <row r="7518" spans="1:7">
      <c r="A7518" s="95" t="s">
        <v>618</v>
      </c>
      <c r="D7518" s="95" t="s">
        <v>345</v>
      </c>
      <c r="F7518" s="96">
        <v>11220</v>
      </c>
      <c r="G7518" s="96">
        <v>91300</v>
      </c>
    </row>
    <row r="7519" spans="1:7">
      <c r="A7519" s="95" t="s">
        <v>624</v>
      </c>
      <c r="D7519" s="95" t="s">
        <v>345</v>
      </c>
      <c r="F7519" s="96">
        <v>11220</v>
      </c>
      <c r="G7519" s="95" t="s">
        <v>345</v>
      </c>
    </row>
    <row r="7520" spans="1:7">
      <c r="A7520" s="95" t="s">
        <v>624</v>
      </c>
      <c r="D7520" s="95" t="s">
        <v>345</v>
      </c>
      <c r="E7520" s="96">
        <v>1100</v>
      </c>
      <c r="G7520" s="96">
        <v>101420</v>
      </c>
    </row>
    <row r="7521" spans="1:7">
      <c r="A7521" s="95" t="s">
        <v>632</v>
      </c>
      <c r="D7521" s="95" t="s">
        <v>345</v>
      </c>
      <c r="F7521" s="96">
        <v>12320</v>
      </c>
      <c r="G7521" s="95" t="s">
        <v>345</v>
      </c>
    </row>
    <row r="7522" spans="1:7">
      <c r="A7522" s="95" t="s">
        <v>632</v>
      </c>
      <c r="D7522" s="95" t="s">
        <v>345</v>
      </c>
      <c r="F7522" s="96">
        <v>3520</v>
      </c>
      <c r="G7522" s="96">
        <v>117260</v>
      </c>
    </row>
    <row r="7523" spans="1:7">
      <c r="A7523" s="95" t="s">
        <v>666</v>
      </c>
      <c r="D7523" s="95" t="s">
        <v>345</v>
      </c>
      <c r="F7523" s="96">
        <v>37840</v>
      </c>
      <c r="G7523" s="95" t="s">
        <v>345</v>
      </c>
    </row>
    <row r="7524" spans="1:7">
      <c r="A7524" s="95" t="s">
        <v>666</v>
      </c>
      <c r="D7524" s="95" t="s">
        <v>345</v>
      </c>
      <c r="E7524" s="96">
        <v>9900</v>
      </c>
      <c r="G7524" s="96">
        <v>145200</v>
      </c>
    </row>
    <row r="7525" spans="1:7">
      <c r="A7525" s="95" t="s">
        <v>678</v>
      </c>
      <c r="D7525" s="95" t="s">
        <v>345</v>
      </c>
      <c r="F7525" s="96">
        <v>19140</v>
      </c>
      <c r="G7525" s="95" t="s">
        <v>345</v>
      </c>
    </row>
    <row r="7526" spans="1:7">
      <c r="A7526" s="95" t="s">
        <v>678</v>
      </c>
      <c r="D7526" s="95" t="s">
        <v>345</v>
      </c>
      <c r="E7526" s="96">
        <v>7920</v>
      </c>
      <c r="G7526" s="96">
        <v>156420</v>
      </c>
    </row>
    <row r="7527" spans="1:7">
      <c r="A7527" s="95" t="s">
        <v>691</v>
      </c>
      <c r="D7527" s="95" t="s">
        <v>345</v>
      </c>
      <c r="F7527" s="96">
        <v>5720</v>
      </c>
      <c r="G7527" s="95" t="s">
        <v>345</v>
      </c>
    </row>
    <row r="7528" spans="1:7">
      <c r="A7528" s="95" t="s">
        <v>691</v>
      </c>
      <c r="D7528" s="95" t="s">
        <v>345</v>
      </c>
      <c r="E7528" s="96">
        <v>14300</v>
      </c>
      <c r="G7528" s="95" t="s">
        <v>345</v>
      </c>
    </row>
    <row r="7529" spans="1:7">
      <c r="A7529" s="95" t="s">
        <v>691</v>
      </c>
      <c r="D7529" s="95" t="s">
        <v>345</v>
      </c>
      <c r="F7529" s="96">
        <v>1760</v>
      </c>
      <c r="G7529" s="96">
        <v>149600</v>
      </c>
    </row>
    <row r="7530" spans="1:7">
      <c r="A7530" s="95" t="s">
        <v>695</v>
      </c>
      <c r="D7530" s="95" t="s">
        <v>345</v>
      </c>
      <c r="F7530" s="96">
        <v>58520</v>
      </c>
      <c r="G7530" s="95" t="s">
        <v>345</v>
      </c>
    </row>
    <row r="7531" spans="1:7">
      <c r="A7531" s="95" t="s">
        <v>695</v>
      </c>
      <c r="D7531" s="95" t="s">
        <v>345</v>
      </c>
      <c r="F7531" s="96">
        <v>1760</v>
      </c>
      <c r="G7531" s="95" t="s">
        <v>345</v>
      </c>
    </row>
    <row r="7532" spans="1:7">
      <c r="A7532" s="95" t="s">
        <v>695</v>
      </c>
      <c r="D7532" s="95" t="s">
        <v>345</v>
      </c>
      <c r="E7532" s="96">
        <v>11000</v>
      </c>
      <c r="G7532" s="96">
        <v>198880</v>
      </c>
    </row>
    <row r="7533" spans="1:7">
      <c r="A7533" s="95" t="s">
        <v>703</v>
      </c>
      <c r="D7533" s="95" t="s">
        <v>345</v>
      </c>
      <c r="F7533" s="96">
        <v>9460</v>
      </c>
      <c r="G7533" s="95" t="s">
        <v>345</v>
      </c>
    </row>
    <row r="7534" spans="1:7">
      <c r="A7534" s="95" t="s">
        <v>703</v>
      </c>
      <c r="D7534" s="95" t="s">
        <v>345</v>
      </c>
      <c r="E7534" s="96">
        <v>1760</v>
      </c>
      <c r="G7534" s="96">
        <v>206580</v>
      </c>
    </row>
    <row r="7535" spans="1:7">
      <c r="A7535" s="95" t="s">
        <v>710</v>
      </c>
      <c r="D7535" s="95" t="s">
        <v>345</v>
      </c>
      <c r="F7535" s="96">
        <v>19800</v>
      </c>
      <c r="G7535" s="95" t="s">
        <v>345</v>
      </c>
    </row>
    <row r="7536" spans="1:7">
      <c r="A7536" s="95" t="s">
        <v>710</v>
      </c>
      <c r="D7536" s="95" t="s">
        <v>345</v>
      </c>
      <c r="E7536" s="96">
        <v>2200</v>
      </c>
      <c r="G7536" s="95" t="s">
        <v>345</v>
      </c>
    </row>
    <row r="7537" spans="1:7">
      <c r="A7537" s="95" t="s">
        <v>710</v>
      </c>
      <c r="D7537" s="95" t="s">
        <v>345</v>
      </c>
      <c r="F7537" s="96">
        <v>1540</v>
      </c>
      <c r="G7537" s="96">
        <v>225720</v>
      </c>
    </row>
    <row r="7538" spans="1:7">
      <c r="A7538" s="95" t="s">
        <v>718</v>
      </c>
      <c r="D7538" s="95" t="s">
        <v>345</v>
      </c>
      <c r="F7538" s="96">
        <v>11880</v>
      </c>
      <c r="G7538" s="95" t="s">
        <v>345</v>
      </c>
    </row>
    <row r="7539" spans="1:7">
      <c r="A7539" s="95" t="s">
        <v>718</v>
      </c>
      <c r="D7539" s="95" t="s">
        <v>345</v>
      </c>
      <c r="E7539" s="96">
        <v>7480</v>
      </c>
      <c r="G7539" s="95" t="s">
        <v>345</v>
      </c>
    </row>
    <row r="7540" spans="1:7">
      <c r="A7540" s="95" t="s">
        <v>718</v>
      </c>
      <c r="D7540" s="95" t="s">
        <v>345</v>
      </c>
      <c r="E7540" s="96">
        <v>1320</v>
      </c>
      <c r="G7540" s="96">
        <v>228800</v>
      </c>
    </row>
    <row r="7541" spans="1:7">
      <c r="A7541" s="95" t="s">
        <v>724</v>
      </c>
      <c r="D7541" s="95" t="s">
        <v>345</v>
      </c>
      <c r="F7541" s="96">
        <v>24200</v>
      </c>
      <c r="G7541" s="95" t="s">
        <v>345</v>
      </c>
    </row>
    <row r="7542" spans="1:7">
      <c r="A7542" s="95" t="s">
        <v>724</v>
      </c>
      <c r="D7542" s="95" t="s">
        <v>345</v>
      </c>
      <c r="E7542" s="96">
        <v>4180</v>
      </c>
      <c r="G7542" s="95" t="s">
        <v>345</v>
      </c>
    </row>
    <row r="7543" spans="1:7">
      <c r="A7543" s="95" t="s">
        <v>724</v>
      </c>
      <c r="D7543" s="95" t="s">
        <v>345</v>
      </c>
      <c r="F7543" s="95">
        <v>440</v>
      </c>
      <c r="G7543" s="96">
        <v>249260</v>
      </c>
    </row>
    <row r="7544" spans="1:7">
      <c r="A7544" s="95" t="s">
        <v>730</v>
      </c>
      <c r="D7544" s="95" t="s">
        <v>345</v>
      </c>
      <c r="F7544" s="96">
        <v>40040</v>
      </c>
      <c r="G7544" s="95" t="s">
        <v>345</v>
      </c>
    </row>
    <row r="7545" spans="1:7">
      <c r="A7545" s="95" t="s">
        <v>730</v>
      </c>
      <c r="D7545" s="95" t="s">
        <v>345</v>
      </c>
      <c r="E7545" s="96">
        <v>9900</v>
      </c>
      <c r="G7545" s="95" t="s">
        <v>345</v>
      </c>
    </row>
    <row r="7546" spans="1:7">
      <c r="A7546" s="95" t="s">
        <v>730</v>
      </c>
      <c r="D7546" s="95" t="s">
        <v>345</v>
      </c>
      <c r="F7546" s="95">
        <v>660</v>
      </c>
      <c r="G7546" s="96">
        <v>280060</v>
      </c>
    </row>
    <row r="7547" spans="1:7">
      <c r="A7547" s="95" t="s">
        <v>739</v>
      </c>
      <c r="D7547" s="95" t="s">
        <v>345</v>
      </c>
      <c r="F7547" s="96">
        <v>11220</v>
      </c>
      <c r="G7547" s="95" t="s">
        <v>345</v>
      </c>
    </row>
    <row r="7548" spans="1:7">
      <c r="A7548" s="95" t="s">
        <v>739</v>
      </c>
      <c r="D7548" s="95" t="s">
        <v>345</v>
      </c>
      <c r="E7548" s="96">
        <v>9020</v>
      </c>
      <c r="G7548" s="95" t="s">
        <v>345</v>
      </c>
    </row>
    <row r="7549" spans="1:7">
      <c r="A7549" s="95" t="s">
        <v>739</v>
      </c>
      <c r="D7549" s="95" t="s">
        <v>345</v>
      </c>
      <c r="F7549" s="95">
        <v>880</v>
      </c>
      <c r="G7549" s="96">
        <v>283140</v>
      </c>
    </row>
    <row r="7550" spans="1:7">
      <c r="A7550" s="95" t="s">
        <v>376</v>
      </c>
      <c r="D7550" s="95" t="s">
        <v>345</v>
      </c>
      <c r="E7550" s="96">
        <v>98560</v>
      </c>
      <c r="F7550" s="96">
        <v>381700</v>
      </c>
      <c r="G7550" s="95" t="s">
        <v>345</v>
      </c>
    </row>
    <row r="7551" spans="1:7">
      <c r="A7551" s="95" t="s">
        <v>749</v>
      </c>
      <c r="D7551" s="95" t="s">
        <v>345</v>
      </c>
      <c r="F7551" s="96">
        <v>12980</v>
      </c>
      <c r="G7551" s="95" t="s">
        <v>345</v>
      </c>
    </row>
    <row r="7552" spans="1:7">
      <c r="A7552" s="95" t="s">
        <v>749</v>
      </c>
      <c r="D7552" s="95" t="s">
        <v>345</v>
      </c>
      <c r="E7552" s="96">
        <v>11220</v>
      </c>
      <c r="G7552" s="95" t="s">
        <v>345</v>
      </c>
    </row>
    <row r="7553" spans="1:7">
      <c r="A7553" s="95" t="s">
        <v>749</v>
      </c>
      <c r="D7553" s="95" t="s">
        <v>345</v>
      </c>
      <c r="F7553" s="96">
        <v>1760</v>
      </c>
      <c r="G7553" s="95" t="s">
        <v>345</v>
      </c>
    </row>
    <row r="7554" spans="1:7">
      <c r="A7554" s="95" t="s">
        <v>749</v>
      </c>
      <c r="D7554" s="95" t="s">
        <v>345</v>
      </c>
      <c r="E7554" s="95">
        <v>440</v>
      </c>
      <c r="G7554" s="95" t="s">
        <v>345</v>
      </c>
    </row>
    <row r="7555" spans="1:7">
      <c r="A7555" s="95" t="s">
        <v>749</v>
      </c>
      <c r="D7555" s="95" t="s">
        <v>345</v>
      </c>
      <c r="F7555" s="95">
        <v>220</v>
      </c>
      <c r="G7555" s="96">
        <v>286440</v>
      </c>
    </row>
    <row r="7556" spans="1:7">
      <c r="A7556" s="95" t="s">
        <v>751</v>
      </c>
      <c r="D7556" s="95" t="s">
        <v>345</v>
      </c>
      <c r="F7556" s="96">
        <v>9680</v>
      </c>
      <c r="G7556" s="95" t="s">
        <v>345</v>
      </c>
    </row>
    <row r="7557" spans="1:7">
      <c r="A7557" s="95" t="s">
        <v>751</v>
      </c>
      <c r="D7557" s="95" t="s">
        <v>345</v>
      </c>
      <c r="E7557" s="96">
        <v>1760</v>
      </c>
      <c r="G7557" s="96">
        <v>294360</v>
      </c>
    </row>
    <row r="7558" spans="1:7">
      <c r="A7558" s="95" t="s">
        <v>757</v>
      </c>
      <c r="D7558" s="95" t="s">
        <v>345</v>
      </c>
      <c r="F7558" s="96">
        <v>13860</v>
      </c>
      <c r="G7558" s="95" t="s">
        <v>345</v>
      </c>
    </row>
    <row r="7559" spans="1:7">
      <c r="A7559" s="95" t="s">
        <v>757</v>
      </c>
      <c r="D7559" s="95" t="s">
        <v>345</v>
      </c>
      <c r="E7559" s="96">
        <v>3080</v>
      </c>
      <c r="G7559" s="96">
        <v>305140</v>
      </c>
    </row>
    <row r="7560" spans="1:7">
      <c r="A7560" s="95" t="s">
        <v>763</v>
      </c>
      <c r="D7560" s="95" t="s">
        <v>345</v>
      </c>
      <c r="F7560" s="96">
        <v>46860</v>
      </c>
      <c r="G7560" s="95" t="s">
        <v>345</v>
      </c>
    </row>
    <row r="7561" spans="1:7">
      <c r="A7561" s="95" t="s">
        <v>763</v>
      </c>
      <c r="D7561" s="95" t="s">
        <v>345</v>
      </c>
      <c r="E7561" s="96">
        <v>9460</v>
      </c>
      <c r="G7561" s="95" t="s">
        <v>345</v>
      </c>
    </row>
    <row r="7562" spans="1:7">
      <c r="A7562" s="95" t="s">
        <v>763</v>
      </c>
      <c r="D7562" s="95" t="s">
        <v>345</v>
      </c>
      <c r="F7562" s="95">
        <v>880</v>
      </c>
      <c r="G7562" s="96">
        <v>343420</v>
      </c>
    </row>
    <row r="7563" spans="1:7">
      <c r="A7563" s="95" t="s">
        <v>780</v>
      </c>
      <c r="D7563" s="95" t="s">
        <v>345</v>
      </c>
      <c r="F7563" s="96">
        <v>19800</v>
      </c>
      <c r="G7563" s="95" t="s">
        <v>345</v>
      </c>
    </row>
    <row r="7564" spans="1:7">
      <c r="A7564" s="95" t="s">
        <v>780</v>
      </c>
      <c r="D7564" s="95" t="s">
        <v>345</v>
      </c>
      <c r="E7564" s="96">
        <v>6160</v>
      </c>
      <c r="G7564" s="95" t="s">
        <v>345</v>
      </c>
    </row>
    <row r="7565" spans="1:7">
      <c r="A7565" s="95" t="s">
        <v>780</v>
      </c>
      <c r="D7565" s="95" t="s">
        <v>345</v>
      </c>
      <c r="F7565" s="95">
        <v>440</v>
      </c>
      <c r="G7565" s="95" t="s">
        <v>345</v>
      </c>
    </row>
    <row r="7566" spans="1:7">
      <c r="A7566" s="95" t="s">
        <v>780</v>
      </c>
      <c r="D7566" s="95" t="s">
        <v>345</v>
      </c>
      <c r="E7566" s="96">
        <v>1320</v>
      </c>
      <c r="G7566" s="96">
        <v>356180</v>
      </c>
    </row>
    <row r="7567" spans="1:7">
      <c r="A7567" s="95" t="s">
        <v>785</v>
      </c>
      <c r="D7567" s="95" t="s">
        <v>345</v>
      </c>
      <c r="F7567" s="96">
        <v>12540</v>
      </c>
      <c r="G7567" s="95" t="s">
        <v>345</v>
      </c>
    </row>
    <row r="7568" spans="1:7">
      <c r="A7568" s="95" t="s">
        <v>785</v>
      </c>
      <c r="D7568" s="95" t="s">
        <v>345</v>
      </c>
      <c r="E7568" s="96">
        <v>6600</v>
      </c>
      <c r="G7568" s="96">
        <v>362120</v>
      </c>
    </row>
    <row r="7569" spans="1:7">
      <c r="A7569" s="95" t="s">
        <v>791</v>
      </c>
      <c r="D7569" s="95" t="s">
        <v>345</v>
      </c>
      <c r="F7569" s="96">
        <v>16940</v>
      </c>
      <c r="G7569" s="96">
        <v>379060</v>
      </c>
    </row>
    <row r="7570" spans="1:7">
      <c r="A7570" s="95" t="s">
        <v>808</v>
      </c>
      <c r="D7570" s="95" t="s">
        <v>345</v>
      </c>
      <c r="F7570" s="96">
        <v>32340</v>
      </c>
      <c r="G7570" s="95" t="s">
        <v>345</v>
      </c>
    </row>
    <row r="7571" spans="1:7">
      <c r="A7571" s="95" t="s">
        <v>808</v>
      </c>
      <c r="D7571" s="95" t="s">
        <v>345</v>
      </c>
      <c r="E7571" s="96">
        <v>3960</v>
      </c>
      <c r="G7571" s="95" t="s">
        <v>345</v>
      </c>
    </row>
    <row r="7572" spans="1:7">
      <c r="A7572" s="95" t="s">
        <v>808</v>
      </c>
      <c r="D7572" s="95" t="s">
        <v>345</v>
      </c>
      <c r="F7572" s="95">
        <v>880</v>
      </c>
      <c r="G7572" s="96">
        <v>408320</v>
      </c>
    </row>
    <row r="7573" spans="1:7">
      <c r="A7573" s="95" t="s">
        <v>819</v>
      </c>
      <c r="D7573" s="95" t="s">
        <v>345</v>
      </c>
      <c r="F7573" s="96">
        <v>16060</v>
      </c>
      <c r="G7573" s="95" t="s">
        <v>345</v>
      </c>
    </row>
    <row r="7574" spans="1:7">
      <c r="A7574" s="95" t="s">
        <v>819</v>
      </c>
      <c r="D7574" s="95" t="s">
        <v>345</v>
      </c>
      <c r="E7574" s="96">
        <v>5720</v>
      </c>
      <c r="G7574" s="96">
        <v>418660</v>
      </c>
    </row>
    <row r="7575" spans="1:7">
      <c r="A7575" s="95" t="s">
        <v>827</v>
      </c>
      <c r="D7575" s="95" t="s">
        <v>345</v>
      </c>
      <c r="F7575" s="96">
        <v>13860</v>
      </c>
      <c r="G7575" s="95" t="s">
        <v>345</v>
      </c>
    </row>
    <row r="7576" spans="1:7">
      <c r="A7576" s="95" t="s">
        <v>827</v>
      </c>
      <c r="D7576" s="95" t="s">
        <v>345</v>
      </c>
      <c r="E7576" s="96">
        <v>1760</v>
      </c>
      <c r="G7576" s="96">
        <v>430760</v>
      </c>
    </row>
    <row r="7577" spans="1:7">
      <c r="A7577" s="95" t="s">
        <v>836</v>
      </c>
      <c r="D7577" s="95" t="s">
        <v>345</v>
      </c>
      <c r="F7577" s="96">
        <v>13200</v>
      </c>
      <c r="G7577" s="95" t="s">
        <v>345</v>
      </c>
    </row>
    <row r="7578" spans="1:7">
      <c r="A7578" s="95" t="s">
        <v>836</v>
      </c>
      <c r="D7578" s="95" t="s">
        <v>345</v>
      </c>
      <c r="E7578" s="96">
        <v>2200</v>
      </c>
      <c r="G7578" s="95" t="s">
        <v>345</v>
      </c>
    </row>
    <row r="7579" spans="1:7">
      <c r="A7579" s="95" t="s">
        <v>836</v>
      </c>
      <c r="D7579" s="95" t="s">
        <v>345</v>
      </c>
      <c r="F7579" s="96">
        <v>10560</v>
      </c>
      <c r="G7579" s="96">
        <v>452320</v>
      </c>
    </row>
    <row r="7580" spans="1:7">
      <c r="A7580" s="95" t="s">
        <v>843</v>
      </c>
      <c r="D7580" s="95" t="s">
        <v>345</v>
      </c>
      <c r="F7580" s="96">
        <v>14080</v>
      </c>
      <c r="G7580" s="95" t="s">
        <v>345</v>
      </c>
    </row>
    <row r="7581" spans="1:7">
      <c r="A7581" s="95" t="s">
        <v>843</v>
      </c>
      <c r="D7581" s="95" t="s">
        <v>345</v>
      </c>
      <c r="E7581" s="96">
        <v>4400</v>
      </c>
      <c r="G7581" s="95" t="s">
        <v>345</v>
      </c>
    </row>
    <row r="7582" spans="1:7">
      <c r="A7582" s="95" t="s">
        <v>843</v>
      </c>
      <c r="D7582" s="95" t="s">
        <v>345</v>
      </c>
      <c r="E7582" s="96">
        <v>6380</v>
      </c>
      <c r="G7582" s="96">
        <v>455620</v>
      </c>
    </row>
    <row r="7583" spans="1:7">
      <c r="A7583" s="95" t="s">
        <v>848</v>
      </c>
      <c r="D7583" s="95" t="s">
        <v>345</v>
      </c>
      <c r="F7583" s="96">
        <v>35420</v>
      </c>
      <c r="G7583" s="95" t="s">
        <v>345</v>
      </c>
    </row>
    <row r="7584" spans="1:7">
      <c r="A7584" s="95" t="s">
        <v>848</v>
      </c>
      <c r="D7584" s="95" t="s">
        <v>345</v>
      </c>
      <c r="E7584" s="96">
        <v>4400</v>
      </c>
      <c r="G7584" s="96">
        <v>486640</v>
      </c>
    </row>
    <row r="7585" spans="1:7">
      <c r="A7585" s="95" t="s">
        <v>853</v>
      </c>
      <c r="D7585" s="95" t="s">
        <v>345</v>
      </c>
      <c r="F7585" s="96">
        <v>39600</v>
      </c>
      <c r="G7585" s="95" t="s">
        <v>345</v>
      </c>
    </row>
    <row r="7586" spans="1:7">
      <c r="A7586" s="95" t="s">
        <v>853</v>
      </c>
      <c r="D7586" s="95" t="s">
        <v>345</v>
      </c>
      <c r="E7586" s="96">
        <v>9460</v>
      </c>
      <c r="G7586" s="95" t="s">
        <v>345</v>
      </c>
    </row>
    <row r="7587" spans="1:7">
      <c r="A7587" s="95" t="s">
        <v>853</v>
      </c>
      <c r="D7587" s="95" t="s">
        <v>345</v>
      </c>
      <c r="F7587" s="96">
        <v>3300</v>
      </c>
      <c r="G7587" s="96">
        <v>520080</v>
      </c>
    </row>
    <row r="7588" spans="1:7">
      <c r="A7588" s="95" t="s">
        <v>862</v>
      </c>
      <c r="D7588" s="95" t="s">
        <v>345</v>
      </c>
      <c r="F7588" s="96">
        <v>13640</v>
      </c>
      <c r="G7588" s="95" t="s">
        <v>345</v>
      </c>
    </row>
    <row r="7589" spans="1:7">
      <c r="A7589" s="95" t="s">
        <v>862</v>
      </c>
      <c r="D7589" s="95" t="s">
        <v>345</v>
      </c>
      <c r="E7589" s="96">
        <v>3520</v>
      </c>
      <c r="G7589" s="96">
        <v>530200</v>
      </c>
    </row>
    <row r="7590" spans="1:7">
      <c r="A7590" s="95" t="s">
        <v>869</v>
      </c>
      <c r="D7590" s="95" t="s">
        <v>345</v>
      </c>
      <c r="F7590" s="96">
        <v>22220</v>
      </c>
      <c r="G7590" s="95" t="s">
        <v>345</v>
      </c>
    </row>
    <row r="7591" spans="1:7">
      <c r="A7591" s="95" t="s">
        <v>869</v>
      </c>
      <c r="D7591" s="95" t="s">
        <v>345</v>
      </c>
      <c r="E7591" s="96">
        <v>8140</v>
      </c>
      <c r="G7591" s="95" t="s">
        <v>345</v>
      </c>
    </row>
    <row r="7592" spans="1:7">
      <c r="A7592" s="95" t="s">
        <v>869</v>
      </c>
      <c r="D7592" s="95" t="s">
        <v>345</v>
      </c>
      <c r="F7592" s="96">
        <v>1540</v>
      </c>
      <c r="G7592" s="96">
        <v>545820</v>
      </c>
    </row>
    <row r="7593" spans="1:7">
      <c r="A7593" s="95" t="s">
        <v>874</v>
      </c>
      <c r="D7593" s="95" t="s">
        <v>345</v>
      </c>
      <c r="F7593" s="96">
        <v>24420</v>
      </c>
      <c r="G7593" s="95" t="s">
        <v>345</v>
      </c>
    </row>
    <row r="7594" spans="1:7">
      <c r="A7594" s="95" t="s">
        <v>874</v>
      </c>
      <c r="D7594" s="95" t="s">
        <v>345</v>
      </c>
      <c r="E7594" s="96">
        <v>1980</v>
      </c>
      <c r="G7594" s="95" t="s">
        <v>345</v>
      </c>
    </row>
    <row r="7595" spans="1:7">
      <c r="A7595" s="95" t="s">
        <v>874</v>
      </c>
      <c r="D7595" s="95" t="s">
        <v>345</v>
      </c>
      <c r="E7595" s="96">
        <v>1540</v>
      </c>
      <c r="G7595" s="96">
        <v>566720</v>
      </c>
    </row>
    <row r="7596" spans="1:7">
      <c r="A7596" s="95" t="s">
        <v>882</v>
      </c>
      <c r="D7596" s="95" t="s">
        <v>345</v>
      </c>
      <c r="F7596" s="96">
        <v>51040</v>
      </c>
      <c r="G7596" s="95" t="s">
        <v>345</v>
      </c>
    </row>
    <row r="7597" spans="1:7">
      <c r="A7597" s="95" t="s">
        <v>882</v>
      </c>
      <c r="D7597" s="95" t="s">
        <v>345</v>
      </c>
      <c r="E7597" s="96">
        <v>11440</v>
      </c>
      <c r="G7597" s="96">
        <v>606320</v>
      </c>
    </row>
    <row r="7598" spans="1:7">
      <c r="A7598" s="95" t="s">
        <v>889</v>
      </c>
      <c r="D7598" s="95" t="s">
        <v>345</v>
      </c>
      <c r="F7598" s="96">
        <v>16940</v>
      </c>
      <c r="G7598" s="95" t="s">
        <v>345</v>
      </c>
    </row>
    <row r="7599" spans="1:7">
      <c r="A7599" s="95" t="s">
        <v>889</v>
      </c>
      <c r="D7599" s="95" t="s">
        <v>345</v>
      </c>
      <c r="E7599" s="96">
        <v>4400</v>
      </c>
      <c r="G7599" s="95" t="s">
        <v>345</v>
      </c>
    </row>
    <row r="7600" spans="1:7">
      <c r="A7600" s="95" t="s">
        <v>889</v>
      </c>
      <c r="D7600" s="95" t="s">
        <v>345</v>
      </c>
      <c r="F7600" s="96">
        <v>11220</v>
      </c>
      <c r="G7600" s="96">
        <v>630080</v>
      </c>
    </row>
    <row r="7601" spans="1:7">
      <c r="A7601" s="95" t="s">
        <v>894</v>
      </c>
      <c r="D7601" s="95" t="s">
        <v>345</v>
      </c>
      <c r="F7601" s="96">
        <v>23100</v>
      </c>
      <c r="G7601" s="95" t="s">
        <v>345</v>
      </c>
    </row>
    <row r="7602" spans="1:7">
      <c r="A7602" s="95" t="s">
        <v>894</v>
      </c>
      <c r="D7602" s="95" t="s">
        <v>345</v>
      </c>
      <c r="E7602" s="96">
        <v>4180</v>
      </c>
      <c r="G7602" s="95" t="s">
        <v>345</v>
      </c>
    </row>
    <row r="7603" spans="1:7">
      <c r="A7603" s="95" t="s">
        <v>894</v>
      </c>
      <c r="D7603" s="95" t="s">
        <v>345</v>
      </c>
      <c r="F7603" s="95">
        <v>880</v>
      </c>
      <c r="G7603" s="96">
        <v>649880</v>
      </c>
    </row>
    <row r="7604" spans="1:7">
      <c r="A7604" s="95" t="s">
        <v>902</v>
      </c>
      <c r="D7604" s="95" t="s">
        <v>345</v>
      </c>
      <c r="F7604" s="96">
        <v>7700</v>
      </c>
      <c r="G7604" s="95" t="s">
        <v>345</v>
      </c>
    </row>
    <row r="7605" spans="1:7">
      <c r="A7605" s="95" t="s">
        <v>902</v>
      </c>
      <c r="D7605" s="95" t="s">
        <v>345</v>
      </c>
      <c r="E7605" s="96">
        <v>2860</v>
      </c>
      <c r="G7605" s="95" t="s">
        <v>345</v>
      </c>
    </row>
    <row r="7606" spans="1:7">
      <c r="A7606" s="95" t="s">
        <v>902</v>
      </c>
      <c r="D7606" s="95" t="s">
        <v>345</v>
      </c>
      <c r="F7606" s="96">
        <v>3300</v>
      </c>
      <c r="G7606" s="96">
        <v>658020</v>
      </c>
    </row>
    <row r="7607" spans="1:7">
      <c r="A7607" s="95" t="s">
        <v>906</v>
      </c>
      <c r="D7607" s="95" t="s">
        <v>345</v>
      </c>
      <c r="F7607" s="96">
        <v>13420</v>
      </c>
      <c r="G7607" s="95" t="s">
        <v>345</v>
      </c>
    </row>
    <row r="7608" spans="1:7">
      <c r="A7608" s="95" t="s">
        <v>906</v>
      </c>
      <c r="D7608" s="95" t="s">
        <v>345</v>
      </c>
      <c r="E7608" s="96">
        <v>7480</v>
      </c>
      <c r="G7608" s="95" t="s">
        <v>345</v>
      </c>
    </row>
    <row r="7609" spans="1:7">
      <c r="A7609" s="95" t="s">
        <v>906</v>
      </c>
      <c r="D7609" s="95" t="s">
        <v>345</v>
      </c>
      <c r="F7609" s="95">
        <v>880</v>
      </c>
      <c r="G7609" s="95" t="s">
        <v>345</v>
      </c>
    </row>
    <row r="7610" spans="1:7">
      <c r="A7610" s="95" t="s">
        <v>906</v>
      </c>
      <c r="D7610" s="95" t="s">
        <v>345</v>
      </c>
      <c r="E7610" s="96">
        <v>3300</v>
      </c>
      <c r="G7610" s="96">
        <v>661540</v>
      </c>
    </row>
    <row r="7611" spans="1:7">
      <c r="A7611" s="95" t="s">
        <v>396</v>
      </c>
      <c r="D7611" s="95" t="s">
        <v>345</v>
      </c>
      <c r="E7611" s="96">
        <v>127160</v>
      </c>
      <c r="F7611" s="96">
        <v>505560</v>
      </c>
      <c r="G7611" s="95" t="s">
        <v>345</v>
      </c>
    </row>
    <row r="7612" spans="1:7">
      <c r="A7612" s="95" t="s">
        <v>397</v>
      </c>
      <c r="D7612" s="95" t="s">
        <v>345</v>
      </c>
      <c r="E7612" s="96">
        <v>576840</v>
      </c>
      <c r="F7612" s="96">
        <v>1238380</v>
      </c>
      <c r="G7612" s="96">
        <v>661540</v>
      </c>
    </row>
    <row r="7613" spans="1:7">
      <c r="A7613" s="95" t="s">
        <v>398</v>
      </c>
    </row>
    <row r="7615" spans="1:7">
      <c r="A7615" s="95" t="s">
        <v>9324</v>
      </c>
    </row>
    <row r="7616" spans="1:7">
      <c r="A7616" s="95" t="s">
        <v>338</v>
      </c>
      <c r="D7616" s="95" t="s">
        <v>341</v>
      </c>
      <c r="E7616" s="95" t="s">
        <v>342</v>
      </c>
      <c r="F7616" s="95" t="s">
        <v>343</v>
      </c>
      <c r="G7616" s="95" t="s">
        <v>344</v>
      </c>
    </row>
    <row r="7617" spans="1:7">
      <c r="A7617" s="95" t="s">
        <v>345</v>
      </c>
      <c r="D7617" s="95" t="s">
        <v>345</v>
      </c>
      <c r="F7617" s="96">
        <v>43521055</v>
      </c>
      <c r="G7617" s="96">
        <v>43521055</v>
      </c>
    </row>
    <row r="7618" spans="1:7">
      <c r="A7618" s="95" t="s">
        <v>399</v>
      </c>
      <c r="D7618" s="95" t="s">
        <v>345</v>
      </c>
      <c r="E7618" s="96">
        <v>4943780</v>
      </c>
      <c r="G7618" s="96">
        <v>38577275</v>
      </c>
    </row>
    <row r="7619" spans="1:7">
      <c r="A7619" s="95" t="s">
        <v>402</v>
      </c>
      <c r="D7619" s="95" t="s">
        <v>345</v>
      </c>
      <c r="E7619" s="96">
        <v>1712497</v>
      </c>
      <c r="G7619" s="96">
        <v>36864778</v>
      </c>
    </row>
    <row r="7620" spans="1:7">
      <c r="A7620" s="95" t="s">
        <v>403</v>
      </c>
      <c r="D7620" s="95" t="s">
        <v>345</v>
      </c>
      <c r="E7620" s="96">
        <v>3722284</v>
      </c>
      <c r="G7620" s="96">
        <v>33142494</v>
      </c>
    </row>
    <row r="7621" spans="1:7">
      <c r="A7621" s="95" t="s">
        <v>408</v>
      </c>
      <c r="D7621" s="95" t="s">
        <v>345</v>
      </c>
      <c r="E7621" s="96">
        <v>4218166</v>
      </c>
      <c r="G7621" s="95" t="s">
        <v>345</v>
      </c>
    </row>
    <row r="7622" spans="1:7">
      <c r="A7622" s="95" t="s">
        <v>409</v>
      </c>
      <c r="D7622" s="95" t="s">
        <v>345</v>
      </c>
      <c r="F7622" s="96">
        <v>11443356</v>
      </c>
      <c r="G7622" s="95" t="s">
        <v>345</v>
      </c>
    </row>
    <row r="7623" spans="1:7">
      <c r="A7623" s="95" t="s">
        <v>409</v>
      </c>
      <c r="D7623" s="95" t="s">
        <v>345</v>
      </c>
      <c r="E7623" s="96">
        <v>6823095</v>
      </c>
      <c r="G7623" s="96">
        <v>33544589</v>
      </c>
    </row>
    <row r="7624" spans="1:7">
      <c r="A7624" s="95" t="s">
        <v>418</v>
      </c>
      <c r="D7624" s="95" t="s">
        <v>345</v>
      </c>
      <c r="E7624" s="96">
        <v>6393345</v>
      </c>
      <c r="G7624" s="95" t="s">
        <v>345</v>
      </c>
    </row>
    <row r="7625" spans="1:7">
      <c r="A7625" s="95" t="s">
        <v>419</v>
      </c>
      <c r="D7625" s="95" t="s">
        <v>345</v>
      </c>
      <c r="F7625" s="96">
        <v>8478315</v>
      </c>
      <c r="G7625" s="95" t="s">
        <v>345</v>
      </c>
    </row>
    <row r="7626" spans="1:7">
      <c r="A7626" s="95" t="s">
        <v>419</v>
      </c>
      <c r="D7626" s="95" t="s">
        <v>345</v>
      </c>
      <c r="E7626" s="96">
        <v>7592821</v>
      </c>
      <c r="G7626" s="96">
        <v>28036738</v>
      </c>
    </row>
    <row r="7627" spans="1:7">
      <c r="A7627" s="95" t="s">
        <v>422</v>
      </c>
      <c r="D7627" s="95" t="s">
        <v>345</v>
      </c>
      <c r="E7627" s="96">
        <v>1663948</v>
      </c>
      <c r="G7627" s="95" t="s">
        <v>345</v>
      </c>
    </row>
    <row r="7628" spans="1:7">
      <c r="A7628" s="95" t="s">
        <v>423</v>
      </c>
      <c r="D7628" s="95" t="s">
        <v>345</v>
      </c>
      <c r="F7628" s="96">
        <v>9807966</v>
      </c>
      <c r="G7628" s="95" t="s">
        <v>345</v>
      </c>
    </row>
    <row r="7629" spans="1:7">
      <c r="A7629" s="95" t="s">
        <v>423</v>
      </c>
      <c r="D7629" s="95" t="s">
        <v>345</v>
      </c>
      <c r="E7629" s="96">
        <v>436880</v>
      </c>
      <c r="G7629" s="96">
        <v>35743876</v>
      </c>
    </row>
    <row r="7630" spans="1:7">
      <c r="A7630" s="95" t="s">
        <v>428</v>
      </c>
      <c r="D7630" s="95" t="s">
        <v>345</v>
      </c>
      <c r="E7630" s="96">
        <v>1727620</v>
      </c>
      <c r="G7630" s="95" t="s">
        <v>345</v>
      </c>
    </row>
    <row r="7631" spans="1:7">
      <c r="A7631" s="95" t="s">
        <v>429</v>
      </c>
      <c r="D7631" s="95" t="s">
        <v>345</v>
      </c>
      <c r="F7631" s="96">
        <v>23906361</v>
      </c>
      <c r="G7631" s="95" t="s">
        <v>345</v>
      </c>
    </row>
    <row r="7632" spans="1:7">
      <c r="A7632" s="95" t="s">
        <v>429</v>
      </c>
      <c r="D7632" s="95" t="s">
        <v>345</v>
      </c>
      <c r="E7632" s="96">
        <v>3352876</v>
      </c>
      <c r="G7632" s="96">
        <v>54569741</v>
      </c>
    </row>
    <row r="7633" spans="1:7">
      <c r="A7633" s="95" t="s">
        <v>439</v>
      </c>
      <c r="D7633" s="95" t="s">
        <v>345</v>
      </c>
      <c r="E7633" s="96">
        <v>4308231</v>
      </c>
      <c r="G7633" s="95" t="s">
        <v>345</v>
      </c>
    </row>
    <row r="7634" spans="1:7">
      <c r="A7634" s="95" t="s">
        <v>440</v>
      </c>
      <c r="D7634" s="95" t="s">
        <v>345</v>
      </c>
      <c r="F7634" s="96">
        <v>3868046</v>
      </c>
      <c r="G7634" s="95" t="s">
        <v>345</v>
      </c>
    </row>
    <row r="7635" spans="1:7">
      <c r="A7635" s="95" t="s">
        <v>440</v>
      </c>
      <c r="D7635" s="95" t="s">
        <v>345</v>
      </c>
      <c r="E7635" s="96">
        <v>6821411</v>
      </c>
      <c r="G7635" s="96">
        <v>47308145</v>
      </c>
    </row>
    <row r="7636" spans="1:7">
      <c r="A7636" s="95" t="s">
        <v>441</v>
      </c>
      <c r="D7636" s="95" t="s">
        <v>345</v>
      </c>
      <c r="E7636" s="96">
        <v>2562136</v>
      </c>
      <c r="G7636" s="96">
        <v>44746009</v>
      </c>
    </row>
    <row r="7637" spans="1:7">
      <c r="A7637" s="95" t="s">
        <v>442</v>
      </c>
      <c r="D7637" s="95" t="s">
        <v>345</v>
      </c>
      <c r="E7637" s="96">
        <v>4024460</v>
      </c>
      <c r="G7637" s="96">
        <v>40721549</v>
      </c>
    </row>
    <row r="7638" spans="1:7">
      <c r="A7638" s="95" t="s">
        <v>457</v>
      </c>
      <c r="D7638" s="95" t="s">
        <v>345</v>
      </c>
      <c r="E7638" s="96">
        <v>3748824</v>
      </c>
      <c r="G7638" s="95" t="s">
        <v>345</v>
      </c>
    </row>
    <row r="7639" spans="1:7">
      <c r="A7639" s="95" t="s">
        <v>458</v>
      </c>
      <c r="D7639" s="95" t="s">
        <v>345</v>
      </c>
      <c r="F7639" s="96">
        <v>10892836</v>
      </c>
      <c r="G7639" s="95" t="s">
        <v>345</v>
      </c>
    </row>
    <row r="7640" spans="1:7">
      <c r="A7640" s="95" t="s">
        <v>458</v>
      </c>
      <c r="D7640" s="95" t="s">
        <v>345</v>
      </c>
      <c r="E7640" s="96">
        <v>4838221</v>
      </c>
      <c r="G7640" s="96">
        <v>43027340</v>
      </c>
    </row>
    <row r="7641" spans="1:7">
      <c r="A7641" s="95" t="s">
        <v>468</v>
      </c>
      <c r="D7641" s="95" t="s">
        <v>345</v>
      </c>
      <c r="E7641" s="96">
        <v>3382408</v>
      </c>
      <c r="G7641" s="95" t="s">
        <v>345</v>
      </c>
    </row>
    <row r="7642" spans="1:7">
      <c r="A7642" s="95" t="s">
        <v>469</v>
      </c>
      <c r="D7642" s="95" t="s">
        <v>345</v>
      </c>
      <c r="F7642" s="96">
        <v>3898530</v>
      </c>
      <c r="G7642" s="95" t="s">
        <v>345</v>
      </c>
    </row>
    <row r="7643" spans="1:7">
      <c r="A7643" s="95" t="s">
        <v>469</v>
      </c>
      <c r="D7643" s="95" t="s">
        <v>345</v>
      </c>
      <c r="E7643" s="96">
        <v>3100409</v>
      </c>
      <c r="G7643" s="96">
        <v>40443053</v>
      </c>
    </row>
    <row r="7644" spans="1:7">
      <c r="A7644" s="95" t="s">
        <v>476</v>
      </c>
      <c r="D7644" s="95" t="s">
        <v>345</v>
      </c>
      <c r="E7644" s="96">
        <v>4821220</v>
      </c>
      <c r="G7644" s="95" t="s">
        <v>345</v>
      </c>
    </row>
    <row r="7645" spans="1:7">
      <c r="A7645" s="95" t="s">
        <v>477</v>
      </c>
      <c r="D7645" s="95" t="s">
        <v>345</v>
      </c>
      <c r="F7645" s="96">
        <v>6004920</v>
      </c>
      <c r="G7645" s="95" t="s">
        <v>345</v>
      </c>
    </row>
    <row r="7646" spans="1:7">
      <c r="A7646" s="95" t="s">
        <v>477</v>
      </c>
      <c r="D7646" s="95" t="s">
        <v>345</v>
      </c>
      <c r="E7646" s="96">
        <v>298909</v>
      </c>
      <c r="G7646" s="96">
        <v>41327844</v>
      </c>
    </row>
    <row r="7647" spans="1:7">
      <c r="A7647" s="95" t="s">
        <v>483</v>
      </c>
      <c r="D7647" s="95" t="s">
        <v>345</v>
      </c>
      <c r="E7647" s="96">
        <v>4178698</v>
      </c>
      <c r="G7647" s="95" t="s">
        <v>345</v>
      </c>
    </row>
    <row r="7648" spans="1:7">
      <c r="A7648" s="95" t="s">
        <v>484</v>
      </c>
      <c r="D7648" s="95" t="s">
        <v>345</v>
      </c>
      <c r="F7648" s="96">
        <v>6220794</v>
      </c>
      <c r="G7648" s="95" t="s">
        <v>345</v>
      </c>
    </row>
    <row r="7649" spans="1:7">
      <c r="A7649" s="95" t="s">
        <v>484</v>
      </c>
      <c r="D7649" s="95" t="s">
        <v>345</v>
      </c>
      <c r="E7649" s="96">
        <v>2298582</v>
      </c>
      <c r="G7649" s="96">
        <v>41071358</v>
      </c>
    </row>
    <row r="7650" spans="1:7">
      <c r="A7650" s="95" t="s">
        <v>491</v>
      </c>
      <c r="D7650" s="95" t="s">
        <v>345</v>
      </c>
      <c r="E7650" s="96">
        <v>3514175</v>
      </c>
      <c r="G7650" s="95" t="s">
        <v>345</v>
      </c>
    </row>
    <row r="7651" spans="1:7">
      <c r="A7651" s="95" t="s">
        <v>492</v>
      </c>
      <c r="D7651" s="95" t="s">
        <v>345</v>
      </c>
      <c r="F7651" s="96">
        <v>8944456</v>
      </c>
      <c r="G7651" s="95" t="s">
        <v>345</v>
      </c>
    </row>
    <row r="7652" spans="1:7">
      <c r="A7652" s="95" t="s">
        <v>492</v>
      </c>
      <c r="D7652" s="95" t="s">
        <v>345</v>
      </c>
      <c r="E7652" s="96">
        <v>1503639</v>
      </c>
      <c r="G7652" s="96">
        <v>44998000</v>
      </c>
    </row>
    <row r="7653" spans="1:7">
      <c r="A7653" s="95" t="s">
        <v>493</v>
      </c>
      <c r="D7653" s="95" t="s">
        <v>345</v>
      </c>
      <c r="E7653" s="96">
        <v>2911253</v>
      </c>
      <c r="G7653" s="96">
        <v>42086747</v>
      </c>
    </row>
    <row r="7654" spans="1:7">
      <c r="A7654" s="95" t="s">
        <v>494</v>
      </c>
      <c r="D7654" s="95" t="s">
        <v>345</v>
      </c>
      <c r="E7654" s="96">
        <v>1453420</v>
      </c>
      <c r="G7654" s="96">
        <v>40633327</v>
      </c>
    </row>
    <row r="7655" spans="1:7">
      <c r="A7655" s="95" t="s">
        <v>502</v>
      </c>
      <c r="D7655" s="95" t="s">
        <v>345</v>
      </c>
      <c r="E7655" s="96">
        <v>2602740</v>
      </c>
      <c r="G7655" s="95" t="s">
        <v>345</v>
      </c>
    </row>
    <row r="7656" spans="1:7">
      <c r="A7656" s="95" t="s">
        <v>503</v>
      </c>
      <c r="D7656" s="95" t="s">
        <v>345</v>
      </c>
      <c r="F7656" s="96">
        <v>4913300</v>
      </c>
      <c r="G7656" s="95" t="s">
        <v>345</v>
      </c>
    </row>
    <row r="7657" spans="1:7">
      <c r="A7657" s="95" t="s">
        <v>503</v>
      </c>
      <c r="D7657" s="95" t="s">
        <v>345</v>
      </c>
      <c r="E7657" s="96">
        <v>2502541</v>
      </c>
      <c r="G7657" s="96">
        <v>40441346</v>
      </c>
    </row>
    <row r="7658" spans="1:7">
      <c r="A7658" s="95" t="s">
        <v>508</v>
      </c>
      <c r="D7658" s="95" t="s">
        <v>345</v>
      </c>
      <c r="E7658" s="96">
        <v>3911738</v>
      </c>
      <c r="G7658" s="95" t="s">
        <v>345</v>
      </c>
    </row>
    <row r="7659" spans="1:7">
      <c r="A7659" s="95" t="s">
        <v>509</v>
      </c>
      <c r="D7659" s="95" t="s">
        <v>345</v>
      </c>
      <c r="F7659" s="96">
        <v>7001533</v>
      </c>
      <c r="G7659" s="95" t="s">
        <v>345</v>
      </c>
    </row>
    <row r="7660" spans="1:7">
      <c r="A7660" s="95" t="s">
        <v>509</v>
      </c>
      <c r="D7660" s="95" t="s">
        <v>345</v>
      </c>
      <c r="E7660" s="96">
        <v>431320</v>
      </c>
      <c r="G7660" s="96">
        <v>43099821</v>
      </c>
    </row>
    <row r="7661" spans="1:7">
      <c r="A7661" s="95" t="s">
        <v>515</v>
      </c>
      <c r="D7661" s="95" t="s">
        <v>345</v>
      </c>
      <c r="E7661" s="96">
        <v>3009322</v>
      </c>
      <c r="G7661" s="95" t="s">
        <v>345</v>
      </c>
    </row>
    <row r="7662" spans="1:7">
      <c r="A7662" s="95" t="s">
        <v>516</v>
      </c>
      <c r="D7662" s="95" t="s">
        <v>345</v>
      </c>
      <c r="F7662" s="96">
        <v>5714929</v>
      </c>
      <c r="G7662" s="95" t="s">
        <v>345</v>
      </c>
    </row>
    <row r="7663" spans="1:7">
      <c r="A7663" s="95" t="s">
        <v>516</v>
      </c>
      <c r="D7663" s="95" t="s">
        <v>345</v>
      </c>
      <c r="E7663" s="96">
        <v>189940</v>
      </c>
      <c r="G7663" s="96">
        <v>45615488</v>
      </c>
    </row>
    <row r="7664" spans="1:7">
      <c r="A7664" s="95" t="s">
        <v>521</v>
      </c>
      <c r="D7664" s="95" t="s">
        <v>345</v>
      </c>
      <c r="E7664" s="96">
        <v>6644225</v>
      </c>
      <c r="G7664" s="95" t="s">
        <v>345</v>
      </c>
    </row>
    <row r="7665" spans="1:7">
      <c r="A7665" s="95" t="s">
        <v>522</v>
      </c>
      <c r="D7665" s="95" t="s">
        <v>345</v>
      </c>
      <c r="F7665" s="96">
        <v>8535158</v>
      </c>
      <c r="G7665" s="95" t="s">
        <v>345</v>
      </c>
    </row>
    <row r="7666" spans="1:7">
      <c r="A7666" s="95" t="s">
        <v>522</v>
      </c>
      <c r="D7666" s="95" t="s">
        <v>345</v>
      </c>
      <c r="E7666" s="96">
        <v>2242621</v>
      </c>
      <c r="G7666" s="96">
        <v>45263800</v>
      </c>
    </row>
    <row r="7667" spans="1:7">
      <c r="A7667" s="95" t="s">
        <v>528</v>
      </c>
      <c r="D7667" s="95" t="s">
        <v>345</v>
      </c>
      <c r="E7667" s="96">
        <v>2659776</v>
      </c>
      <c r="G7667" s="95" t="s">
        <v>345</v>
      </c>
    </row>
    <row r="7668" spans="1:7">
      <c r="A7668" s="95" t="s">
        <v>529</v>
      </c>
      <c r="D7668" s="95" t="s">
        <v>345</v>
      </c>
      <c r="F7668" s="96">
        <v>4693264</v>
      </c>
      <c r="G7668" s="95" t="s">
        <v>345</v>
      </c>
    </row>
    <row r="7669" spans="1:7">
      <c r="A7669" s="95" t="s">
        <v>529</v>
      </c>
      <c r="D7669" s="95" t="s">
        <v>345</v>
      </c>
      <c r="E7669" s="96">
        <v>1707806</v>
      </c>
      <c r="G7669" s="96">
        <v>45589482</v>
      </c>
    </row>
    <row r="7670" spans="1:7">
      <c r="A7670" s="95" t="s">
        <v>530</v>
      </c>
      <c r="D7670" s="95" t="s">
        <v>345</v>
      </c>
      <c r="E7670" s="96">
        <v>3713920</v>
      </c>
      <c r="G7670" s="96">
        <v>41875562</v>
      </c>
    </row>
    <row r="7671" spans="1:7">
      <c r="A7671" s="95" t="s">
        <v>531</v>
      </c>
      <c r="D7671" s="95" t="s">
        <v>345</v>
      </c>
      <c r="E7671" s="96">
        <v>3255780</v>
      </c>
      <c r="G7671" s="96">
        <v>38619782</v>
      </c>
    </row>
    <row r="7672" spans="1:7">
      <c r="A7672" s="95" t="s">
        <v>536</v>
      </c>
      <c r="D7672" s="95" t="s">
        <v>345</v>
      </c>
      <c r="E7672" s="96">
        <v>4758840</v>
      </c>
      <c r="G7672" s="95" t="s">
        <v>345</v>
      </c>
    </row>
    <row r="7673" spans="1:7">
      <c r="A7673" s="95" t="s">
        <v>537</v>
      </c>
      <c r="D7673" s="95" t="s">
        <v>345</v>
      </c>
      <c r="F7673" s="96">
        <v>4775671</v>
      </c>
      <c r="G7673" s="95" t="s">
        <v>345</v>
      </c>
    </row>
    <row r="7674" spans="1:7">
      <c r="A7674" s="95" t="s">
        <v>537</v>
      </c>
      <c r="D7674" s="95" t="s">
        <v>345</v>
      </c>
      <c r="E7674" s="96">
        <v>1656452</v>
      </c>
      <c r="G7674" s="95" t="s">
        <v>345</v>
      </c>
    </row>
    <row r="7675" spans="1:7">
      <c r="A7675" s="95" t="s">
        <v>537</v>
      </c>
      <c r="D7675" s="95" t="s">
        <v>345</v>
      </c>
      <c r="F7675" s="96">
        <v>970580</v>
      </c>
      <c r="G7675" s="96">
        <v>37950741</v>
      </c>
    </row>
    <row r="7676" spans="1:7">
      <c r="A7676" s="95" t="s">
        <v>544</v>
      </c>
      <c r="D7676" s="95" t="s">
        <v>345</v>
      </c>
      <c r="E7676" s="96">
        <v>3592720</v>
      </c>
      <c r="G7676" s="95" t="s">
        <v>345</v>
      </c>
    </row>
    <row r="7677" spans="1:7">
      <c r="A7677" s="95" t="s">
        <v>545</v>
      </c>
      <c r="D7677" s="95" t="s">
        <v>345</v>
      </c>
      <c r="F7677" s="96">
        <v>4306687</v>
      </c>
      <c r="G7677" s="95" t="s">
        <v>345</v>
      </c>
    </row>
    <row r="7678" spans="1:7">
      <c r="A7678" s="95" t="s">
        <v>545</v>
      </c>
      <c r="D7678" s="95" t="s">
        <v>345</v>
      </c>
      <c r="E7678" s="96">
        <v>370639</v>
      </c>
      <c r="G7678" s="96">
        <v>38294069</v>
      </c>
    </row>
    <row r="7679" spans="1:7">
      <c r="A7679" s="95" t="s">
        <v>551</v>
      </c>
      <c r="D7679" s="95" t="s">
        <v>345</v>
      </c>
      <c r="E7679" s="96">
        <v>5900785</v>
      </c>
      <c r="G7679" s="95" t="s">
        <v>345</v>
      </c>
    </row>
    <row r="7680" spans="1:7">
      <c r="A7680" s="95" t="s">
        <v>552</v>
      </c>
      <c r="D7680" s="95" t="s">
        <v>345</v>
      </c>
      <c r="F7680" s="96">
        <v>2098948</v>
      </c>
      <c r="G7680" s="95" t="s">
        <v>345</v>
      </c>
    </row>
    <row r="7681" spans="1:7">
      <c r="A7681" s="95" t="s">
        <v>552</v>
      </c>
      <c r="D7681" s="95" t="s">
        <v>345</v>
      </c>
      <c r="E7681" s="96">
        <v>4269073</v>
      </c>
      <c r="G7681" s="96">
        <v>30223159</v>
      </c>
    </row>
    <row r="7682" spans="1:7">
      <c r="A7682" s="95" t="s">
        <v>556</v>
      </c>
      <c r="D7682" s="95" t="s">
        <v>345</v>
      </c>
      <c r="E7682" s="96">
        <v>2027000</v>
      </c>
      <c r="G7682" s="95" t="s">
        <v>345</v>
      </c>
    </row>
    <row r="7683" spans="1:7">
      <c r="A7683" s="95" t="s">
        <v>558</v>
      </c>
      <c r="D7683" s="95" t="s">
        <v>345</v>
      </c>
      <c r="F7683" s="96">
        <v>11313649</v>
      </c>
      <c r="G7683" s="95" t="s">
        <v>345</v>
      </c>
    </row>
    <row r="7684" spans="1:7">
      <c r="A7684" s="95" t="s">
        <v>558</v>
      </c>
      <c r="D7684" s="95" t="s">
        <v>345</v>
      </c>
      <c r="E7684" s="96">
        <v>1261683</v>
      </c>
      <c r="G7684" s="96">
        <v>38248125</v>
      </c>
    </row>
    <row r="7685" spans="1:7">
      <c r="A7685" s="95" t="s">
        <v>559</v>
      </c>
      <c r="D7685" s="95" t="s">
        <v>345</v>
      </c>
      <c r="E7685" s="96">
        <v>2373320</v>
      </c>
      <c r="G7685" s="95" t="s">
        <v>345</v>
      </c>
    </row>
    <row r="7686" spans="1:7">
      <c r="A7686" s="95" t="s">
        <v>560</v>
      </c>
      <c r="D7686" s="95" t="s">
        <v>345</v>
      </c>
      <c r="F7686" s="96">
        <v>3880744</v>
      </c>
      <c r="G7686" s="95" t="s">
        <v>345</v>
      </c>
    </row>
    <row r="7687" spans="1:7">
      <c r="A7687" s="95" t="s">
        <v>560</v>
      </c>
      <c r="D7687" s="95" t="s">
        <v>345</v>
      </c>
      <c r="E7687" s="96">
        <v>1961851</v>
      </c>
      <c r="G7687" s="96">
        <v>37793698</v>
      </c>
    </row>
    <row r="7688" spans="1:7">
      <c r="A7688" s="95" t="s">
        <v>567</v>
      </c>
      <c r="D7688" s="95" t="s">
        <v>345</v>
      </c>
      <c r="E7688" s="96">
        <v>3287770</v>
      </c>
      <c r="G7688" s="96">
        <v>34505928</v>
      </c>
    </row>
    <row r="7689" spans="1:7">
      <c r="A7689" s="95" t="s">
        <v>568</v>
      </c>
      <c r="D7689" s="95" t="s">
        <v>345</v>
      </c>
      <c r="E7689" s="96">
        <v>3996157</v>
      </c>
      <c r="G7689" s="95" t="s">
        <v>345</v>
      </c>
    </row>
    <row r="7690" spans="1:7">
      <c r="A7690" s="95" t="s">
        <v>2961</v>
      </c>
      <c r="D7690" s="95" t="s">
        <v>345</v>
      </c>
      <c r="F7690" s="96">
        <v>1631</v>
      </c>
      <c r="G7690" s="96">
        <v>30511402</v>
      </c>
    </row>
    <row r="7691" spans="1:7">
      <c r="A7691" s="95" t="s">
        <v>361</v>
      </c>
      <c r="D7691" s="95" t="s">
        <v>345</v>
      </c>
      <c r="E7691" s="96">
        <v>164681327</v>
      </c>
      <c r="F7691" s="96">
        <v>151671674</v>
      </c>
      <c r="G7691" s="95" t="s">
        <v>345</v>
      </c>
    </row>
    <row r="7692" spans="1:7">
      <c r="A7692" s="95" t="s">
        <v>575</v>
      </c>
      <c r="D7692" s="95" t="s">
        <v>345</v>
      </c>
      <c r="E7692" s="96">
        <v>8943380</v>
      </c>
      <c r="G7692" s="95" t="s">
        <v>345</v>
      </c>
    </row>
    <row r="7693" spans="1:7">
      <c r="A7693" s="95" t="s">
        <v>576</v>
      </c>
      <c r="D7693" s="95" t="s">
        <v>345</v>
      </c>
      <c r="F7693" s="96">
        <v>2718800</v>
      </c>
      <c r="G7693" s="95" t="s">
        <v>345</v>
      </c>
    </row>
    <row r="7694" spans="1:7">
      <c r="A7694" s="95" t="s">
        <v>576</v>
      </c>
      <c r="D7694" s="95" t="s">
        <v>345</v>
      </c>
      <c r="E7694" s="96">
        <v>2693132</v>
      </c>
      <c r="G7694" s="96">
        <v>21593690</v>
      </c>
    </row>
    <row r="7695" spans="1:7">
      <c r="A7695" s="95" t="s">
        <v>577</v>
      </c>
      <c r="D7695" s="95" t="s">
        <v>345</v>
      </c>
      <c r="E7695" s="96">
        <v>2630373</v>
      </c>
      <c r="G7695" s="95" t="s">
        <v>345</v>
      </c>
    </row>
    <row r="7696" spans="1:7">
      <c r="A7696" s="95" t="s">
        <v>578</v>
      </c>
      <c r="D7696" s="95" t="s">
        <v>345</v>
      </c>
      <c r="F7696" s="96">
        <v>3101775</v>
      </c>
      <c r="G7696" s="95" t="s">
        <v>345</v>
      </c>
    </row>
    <row r="7697" spans="1:7">
      <c r="A7697" s="95" t="s">
        <v>578</v>
      </c>
      <c r="D7697" s="95" t="s">
        <v>345</v>
      </c>
      <c r="E7697" s="96">
        <v>786616</v>
      </c>
      <c r="G7697" s="95" t="s">
        <v>345</v>
      </c>
    </row>
    <row r="7698" spans="1:7">
      <c r="A7698" s="95" t="s">
        <v>579</v>
      </c>
      <c r="D7698" s="95" t="s">
        <v>345</v>
      </c>
      <c r="F7698" s="96">
        <v>959340</v>
      </c>
      <c r="G7698" s="96">
        <v>22237816</v>
      </c>
    </row>
    <row r="7699" spans="1:7">
      <c r="A7699" s="95" t="s">
        <v>588</v>
      </c>
      <c r="D7699" s="95" t="s">
        <v>345</v>
      </c>
      <c r="E7699" s="96">
        <v>2844837</v>
      </c>
      <c r="G7699" s="95" t="s">
        <v>345</v>
      </c>
    </row>
    <row r="7700" spans="1:7">
      <c r="A7700" s="95" t="s">
        <v>589</v>
      </c>
      <c r="D7700" s="95" t="s">
        <v>345</v>
      </c>
      <c r="F7700" s="96">
        <v>6317474</v>
      </c>
      <c r="G7700" s="95" t="s">
        <v>345</v>
      </c>
    </row>
    <row r="7701" spans="1:7">
      <c r="A7701" s="95" t="s">
        <v>589</v>
      </c>
      <c r="D7701" s="95" t="s">
        <v>345</v>
      </c>
      <c r="E7701" s="96">
        <v>505642</v>
      </c>
      <c r="G7701" s="96">
        <v>25204811</v>
      </c>
    </row>
    <row r="7702" spans="1:7">
      <c r="A7702" s="95" t="s">
        <v>594</v>
      </c>
      <c r="D7702" s="95" t="s">
        <v>345</v>
      </c>
      <c r="E7702" s="96">
        <v>7176792</v>
      </c>
      <c r="G7702" s="95" t="s">
        <v>345</v>
      </c>
    </row>
    <row r="7703" spans="1:7">
      <c r="A7703" s="95" t="s">
        <v>595</v>
      </c>
      <c r="D7703" s="95" t="s">
        <v>345</v>
      </c>
      <c r="F7703" s="96">
        <v>16729133</v>
      </c>
      <c r="G7703" s="95" t="s">
        <v>345</v>
      </c>
    </row>
    <row r="7704" spans="1:7">
      <c r="A7704" s="95" t="s">
        <v>595</v>
      </c>
      <c r="D7704" s="95" t="s">
        <v>345</v>
      </c>
      <c r="E7704" s="96">
        <v>1910194</v>
      </c>
      <c r="G7704" s="95" t="s">
        <v>345</v>
      </c>
    </row>
    <row r="7705" spans="1:7">
      <c r="A7705" s="95" t="s">
        <v>596</v>
      </c>
      <c r="D7705" s="95" t="s">
        <v>345</v>
      </c>
      <c r="F7705" s="96">
        <v>442200</v>
      </c>
      <c r="G7705" s="96">
        <v>33289158</v>
      </c>
    </row>
    <row r="7706" spans="1:7">
      <c r="A7706" s="95" t="s">
        <v>602</v>
      </c>
      <c r="D7706" s="95" t="s">
        <v>345</v>
      </c>
      <c r="E7706" s="96">
        <v>3534315</v>
      </c>
      <c r="G7706" s="95" t="s">
        <v>345</v>
      </c>
    </row>
    <row r="7707" spans="1:7">
      <c r="A7707" s="95" t="s">
        <v>604</v>
      </c>
      <c r="D7707" s="95" t="s">
        <v>345</v>
      </c>
      <c r="F7707" s="96">
        <v>11723398</v>
      </c>
      <c r="G7707" s="95" t="s">
        <v>345</v>
      </c>
    </row>
    <row r="7708" spans="1:7">
      <c r="A7708" s="95" t="s">
        <v>604</v>
      </c>
      <c r="D7708" s="95" t="s">
        <v>345</v>
      </c>
      <c r="E7708" s="96">
        <v>1901896</v>
      </c>
      <c r="G7708" s="96">
        <v>39576345</v>
      </c>
    </row>
    <row r="7709" spans="1:7">
      <c r="A7709" s="95" t="s">
        <v>615</v>
      </c>
      <c r="D7709" s="95" t="s">
        <v>345</v>
      </c>
      <c r="E7709" s="96">
        <v>4531568</v>
      </c>
      <c r="G7709" s="96">
        <v>35044777</v>
      </c>
    </row>
    <row r="7710" spans="1:7">
      <c r="A7710" s="95" t="s">
        <v>616</v>
      </c>
      <c r="D7710" s="95" t="s">
        <v>345</v>
      </c>
      <c r="E7710" s="96">
        <v>1663340</v>
      </c>
      <c r="G7710" s="96">
        <v>33381437</v>
      </c>
    </row>
    <row r="7711" spans="1:7">
      <c r="A7711" s="95" t="s">
        <v>617</v>
      </c>
      <c r="D7711" s="95" t="s">
        <v>345</v>
      </c>
      <c r="E7711" s="96">
        <v>2789259</v>
      </c>
      <c r="G7711" s="95" t="s">
        <v>345</v>
      </c>
    </row>
    <row r="7712" spans="1:7">
      <c r="A7712" s="95" t="s">
        <v>618</v>
      </c>
      <c r="D7712" s="95" t="s">
        <v>345</v>
      </c>
      <c r="F7712" s="96">
        <v>5591506</v>
      </c>
      <c r="G7712" s="96">
        <v>36183684</v>
      </c>
    </row>
    <row r="7713" spans="1:7">
      <c r="A7713" s="95" t="s">
        <v>622</v>
      </c>
      <c r="D7713" s="95" t="s">
        <v>345</v>
      </c>
      <c r="E7713" s="96">
        <v>4142300</v>
      </c>
      <c r="G7713" s="95" t="s">
        <v>345</v>
      </c>
    </row>
    <row r="7714" spans="1:7">
      <c r="A7714" s="95" t="s">
        <v>624</v>
      </c>
      <c r="D7714" s="95" t="s">
        <v>345</v>
      </c>
      <c r="F7714" s="96">
        <v>4403887</v>
      </c>
      <c r="G7714" s="95" t="s">
        <v>345</v>
      </c>
    </row>
    <row r="7715" spans="1:7">
      <c r="A7715" s="95" t="s">
        <v>624</v>
      </c>
      <c r="D7715" s="95" t="s">
        <v>345</v>
      </c>
      <c r="E7715" s="96">
        <v>500286</v>
      </c>
      <c r="G7715" s="96">
        <v>35944985</v>
      </c>
    </row>
    <row r="7716" spans="1:7">
      <c r="A7716" s="95" t="s">
        <v>631</v>
      </c>
      <c r="D7716" s="95" t="s">
        <v>345</v>
      </c>
      <c r="E7716" s="96">
        <v>4268861</v>
      </c>
      <c r="G7716" s="95" t="s">
        <v>345</v>
      </c>
    </row>
    <row r="7717" spans="1:7">
      <c r="A7717" s="95" t="s">
        <v>632</v>
      </c>
      <c r="D7717" s="95" t="s">
        <v>345</v>
      </c>
      <c r="F7717" s="96">
        <v>6078728</v>
      </c>
      <c r="G7717" s="95" t="s">
        <v>345</v>
      </c>
    </row>
    <row r="7718" spans="1:7">
      <c r="A7718" s="95" t="s">
        <v>632</v>
      </c>
      <c r="D7718" s="95" t="s">
        <v>345</v>
      </c>
      <c r="E7718" s="96">
        <v>51076</v>
      </c>
      <c r="G7718" s="95" t="s">
        <v>345</v>
      </c>
    </row>
    <row r="7719" spans="1:7">
      <c r="A7719" s="95" t="s">
        <v>632</v>
      </c>
      <c r="D7719" s="95" t="s">
        <v>345</v>
      </c>
      <c r="F7719" s="96">
        <v>2107473</v>
      </c>
      <c r="G7719" s="96">
        <v>39811249</v>
      </c>
    </row>
    <row r="7720" spans="1:7">
      <c r="A7720" s="95" t="s">
        <v>653</v>
      </c>
      <c r="D7720" s="95" t="s">
        <v>345</v>
      </c>
      <c r="E7720" s="96">
        <v>3437220</v>
      </c>
      <c r="G7720" s="96">
        <v>36374029</v>
      </c>
    </row>
    <row r="7721" spans="1:7">
      <c r="A7721" s="95" t="s">
        <v>654</v>
      </c>
      <c r="D7721" s="95" t="s">
        <v>345</v>
      </c>
      <c r="E7721" s="96">
        <v>1004600</v>
      </c>
      <c r="G7721" s="96">
        <v>35369429</v>
      </c>
    </row>
    <row r="7722" spans="1:7">
      <c r="A7722" s="95" t="s">
        <v>655</v>
      </c>
      <c r="D7722" s="95" t="s">
        <v>345</v>
      </c>
      <c r="E7722" s="96">
        <v>2916915</v>
      </c>
      <c r="G7722" s="96">
        <v>32452514</v>
      </c>
    </row>
    <row r="7723" spans="1:7">
      <c r="A7723" s="95" t="s">
        <v>656</v>
      </c>
      <c r="D7723" s="95" t="s">
        <v>345</v>
      </c>
      <c r="E7723" s="96">
        <v>531460</v>
      </c>
      <c r="G7723" s="96">
        <v>31921054</v>
      </c>
    </row>
    <row r="7724" spans="1:7">
      <c r="A7724" s="95" t="s">
        <v>657</v>
      </c>
      <c r="D7724" s="95" t="s">
        <v>345</v>
      </c>
      <c r="E7724" s="96">
        <v>6397150</v>
      </c>
      <c r="G7724" s="95" t="s">
        <v>345</v>
      </c>
    </row>
    <row r="7725" spans="1:7">
      <c r="A7725" s="95" t="s">
        <v>666</v>
      </c>
      <c r="D7725" s="95" t="s">
        <v>345</v>
      </c>
      <c r="F7725" s="96">
        <v>16855449</v>
      </c>
      <c r="G7725" s="95" t="s">
        <v>345</v>
      </c>
    </row>
    <row r="7726" spans="1:7">
      <c r="A7726" s="95" t="s">
        <v>666</v>
      </c>
      <c r="D7726" s="95" t="s">
        <v>345</v>
      </c>
      <c r="E7726" s="96">
        <v>4294400</v>
      </c>
      <c r="G7726" s="96">
        <v>38084953</v>
      </c>
    </row>
    <row r="7727" spans="1:7">
      <c r="A7727" s="95" t="s">
        <v>677</v>
      </c>
      <c r="D7727" s="95" t="s">
        <v>345</v>
      </c>
      <c r="E7727" s="96">
        <v>3656757</v>
      </c>
      <c r="G7727" s="95" t="s">
        <v>345</v>
      </c>
    </row>
    <row r="7728" spans="1:7">
      <c r="A7728" s="95" t="s">
        <v>678</v>
      </c>
      <c r="D7728" s="95" t="s">
        <v>345</v>
      </c>
      <c r="F7728" s="96">
        <v>7087337</v>
      </c>
      <c r="G7728" s="95" t="s">
        <v>345</v>
      </c>
    </row>
    <row r="7729" spans="1:7">
      <c r="A7729" s="95" t="s">
        <v>678</v>
      </c>
      <c r="D7729" s="95" t="s">
        <v>345</v>
      </c>
      <c r="E7729" s="96">
        <v>3361210</v>
      </c>
      <c r="G7729" s="96">
        <v>38154323</v>
      </c>
    </row>
    <row r="7730" spans="1:7">
      <c r="A7730" s="95" t="s">
        <v>690</v>
      </c>
      <c r="D7730" s="95" t="s">
        <v>345</v>
      </c>
      <c r="E7730" s="96">
        <v>4232040</v>
      </c>
      <c r="G7730" s="95" t="s">
        <v>345</v>
      </c>
    </row>
    <row r="7731" spans="1:7">
      <c r="A7731" s="95" t="s">
        <v>691</v>
      </c>
      <c r="D7731" s="95" t="s">
        <v>345</v>
      </c>
      <c r="F7731" s="96">
        <v>2254880</v>
      </c>
      <c r="G7731" s="95" t="s">
        <v>345</v>
      </c>
    </row>
    <row r="7732" spans="1:7">
      <c r="A7732" s="95" t="s">
        <v>691</v>
      </c>
      <c r="D7732" s="95" t="s">
        <v>345</v>
      </c>
      <c r="E7732" s="96">
        <v>6024195</v>
      </c>
      <c r="G7732" s="95" t="s">
        <v>345</v>
      </c>
    </row>
    <row r="7733" spans="1:7">
      <c r="A7733" s="95" t="s">
        <v>691</v>
      </c>
      <c r="D7733" s="95" t="s">
        <v>345</v>
      </c>
      <c r="F7733" s="96">
        <v>700340</v>
      </c>
      <c r="G7733" s="96">
        <v>30853308</v>
      </c>
    </row>
    <row r="7734" spans="1:7">
      <c r="A7734" s="95" t="s">
        <v>694</v>
      </c>
      <c r="D7734" s="95" t="s">
        <v>345</v>
      </c>
      <c r="E7734" s="96">
        <v>3490940</v>
      </c>
      <c r="G7734" s="95" t="s">
        <v>345</v>
      </c>
    </row>
    <row r="7735" spans="1:7">
      <c r="A7735" s="95" t="s">
        <v>695</v>
      </c>
      <c r="D7735" s="95" t="s">
        <v>345</v>
      </c>
      <c r="F7735" s="96">
        <v>25825184</v>
      </c>
      <c r="G7735" s="95" t="s">
        <v>345</v>
      </c>
    </row>
    <row r="7736" spans="1:7">
      <c r="A7736" s="95" t="s">
        <v>695</v>
      </c>
      <c r="D7736" s="95" t="s">
        <v>345</v>
      </c>
      <c r="F7736" s="96">
        <v>749340</v>
      </c>
      <c r="G7736" s="95" t="s">
        <v>345</v>
      </c>
    </row>
    <row r="7737" spans="1:7">
      <c r="A7737" s="95" t="s">
        <v>695</v>
      </c>
      <c r="D7737" s="95" t="s">
        <v>345</v>
      </c>
      <c r="E7737" s="96">
        <v>5213505</v>
      </c>
      <c r="G7737" s="96">
        <v>48723387</v>
      </c>
    </row>
    <row r="7738" spans="1:7">
      <c r="A7738" s="95" t="s">
        <v>701</v>
      </c>
      <c r="D7738" s="95" t="s">
        <v>345</v>
      </c>
      <c r="E7738" s="96">
        <v>8052666</v>
      </c>
      <c r="G7738" s="95" t="s">
        <v>345</v>
      </c>
    </row>
    <row r="7739" spans="1:7">
      <c r="A7739" s="95" t="s">
        <v>703</v>
      </c>
      <c r="D7739" s="95" t="s">
        <v>345</v>
      </c>
      <c r="F7739" s="96">
        <v>3929778</v>
      </c>
      <c r="G7739" s="95" t="s">
        <v>345</v>
      </c>
    </row>
    <row r="7740" spans="1:7">
      <c r="A7740" s="95" t="s">
        <v>703</v>
      </c>
      <c r="D7740" s="95" t="s">
        <v>345</v>
      </c>
      <c r="E7740" s="96">
        <v>692040</v>
      </c>
      <c r="G7740" s="96">
        <v>43908459</v>
      </c>
    </row>
    <row r="7741" spans="1:7">
      <c r="A7741" s="95" t="s">
        <v>707</v>
      </c>
      <c r="D7741" s="95" t="s">
        <v>345</v>
      </c>
      <c r="E7741" s="96">
        <v>4944500</v>
      </c>
      <c r="G7741" s="96">
        <v>38963959</v>
      </c>
    </row>
    <row r="7742" spans="1:7">
      <c r="A7742" s="95" t="s">
        <v>708</v>
      </c>
      <c r="D7742" s="95" t="s">
        <v>345</v>
      </c>
      <c r="E7742" s="96">
        <v>3143549</v>
      </c>
      <c r="G7742" s="96">
        <v>35820410</v>
      </c>
    </row>
    <row r="7743" spans="1:7">
      <c r="A7743" s="95" t="s">
        <v>709</v>
      </c>
      <c r="D7743" s="95" t="s">
        <v>345</v>
      </c>
      <c r="E7743" s="96">
        <v>8818780</v>
      </c>
      <c r="G7743" s="95" t="s">
        <v>345</v>
      </c>
    </row>
    <row r="7744" spans="1:7">
      <c r="A7744" s="95" t="s">
        <v>710</v>
      </c>
      <c r="D7744" s="95" t="s">
        <v>345</v>
      </c>
      <c r="F7744" s="96">
        <v>8716698</v>
      </c>
      <c r="G7744" s="95" t="s">
        <v>345</v>
      </c>
    </row>
    <row r="7745" spans="1:7">
      <c r="A7745" s="95" t="s">
        <v>710</v>
      </c>
      <c r="D7745" s="95" t="s">
        <v>345</v>
      </c>
      <c r="E7745" s="96">
        <v>1042037</v>
      </c>
      <c r="G7745" s="95" t="s">
        <v>345</v>
      </c>
    </row>
    <row r="7746" spans="1:7">
      <c r="A7746" s="95" t="s">
        <v>710</v>
      </c>
      <c r="D7746" s="95" t="s">
        <v>345</v>
      </c>
      <c r="F7746" s="96">
        <v>726697</v>
      </c>
      <c r="G7746" s="96">
        <v>35402988</v>
      </c>
    </row>
    <row r="7747" spans="1:7">
      <c r="A7747" s="95" t="s">
        <v>717</v>
      </c>
      <c r="D7747" s="95" t="s">
        <v>345</v>
      </c>
      <c r="E7747" s="96">
        <v>4100706</v>
      </c>
      <c r="G7747" s="95" t="s">
        <v>345</v>
      </c>
    </row>
    <row r="7748" spans="1:7">
      <c r="A7748" s="95" t="s">
        <v>718</v>
      </c>
      <c r="D7748" s="95" t="s">
        <v>345</v>
      </c>
      <c r="F7748" s="96">
        <v>6006332</v>
      </c>
      <c r="G7748" s="95" t="s">
        <v>345</v>
      </c>
    </row>
    <row r="7749" spans="1:7">
      <c r="A7749" s="95" t="s">
        <v>718</v>
      </c>
      <c r="D7749" s="95" t="s">
        <v>345</v>
      </c>
      <c r="E7749" s="96">
        <v>3559751</v>
      </c>
      <c r="G7749" s="95" t="s">
        <v>345</v>
      </c>
    </row>
    <row r="7750" spans="1:7">
      <c r="A7750" s="95" t="s">
        <v>718</v>
      </c>
      <c r="D7750" s="95" t="s">
        <v>345</v>
      </c>
      <c r="E7750" s="96">
        <v>634055</v>
      </c>
      <c r="G7750" s="96">
        <v>33114808</v>
      </c>
    </row>
    <row r="7751" spans="1:7">
      <c r="A7751" s="95" t="s">
        <v>723</v>
      </c>
      <c r="D7751" s="95" t="s">
        <v>345</v>
      </c>
      <c r="E7751" s="96">
        <v>4510963</v>
      </c>
      <c r="G7751" s="95" t="s">
        <v>345</v>
      </c>
    </row>
    <row r="7752" spans="1:7">
      <c r="A7752" s="95" t="s">
        <v>724</v>
      </c>
      <c r="D7752" s="95" t="s">
        <v>345</v>
      </c>
      <c r="F7752" s="96">
        <v>9571797</v>
      </c>
      <c r="G7752" s="95" t="s">
        <v>345</v>
      </c>
    </row>
    <row r="7753" spans="1:7">
      <c r="A7753" s="95" t="s">
        <v>724</v>
      </c>
      <c r="D7753" s="95" t="s">
        <v>345</v>
      </c>
      <c r="E7753" s="96">
        <v>1854359</v>
      </c>
      <c r="G7753" s="95" t="s">
        <v>345</v>
      </c>
    </row>
    <row r="7754" spans="1:7">
      <c r="A7754" s="95" t="s">
        <v>724</v>
      </c>
      <c r="D7754" s="95" t="s">
        <v>345</v>
      </c>
      <c r="F7754" s="96">
        <v>66860</v>
      </c>
      <c r="G7754" s="96">
        <v>36388143</v>
      </c>
    </row>
    <row r="7755" spans="1:7">
      <c r="A7755" s="95" t="s">
        <v>729</v>
      </c>
      <c r="D7755" s="95" t="s">
        <v>345</v>
      </c>
      <c r="E7755" s="96">
        <v>2446780</v>
      </c>
      <c r="G7755" s="95" t="s">
        <v>345</v>
      </c>
    </row>
    <row r="7756" spans="1:7">
      <c r="A7756" s="95" t="s">
        <v>730</v>
      </c>
      <c r="D7756" s="95" t="s">
        <v>345</v>
      </c>
      <c r="F7756" s="96">
        <v>19420964</v>
      </c>
      <c r="G7756" s="95" t="s">
        <v>345</v>
      </c>
    </row>
    <row r="7757" spans="1:7">
      <c r="A7757" s="95" t="s">
        <v>730</v>
      </c>
      <c r="D7757" s="95" t="s">
        <v>345</v>
      </c>
      <c r="E7757" s="96">
        <v>4746051</v>
      </c>
      <c r="G7757" s="95" t="s">
        <v>345</v>
      </c>
    </row>
    <row r="7758" spans="1:7">
      <c r="A7758" s="95" t="s">
        <v>730</v>
      </c>
      <c r="D7758" s="95" t="s">
        <v>345</v>
      </c>
      <c r="F7758" s="96">
        <v>213940</v>
      </c>
      <c r="G7758" s="96">
        <v>48830216</v>
      </c>
    </row>
    <row r="7759" spans="1:7">
      <c r="A7759" s="95" t="s">
        <v>734</v>
      </c>
      <c r="D7759" s="95" t="s">
        <v>345</v>
      </c>
      <c r="E7759" s="96">
        <v>7611238</v>
      </c>
      <c r="G7759" s="95" t="s">
        <v>345</v>
      </c>
    </row>
    <row r="7760" spans="1:7">
      <c r="A7760" s="95" t="s">
        <v>739</v>
      </c>
      <c r="D7760" s="95" t="s">
        <v>345</v>
      </c>
      <c r="F7760" s="96">
        <v>4285256</v>
      </c>
      <c r="G7760" s="95" t="s">
        <v>345</v>
      </c>
    </row>
    <row r="7761" spans="1:7">
      <c r="A7761" s="95" t="s">
        <v>739</v>
      </c>
      <c r="D7761" s="95" t="s">
        <v>345</v>
      </c>
      <c r="E7761" s="96">
        <v>2484006</v>
      </c>
      <c r="G7761" s="95" t="s">
        <v>345</v>
      </c>
    </row>
    <row r="7762" spans="1:7">
      <c r="A7762" s="95" t="s">
        <v>739</v>
      </c>
      <c r="D7762" s="95" t="s">
        <v>345</v>
      </c>
      <c r="F7762" s="96">
        <v>353821</v>
      </c>
      <c r="G7762" s="96">
        <v>43374049</v>
      </c>
    </row>
    <row r="7763" spans="1:7">
      <c r="A7763" s="95" t="s">
        <v>741</v>
      </c>
      <c r="D7763" s="95" t="s">
        <v>345</v>
      </c>
      <c r="E7763" s="96">
        <v>5756562</v>
      </c>
      <c r="G7763" s="96">
        <v>37617487</v>
      </c>
    </row>
    <row r="7764" spans="1:7">
      <c r="A7764" s="95" t="s">
        <v>742</v>
      </c>
      <c r="D7764" s="95" t="s">
        <v>345</v>
      </c>
      <c r="E7764" s="96">
        <v>4058847</v>
      </c>
      <c r="G7764" s="96">
        <v>33558640</v>
      </c>
    </row>
    <row r="7765" spans="1:7">
      <c r="A7765" s="95" t="s">
        <v>376</v>
      </c>
      <c r="D7765" s="95" t="s">
        <v>345</v>
      </c>
      <c r="E7765" s="96">
        <v>163891149</v>
      </c>
      <c r="F7765" s="96">
        <v>166938387</v>
      </c>
      <c r="G7765" s="95" t="s">
        <v>345</v>
      </c>
    </row>
    <row r="7766" spans="1:7">
      <c r="A7766" s="95" t="s">
        <v>743</v>
      </c>
      <c r="D7766" s="95" t="s">
        <v>345</v>
      </c>
      <c r="E7766" s="96">
        <v>2746186</v>
      </c>
      <c r="G7766" s="96">
        <v>30812454</v>
      </c>
    </row>
    <row r="7767" spans="1:7">
      <c r="A7767" s="95" t="s">
        <v>748</v>
      </c>
      <c r="D7767" s="95" t="s">
        <v>345</v>
      </c>
      <c r="E7767" s="96">
        <v>5737934</v>
      </c>
      <c r="G7767" s="95" t="s">
        <v>345</v>
      </c>
    </row>
    <row r="7768" spans="1:7">
      <c r="A7768" s="95" t="s">
        <v>749</v>
      </c>
      <c r="D7768" s="95" t="s">
        <v>345</v>
      </c>
      <c r="F7768" s="96">
        <v>5861212</v>
      </c>
      <c r="G7768" s="95" t="s">
        <v>345</v>
      </c>
    </row>
    <row r="7769" spans="1:7">
      <c r="A7769" s="95" t="s">
        <v>749</v>
      </c>
      <c r="D7769" s="95" t="s">
        <v>345</v>
      </c>
      <c r="E7769" s="96">
        <v>6327755</v>
      </c>
      <c r="G7769" s="95" t="s">
        <v>345</v>
      </c>
    </row>
    <row r="7770" spans="1:7">
      <c r="A7770" s="95" t="s">
        <v>749</v>
      </c>
      <c r="D7770" s="95" t="s">
        <v>345</v>
      </c>
      <c r="F7770" s="96">
        <v>998652</v>
      </c>
      <c r="G7770" s="95" t="s">
        <v>345</v>
      </c>
    </row>
    <row r="7771" spans="1:7">
      <c r="A7771" s="95" t="s">
        <v>749</v>
      </c>
      <c r="D7771" s="95" t="s">
        <v>345</v>
      </c>
      <c r="E7771" s="96">
        <v>319932</v>
      </c>
      <c r="G7771" s="95" t="s">
        <v>345</v>
      </c>
    </row>
    <row r="7772" spans="1:7">
      <c r="A7772" s="95" t="s">
        <v>749</v>
      </c>
      <c r="D7772" s="95" t="s">
        <v>345</v>
      </c>
      <c r="F7772" s="96">
        <v>274700</v>
      </c>
      <c r="G7772" s="95" t="s">
        <v>345</v>
      </c>
    </row>
    <row r="7773" spans="1:7">
      <c r="A7773" s="95" t="s">
        <v>749</v>
      </c>
      <c r="D7773" s="95" t="s">
        <v>345</v>
      </c>
      <c r="E7773" s="95">
        <v>220</v>
      </c>
      <c r="G7773" s="96">
        <v>25561177</v>
      </c>
    </row>
    <row r="7774" spans="1:7">
      <c r="A7774" s="95" t="s">
        <v>750</v>
      </c>
      <c r="D7774" s="95" t="s">
        <v>345</v>
      </c>
      <c r="E7774" s="96">
        <v>3518544</v>
      </c>
      <c r="G7774" s="95" t="s">
        <v>345</v>
      </c>
    </row>
    <row r="7775" spans="1:7">
      <c r="A7775" s="95" t="s">
        <v>751</v>
      </c>
      <c r="D7775" s="95" t="s">
        <v>345</v>
      </c>
      <c r="F7775" s="96">
        <v>4469220</v>
      </c>
      <c r="G7775" s="95" t="s">
        <v>345</v>
      </c>
    </row>
    <row r="7776" spans="1:7">
      <c r="A7776" s="95" t="s">
        <v>751</v>
      </c>
      <c r="D7776" s="95" t="s">
        <v>345</v>
      </c>
      <c r="E7776" s="96">
        <v>671091</v>
      </c>
      <c r="G7776" s="96">
        <v>25840762</v>
      </c>
    </row>
    <row r="7777" spans="1:7">
      <c r="A7777" s="95" t="s">
        <v>756</v>
      </c>
      <c r="D7777" s="95" t="s">
        <v>345</v>
      </c>
      <c r="E7777" s="96">
        <v>2972280</v>
      </c>
      <c r="G7777" s="95" t="s">
        <v>345</v>
      </c>
    </row>
    <row r="7778" spans="1:7">
      <c r="A7778" s="95" t="s">
        <v>757</v>
      </c>
      <c r="D7778" s="95" t="s">
        <v>345</v>
      </c>
      <c r="F7778" s="96">
        <v>5865488</v>
      </c>
      <c r="G7778" s="95" t="s">
        <v>345</v>
      </c>
    </row>
    <row r="7779" spans="1:7">
      <c r="A7779" s="95" t="s">
        <v>757</v>
      </c>
      <c r="D7779" s="95" t="s">
        <v>345</v>
      </c>
      <c r="E7779" s="96">
        <v>1712863</v>
      </c>
      <c r="G7779" s="96">
        <v>27021107</v>
      </c>
    </row>
    <row r="7780" spans="1:7">
      <c r="A7780" s="95" t="s">
        <v>762</v>
      </c>
      <c r="D7780" s="95" t="s">
        <v>345</v>
      </c>
      <c r="E7780" s="96">
        <v>3026880</v>
      </c>
      <c r="G7780" s="95" t="s">
        <v>345</v>
      </c>
    </row>
    <row r="7781" spans="1:7">
      <c r="A7781" s="95" t="s">
        <v>763</v>
      </c>
      <c r="D7781" s="95" t="s">
        <v>345</v>
      </c>
      <c r="F7781" s="96">
        <v>20944241</v>
      </c>
      <c r="G7781" s="95" t="s">
        <v>345</v>
      </c>
    </row>
    <row r="7782" spans="1:7">
      <c r="A7782" s="95" t="s">
        <v>763</v>
      </c>
      <c r="D7782" s="95" t="s">
        <v>345</v>
      </c>
      <c r="E7782" s="96">
        <v>4285670</v>
      </c>
      <c r="G7782" s="95" t="s">
        <v>345</v>
      </c>
    </row>
    <row r="7783" spans="1:7">
      <c r="A7783" s="95" t="s">
        <v>763</v>
      </c>
      <c r="D7783" s="95" t="s">
        <v>345</v>
      </c>
      <c r="F7783" s="96">
        <v>261020</v>
      </c>
      <c r="G7783" s="96">
        <v>40913818</v>
      </c>
    </row>
    <row r="7784" spans="1:7">
      <c r="A7784" s="95" t="s">
        <v>774</v>
      </c>
      <c r="D7784" s="95" t="s">
        <v>345</v>
      </c>
      <c r="E7784" s="96">
        <v>2480140</v>
      </c>
      <c r="G7784" s="96">
        <v>38433678</v>
      </c>
    </row>
    <row r="7785" spans="1:7">
      <c r="A7785" s="95" t="s">
        <v>775</v>
      </c>
      <c r="D7785" s="95" t="s">
        <v>345</v>
      </c>
      <c r="E7785" s="96">
        <v>4684800</v>
      </c>
      <c r="G7785" s="96">
        <v>33748878</v>
      </c>
    </row>
    <row r="7786" spans="1:7">
      <c r="A7786" s="95" t="s">
        <v>777</v>
      </c>
      <c r="D7786" s="95" t="s">
        <v>345</v>
      </c>
      <c r="E7786" s="96">
        <v>3605625</v>
      </c>
      <c r="G7786" s="95" t="s">
        <v>345</v>
      </c>
    </row>
    <row r="7787" spans="1:7">
      <c r="A7787" s="95" t="s">
        <v>780</v>
      </c>
      <c r="D7787" s="95" t="s">
        <v>345</v>
      </c>
      <c r="F7787" s="96">
        <v>8050511</v>
      </c>
      <c r="G7787" s="95" t="s">
        <v>345</v>
      </c>
    </row>
    <row r="7788" spans="1:7">
      <c r="A7788" s="95" t="s">
        <v>780</v>
      </c>
      <c r="D7788" s="95" t="s">
        <v>345</v>
      </c>
      <c r="E7788" s="96">
        <v>2769669</v>
      </c>
      <c r="G7788" s="95" t="s">
        <v>345</v>
      </c>
    </row>
    <row r="7789" spans="1:7">
      <c r="A7789" s="95" t="s">
        <v>780</v>
      </c>
      <c r="D7789" s="95" t="s">
        <v>345</v>
      </c>
      <c r="F7789" s="96">
        <v>189160</v>
      </c>
      <c r="G7789" s="95" t="s">
        <v>345</v>
      </c>
    </row>
    <row r="7790" spans="1:7">
      <c r="A7790" s="95" t="s">
        <v>780</v>
      </c>
      <c r="D7790" s="95" t="s">
        <v>345</v>
      </c>
      <c r="F7790" s="96">
        <v>106860</v>
      </c>
      <c r="G7790" s="95" t="s">
        <v>345</v>
      </c>
    </row>
    <row r="7791" spans="1:7">
      <c r="A7791" s="95" t="s">
        <v>780</v>
      </c>
      <c r="D7791" s="95" t="s">
        <v>345</v>
      </c>
      <c r="E7791" s="96">
        <v>536767</v>
      </c>
      <c r="G7791" s="96">
        <v>35183348</v>
      </c>
    </row>
    <row r="7792" spans="1:7">
      <c r="A7792" s="95" t="s">
        <v>784</v>
      </c>
      <c r="D7792" s="95" t="s">
        <v>345</v>
      </c>
      <c r="E7792" s="96">
        <v>3573340</v>
      </c>
      <c r="G7792" s="95" t="s">
        <v>345</v>
      </c>
    </row>
    <row r="7793" spans="1:7">
      <c r="A7793" s="95" t="s">
        <v>785</v>
      </c>
      <c r="D7793" s="95" t="s">
        <v>345</v>
      </c>
      <c r="F7793" s="96">
        <v>5310427</v>
      </c>
      <c r="G7793" s="95" t="s">
        <v>345</v>
      </c>
    </row>
    <row r="7794" spans="1:7">
      <c r="A7794" s="95" t="s">
        <v>785</v>
      </c>
      <c r="D7794" s="95" t="s">
        <v>345</v>
      </c>
      <c r="E7794" s="96">
        <v>2854810</v>
      </c>
      <c r="G7794" s="96">
        <v>34065625</v>
      </c>
    </row>
    <row r="7795" spans="1:7">
      <c r="A7795" s="95" t="s">
        <v>790</v>
      </c>
      <c r="D7795" s="95" t="s">
        <v>345</v>
      </c>
      <c r="E7795" s="96">
        <v>3744492</v>
      </c>
      <c r="G7795" s="95" t="s">
        <v>345</v>
      </c>
    </row>
    <row r="7796" spans="1:7">
      <c r="A7796" s="95" t="s">
        <v>791</v>
      </c>
      <c r="D7796" s="95" t="s">
        <v>345</v>
      </c>
      <c r="F7796" s="96">
        <v>7413420</v>
      </c>
      <c r="G7796" s="95" t="s">
        <v>345</v>
      </c>
    </row>
    <row r="7797" spans="1:7">
      <c r="A7797" s="95" t="s">
        <v>791</v>
      </c>
      <c r="D7797" s="95" t="s">
        <v>345</v>
      </c>
      <c r="F7797" s="96">
        <v>23137</v>
      </c>
      <c r="G7797" s="96">
        <v>37757690</v>
      </c>
    </row>
    <row r="7798" spans="1:7">
      <c r="A7798" s="95" t="s">
        <v>806</v>
      </c>
      <c r="D7798" s="95" t="s">
        <v>345</v>
      </c>
      <c r="E7798" s="96">
        <v>3694803</v>
      </c>
      <c r="G7798" s="95" t="s">
        <v>345</v>
      </c>
    </row>
    <row r="7799" spans="1:7">
      <c r="A7799" s="95" t="s">
        <v>808</v>
      </c>
      <c r="D7799" s="95" t="s">
        <v>345</v>
      </c>
      <c r="F7799" s="96">
        <v>13316438</v>
      </c>
      <c r="G7799" s="95" t="s">
        <v>345</v>
      </c>
    </row>
    <row r="7800" spans="1:7">
      <c r="A7800" s="95" t="s">
        <v>808</v>
      </c>
      <c r="D7800" s="95" t="s">
        <v>345</v>
      </c>
      <c r="E7800" s="96">
        <v>1955058</v>
      </c>
      <c r="G7800" s="95" t="s">
        <v>345</v>
      </c>
    </row>
    <row r="7801" spans="1:7">
      <c r="A7801" s="95" t="s">
        <v>808</v>
      </c>
      <c r="D7801" s="95" t="s">
        <v>345</v>
      </c>
      <c r="F7801" s="96">
        <v>291406</v>
      </c>
      <c r="G7801" s="96">
        <v>45715673</v>
      </c>
    </row>
    <row r="7802" spans="1:7">
      <c r="A7802" s="95" t="s">
        <v>818</v>
      </c>
      <c r="D7802" s="95" t="s">
        <v>345</v>
      </c>
      <c r="E7802" s="96">
        <v>4137947</v>
      </c>
      <c r="G7802" s="95" t="s">
        <v>345</v>
      </c>
    </row>
    <row r="7803" spans="1:7">
      <c r="A7803" s="95" t="s">
        <v>819</v>
      </c>
      <c r="D7803" s="95" t="s">
        <v>345</v>
      </c>
      <c r="F7803" s="96">
        <v>6385664</v>
      </c>
      <c r="G7803" s="95" t="s">
        <v>345</v>
      </c>
    </row>
    <row r="7804" spans="1:7">
      <c r="A7804" s="95" t="s">
        <v>819</v>
      </c>
      <c r="D7804" s="95" t="s">
        <v>345</v>
      </c>
      <c r="E7804" s="96">
        <v>2648595</v>
      </c>
      <c r="G7804" s="96">
        <v>45314795</v>
      </c>
    </row>
    <row r="7805" spans="1:7">
      <c r="A7805" s="95" t="s">
        <v>824</v>
      </c>
      <c r="D7805" s="95" t="s">
        <v>345</v>
      </c>
      <c r="E7805" s="96">
        <v>2630750</v>
      </c>
      <c r="G7805" s="96">
        <v>42684045</v>
      </c>
    </row>
    <row r="7806" spans="1:7">
      <c r="A7806" s="95" t="s">
        <v>825</v>
      </c>
      <c r="D7806" s="95" t="s">
        <v>345</v>
      </c>
      <c r="E7806" s="96">
        <v>964780</v>
      </c>
      <c r="G7806" s="96">
        <v>41719265</v>
      </c>
    </row>
    <row r="7807" spans="1:7">
      <c r="A7807" s="95" t="s">
        <v>826</v>
      </c>
      <c r="D7807" s="95" t="s">
        <v>345</v>
      </c>
      <c r="E7807" s="96">
        <v>5824160</v>
      </c>
      <c r="G7807" s="95" t="s">
        <v>345</v>
      </c>
    </row>
    <row r="7808" spans="1:7">
      <c r="A7808" s="95" t="s">
        <v>827</v>
      </c>
      <c r="D7808" s="95" t="s">
        <v>345</v>
      </c>
      <c r="F7808" s="96">
        <v>5637782</v>
      </c>
      <c r="G7808" s="95" t="s">
        <v>345</v>
      </c>
    </row>
    <row r="7809" spans="1:7">
      <c r="A7809" s="95" t="s">
        <v>827</v>
      </c>
      <c r="D7809" s="95" t="s">
        <v>345</v>
      </c>
      <c r="E7809" s="96">
        <v>964635</v>
      </c>
      <c r="G7809" s="96">
        <v>40568252</v>
      </c>
    </row>
    <row r="7810" spans="1:7">
      <c r="A7810" s="95" t="s">
        <v>835</v>
      </c>
      <c r="D7810" s="95" t="s">
        <v>345</v>
      </c>
      <c r="E7810" s="96">
        <v>3407700</v>
      </c>
      <c r="G7810" s="95" t="s">
        <v>345</v>
      </c>
    </row>
    <row r="7811" spans="1:7">
      <c r="A7811" s="95" t="s">
        <v>836</v>
      </c>
      <c r="D7811" s="95" t="s">
        <v>345</v>
      </c>
      <c r="F7811" s="96">
        <v>5972998</v>
      </c>
      <c r="G7811" s="95" t="s">
        <v>345</v>
      </c>
    </row>
    <row r="7812" spans="1:7">
      <c r="A7812" s="95" t="s">
        <v>836</v>
      </c>
      <c r="D7812" s="95" t="s">
        <v>345</v>
      </c>
      <c r="E7812" s="96">
        <v>1148527</v>
      </c>
      <c r="G7812" s="95" t="s">
        <v>345</v>
      </c>
    </row>
    <row r="7813" spans="1:7">
      <c r="A7813" s="95" t="s">
        <v>836</v>
      </c>
      <c r="D7813" s="95" t="s">
        <v>345</v>
      </c>
      <c r="F7813" s="96">
        <v>5503177</v>
      </c>
      <c r="G7813" s="96">
        <v>47488200</v>
      </c>
    </row>
    <row r="7814" spans="1:7">
      <c r="A7814" s="95" t="s">
        <v>842</v>
      </c>
      <c r="D7814" s="95" t="s">
        <v>345</v>
      </c>
      <c r="E7814" s="96">
        <v>3010133</v>
      </c>
      <c r="G7814" s="95" t="s">
        <v>345</v>
      </c>
    </row>
    <row r="7815" spans="1:7">
      <c r="A7815" s="95" t="s">
        <v>843</v>
      </c>
      <c r="D7815" s="95" t="s">
        <v>345</v>
      </c>
      <c r="F7815" s="96">
        <v>6047057</v>
      </c>
      <c r="G7815" s="95" t="s">
        <v>345</v>
      </c>
    </row>
    <row r="7816" spans="1:7">
      <c r="A7816" s="95" t="s">
        <v>843</v>
      </c>
      <c r="D7816" s="95" t="s">
        <v>345</v>
      </c>
      <c r="E7816" s="96">
        <v>2069637</v>
      </c>
      <c r="G7816" s="95" t="s">
        <v>345</v>
      </c>
    </row>
    <row r="7817" spans="1:7">
      <c r="A7817" s="95" t="s">
        <v>843</v>
      </c>
      <c r="D7817" s="95" t="s">
        <v>345</v>
      </c>
      <c r="E7817" s="96">
        <v>3325184</v>
      </c>
      <c r="G7817" s="96">
        <v>45130303</v>
      </c>
    </row>
    <row r="7818" spans="1:7">
      <c r="A7818" s="95" t="s">
        <v>847</v>
      </c>
      <c r="D7818" s="95" t="s">
        <v>345</v>
      </c>
      <c r="E7818" s="96">
        <v>1561036</v>
      </c>
      <c r="G7818" s="95" t="s">
        <v>345</v>
      </c>
    </row>
    <row r="7819" spans="1:7">
      <c r="A7819" s="95" t="s">
        <v>848</v>
      </c>
      <c r="D7819" s="95" t="s">
        <v>345</v>
      </c>
      <c r="F7819" s="96">
        <v>15850757</v>
      </c>
      <c r="G7819" s="95" t="s">
        <v>345</v>
      </c>
    </row>
    <row r="7820" spans="1:7">
      <c r="A7820" s="95" t="s">
        <v>848</v>
      </c>
      <c r="D7820" s="95" t="s">
        <v>345</v>
      </c>
      <c r="E7820" s="96">
        <v>1631050</v>
      </c>
      <c r="G7820" s="96">
        <v>57788974</v>
      </c>
    </row>
    <row r="7821" spans="1:7">
      <c r="A7821" s="95" t="s">
        <v>852</v>
      </c>
      <c r="D7821" s="95" t="s">
        <v>345</v>
      </c>
      <c r="E7821" s="96">
        <v>4582580</v>
      </c>
      <c r="G7821" s="95" t="s">
        <v>345</v>
      </c>
    </row>
    <row r="7822" spans="1:7">
      <c r="A7822" s="95" t="s">
        <v>853</v>
      </c>
      <c r="D7822" s="95" t="s">
        <v>345</v>
      </c>
      <c r="F7822" s="96">
        <v>16915559</v>
      </c>
      <c r="G7822" s="95" t="s">
        <v>345</v>
      </c>
    </row>
    <row r="7823" spans="1:7">
      <c r="A7823" s="95" t="s">
        <v>853</v>
      </c>
      <c r="D7823" s="95" t="s">
        <v>345</v>
      </c>
      <c r="E7823" s="96">
        <v>5035352</v>
      </c>
      <c r="G7823" s="95" t="s">
        <v>345</v>
      </c>
    </row>
    <row r="7824" spans="1:7">
      <c r="A7824" s="95" t="s">
        <v>853</v>
      </c>
      <c r="D7824" s="95" t="s">
        <v>345</v>
      </c>
      <c r="F7824" s="96">
        <v>1296071</v>
      </c>
      <c r="G7824" s="96">
        <v>66382672</v>
      </c>
    </row>
    <row r="7825" spans="1:7">
      <c r="A7825" s="95" t="s">
        <v>859</v>
      </c>
      <c r="D7825" s="95" t="s">
        <v>345</v>
      </c>
      <c r="E7825" s="96">
        <v>2857762</v>
      </c>
      <c r="G7825" s="96">
        <v>63524910</v>
      </c>
    </row>
    <row r="7826" spans="1:7">
      <c r="A7826" s="95" t="s">
        <v>860</v>
      </c>
      <c r="D7826" s="95" t="s">
        <v>345</v>
      </c>
      <c r="E7826" s="96">
        <v>657200</v>
      </c>
      <c r="G7826" s="96">
        <v>62867710</v>
      </c>
    </row>
    <row r="7827" spans="1:7">
      <c r="A7827" s="95" t="s">
        <v>861</v>
      </c>
      <c r="D7827" s="95" t="s">
        <v>345</v>
      </c>
      <c r="E7827" s="96">
        <v>5412588</v>
      </c>
      <c r="G7827" s="95" t="s">
        <v>345</v>
      </c>
    </row>
    <row r="7828" spans="1:7">
      <c r="A7828" s="95" t="s">
        <v>862</v>
      </c>
      <c r="D7828" s="95" t="s">
        <v>345</v>
      </c>
      <c r="F7828" s="96">
        <v>6422629</v>
      </c>
      <c r="G7828" s="95" t="s">
        <v>345</v>
      </c>
    </row>
    <row r="7829" spans="1:7">
      <c r="A7829" s="95" t="s">
        <v>862</v>
      </c>
      <c r="D7829" s="95" t="s">
        <v>345</v>
      </c>
      <c r="E7829" s="96">
        <v>1843386</v>
      </c>
      <c r="G7829" s="96">
        <v>62034365</v>
      </c>
    </row>
    <row r="7830" spans="1:7">
      <c r="A7830" s="95" t="s">
        <v>868</v>
      </c>
      <c r="D7830" s="95" t="s">
        <v>345</v>
      </c>
      <c r="E7830" s="96">
        <v>4768773</v>
      </c>
      <c r="G7830" s="95" t="s">
        <v>345</v>
      </c>
    </row>
    <row r="7831" spans="1:7">
      <c r="A7831" s="95" t="s">
        <v>869</v>
      </c>
      <c r="D7831" s="95" t="s">
        <v>345</v>
      </c>
      <c r="F7831" s="96">
        <v>9473969</v>
      </c>
      <c r="G7831" s="95" t="s">
        <v>345</v>
      </c>
    </row>
    <row r="7832" spans="1:7">
      <c r="A7832" s="95" t="s">
        <v>869</v>
      </c>
      <c r="D7832" s="95" t="s">
        <v>345</v>
      </c>
      <c r="E7832" s="96">
        <v>3366048</v>
      </c>
      <c r="G7832" s="95" t="s">
        <v>345</v>
      </c>
    </row>
    <row r="7833" spans="1:7">
      <c r="A7833" s="95" t="s">
        <v>869</v>
      </c>
      <c r="D7833" s="95" t="s">
        <v>345</v>
      </c>
      <c r="F7833" s="96">
        <v>612260</v>
      </c>
      <c r="G7833" s="96">
        <v>63985773</v>
      </c>
    </row>
    <row r="7834" spans="1:7">
      <c r="A7834" s="95" t="s">
        <v>873</v>
      </c>
      <c r="D7834" s="95" t="s">
        <v>345</v>
      </c>
      <c r="E7834" s="96">
        <v>3728779</v>
      </c>
      <c r="G7834" s="95" t="s">
        <v>345</v>
      </c>
    </row>
    <row r="7835" spans="1:7">
      <c r="A7835" s="95" t="s">
        <v>874</v>
      </c>
      <c r="D7835" s="95" t="s">
        <v>345</v>
      </c>
      <c r="F7835" s="96">
        <v>11437213</v>
      </c>
      <c r="G7835" s="95" t="s">
        <v>345</v>
      </c>
    </row>
    <row r="7836" spans="1:7">
      <c r="A7836" s="95" t="s">
        <v>874</v>
      </c>
      <c r="D7836" s="95" t="s">
        <v>345</v>
      </c>
      <c r="E7836" s="96">
        <v>744113</v>
      </c>
      <c r="G7836" s="95" t="s">
        <v>345</v>
      </c>
    </row>
    <row r="7837" spans="1:7">
      <c r="A7837" s="95" t="s">
        <v>874</v>
      </c>
      <c r="D7837" s="95" t="s">
        <v>345</v>
      </c>
      <c r="E7837" s="96">
        <v>612260</v>
      </c>
      <c r="G7837" s="96">
        <v>70337834</v>
      </c>
    </row>
    <row r="7838" spans="1:7">
      <c r="A7838" s="95" t="s">
        <v>881</v>
      </c>
      <c r="D7838" s="95" t="s">
        <v>345</v>
      </c>
      <c r="E7838" s="96">
        <v>6229158</v>
      </c>
      <c r="G7838" s="95" t="s">
        <v>345</v>
      </c>
    </row>
    <row r="7839" spans="1:7">
      <c r="A7839" s="95" t="s">
        <v>882</v>
      </c>
      <c r="D7839" s="95" t="s">
        <v>345</v>
      </c>
      <c r="F7839" s="96">
        <v>22211449</v>
      </c>
      <c r="G7839" s="95" t="s">
        <v>345</v>
      </c>
    </row>
    <row r="7840" spans="1:7">
      <c r="A7840" s="95" t="s">
        <v>882</v>
      </c>
      <c r="D7840" s="95" t="s">
        <v>345</v>
      </c>
      <c r="E7840" s="96">
        <v>5359747</v>
      </c>
      <c r="G7840" s="96">
        <v>80960378</v>
      </c>
    </row>
    <row r="7841" spans="1:7">
      <c r="A7841" s="95" t="s">
        <v>888</v>
      </c>
      <c r="D7841" s="95" t="s">
        <v>345</v>
      </c>
      <c r="E7841" s="96">
        <v>10895842</v>
      </c>
      <c r="G7841" s="95" t="s">
        <v>345</v>
      </c>
    </row>
    <row r="7842" spans="1:7">
      <c r="A7842" s="95" t="s">
        <v>889</v>
      </c>
      <c r="D7842" s="95" t="s">
        <v>345</v>
      </c>
      <c r="F7842" s="96">
        <v>6547246</v>
      </c>
      <c r="G7842" s="95" t="s">
        <v>345</v>
      </c>
    </row>
    <row r="7843" spans="1:7">
      <c r="A7843" s="95" t="s">
        <v>889</v>
      </c>
      <c r="D7843" s="95" t="s">
        <v>345</v>
      </c>
      <c r="E7843" s="96">
        <v>2155013</v>
      </c>
      <c r="G7843" s="95" t="s">
        <v>345</v>
      </c>
    </row>
    <row r="7844" spans="1:7">
      <c r="A7844" s="95" t="s">
        <v>889</v>
      </c>
      <c r="D7844" s="95" t="s">
        <v>345</v>
      </c>
      <c r="F7844" s="96">
        <v>5331605</v>
      </c>
      <c r="G7844" s="96">
        <v>79788374</v>
      </c>
    </row>
    <row r="7845" spans="1:7">
      <c r="A7845" s="95" t="s">
        <v>891</v>
      </c>
      <c r="D7845" s="95" t="s">
        <v>345</v>
      </c>
      <c r="E7845" s="96">
        <v>2283952</v>
      </c>
      <c r="G7845" s="96">
        <v>77504422</v>
      </c>
    </row>
    <row r="7846" spans="1:7">
      <c r="A7846" s="95" t="s">
        <v>892</v>
      </c>
      <c r="D7846" s="95" t="s">
        <v>345</v>
      </c>
      <c r="E7846" s="96">
        <v>4054630</v>
      </c>
      <c r="G7846" s="96">
        <v>73449792</v>
      </c>
    </row>
    <row r="7847" spans="1:7">
      <c r="A7847" s="95" t="s">
        <v>893</v>
      </c>
      <c r="D7847" s="95" t="s">
        <v>345</v>
      </c>
      <c r="E7847" s="96">
        <v>6188160</v>
      </c>
      <c r="G7847" s="95" t="s">
        <v>345</v>
      </c>
    </row>
    <row r="7848" spans="1:7">
      <c r="A7848" s="95" t="s">
        <v>894</v>
      </c>
      <c r="D7848" s="95" t="s">
        <v>345</v>
      </c>
      <c r="F7848" s="96">
        <v>10888677</v>
      </c>
      <c r="G7848" s="95" t="s">
        <v>345</v>
      </c>
    </row>
    <row r="7849" spans="1:7">
      <c r="A7849" s="95" t="s">
        <v>894</v>
      </c>
      <c r="D7849" s="95" t="s">
        <v>345</v>
      </c>
      <c r="E7849" s="96">
        <v>1777934</v>
      </c>
      <c r="G7849" s="95" t="s">
        <v>345</v>
      </c>
    </row>
    <row r="7850" spans="1:7">
      <c r="A7850" s="95" t="s">
        <v>894</v>
      </c>
      <c r="D7850" s="95" t="s">
        <v>345</v>
      </c>
      <c r="F7850" s="96">
        <v>291020</v>
      </c>
      <c r="G7850" s="96">
        <v>76663395</v>
      </c>
    </row>
    <row r="7851" spans="1:7">
      <c r="A7851" s="95" t="s">
        <v>900</v>
      </c>
      <c r="D7851" s="95" t="s">
        <v>345</v>
      </c>
      <c r="E7851" s="96">
        <v>6914006</v>
      </c>
      <c r="G7851" s="95" t="s">
        <v>345</v>
      </c>
    </row>
    <row r="7852" spans="1:7">
      <c r="A7852" s="95" t="s">
        <v>902</v>
      </c>
      <c r="D7852" s="95" t="s">
        <v>345</v>
      </c>
      <c r="F7852" s="96">
        <v>3164887</v>
      </c>
      <c r="G7852" s="95" t="s">
        <v>345</v>
      </c>
    </row>
    <row r="7853" spans="1:7">
      <c r="A7853" s="95" t="s">
        <v>902</v>
      </c>
      <c r="D7853" s="95" t="s">
        <v>345</v>
      </c>
      <c r="E7853" s="96">
        <v>1076580</v>
      </c>
      <c r="G7853" s="95" t="s">
        <v>345</v>
      </c>
    </row>
    <row r="7854" spans="1:7">
      <c r="A7854" s="95" t="s">
        <v>902</v>
      </c>
      <c r="D7854" s="95" t="s">
        <v>345</v>
      </c>
      <c r="F7854" s="96">
        <v>1568900</v>
      </c>
      <c r="G7854" s="96">
        <v>73406596</v>
      </c>
    </row>
    <row r="7855" spans="1:7">
      <c r="A7855" s="95" t="s">
        <v>905</v>
      </c>
      <c r="D7855" s="95" t="s">
        <v>345</v>
      </c>
      <c r="E7855" s="96">
        <v>9924670</v>
      </c>
      <c r="G7855" s="95" t="s">
        <v>345</v>
      </c>
    </row>
    <row r="7856" spans="1:7">
      <c r="A7856" s="95" t="s">
        <v>906</v>
      </c>
      <c r="D7856" s="95" t="s">
        <v>345</v>
      </c>
      <c r="F7856" s="96">
        <v>6149720</v>
      </c>
      <c r="G7856" s="95" t="s">
        <v>345</v>
      </c>
    </row>
    <row r="7857" spans="1:7">
      <c r="A7857" s="95" t="s">
        <v>906</v>
      </c>
      <c r="D7857" s="95" t="s">
        <v>345</v>
      </c>
      <c r="E7857" s="96">
        <v>3751286</v>
      </c>
      <c r="G7857" s="95" t="s">
        <v>345</v>
      </c>
    </row>
    <row r="7858" spans="1:7">
      <c r="A7858" s="95" t="s">
        <v>906</v>
      </c>
      <c r="D7858" s="95" t="s">
        <v>345</v>
      </c>
      <c r="F7858" s="96">
        <v>291020</v>
      </c>
      <c r="G7858" s="95" t="s">
        <v>345</v>
      </c>
    </row>
    <row r="7859" spans="1:7">
      <c r="A7859" s="95" t="s">
        <v>906</v>
      </c>
      <c r="D7859" s="95" t="s">
        <v>345</v>
      </c>
      <c r="E7859" s="96">
        <v>1568900</v>
      </c>
      <c r="G7859" s="95" t="s">
        <v>345</v>
      </c>
    </row>
    <row r="7860" spans="1:7">
      <c r="A7860" s="95" t="s">
        <v>906</v>
      </c>
      <c r="D7860" s="95" t="s">
        <v>345</v>
      </c>
      <c r="E7860" s="96">
        <v>474975</v>
      </c>
      <c r="G7860" s="96">
        <v>64127505</v>
      </c>
    </row>
    <row r="7861" spans="1:7">
      <c r="A7861" s="95" t="s">
        <v>396</v>
      </c>
      <c r="D7861" s="95" t="s">
        <v>345</v>
      </c>
      <c r="E7861" s="96">
        <v>190806687</v>
      </c>
      <c r="F7861" s="96">
        <v>221375552</v>
      </c>
      <c r="G7861" s="95" t="s">
        <v>345</v>
      </c>
    </row>
    <row r="7862" spans="1:7">
      <c r="A7862" s="95" t="s">
        <v>397</v>
      </c>
      <c r="D7862" s="95" t="s">
        <v>345</v>
      </c>
      <c r="E7862" s="96">
        <v>519379163</v>
      </c>
      <c r="F7862" s="96">
        <v>583506668</v>
      </c>
      <c r="G7862" s="96">
        <v>64127505</v>
      </c>
    </row>
    <row r="7863" spans="1:7">
      <c r="A7863" s="95" t="s">
        <v>398</v>
      </c>
    </row>
    <row r="7865" spans="1:7">
      <c r="A7865" s="95" t="s">
        <v>9138</v>
      </c>
    </row>
    <row r="7866" spans="1:7">
      <c r="A7866" s="95" t="s">
        <v>338</v>
      </c>
      <c r="D7866" s="95" t="s">
        <v>341</v>
      </c>
      <c r="E7866" s="95" t="s">
        <v>342</v>
      </c>
      <c r="F7866" s="95" t="s">
        <v>343</v>
      </c>
      <c r="G7866" s="95" t="s">
        <v>344</v>
      </c>
    </row>
    <row r="7867" spans="1:7">
      <c r="A7867" s="95" t="s">
        <v>345</v>
      </c>
      <c r="D7867" s="95" t="s">
        <v>345</v>
      </c>
      <c r="F7867" s="96">
        <v>98101595</v>
      </c>
      <c r="G7867" s="96">
        <v>98101595</v>
      </c>
    </row>
    <row r="7868" spans="1:7">
      <c r="A7868" s="95" t="s">
        <v>406</v>
      </c>
      <c r="D7868" s="95" t="s">
        <v>345</v>
      </c>
      <c r="F7868" s="96">
        <v>44106000</v>
      </c>
      <c r="G7868" s="95" t="s">
        <v>345</v>
      </c>
    </row>
    <row r="7869" spans="1:7">
      <c r="A7869" s="95" t="s">
        <v>406</v>
      </c>
      <c r="D7869" s="95" t="s">
        <v>345</v>
      </c>
      <c r="F7869" s="96">
        <v>147880</v>
      </c>
      <c r="G7869" s="95" t="s">
        <v>345</v>
      </c>
    </row>
    <row r="7870" spans="1:7">
      <c r="A7870" s="95" t="s">
        <v>406</v>
      </c>
      <c r="D7870" s="95" t="s">
        <v>345</v>
      </c>
      <c r="F7870" s="96">
        <v>600000</v>
      </c>
      <c r="G7870" s="96">
        <v>142955475</v>
      </c>
    </row>
    <row r="7871" spans="1:7">
      <c r="A7871" s="95" t="s">
        <v>414</v>
      </c>
      <c r="D7871" s="95" t="s">
        <v>415</v>
      </c>
      <c r="F7871" s="96">
        <v>844740</v>
      </c>
      <c r="G7871" s="95" t="s">
        <v>345</v>
      </c>
    </row>
    <row r="7872" spans="1:7">
      <c r="A7872" s="95" t="s">
        <v>414</v>
      </c>
      <c r="D7872" s="95" t="s">
        <v>415</v>
      </c>
      <c r="F7872" s="96">
        <v>500000</v>
      </c>
      <c r="G7872" s="95" t="s">
        <v>345</v>
      </c>
    </row>
    <row r="7873" spans="1:7">
      <c r="A7873" s="95" t="s">
        <v>414</v>
      </c>
      <c r="D7873" s="95" t="s">
        <v>345</v>
      </c>
      <c r="F7873" s="96">
        <v>540000</v>
      </c>
      <c r="G7873" s="95" t="s">
        <v>345</v>
      </c>
    </row>
    <row r="7874" spans="1:7">
      <c r="A7874" s="95" t="s">
        <v>417</v>
      </c>
      <c r="D7874" s="95" t="s">
        <v>345</v>
      </c>
      <c r="E7874" s="96">
        <v>44106000</v>
      </c>
      <c r="G7874" s="96">
        <v>100734215</v>
      </c>
    </row>
    <row r="7875" spans="1:7">
      <c r="A7875" s="95" t="s">
        <v>420</v>
      </c>
      <c r="D7875" s="95" t="s">
        <v>345</v>
      </c>
      <c r="E7875" s="96">
        <v>421000</v>
      </c>
      <c r="G7875" s="95" t="s">
        <v>345</v>
      </c>
    </row>
    <row r="7876" spans="1:7">
      <c r="A7876" s="95" t="s">
        <v>421</v>
      </c>
      <c r="D7876" s="95" t="s">
        <v>345</v>
      </c>
      <c r="F7876" s="96">
        <v>72245000</v>
      </c>
      <c r="G7876" s="95" t="s">
        <v>345</v>
      </c>
    </row>
    <row r="7877" spans="1:7">
      <c r="A7877" s="95" t="s">
        <v>421</v>
      </c>
      <c r="D7877" s="95" t="s">
        <v>345</v>
      </c>
      <c r="F7877" s="96">
        <v>64681000</v>
      </c>
      <c r="G7877" s="95" t="s">
        <v>345</v>
      </c>
    </row>
    <row r="7878" spans="1:7">
      <c r="A7878" s="95" t="s">
        <v>421</v>
      </c>
      <c r="D7878" s="95" t="s">
        <v>345</v>
      </c>
      <c r="F7878" s="96">
        <v>250000</v>
      </c>
      <c r="G7878" s="95" t="s">
        <v>345</v>
      </c>
    </row>
    <row r="7879" spans="1:7">
      <c r="A7879" s="95" t="s">
        <v>421</v>
      </c>
      <c r="D7879" s="95" t="s">
        <v>345</v>
      </c>
      <c r="F7879" s="96">
        <v>450000</v>
      </c>
      <c r="G7879" s="95" t="s">
        <v>345</v>
      </c>
    </row>
    <row r="7880" spans="1:7">
      <c r="A7880" s="95" t="s">
        <v>999</v>
      </c>
      <c r="D7880" s="95" t="s">
        <v>345</v>
      </c>
      <c r="E7880" s="96">
        <v>72245000</v>
      </c>
      <c r="G7880" s="96">
        <v>165694215</v>
      </c>
    </row>
    <row r="7881" spans="1:7">
      <c r="A7881" s="95" t="s">
        <v>424</v>
      </c>
      <c r="D7881" s="95" t="s">
        <v>345</v>
      </c>
      <c r="F7881" s="96">
        <v>160520</v>
      </c>
      <c r="G7881" s="95" t="s">
        <v>345</v>
      </c>
    </row>
    <row r="7882" spans="1:7">
      <c r="A7882" s="95" t="s">
        <v>424</v>
      </c>
      <c r="D7882" s="95" t="s">
        <v>345</v>
      </c>
      <c r="F7882" s="96">
        <v>160700</v>
      </c>
      <c r="G7882" s="95" t="s">
        <v>345</v>
      </c>
    </row>
    <row r="7883" spans="1:7">
      <c r="A7883" s="95" t="s">
        <v>424</v>
      </c>
      <c r="D7883" s="95" t="s">
        <v>345</v>
      </c>
      <c r="F7883" s="96">
        <v>238790</v>
      </c>
      <c r="G7883" s="95" t="s">
        <v>345</v>
      </c>
    </row>
    <row r="7884" spans="1:7">
      <c r="A7884" s="95" t="s">
        <v>424</v>
      </c>
      <c r="D7884" s="95" t="s">
        <v>345</v>
      </c>
      <c r="F7884" s="96">
        <v>411220</v>
      </c>
      <c r="G7884" s="95" t="s">
        <v>345</v>
      </c>
    </row>
    <row r="7885" spans="1:7">
      <c r="A7885" s="95" t="s">
        <v>424</v>
      </c>
      <c r="D7885" s="95" t="s">
        <v>345</v>
      </c>
      <c r="F7885" s="96">
        <v>126000</v>
      </c>
      <c r="G7885" s="95" t="s">
        <v>345</v>
      </c>
    </row>
    <row r="7886" spans="1:7">
      <c r="A7886" s="95" t="s">
        <v>427</v>
      </c>
      <c r="D7886" s="95" t="s">
        <v>345</v>
      </c>
      <c r="E7886" s="96">
        <v>64681000</v>
      </c>
      <c r="G7886" s="95" t="s">
        <v>345</v>
      </c>
    </row>
    <row r="7887" spans="1:7">
      <c r="A7887" s="95" t="s">
        <v>427</v>
      </c>
      <c r="D7887" s="95" t="s">
        <v>345</v>
      </c>
      <c r="F7887" s="96">
        <v>1627500</v>
      </c>
      <c r="G7887" s="95" t="s">
        <v>345</v>
      </c>
    </row>
    <row r="7888" spans="1:7">
      <c r="A7888" s="95" t="s">
        <v>427</v>
      </c>
      <c r="D7888" s="95" t="s">
        <v>345</v>
      </c>
      <c r="F7888" s="96">
        <v>960000</v>
      </c>
      <c r="G7888" s="95" t="s">
        <v>345</v>
      </c>
    </row>
    <row r="7889" spans="1:7">
      <c r="A7889" s="95" t="s">
        <v>427</v>
      </c>
      <c r="D7889" s="95" t="s">
        <v>345</v>
      </c>
      <c r="F7889" s="96">
        <v>79500</v>
      </c>
      <c r="G7889" s="95" t="s">
        <v>345</v>
      </c>
    </row>
    <row r="7890" spans="1:7">
      <c r="A7890" s="95" t="s">
        <v>427</v>
      </c>
      <c r="D7890" s="95" t="s">
        <v>345</v>
      </c>
      <c r="F7890" s="96">
        <v>79500</v>
      </c>
      <c r="G7890" s="95" t="s">
        <v>345</v>
      </c>
    </row>
    <row r="7891" spans="1:7">
      <c r="A7891" s="95" t="s">
        <v>427</v>
      </c>
      <c r="D7891" s="95" t="s">
        <v>345</v>
      </c>
      <c r="F7891" s="96">
        <v>442000</v>
      </c>
      <c r="G7891" s="95" t="s">
        <v>345</v>
      </c>
    </row>
    <row r="7892" spans="1:7">
      <c r="A7892" s="95" t="s">
        <v>427</v>
      </c>
      <c r="D7892" s="95" t="s">
        <v>345</v>
      </c>
      <c r="F7892" s="96">
        <v>636000</v>
      </c>
      <c r="G7892" s="95" t="s">
        <v>345</v>
      </c>
    </row>
    <row r="7893" spans="1:7">
      <c r="A7893" s="95" t="s">
        <v>427</v>
      </c>
      <c r="D7893" s="95" t="s">
        <v>345</v>
      </c>
      <c r="F7893" s="96">
        <v>677500</v>
      </c>
      <c r="G7893" s="95" t="s">
        <v>345</v>
      </c>
    </row>
    <row r="7894" spans="1:7">
      <c r="A7894" s="95" t="s">
        <v>427</v>
      </c>
      <c r="D7894" s="95" t="s">
        <v>345</v>
      </c>
      <c r="F7894" s="96">
        <v>1317500</v>
      </c>
      <c r="G7894" s="96">
        <v>107929945</v>
      </c>
    </row>
    <row r="7895" spans="1:7">
      <c r="A7895" s="95" t="s">
        <v>431</v>
      </c>
      <c r="D7895" s="95" t="s">
        <v>345</v>
      </c>
      <c r="F7895" s="96">
        <v>750000</v>
      </c>
      <c r="G7895" s="95" t="s">
        <v>345</v>
      </c>
    </row>
    <row r="7896" spans="1:7">
      <c r="A7896" s="95" t="s">
        <v>431</v>
      </c>
      <c r="D7896" s="95" t="s">
        <v>345</v>
      </c>
      <c r="F7896" s="96">
        <v>331040</v>
      </c>
      <c r="G7896" s="95" t="s">
        <v>345</v>
      </c>
    </row>
    <row r="7897" spans="1:7">
      <c r="A7897" s="95" t="s">
        <v>431</v>
      </c>
      <c r="D7897" s="95" t="s">
        <v>345</v>
      </c>
      <c r="F7897" s="96">
        <v>427460</v>
      </c>
      <c r="G7897" s="95" t="s">
        <v>345</v>
      </c>
    </row>
    <row r="7898" spans="1:7">
      <c r="A7898" s="95" t="s">
        <v>431</v>
      </c>
      <c r="D7898" s="95" t="s">
        <v>345</v>
      </c>
      <c r="F7898" s="96">
        <v>411090</v>
      </c>
      <c r="G7898" s="95" t="s">
        <v>345</v>
      </c>
    </row>
    <row r="7899" spans="1:7">
      <c r="A7899" s="95" t="s">
        <v>431</v>
      </c>
      <c r="D7899" s="95" t="s">
        <v>345</v>
      </c>
      <c r="F7899" s="96">
        <v>514970</v>
      </c>
      <c r="G7899" s="95" t="s">
        <v>345</v>
      </c>
    </row>
    <row r="7900" spans="1:7">
      <c r="A7900" s="95" t="s">
        <v>431</v>
      </c>
      <c r="D7900" s="95" t="s">
        <v>345</v>
      </c>
      <c r="F7900" s="96">
        <v>500000</v>
      </c>
      <c r="G7900" s="95" t="s">
        <v>345</v>
      </c>
    </row>
    <row r="7901" spans="1:7">
      <c r="A7901" s="95" t="s">
        <v>431</v>
      </c>
      <c r="D7901" s="95" t="s">
        <v>345</v>
      </c>
      <c r="F7901" s="96">
        <v>750000</v>
      </c>
      <c r="G7901" s="95" t="s">
        <v>345</v>
      </c>
    </row>
    <row r="7902" spans="1:7">
      <c r="A7902" s="95" t="s">
        <v>431</v>
      </c>
      <c r="D7902" s="95" t="s">
        <v>345</v>
      </c>
      <c r="F7902" s="96">
        <v>412210</v>
      </c>
      <c r="G7902" s="95" t="s">
        <v>345</v>
      </c>
    </row>
    <row r="7903" spans="1:7">
      <c r="A7903" s="95" t="s">
        <v>431</v>
      </c>
      <c r="D7903" s="95" t="s">
        <v>345</v>
      </c>
      <c r="F7903" s="96">
        <v>243830</v>
      </c>
      <c r="G7903" s="95" t="s">
        <v>345</v>
      </c>
    </row>
    <row r="7904" spans="1:7">
      <c r="A7904" s="95" t="s">
        <v>431</v>
      </c>
      <c r="D7904" s="95" t="s">
        <v>415</v>
      </c>
      <c r="F7904" s="96">
        <v>494170</v>
      </c>
      <c r="G7904" s="95" t="s">
        <v>345</v>
      </c>
    </row>
    <row r="7905" spans="1:7">
      <c r="A7905" s="95" t="s">
        <v>432</v>
      </c>
      <c r="D7905" s="95" t="s">
        <v>345</v>
      </c>
      <c r="F7905" s="96">
        <v>2387000</v>
      </c>
      <c r="G7905" s="95" t="s">
        <v>345</v>
      </c>
    </row>
    <row r="7906" spans="1:7">
      <c r="A7906" s="95" t="s">
        <v>432</v>
      </c>
      <c r="D7906" s="95" t="s">
        <v>345</v>
      </c>
      <c r="F7906" s="96">
        <v>2635000</v>
      </c>
      <c r="G7906" s="95" t="s">
        <v>345</v>
      </c>
    </row>
    <row r="7907" spans="1:7">
      <c r="A7907" s="95" t="s">
        <v>438</v>
      </c>
      <c r="D7907" s="95" t="s">
        <v>345</v>
      </c>
      <c r="E7907" s="96">
        <v>1627500</v>
      </c>
      <c r="G7907" s="95" t="s">
        <v>345</v>
      </c>
    </row>
    <row r="7908" spans="1:7">
      <c r="A7908" s="95" t="s">
        <v>438</v>
      </c>
      <c r="D7908" s="95" t="s">
        <v>345</v>
      </c>
      <c r="E7908" s="96">
        <v>960000</v>
      </c>
      <c r="G7908" s="95" t="s">
        <v>345</v>
      </c>
    </row>
    <row r="7909" spans="1:7">
      <c r="A7909" s="95" t="s">
        <v>438</v>
      </c>
      <c r="D7909" s="95" t="s">
        <v>345</v>
      </c>
      <c r="E7909" s="96">
        <v>79500</v>
      </c>
      <c r="G7909" s="95" t="s">
        <v>345</v>
      </c>
    </row>
    <row r="7910" spans="1:7">
      <c r="A7910" s="95" t="s">
        <v>438</v>
      </c>
      <c r="D7910" s="95" t="s">
        <v>345</v>
      </c>
      <c r="E7910" s="96">
        <v>79500</v>
      </c>
      <c r="G7910" s="95" t="s">
        <v>345</v>
      </c>
    </row>
    <row r="7911" spans="1:7">
      <c r="A7911" s="95" t="s">
        <v>438</v>
      </c>
      <c r="D7911" s="95" t="s">
        <v>345</v>
      </c>
      <c r="E7911" s="96">
        <v>442000</v>
      </c>
      <c r="G7911" s="95" t="s">
        <v>345</v>
      </c>
    </row>
    <row r="7912" spans="1:7">
      <c r="A7912" s="95" t="s">
        <v>438</v>
      </c>
      <c r="D7912" s="95" t="s">
        <v>345</v>
      </c>
      <c r="E7912" s="96">
        <v>636000</v>
      </c>
      <c r="G7912" s="95" t="s">
        <v>345</v>
      </c>
    </row>
    <row r="7913" spans="1:7">
      <c r="A7913" s="95" t="s">
        <v>438</v>
      </c>
      <c r="D7913" s="95" t="s">
        <v>345</v>
      </c>
      <c r="E7913" s="96">
        <v>677500</v>
      </c>
      <c r="G7913" s="95" t="s">
        <v>345</v>
      </c>
    </row>
    <row r="7914" spans="1:7">
      <c r="A7914" s="95" t="s">
        <v>438</v>
      </c>
      <c r="D7914" s="95" t="s">
        <v>345</v>
      </c>
      <c r="E7914" s="96">
        <v>1317500</v>
      </c>
      <c r="G7914" s="96">
        <v>111967215</v>
      </c>
    </row>
    <row r="7915" spans="1:7">
      <c r="A7915" s="95" t="s">
        <v>444</v>
      </c>
      <c r="D7915" s="95" t="s">
        <v>345</v>
      </c>
      <c r="F7915" s="96">
        <v>376100</v>
      </c>
      <c r="G7915" s="95" t="s">
        <v>345</v>
      </c>
    </row>
    <row r="7916" spans="1:7">
      <c r="A7916" s="95" t="s">
        <v>444</v>
      </c>
      <c r="D7916" s="95" t="s">
        <v>345</v>
      </c>
      <c r="F7916" s="96">
        <v>232820</v>
      </c>
      <c r="G7916" s="95" t="s">
        <v>345</v>
      </c>
    </row>
    <row r="7917" spans="1:7">
      <c r="A7917" s="95" t="s">
        <v>444</v>
      </c>
      <c r="D7917" s="95" t="s">
        <v>345</v>
      </c>
      <c r="F7917" s="96">
        <v>400000</v>
      </c>
      <c r="G7917" s="95" t="s">
        <v>345</v>
      </c>
    </row>
    <row r="7918" spans="1:7">
      <c r="A7918" s="95" t="s">
        <v>444</v>
      </c>
      <c r="D7918" s="95" t="s">
        <v>345</v>
      </c>
      <c r="F7918" s="96">
        <v>427460</v>
      </c>
      <c r="G7918" s="95" t="s">
        <v>345</v>
      </c>
    </row>
    <row r="7919" spans="1:7">
      <c r="A7919" s="95" t="s">
        <v>444</v>
      </c>
      <c r="D7919" s="95" t="s">
        <v>345</v>
      </c>
      <c r="F7919" s="96">
        <v>465480</v>
      </c>
      <c r="G7919" s="95" t="s">
        <v>345</v>
      </c>
    </row>
    <row r="7920" spans="1:7">
      <c r="A7920" s="95" t="s">
        <v>444</v>
      </c>
      <c r="D7920" s="95" t="s">
        <v>345</v>
      </c>
      <c r="F7920" s="96">
        <v>720000</v>
      </c>
      <c r="G7920" s="95" t="s">
        <v>345</v>
      </c>
    </row>
    <row r="7921" spans="1:7">
      <c r="A7921" s="95" t="s">
        <v>444</v>
      </c>
      <c r="D7921" s="95" t="s">
        <v>345</v>
      </c>
      <c r="F7921" s="96">
        <v>435710</v>
      </c>
      <c r="G7921" s="95" t="s">
        <v>345</v>
      </c>
    </row>
    <row r="7922" spans="1:7">
      <c r="A7922" s="95" t="s">
        <v>444</v>
      </c>
      <c r="D7922" s="95" t="s">
        <v>345</v>
      </c>
      <c r="F7922" s="96">
        <v>198480</v>
      </c>
      <c r="G7922" s="95" t="s">
        <v>345</v>
      </c>
    </row>
    <row r="7923" spans="1:7">
      <c r="A7923" s="95" t="s">
        <v>444</v>
      </c>
      <c r="D7923" s="95" t="s">
        <v>345</v>
      </c>
      <c r="F7923" s="96">
        <v>750000</v>
      </c>
      <c r="G7923" s="95" t="s">
        <v>345</v>
      </c>
    </row>
    <row r="7924" spans="1:7">
      <c r="A7924" s="95" t="s">
        <v>444</v>
      </c>
      <c r="D7924" s="95" t="s">
        <v>345</v>
      </c>
      <c r="F7924" s="96">
        <v>422600</v>
      </c>
      <c r="G7924" s="95" t="s">
        <v>345</v>
      </c>
    </row>
    <row r="7925" spans="1:7">
      <c r="A7925" s="95" t="s">
        <v>444</v>
      </c>
      <c r="D7925" s="95" t="s">
        <v>345</v>
      </c>
      <c r="F7925" s="96">
        <v>203180</v>
      </c>
      <c r="G7925" s="95" t="s">
        <v>345</v>
      </c>
    </row>
    <row r="7926" spans="1:7">
      <c r="A7926" s="95" t="s">
        <v>444</v>
      </c>
      <c r="D7926" s="95" t="s">
        <v>345</v>
      </c>
      <c r="F7926" s="96">
        <v>10804235</v>
      </c>
      <c r="G7926" s="95" t="s">
        <v>345</v>
      </c>
    </row>
    <row r="7927" spans="1:7">
      <c r="A7927" s="95" t="s">
        <v>444</v>
      </c>
      <c r="D7927" s="95" t="s">
        <v>345</v>
      </c>
      <c r="F7927" s="96">
        <v>540000</v>
      </c>
      <c r="G7927" s="95" t="s">
        <v>345</v>
      </c>
    </row>
    <row r="7928" spans="1:7">
      <c r="A7928" s="95" t="s">
        <v>447</v>
      </c>
      <c r="D7928" s="95" t="s">
        <v>345</v>
      </c>
      <c r="E7928" s="96">
        <v>56560000</v>
      </c>
      <c r="G7928" s="95" t="s">
        <v>345</v>
      </c>
    </row>
    <row r="7929" spans="1:7">
      <c r="A7929" s="95" t="s">
        <v>447</v>
      </c>
      <c r="D7929" s="95" t="s">
        <v>345</v>
      </c>
      <c r="F7929" s="96">
        <v>1000000</v>
      </c>
      <c r="G7929" s="95" t="s">
        <v>345</v>
      </c>
    </row>
    <row r="7930" spans="1:7">
      <c r="A7930" s="95" t="s">
        <v>448</v>
      </c>
      <c r="D7930" s="95" t="s">
        <v>345</v>
      </c>
      <c r="E7930" s="96">
        <v>2387000</v>
      </c>
      <c r="G7930" s="95" t="s">
        <v>345</v>
      </c>
    </row>
    <row r="7931" spans="1:7">
      <c r="A7931" s="95" t="s">
        <v>448</v>
      </c>
      <c r="D7931" s="95" t="s">
        <v>345</v>
      </c>
      <c r="E7931" s="96">
        <v>2635000</v>
      </c>
      <c r="G7931" s="95" t="s">
        <v>345</v>
      </c>
    </row>
    <row r="7932" spans="1:7">
      <c r="A7932" s="95" t="s">
        <v>449</v>
      </c>
      <c r="D7932" s="95" t="s">
        <v>345</v>
      </c>
      <c r="E7932" s="96">
        <v>4570000</v>
      </c>
      <c r="G7932" s="95" t="s">
        <v>345</v>
      </c>
    </row>
    <row r="7933" spans="1:7">
      <c r="A7933" s="95" t="s">
        <v>451</v>
      </c>
      <c r="D7933" s="95" t="s">
        <v>345</v>
      </c>
      <c r="F7933" s="96">
        <v>31593000</v>
      </c>
      <c r="G7933" s="95" t="s">
        <v>345</v>
      </c>
    </row>
    <row r="7934" spans="1:7">
      <c r="A7934" s="95" t="s">
        <v>451</v>
      </c>
      <c r="D7934" s="95" t="s">
        <v>345</v>
      </c>
      <c r="F7934" s="96">
        <v>9200000</v>
      </c>
      <c r="G7934" s="95" t="s">
        <v>345</v>
      </c>
    </row>
    <row r="7935" spans="1:7">
      <c r="A7935" s="95" t="s">
        <v>452</v>
      </c>
      <c r="D7935" s="95" t="s">
        <v>345</v>
      </c>
      <c r="E7935" s="96">
        <v>3432270</v>
      </c>
      <c r="G7935" s="95" t="s">
        <v>345</v>
      </c>
    </row>
    <row r="7936" spans="1:7">
      <c r="A7936" s="95" t="s">
        <v>452</v>
      </c>
      <c r="D7936" s="95" t="s">
        <v>345</v>
      </c>
      <c r="E7936" s="96">
        <v>350880</v>
      </c>
      <c r="G7936" s="95" t="s">
        <v>345</v>
      </c>
    </row>
    <row r="7937" spans="1:7">
      <c r="A7937" s="95" t="s">
        <v>452</v>
      </c>
      <c r="D7937" s="95" t="s">
        <v>345</v>
      </c>
      <c r="E7937" s="96">
        <v>4238910</v>
      </c>
      <c r="G7937" s="95" t="s">
        <v>345</v>
      </c>
    </row>
    <row r="7938" spans="1:7">
      <c r="A7938" s="95" t="s">
        <v>452</v>
      </c>
      <c r="D7938" s="95" t="s">
        <v>345</v>
      </c>
      <c r="E7938" s="96">
        <v>841040</v>
      </c>
      <c r="G7938" s="96">
        <v>94721180</v>
      </c>
    </row>
    <row r="7939" spans="1:7">
      <c r="A7939" s="95" t="s">
        <v>459</v>
      </c>
      <c r="D7939" s="95" t="s">
        <v>345</v>
      </c>
      <c r="E7939" s="96">
        <v>376820</v>
      </c>
      <c r="G7939" s="95" t="s">
        <v>345</v>
      </c>
    </row>
    <row r="7940" spans="1:7">
      <c r="A7940" s="95" t="s">
        <v>460</v>
      </c>
      <c r="D7940" s="95" t="s">
        <v>345</v>
      </c>
      <c r="F7940" s="96">
        <v>312210</v>
      </c>
      <c r="G7940" s="95" t="s">
        <v>345</v>
      </c>
    </row>
    <row r="7941" spans="1:7">
      <c r="A7941" s="95" t="s">
        <v>460</v>
      </c>
      <c r="D7941" s="95" t="s">
        <v>415</v>
      </c>
      <c r="F7941" s="96">
        <v>256050</v>
      </c>
      <c r="G7941" s="95" t="s">
        <v>345</v>
      </c>
    </row>
    <row r="7942" spans="1:7">
      <c r="A7942" s="95" t="s">
        <v>460</v>
      </c>
      <c r="D7942" s="95" t="s">
        <v>415</v>
      </c>
      <c r="F7942" s="96">
        <v>2318220</v>
      </c>
      <c r="G7942" s="95" t="s">
        <v>345</v>
      </c>
    </row>
    <row r="7943" spans="1:7">
      <c r="A7943" s="95" t="s">
        <v>460</v>
      </c>
      <c r="D7943" s="95" t="s">
        <v>415</v>
      </c>
      <c r="F7943" s="96">
        <v>600000</v>
      </c>
      <c r="G7943" s="95" t="s">
        <v>345</v>
      </c>
    </row>
    <row r="7944" spans="1:7">
      <c r="A7944" s="95" t="s">
        <v>460</v>
      </c>
      <c r="D7944" s="95" t="s">
        <v>415</v>
      </c>
      <c r="F7944" s="96">
        <v>600000</v>
      </c>
      <c r="G7944" s="95" t="s">
        <v>345</v>
      </c>
    </row>
    <row r="7945" spans="1:7">
      <c r="A7945" s="95" t="s">
        <v>463</v>
      </c>
      <c r="D7945" s="95" t="s">
        <v>345</v>
      </c>
      <c r="E7945" s="96">
        <v>9200000</v>
      </c>
      <c r="G7945" s="95" t="s">
        <v>345</v>
      </c>
    </row>
    <row r="7946" spans="1:7">
      <c r="A7946" s="95" t="s">
        <v>464</v>
      </c>
      <c r="D7946" s="95" t="s">
        <v>345</v>
      </c>
      <c r="E7946" s="96">
        <v>31593000</v>
      </c>
      <c r="G7946" s="95" t="s">
        <v>345</v>
      </c>
    </row>
    <row r="7947" spans="1:7">
      <c r="A7947" s="95" t="s">
        <v>464</v>
      </c>
      <c r="D7947" s="95" t="s">
        <v>415</v>
      </c>
      <c r="F7947" s="96">
        <v>73000</v>
      </c>
      <c r="G7947" s="95" t="s">
        <v>345</v>
      </c>
    </row>
    <row r="7948" spans="1:7">
      <c r="A7948" s="95" t="s">
        <v>464</v>
      </c>
      <c r="D7948" s="95" t="s">
        <v>345</v>
      </c>
      <c r="F7948" s="96">
        <v>60000</v>
      </c>
      <c r="G7948" s="95" t="s">
        <v>345</v>
      </c>
    </row>
    <row r="7949" spans="1:7">
      <c r="A7949" s="95" t="s">
        <v>467</v>
      </c>
      <c r="D7949" s="95" t="s">
        <v>345</v>
      </c>
      <c r="F7949" s="96">
        <v>3356734</v>
      </c>
      <c r="G7949" s="96">
        <v>61127574</v>
      </c>
    </row>
    <row r="7950" spans="1:7">
      <c r="A7950" s="95" t="s">
        <v>471</v>
      </c>
      <c r="D7950" s="95" t="s">
        <v>345</v>
      </c>
      <c r="F7950" s="96">
        <v>627460</v>
      </c>
      <c r="G7950" s="95" t="s">
        <v>345</v>
      </c>
    </row>
    <row r="7951" spans="1:7">
      <c r="A7951" s="95" t="s">
        <v>471</v>
      </c>
      <c r="D7951" s="95" t="s">
        <v>345</v>
      </c>
      <c r="F7951" s="96">
        <v>520160</v>
      </c>
      <c r="G7951" s="95" t="s">
        <v>345</v>
      </c>
    </row>
    <row r="7952" spans="1:7">
      <c r="A7952" s="95" t="s">
        <v>471</v>
      </c>
      <c r="D7952" s="95" t="s">
        <v>345</v>
      </c>
      <c r="F7952" s="96">
        <v>427460</v>
      </c>
      <c r="G7952" s="95" t="s">
        <v>345</v>
      </c>
    </row>
    <row r="7953" spans="1:7">
      <c r="A7953" s="95" t="s">
        <v>471</v>
      </c>
      <c r="D7953" s="95" t="s">
        <v>415</v>
      </c>
      <c r="F7953" s="96">
        <v>210660</v>
      </c>
      <c r="G7953" s="95" t="s">
        <v>345</v>
      </c>
    </row>
    <row r="7954" spans="1:7">
      <c r="A7954" s="95" t="s">
        <v>471</v>
      </c>
      <c r="D7954" s="95" t="s">
        <v>415</v>
      </c>
      <c r="F7954" s="96">
        <v>527460</v>
      </c>
      <c r="G7954" s="95" t="s">
        <v>345</v>
      </c>
    </row>
    <row r="7955" spans="1:7">
      <c r="A7955" s="95" t="s">
        <v>471</v>
      </c>
      <c r="D7955" s="95" t="s">
        <v>415</v>
      </c>
      <c r="F7955" s="96">
        <v>265460</v>
      </c>
      <c r="G7955" s="95" t="s">
        <v>345</v>
      </c>
    </row>
    <row r="7956" spans="1:7">
      <c r="A7956" s="95" t="s">
        <v>474</v>
      </c>
      <c r="D7956" s="95" t="s">
        <v>345</v>
      </c>
      <c r="E7956" s="96">
        <v>3356734</v>
      </c>
      <c r="G7956" s="95" t="s">
        <v>345</v>
      </c>
    </row>
    <row r="7957" spans="1:7">
      <c r="A7957" s="95" t="s">
        <v>475</v>
      </c>
      <c r="D7957" s="95" t="s">
        <v>345</v>
      </c>
      <c r="E7957" s="96">
        <v>1000000</v>
      </c>
      <c r="G7957" s="96">
        <v>59349500</v>
      </c>
    </row>
    <row r="7958" spans="1:7">
      <c r="A7958" s="95" t="s">
        <v>480</v>
      </c>
      <c r="D7958" s="95" t="s">
        <v>345</v>
      </c>
      <c r="F7958" s="96">
        <v>527460</v>
      </c>
      <c r="G7958" s="95" t="s">
        <v>345</v>
      </c>
    </row>
    <row r="7959" spans="1:7">
      <c r="A7959" s="95" t="s">
        <v>480</v>
      </c>
      <c r="D7959" s="95" t="s">
        <v>345</v>
      </c>
      <c r="F7959" s="96">
        <v>605890</v>
      </c>
      <c r="G7959" s="95" t="s">
        <v>345</v>
      </c>
    </row>
    <row r="7960" spans="1:7">
      <c r="A7960" s="95" t="s">
        <v>480</v>
      </c>
      <c r="D7960" s="95" t="s">
        <v>415</v>
      </c>
      <c r="F7960" s="96">
        <v>280000</v>
      </c>
      <c r="G7960" s="95" t="s">
        <v>345</v>
      </c>
    </row>
    <row r="7961" spans="1:7">
      <c r="A7961" s="95" t="s">
        <v>480</v>
      </c>
      <c r="D7961" s="95" t="s">
        <v>345</v>
      </c>
      <c r="F7961" s="96">
        <v>80000</v>
      </c>
      <c r="G7961" s="95" t="s">
        <v>345</v>
      </c>
    </row>
    <row r="7962" spans="1:7">
      <c r="A7962" s="95" t="s">
        <v>480</v>
      </c>
      <c r="D7962" s="95" t="s">
        <v>345</v>
      </c>
      <c r="F7962" s="96">
        <v>750000</v>
      </c>
      <c r="G7962" s="95" t="s">
        <v>345</v>
      </c>
    </row>
    <row r="7963" spans="1:7">
      <c r="A7963" s="95" t="s">
        <v>480</v>
      </c>
      <c r="D7963" s="95" t="s">
        <v>415</v>
      </c>
      <c r="F7963" s="96">
        <v>146950</v>
      </c>
      <c r="G7963" s="95" t="s">
        <v>345</v>
      </c>
    </row>
    <row r="7964" spans="1:7">
      <c r="A7964" s="95" t="s">
        <v>480</v>
      </c>
      <c r="D7964" s="95" t="s">
        <v>415</v>
      </c>
      <c r="F7964" s="96">
        <v>356900</v>
      </c>
      <c r="G7964" s="95" t="s">
        <v>345</v>
      </c>
    </row>
    <row r="7965" spans="1:7">
      <c r="A7965" s="95" t="s">
        <v>480</v>
      </c>
      <c r="D7965" s="95" t="s">
        <v>345</v>
      </c>
      <c r="F7965" s="96">
        <v>540000</v>
      </c>
      <c r="G7965" s="95" t="s">
        <v>345</v>
      </c>
    </row>
    <row r="7966" spans="1:7">
      <c r="A7966" s="95" t="s">
        <v>480</v>
      </c>
      <c r="D7966" s="95" t="s">
        <v>345</v>
      </c>
      <c r="F7966" s="96">
        <v>558000</v>
      </c>
      <c r="G7966" s="96">
        <v>63194700</v>
      </c>
    </row>
    <row r="7967" spans="1:7">
      <c r="A7967" s="95" t="s">
        <v>486</v>
      </c>
      <c r="D7967" s="95" t="s">
        <v>345</v>
      </c>
      <c r="F7967" s="96">
        <v>2295000</v>
      </c>
      <c r="G7967" s="95" t="s">
        <v>345</v>
      </c>
    </row>
    <row r="7968" spans="1:7">
      <c r="A7968" s="95" t="s">
        <v>486</v>
      </c>
      <c r="D7968" s="95" t="s">
        <v>345</v>
      </c>
      <c r="F7968" s="96">
        <v>42363000</v>
      </c>
      <c r="G7968" s="95" t="s">
        <v>345</v>
      </c>
    </row>
    <row r="7969" spans="1:7">
      <c r="A7969" s="95" t="s">
        <v>486</v>
      </c>
      <c r="D7969" s="95" t="s">
        <v>345</v>
      </c>
      <c r="F7969" s="96">
        <v>30915000</v>
      </c>
      <c r="G7969" s="95" t="s">
        <v>345</v>
      </c>
    </row>
    <row r="7970" spans="1:7">
      <c r="A7970" s="95" t="s">
        <v>486</v>
      </c>
      <c r="D7970" s="95" t="s">
        <v>345</v>
      </c>
      <c r="F7970" s="96">
        <v>418980</v>
      </c>
      <c r="G7970" s="95" t="s">
        <v>345</v>
      </c>
    </row>
    <row r="7971" spans="1:7">
      <c r="A7971" s="95" t="s">
        <v>486</v>
      </c>
      <c r="D7971" s="95" t="s">
        <v>345</v>
      </c>
      <c r="F7971" s="96">
        <v>527460</v>
      </c>
      <c r="G7971" s="95" t="s">
        <v>345</v>
      </c>
    </row>
    <row r="7972" spans="1:7">
      <c r="A7972" s="95" t="s">
        <v>486</v>
      </c>
      <c r="D7972" s="95" t="s">
        <v>345</v>
      </c>
      <c r="F7972" s="96">
        <v>750000</v>
      </c>
      <c r="G7972" s="95" t="s">
        <v>345</v>
      </c>
    </row>
    <row r="7973" spans="1:7">
      <c r="A7973" s="95" t="s">
        <v>486</v>
      </c>
      <c r="D7973" s="95" t="s">
        <v>415</v>
      </c>
      <c r="F7973" s="96">
        <v>450000</v>
      </c>
      <c r="G7973" s="95" t="s">
        <v>345</v>
      </c>
    </row>
    <row r="7974" spans="1:7">
      <c r="A7974" s="95" t="s">
        <v>486</v>
      </c>
      <c r="D7974" s="95" t="s">
        <v>345</v>
      </c>
      <c r="F7974" s="96">
        <v>594000</v>
      </c>
      <c r="G7974" s="96">
        <v>141508140</v>
      </c>
    </row>
    <row r="7975" spans="1:7">
      <c r="A7975" s="95" t="s">
        <v>495</v>
      </c>
      <c r="D7975" s="95" t="s">
        <v>345</v>
      </c>
      <c r="E7975" s="96">
        <v>30915000</v>
      </c>
      <c r="G7975" s="95" t="s">
        <v>345</v>
      </c>
    </row>
    <row r="7976" spans="1:7">
      <c r="A7976" s="95" t="s">
        <v>496</v>
      </c>
      <c r="D7976" s="95" t="s">
        <v>345</v>
      </c>
      <c r="E7976" s="96">
        <v>42363000</v>
      </c>
      <c r="G7976" s="95" t="s">
        <v>345</v>
      </c>
    </row>
    <row r="7977" spans="1:7">
      <c r="A7977" s="95" t="s">
        <v>497</v>
      </c>
      <c r="D7977" s="95" t="s">
        <v>345</v>
      </c>
      <c r="E7977" s="96">
        <v>2295000</v>
      </c>
      <c r="G7977" s="95" t="s">
        <v>345</v>
      </c>
    </row>
    <row r="7978" spans="1:7">
      <c r="A7978" s="95" t="s">
        <v>498</v>
      </c>
      <c r="D7978" s="95" t="s">
        <v>345</v>
      </c>
      <c r="E7978" s="96">
        <v>60000</v>
      </c>
      <c r="G7978" s="95" t="s">
        <v>345</v>
      </c>
    </row>
    <row r="7979" spans="1:7">
      <c r="A7979" s="95" t="s">
        <v>499</v>
      </c>
      <c r="D7979" s="95" t="s">
        <v>345</v>
      </c>
      <c r="F7979" s="96">
        <v>600000</v>
      </c>
      <c r="G7979" s="95" t="s">
        <v>345</v>
      </c>
    </row>
    <row r="7980" spans="1:7">
      <c r="A7980" s="95" t="s">
        <v>499</v>
      </c>
      <c r="D7980" s="95" t="s">
        <v>345</v>
      </c>
      <c r="F7980" s="96">
        <v>484460</v>
      </c>
      <c r="G7980" s="95" t="s">
        <v>345</v>
      </c>
    </row>
    <row r="7981" spans="1:7">
      <c r="A7981" s="95" t="s">
        <v>499</v>
      </c>
      <c r="D7981" s="95" t="s">
        <v>415</v>
      </c>
      <c r="F7981" s="96">
        <v>144830</v>
      </c>
      <c r="G7981" s="95" t="s">
        <v>345</v>
      </c>
    </row>
    <row r="7982" spans="1:7">
      <c r="A7982" s="95" t="s">
        <v>499</v>
      </c>
      <c r="D7982" s="95" t="s">
        <v>415</v>
      </c>
      <c r="F7982" s="96">
        <v>307170</v>
      </c>
      <c r="G7982" s="95" t="s">
        <v>345</v>
      </c>
    </row>
    <row r="7983" spans="1:7">
      <c r="A7983" s="95" t="s">
        <v>499</v>
      </c>
      <c r="D7983" s="95" t="s">
        <v>345</v>
      </c>
      <c r="F7983" s="96">
        <v>352610</v>
      </c>
      <c r="G7983" s="95" t="s">
        <v>345</v>
      </c>
    </row>
    <row r="7984" spans="1:7">
      <c r="A7984" s="95" t="s">
        <v>499</v>
      </c>
      <c r="D7984" s="95" t="s">
        <v>345</v>
      </c>
      <c r="F7984" s="96">
        <v>558000</v>
      </c>
      <c r="G7984" s="95" t="s">
        <v>345</v>
      </c>
    </row>
    <row r="7985" spans="1:7">
      <c r="A7985" s="95" t="s">
        <v>501</v>
      </c>
      <c r="D7985" s="95" t="s">
        <v>345</v>
      </c>
      <c r="E7985" s="96">
        <v>8703</v>
      </c>
      <c r="G7985" s="96">
        <v>68313507</v>
      </c>
    </row>
    <row r="7986" spans="1:7">
      <c r="A7986" s="95" t="s">
        <v>504</v>
      </c>
      <c r="D7986" s="95" t="s">
        <v>415</v>
      </c>
      <c r="F7986" s="96">
        <v>1022800</v>
      </c>
      <c r="G7986" s="95" t="s">
        <v>345</v>
      </c>
    </row>
    <row r="7987" spans="1:7">
      <c r="A7987" s="95" t="s">
        <v>504</v>
      </c>
      <c r="D7987" s="95" t="s">
        <v>415</v>
      </c>
      <c r="F7987" s="96">
        <v>315620</v>
      </c>
      <c r="G7987" s="95" t="s">
        <v>345</v>
      </c>
    </row>
    <row r="7988" spans="1:7">
      <c r="A7988" s="95" t="s">
        <v>504</v>
      </c>
      <c r="D7988" s="95" t="s">
        <v>415</v>
      </c>
      <c r="F7988" s="96">
        <v>533270</v>
      </c>
      <c r="G7988" s="95" t="s">
        <v>345</v>
      </c>
    </row>
    <row r="7989" spans="1:7">
      <c r="A7989" s="95" t="s">
        <v>504</v>
      </c>
      <c r="D7989" s="95" t="s">
        <v>345</v>
      </c>
      <c r="F7989" s="96">
        <v>500000</v>
      </c>
      <c r="G7989" s="96">
        <v>70685197</v>
      </c>
    </row>
    <row r="7990" spans="1:7">
      <c r="A7990" s="95" t="s">
        <v>511</v>
      </c>
      <c r="D7990" s="95" t="s">
        <v>345</v>
      </c>
      <c r="F7990" s="96">
        <v>103190</v>
      </c>
      <c r="G7990" s="96">
        <v>70788387</v>
      </c>
    </row>
    <row r="7991" spans="1:7">
      <c r="A7991" s="95" t="s">
        <v>518</v>
      </c>
      <c r="D7991" s="95" t="s">
        <v>345</v>
      </c>
      <c r="F7991" s="96">
        <v>2500000</v>
      </c>
      <c r="G7991" s="95" t="s">
        <v>345</v>
      </c>
    </row>
    <row r="7992" spans="1:7">
      <c r="A7992" s="95" t="s">
        <v>518</v>
      </c>
      <c r="D7992" s="95" t="s">
        <v>345</v>
      </c>
      <c r="F7992" s="96">
        <v>200000</v>
      </c>
      <c r="G7992" s="95" t="s">
        <v>345</v>
      </c>
    </row>
    <row r="7993" spans="1:7">
      <c r="A7993" s="95" t="s">
        <v>518</v>
      </c>
      <c r="D7993" s="95" t="s">
        <v>345</v>
      </c>
      <c r="F7993" s="96">
        <v>522000</v>
      </c>
      <c r="G7993" s="95" t="s">
        <v>345</v>
      </c>
    </row>
    <row r="7994" spans="1:7">
      <c r="A7994" s="95" t="s">
        <v>518</v>
      </c>
      <c r="D7994" s="95" t="s">
        <v>415</v>
      </c>
      <c r="F7994" s="96">
        <v>93250</v>
      </c>
      <c r="G7994" s="96">
        <v>74103637</v>
      </c>
    </row>
    <row r="7995" spans="1:7">
      <c r="A7995" s="95" t="s">
        <v>523</v>
      </c>
      <c r="D7995" s="95" t="s">
        <v>345</v>
      </c>
      <c r="F7995" s="96">
        <v>737500</v>
      </c>
      <c r="G7995" s="95" t="s">
        <v>345</v>
      </c>
    </row>
    <row r="7996" spans="1:7">
      <c r="A7996" s="95" t="s">
        <v>523</v>
      </c>
      <c r="D7996" s="95" t="s">
        <v>345</v>
      </c>
      <c r="F7996" s="96">
        <v>600000</v>
      </c>
      <c r="G7996" s="96">
        <v>75441137</v>
      </c>
    </row>
    <row r="7997" spans="1:7">
      <c r="A7997" s="95" t="s">
        <v>533</v>
      </c>
      <c r="D7997" s="95" t="s">
        <v>345</v>
      </c>
      <c r="F7997" s="96">
        <v>51623000</v>
      </c>
      <c r="G7997" s="95" t="s">
        <v>345</v>
      </c>
    </row>
    <row r="7998" spans="1:7">
      <c r="A7998" s="95" t="s">
        <v>533</v>
      </c>
      <c r="D7998" s="95" t="s">
        <v>345</v>
      </c>
      <c r="F7998" s="96">
        <v>600000</v>
      </c>
      <c r="G7998" s="95" t="s">
        <v>345</v>
      </c>
    </row>
    <row r="7999" spans="1:7">
      <c r="A7999" s="95" t="s">
        <v>533</v>
      </c>
      <c r="D7999" s="95" t="s">
        <v>345</v>
      </c>
      <c r="F7999" s="96">
        <v>327460</v>
      </c>
      <c r="G7999" s="95" t="s">
        <v>345</v>
      </c>
    </row>
    <row r="8000" spans="1:7">
      <c r="A8000" s="95" t="s">
        <v>533</v>
      </c>
      <c r="D8000" s="95" t="s">
        <v>415</v>
      </c>
      <c r="F8000" s="96">
        <v>1328530</v>
      </c>
      <c r="G8000" s="95" t="s">
        <v>345</v>
      </c>
    </row>
    <row r="8001" spans="1:7">
      <c r="A8001" s="95" t="s">
        <v>1182</v>
      </c>
      <c r="D8001" s="95" t="s">
        <v>345</v>
      </c>
      <c r="E8001" s="96">
        <v>51623000</v>
      </c>
      <c r="G8001" s="96">
        <v>77697127</v>
      </c>
    </row>
    <row r="8002" spans="1:7">
      <c r="A8002" s="95" t="s">
        <v>542</v>
      </c>
      <c r="D8002" s="95" t="s">
        <v>345</v>
      </c>
      <c r="F8002" s="96">
        <v>486000</v>
      </c>
      <c r="G8002" s="95" t="s">
        <v>345</v>
      </c>
    </row>
    <row r="8003" spans="1:7">
      <c r="A8003" s="95" t="s">
        <v>543</v>
      </c>
      <c r="D8003" s="95" t="s">
        <v>345</v>
      </c>
      <c r="F8003" s="96">
        <v>374140</v>
      </c>
      <c r="G8003" s="95" t="s">
        <v>345</v>
      </c>
    </row>
    <row r="8004" spans="1:7">
      <c r="A8004" s="95" t="s">
        <v>543</v>
      </c>
      <c r="D8004" s="95" t="s">
        <v>415</v>
      </c>
      <c r="F8004" s="96">
        <v>194240</v>
      </c>
      <c r="G8004" s="95" t="s">
        <v>345</v>
      </c>
    </row>
    <row r="8005" spans="1:7">
      <c r="A8005" s="95" t="s">
        <v>543</v>
      </c>
      <c r="D8005" s="95" t="s">
        <v>415</v>
      </c>
      <c r="F8005" s="96">
        <v>335370</v>
      </c>
      <c r="G8005" s="95" t="s">
        <v>345</v>
      </c>
    </row>
    <row r="8006" spans="1:7">
      <c r="A8006" s="95" t="s">
        <v>543</v>
      </c>
      <c r="D8006" s="95" t="s">
        <v>415</v>
      </c>
      <c r="F8006" s="96">
        <v>1200000</v>
      </c>
      <c r="G8006" s="95" t="s">
        <v>345</v>
      </c>
    </row>
    <row r="8007" spans="1:7">
      <c r="A8007" s="95" t="s">
        <v>543</v>
      </c>
      <c r="D8007" s="95" t="s">
        <v>415</v>
      </c>
      <c r="F8007" s="96">
        <v>500000</v>
      </c>
      <c r="G8007" s="96">
        <v>80786877</v>
      </c>
    </row>
    <row r="8008" spans="1:7">
      <c r="A8008" s="95" t="s">
        <v>546</v>
      </c>
      <c r="D8008" s="95" t="s">
        <v>345</v>
      </c>
      <c r="F8008" s="96">
        <v>527460</v>
      </c>
      <c r="G8008" s="95" t="s">
        <v>345</v>
      </c>
    </row>
    <row r="8009" spans="1:7">
      <c r="A8009" s="95" t="s">
        <v>546</v>
      </c>
      <c r="D8009" s="95" t="s">
        <v>345</v>
      </c>
      <c r="F8009" s="96">
        <v>1060000</v>
      </c>
      <c r="G8009" s="95" t="s">
        <v>345</v>
      </c>
    </row>
    <row r="8010" spans="1:7">
      <c r="A8010" s="95" t="s">
        <v>546</v>
      </c>
      <c r="D8010" s="95" t="s">
        <v>415</v>
      </c>
      <c r="F8010" s="96">
        <v>600000</v>
      </c>
      <c r="G8010" s="95" t="s">
        <v>345</v>
      </c>
    </row>
    <row r="8011" spans="1:7">
      <c r="A8011" s="95" t="s">
        <v>546</v>
      </c>
      <c r="D8011" s="95" t="s">
        <v>345</v>
      </c>
      <c r="F8011" s="96">
        <v>540000</v>
      </c>
      <c r="G8011" s="96">
        <v>83514337</v>
      </c>
    </row>
    <row r="8012" spans="1:7">
      <c r="A8012" s="95" t="s">
        <v>555</v>
      </c>
      <c r="D8012" s="95" t="s">
        <v>345</v>
      </c>
      <c r="F8012" s="96">
        <v>427460</v>
      </c>
      <c r="G8012" s="95" t="s">
        <v>345</v>
      </c>
    </row>
    <row r="8013" spans="1:7">
      <c r="A8013" s="95" t="s">
        <v>555</v>
      </c>
      <c r="D8013" s="95" t="s">
        <v>345</v>
      </c>
      <c r="F8013" s="96">
        <v>100000</v>
      </c>
      <c r="G8013" s="95" t="s">
        <v>345</v>
      </c>
    </row>
    <row r="8014" spans="1:7">
      <c r="A8014" s="95" t="s">
        <v>555</v>
      </c>
      <c r="D8014" s="95" t="s">
        <v>345</v>
      </c>
      <c r="F8014" s="96">
        <v>1734080</v>
      </c>
      <c r="G8014" s="95" t="s">
        <v>345</v>
      </c>
    </row>
    <row r="8015" spans="1:7">
      <c r="A8015" s="95" t="s">
        <v>555</v>
      </c>
      <c r="D8015" s="95" t="s">
        <v>415</v>
      </c>
      <c r="F8015" s="96">
        <v>1074430</v>
      </c>
      <c r="G8015" s="96">
        <v>86850307</v>
      </c>
    </row>
    <row r="8016" spans="1:7">
      <c r="A8016" s="95" t="s">
        <v>563</v>
      </c>
      <c r="D8016" s="95" t="s">
        <v>415</v>
      </c>
      <c r="F8016" s="96">
        <v>173820</v>
      </c>
      <c r="G8016" s="95" t="s">
        <v>345</v>
      </c>
    </row>
    <row r="8017" spans="1:7">
      <c r="A8017" s="95" t="s">
        <v>563</v>
      </c>
      <c r="D8017" s="95" t="s">
        <v>415</v>
      </c>
      <c r="F8017" s="96">
        <v>1500000</v>
      </c>
      <c r="G8017" s="95" t="s">
        <v>345</v>
      </c>
    </row>
    <row r="8018" spans="1:7">
      <c r="A8018" s="95" t="s">
        <v>563</v>
      </c>
      <c r="D8018" s="95" t="s">
        <v>415</v>
      </c>
      <c r="F8018" s="96">
        <v>180000</v>
      </c>
      <c r="G8018" s="95" t="s">
        <v>345</v>
      </c>
    </row>
    <row r="8019" spans="1:7">
      <c r="A8019" s="95" t="s">
        <v>563</v>
      </c>
      <c r="D8019" s="95" t="s">
        <v>345</v>
      </c>
      <c r="F8019" s="96">
        <v>54000</v>
      </c>
      <c r="G8019" s="96">
        <v>88758127</v>
      </c>
    </row>
    <row r="8020" spans="1:7">
      <c r="A8020" s="95" t="s">
        <v>2558</v>
      </c>
      <c r="D8020" s="95" t="s">
        <v>345</v>
      </c>
      <c r="F8020" s="96">
        <v>4898850</v>
      </c>
      <c r="G8020" s="95" t="s">
        <v>345</v>
      </c>
    </row>
    <row r="8021" spans="1:7">
      <c r="A8021" s="95" t="s">
        <v>2558</v>
      </c>
      <c r="D8021" s="95" t="s">
        <v>345</v>
      </c>
      <c r="F8021" s="96">
        <v>3745290</v>
      </c>
      <c r="G8021" s="95" t="s">
        <v>345</v>
      </c>
    </row>
    <row r="8022" spans="1:7">
      <c r="A8022" s="95" t="s">
        <v>2558</v>
      </c>
      <c r="D8022" s="95" t="s">
        <v>345</v>
      </c>
      <c r="F8022" s="96">
        <v>429710</v>
      </c>
      <c r="G8022" s="95" t="s">
        <v>345</v>
      </c>
    </row>
    <row r="8023" spans="1:7">
      <c r="A8023" s="95" t="s">
        <v>2558</v>
      </c>
      <c r="D8023" s="95" t="s">
        <v>345</v>
      </c>
      <c r="F8023" s="96">
        <v>938830</v>
      </c>
      <c r="G8023" s="95" t="s">
        <v>345</v>
      </c>
    </row>
    <row r="8024" spans="1:7">
      <c r="A8024" s="95" t="s">
        <v>2558</v>
      </c>
      <c r="D8024" s="95" t="s">
        <v>345</v>
      </c>
      <c r="F8024" s="96">
        <v>478573</v>
      </c>
      <c r="G8024" s="95" t="s">
        <v>345</v>
      </c>
    </row>
    <row r="8025" spans="1:7">
      <c r="A8025" s="95" t="s">
        <v>1940</v>
      </c>
      <c r="D8025" s="95" t="s">
        <v>345</v>
      </c>
      <c r="E8025" s="96">
        <v>8495348</v>
      </c>
      <c r="G8025" s="96">
        <v>90754032</v>
      </c>
    </row>
    <row r="8026" spans="1:7">
      <c r="A8026" s="95" t="s">
        <v>361</v>
      </c>
      <c r="D8026" s="95" t="s">
        <v>345</v>
      </c>
      <c r="E8026" s="96">
        <v>443574205</v>
      </c>
      <c r="F8026" s="96">
        <v>436226642</v>
      </c>
      <c r="G8026" s="95" t="s">
        <v>345</v>
      </c>
    </row>
    <row r="8027" spans="1:7">
      <c r="A8027" s="95" t="s">
        <v>573</v>
      </c>
      <c r="D8027" s="95" t="s">
        <v>345</v>
      </c>
      <c r="F8027" s="96">
        <v>270000</v>
      </c>
      <c r="G8027" s="95" t="s">
        <v>345</v>
      </c>
    </row>
    <row r="8028" spans="1:7">
      <c r="A8028" s="95" t="s">
        <v>573</v>
      </c>
      <c r="D8028" s="95" t="s">
        <v>345</v>
      </c>
      <c r="F8028" s="96">
        <v>180000</v>
      </c>
      <c r="G8028" s="95" t="s">
        <v>345</v>
      </c>
    </row>
    <row r="8029" spans="1:7">
      <c r="A8029" s="95" t="s">
        <v>573</v>
      </c>
      <c r="D8029" s="95" t="s">
        <v>345</v>
      </c>
      <c r="F8029" s="96">
        <v>540000</v>
      </c>
      <c r="G8029" s="96">
        <v>91744032</v>
      </c>
    </row>
    <row r="8030" spans="1:7">
      <c r="A8030" s="95" t="s">
        <v>587</v>
      </c>
      <c r="D8030" s="95" t="s">
        <v>345</v>
      </c>
      <c r="F8030" s="96">
        <v>500000</v>
      </c>
      <c r="G8030" s="96">
        <v>92244032</v>
      </c>
    </row>
    <row r="8031" spans="1:7">
      <c r="A8031" s="95" t="s">
        <v>591</v>
      </c>
      <c r="D8031" s="95" t="s">
        <v>345</v>
      </c>
      <c r="F8031" s="96">
        <v>44188000</v>
      </c>
      <c r="G8031" s="95" t="s">
        <v>345</v>
      </c>
    </row>
    <row r="8032" spans="1:7">
      <c r="A8032" s="95" t="s">
        <v>591</v>
      </c>
      <c r="D8032" s="95" t="s">
        <v>345</v>
      </c>
      <c r="F8032" s="96">
        <v>891200</v>
      </c>
      <c r="G8032" s="95" t="s">
        <v>345</v>
      </c>
    </row>
    <row r="8033" spans="1:7">
      <c r="A8033" s="95" t="s">
        <v>591</v>
      </c>
      <c r="D8033" s="95" t="s">
        <v>345</v>
      </c>
      <c r="F8033" s="96">
        <v>3751739</v>
      </c>
      <c r="G8033" s="96">
        <v>141074971</v>
      </c>
    </row>
    <row r="8034" spans="1:7">
      <c r="A8034" s="95" t="s">
        <v>599</v>
      </c>
      <c r="D8034" s="95" t="s">
        <v>415</v>
      </c>
      <c r="F8034" s="96">
        <v>769120</v>
      </c>
      <c r="G8034" s="95" t="s">
        <v>345</v>
      </c>
    </row>
    <row r="8035" spans="1:7">
      <c r="A8035" s="95" t="s">
        <v>599</v>
      </c>
      <c r="D8035" s="95" t="s">
        <v>415</v>
      </c>
      <c r="F8035" s="96">
        <v>480650</v>
      </c>
      <c r="G8035" s="96">
        <v>142324741</v>
      </c>
    </row>
    <row r="8036" spans="1:7">
      <c r="A8036" s="95" t="s">
        <v>606</v>
      </c>
      <c r="D8036" s="95" t="s">
        <v>345</v>
      </c>
      <c r="F8036" s="96">
        <v>14848151</v>
      </c>
      <c r="G8036" s="95" t="s">
        <v>345</v>
      </c>
    </row>
    <row r="8037" spans="1:7">
      <c r="A8037" s="95" t="s">
        <v>606</v>
      </c>
      <c r="D8037" s="95" t="s">
        <v>345</v>
      </c>
      <c r="F8037" s="96">
        <v>450000</v>
      </c>
      <c r="G8037" s="95" t="s">
        <v>345</v>
      </c>
    </row>
    <row r="8038" spans="1:7">
      <c r="A8038" s="95" t="s">
        <v>611</v>
      </c>
      <c r="D8038" s="95" t="s">
        <v>345</v>
      </c>
      <c r="E8038" s="96">
        <v>44188000</v>
      </c>
      <c r="G8038" s="95" t="s">
        <v>345</v>
      </c>
    </row>
    <row r="8039" spans="1:7">
      <c r="A8039" s="95" t="s">
        <v>612</v>
      </c>
      <c r="D8039" s="95" t="s">
        <v>345</v>
      </c>
      <c r="F8039" s="96">
        <v>2395000</v>
      </c>
      <c r="G8039" s="95" t="s">
        <v>345</v>
      </c>
    </row>
    <row r="8040" spans="1:7">
      <c r="A8040" s="95" t="s">
        <v>613</v>
      </c>
      <c r="D8040" s="95" t="s">
        <v>345</v>
      </c>
      <c r="E8040" s="96">
        <v>36880000</v>
      </c>
      <c r="G8040" s="96">
        <v>78949892</v>
      </c>
    </row>
    <row r="8041" spans="1:7">
      <c r="A8041" s="95" t="s">
        <v>619</v>
      </c>
      <c r="D8041" s="95" t="s">
        <v>345</v>
      </c>
      <c r="F8041" s="96">
        <v>12810000</v>
      </c>
      <c r="G8041" s="95" t="s">
        <v>345</v>
      </c>
    </row>
    <row r="8042" spans="1:7">
      <c r="A8042" s="95" t="s">
        <v>619</v>
      </c>
      <c r="D8042" s="95" t="s">
        <v>345</v>
      </c>
      <c r="F8042" s="96">
        <v>39568000</v>
      </c>
      <c r="G8042" s="95" t="s">
        <v>345</v>
      </c>
    </row>
    <row r="8043" spans="1:7">
      <c r="A8043" s="95" t="s">
        <v>619</v>
      </c>
      <c r="D8043" s="95" t="s">
        <v>345</v>
      </c>
      <c r="F8043" s="96">
        <v>365660</v>
      </c>
      <c r="G8043" s="95" t="s">
        <v>345</v>
      </c>
    </row>
    <row r="8044" spans="1:7">
      <c r="A8044" s="95" t="s">
        <v>619</v>
      </c>
      <c r="D8044" s="95" t="s">
        <v>345</v>
      </c>
      <c r="F8044" s="96">
        <v>103250</v>
      </c>
      <c r="G8044" s="95" t="s">
        <v>345</v>
      </c>
    </row>
    <row r="8045" spans="1:7">
      <c r="A8045" s="95" t="s">
        <v>619</v>
      </c>
      <c r="D8045" s="95" t="s">
        <v>345</v>
      </c>
      <c r="F8045" s="96">
        <v>468000</v>
      </c>
      <c r="G8045" s="95" t="s">
        <v>345</v>
      </c>
    </row>
    <row r="8046" spans="1:7">
      <c r="A8046" s="95" t="s">
        <v>1394</v>
      </c>
      <c r="D8046" s="95" t="s">
        <v>345</v>
      </c>
      <c r="E8046" s="96">
        <v>103250</v>
      </c>
      <c r="G8046" s="96">
        <v>132161552</v>
      </c>
    </row>
    <row r="8047" spans="1:7">
      <c r="A8047" s="95" t="s">
        <v>625</v>
      </c>
      <c r="D8047" s="95" t="s">
        <v>345</v>
      </c>
      <c r="F8047" s="96">
        <v>412210</v>
      </c>
      <c r="G8047" s="95" t="s">
        <v>345</v>
      </c>
    </row>
    <row r="8048" spans="1:7">
      <c r="A8048" s="95" t="s">
        <v>625</v>
      </c>
      <c r="D8048" s="95" t="s">
        <v>345</v>
      </c>
      <c r="F8048" s="96">
        <v>161000</v>
      </c>
      <c r="G8048" s="95" t="s">
        <v>345</v>
      </c>
    </row>
    <row r="8049" spans="1:7">
      <c r="A8049" s="95" t="s">
        <v>625</v>
      </c>
      <c r="D8049" s="95" t="s">
        <v>345</v>
      </c>
      <c r="F8049" s="96">
        <v>415240</v>
      </c>
      <c r="G8049" s="95" t="s">
        <v>345</v>
      </c>
    </row>
    <row r="8050" spans="1:7">
      <c r="A8050" s="95" t="s">
        <v>625</v>
      </c>
      <c r="D8050" s="95" t="s">
        <v>415</v>
      </c>
      <c r="F8050" s="96">
        <v>292450</v>
      </c>
      <c r="G8050" s="96">
        <v>133442452</v>
      </c>
    </row>
    <row r="8051" spans="1:7">
      <c r="A8051" s="95" t="s">
        <v>635</v>
      </c>
      <c r="D8051" s="95" t="s">
        <v>345</v>
      </c>
      <c r="E8051" s="96">
        <v>3745290</v>
      </c>
      <c r="G8051" s="95" t="s">
        <v>345</v>
      </c>
    </row>
    <row r="8052" spans="1:7">
      <c r="A8052" s="95" t="s">
        <v>635</v>
      </c>
      <c r="D8052" s="95" t="s">
        <v>345</v>
      </c>
      <c r="E8052" s="96">
        <v>429710</v>
      </c>
      <c r="G8052" s="95" t="s">
        <v>345</v>
      </c>
    </row>
    <row r="8053" spans="1:7">
      <c r="A8053" s="95" t="s">
        <v>635</v>
      </c>
      <c r="D8053" s="95" t="s">
        <v>345</v>
      </c>
      <c r="E8053" s="96">
        <v>4898850</v>
      </c>
      <c r="G8053" s="95" t="s">
        <v>345</v>
      </c>
    </row>
    <row r="8054" spans="1:7">
      <c r="A8054" s="95" t="s">
        <v>635</v>
      </c>
      <c r="D8054" s="95" t="s">
        <v>345</v>
      </c>
      <c r="E8054" s="96">
        <v>892270</v>
      </c>
      <c r="G8054" s="95" t="s">
        <v>345</v>
      </c>
    </row>
    <row r="8055" spans="1:7">
      <c r="A8055" s="95" t="s">
        <v>636</v>
      </c>
      <c r="D8055" s="95" t="s">
        <v>345</v>
      </c>
      <c r="E8055" s="96">
        <v>188410</v>
      </c>
      <c r="G8055" s="95" t="s">
        <v>345</v>
      </c>
    </row>
    <row r="8056" spans="1:7">
      <c r="A8056" s="95" t="s">
        <v>637</v>
      </c>
      <c r="D8056" s="95" t="s">
        <v>345</v>
      </c>
      <c r="E8056" s="96">
        <v>527460</v>
      </c>
      <c r="G8056" s="95" t="s">
        <v>345</v>
      </c>
    </row>
    <row r="8057" spans="1:7">
      <c r="A8057" s="95" t="s">
        <v>637</v>
      </c>
      <c r="D8057" s="95" t="s">
        <v>345</v>
      </c>
      <c r="E8057" s="96">
        <v>639720</v>
      </c>
      <c r="G8057" s="95" t="s">
        <v>345</v>
      </c>
    </row>
    <row r="8058" spans="1:7">
      <c r="A8058" s="95" t="s">
        <v>640</v>
      </c>
      <c r="D8058" s="95" t="s">
        <v>345</v>
      </c>
      <c r="F8058" s="96">
        <v>410590</v>
      </c>
      <c r="G8058" s="95" t="s">
        <v>345</v>
      </c>
    </row>
    <row r="8059" spans="1:7">
      <c r="A8059" s="95" t="s">
        <v>640</v>
      </c>
      <c r="D8059" s="95" t="s">
        <v>345</v>
      </c>
      <c r="F8059" s="96">
        <v>209340</v>
      </c>
      <c r="G8059" s="95" t="s">
        <v>345</v>
      </c>
    </row>
    <row r="8060" spans="1:7">
      <c r="A8060" s="95" t="s">
        <v>640</v>
      </c>
      <c r="D8060" s="95" t="s">
        <v>345</v>
      </c>
      <c r="F8060" s="96">
        <v>137920</v>
      </c>
      <c r="G8060" s="95" t="s">
        <v>345</v>
      </c>
    </row>
    <row r="8061" spans="1:7">
      <c r="A8061" s="95" t="s">
        <v>640</v>
      </c>
      <c r="D8061" s="95" t="s">
        <v>345</v>
      </c>
      <c r="F8061" s="96">
        <v>212210</v>
      </c>
      <c r="G8061" s="95" t="s">
        <v>345</v>
      </c>
    </row>
    <row r="8062" spans="1:7">
      <c r="A8062" s="95" t="s">
        <v>640</v>
      </c>
      <c r="D8062" s="95" t="s">
        <v>345</v>
      </c>
      <c r="F8062" s="96">
        <v>212210</v>
      </c>
      <c r="G8062" s="95" t="s">
        <v>345</v>
      </c>
    </row>
    <row r="8063" spans="1:7">
      <c r="A8063" s="95" t="s">
        <v>640</v>
      </c>
      <c r="D8063" s="95" t="s">
        <v>345</v>
      </c>
      <c r="F8063" s="96">
        <v>605890</v>
      </c>
      <c r="G8063" s="95" t="s">
        <v>345</v>
      </c>
    </row>
    <row r="8064" spans="1:7">
      <c r="A8064" s="95" t="s">
        <v>640</v>
      </c>
      <c r="D8064" s="95" t="s">
        <v>345</v>
      </c>
      <c r="F8064" s="96">
        <v>120000</v>
      </c>
      <c r="G8064" s="95" t="s">
        <v>345</v>
      </c>
    </row>
    <row r="8065" spans="1:7">
      <c r="A8065" s="95" t="s">
        <v>640</v>
      </c>
      <c r="D8065" s="95" t="s">
        <v>345</v>
      </c>
      <c r="F8065" s="96">
        <v>680000</v>
      </c>
      <c r="G8065" s="95" t="s">
        <v>345</v>
      </c>
    </row>
    <row r="8066" spans="1:7">
      <c r="A8066" s="95" t="s">
        <v>640</v>
      </c>
      <c r="D8066" s="95" t="s">
        <v>345</v>
      </c>
      <c r="F8066" s="96">
        <v>506730</v>
      </c>
      <c r="G8066" s="95" t="s">
        <v>345</v>
      </c>
    </row>
    <row r="8067" spans="1:7">
      <c r="A8067" s="95" t="s">
        <v>640</v>
      </c>
      <c r="D8067" s="95" t="s">
        <v>345</v>
      </c>
      <c r="F8067" s="96">
        <v>432300</v>
      </c>
      <c r="G8067" s="95" t="s">
        <v>345</v>
      </c>
    </row>
    <row r="8068" spans="1:7">
      <c r="A8068" s="95" t="s">
        <v>640</v>
      </c>
      <c r="D8068" s="95" t="s">
        <v>345</v>
      </c>
      <c r="F8068" s="96">
        <v>651770</v>
      </c>
      <c r="G8068" s="95" t="s">
        <v>345</v>
      </c>
    </row>
    <row r="8069" spans="1:7">
      <c r="A8069" s="95" t="s">
        <v>640</v>
      </c>
      <c r="D8069" s="95" t="s">
        <v>345</v>
      </c>
      <c r="F8069" s="96">
        <v>500000</v>
      </c>
      <c r="G8069" s="95" t="s">
        <v>345</v>
      </c>
    </row>
    <row r="8070" spans="1:7">
      <c r="A8070" s="95" t="s">
        <v>640</v>
      </c>
      <c r="D8070" s="95" t="s">
        <v>345</v>
      </c>
      <c r="F8070" s="96">
        <v>716570</v>
      </c>
      <c r="G8070" s="95" t="s">
        <v>345</v>
      </c>
    </row>
    <row r="8071" spans="1:7">
      <c r="A8071" s="95" t="s">
        <v>640</v>
      </c>
      <c r="D8071" s="95" t="s">
        <v>345</v>
      </c>
      <c r="F8071" s="96">
        <v>83430</v>
      </c>
      <c r="G8071" s="95" t="s">
        <v>345</v>
      </c>
    </row>
    <row r="8072" spans="1:7">
      <c r="A8072" s="95" t="s">
        <v>640</v>
      </c>
      <c r="D8072" s="95" t="s">
        <v>345</v>
      </c>
      <c r="F8072" s="96">
        <v>269640</v>
      </c>
      <c r="G8072" s="95" t="s">
        <v>345</v>
      </c>
    </row>
    <row r="8073" spans="1:7">
      <c r="A8073" s="95" t="s">
        <v>640</v>
      </c>
      <c r="D8073" s="95" t="s">
        <v>345</v>
      </c>
      <c r="F8073" s="96">
        <v>527460</v>
      </c>
      <c r="G8073" s="95" t="s">
        <v>345</v>
      </c>
    </row>
    <row r="8074" spans="1:7">
      <c r="A8074" s="95" t="s">
        <v>640</v>
      </c>
      <c r="D8074" s="95" t="s">
        <v>415</v>
      </c>
      <c r="F8074" s="96">
        <v>1077950</v>
      </c>
      <c r="G8074" s="95" t="s">
        <v>345</v>
      </c>
    </row>
    <row r="8075" spans="1:7">
      <c r="A8075" s="95" t="s">
        <v>640</v>
      </c>
      <c r="D8075" s="95" t="s">
        <v>345</v>
      </c>
      <c r="F8075" s="96">
        <v>209650</v>
      </c>
      <c r="G8075" s="95" t="s">
        <v>345</v>
      </c>
    </row>
    <row r="8076" spans="1:7">
      <c r="A8076" s="95" t="s">
        <v>640</v>
      </c>
      <c r="D8076" s="95" t="s">
        <v>345</v>
      </c>
      <c r="F8076" s="96">
        <v>560000</v>
      </c>
      <c r="G8076" s="95" t="s">
        <v>345</v>
      </c>
    </row>
    <row r="8077" spans="1:7">
      <c r="A8077" s="95" t="s">
        <v>640</v>
      </c>
      <c r="D8077" s="95" t="s">
        <v>345</v>
      </c>
      <c r="F8077" s="96">
        <v>427460</v>
      </c>
      <c r="G8077" s="95" t="s">
        <v>345</v>
      </c>
    </row>
    <row r="8078" spans="1:7">
      <c r="A8078" s="95" t="s">
        <v>640</v>
      </c>
      <c r="D8078" s="95" t="s">
        <v>415</v>
      </c>
      <c r="F8078" s="96">
        <v>600000</v>
      </c>
      <c r="G8078" s="95" t="s">
        <v>345</v>
      </c>
    </row>
    <row r="8079" spans="1:7">
      <c r="A8079" s="95" t="s">
        <v>640</v>
      </c>
      <c r="D8079" s="95" t="s">
        <v>345</v>
      </c>
      <c r="F8079" s="96">
        <v>468000</v>
      </c>
      <c r="G8079" s="95" t="s">
        <v>345</v>
      </c>
    </row>
    <row r="8080" spans="1:7">
      <c r="A8080" s="95" t="s">
        <v>641</v>
      </c>
      <c r="D8080" s="95" t="s">
        <v>345</v>
      </c>
      <c r="E8080" s="96">
        <v>12810000</v>
      </c>
      <c r="G8080" s="95" t="s">
        <v>345</v>
      </c>
    </row>
    <row r="8081" spans="1:7">
      <c r="A8081" s="95" t="s">
        <v>642</v>
      </c>
      <c r="D8081" s="95" t="s">
        <v>345</v>
      </c>
      <c r="E8081" s="96">
        <v>39568000</v>
      </c>
      <c r="G8081" s="95" t="s">
        <v>345</v>
      </c>
    </row>
    <row r="8082" spans="1:7">
      <c r="A8082" s="95" t="s">
        <v>642</v>
      </c>
      <c r="D8082" s="95" t="s">
        <v>345</v>
      </c>
      <c r="F8082" s="96">
        <v>240000</v>
      </c>
      <c r="G8082" s="95" t="s">
        <v>345</v>
      </c>
    </row>
    <row r="8083" spans="1:7">
      <c r="A8083" s="95" t="s">
        <v>647</v>
      </c>
      <c r="D8083" s="95" t="s">
        <v>345</v>
      </c>
      <c r="E8083" s="96">
        <v>56575000</v>
      </c>
      <c r="G8083" s="95" t="s">
        <v>345</v>
      </c>
    </row>
    <row r="8084" spans="1:7">
      <c r="A8084" s="95" t="s">
        <v>647</v>
      </c>
      <c r="D8084" s="95" t="s">
        <v>345</v>
      </c>
      <c r="F8084" s="96">
        <v>1141000</v>
      </c>
      <c r="G8084" s="95" t="s">
        <v>345</v>
      </c>
    </row>
    <row r="8085" spans="1:7">
      <c r="A8085" s="95" t="s">
        <v>647</v>
      </c>
      <c r="D8085" s="95" t="s">
        <v>345</v>
      </c>
      <c r="F8085" s="96">
        <v>490000</v>
      </c>
      <c r="G8085" s="95" t="s">
        <v>345</v>
      </c>
    </row>
    <row r="8086" spans="1:7">
      <c r="A8086" s="95" t="s">
        <v>647</v>
      </c>
      <c r="D8086" s="95" t="s">
        <v>345</v>
      </c>
      <c r="F8086" s="96">
        <v>152000</v>
      </c>
      <c r="G8086" s="95" t="s">
        <v>345</v>
      </c>
    </row>
    <row r="8087" spans="1:7">
      <c r="A8087" s="95" t="s">
        <v>650</v>
      </c>
      <c r="D8087" s="95" t="s">
        <v>345</v>
      </c>
      <c r="F8087" s="96">
        <v>9200000</v>
      </c>
      <c r="G8087" s="95" t="s">
        <v>345</v>
      </c>
    </row>
    <row r="8088" spans="1:7">
      <c r="A8088" s="95" t="s">
        <v>650</v>
      </c>
      <c r="D8088" s="95" t="s">
        <v>345</v>
      </c>
      <c r="F8088" s="96">
        <v>31558000</v>
      </c>
      <c r="G8088" s="96">
        <v>65567862</v>
      </c>
    </row>
    <row r="8089" spans="1:7">
      <c r="A8089" s="95" t="s">
        <v>664</v>
      </c>
      <c r="D8089" s="95" t="s">
        <v>345</v>
      </c>
      <c r="F8089" s="96">
        <v>356680</v>
      </c>
      <c r="G8089" s="95" t="s">
        <v>345</v>
      </c>
    </row>
    <row r="8090" spans="1:7">
      <c r="A8090" s="95" t="s">
        <v>664</v>
      </c>
      <c r="D8090" s="95" t="s">
        <v>345</v>
      </c>
      <c r="F8090" s="96">
        <v>409470</v>
      </c>
      <c r="G8090" s="95" t="s">
        <v>345</v>
      </c>
    </row>
    <row r="8091" spans="1:7">
      <c r="A8091" s="95" t="s">
        <v>664</v>
      </c>
      <c r="D8091" s="95" t="s">
        <v>345</v>
      </c>
      <c r="F8091" s="96">
        <v>527460</v>
      </c>
      <c r="G8091" s="95" t="s">
        <v>345</v>
      </c>
    </row>
    <row r="8092" spans="1:7">
      <c r="A8092" s="95" t="s">
        <v>664</v>
      </c>
      <c r="D8092" s="95" t="s">
        <v>345</v>
      </c>
      <c r="F8092" s="96">
        <v>427460</v>
      </c>
      <c r="G8092" s="95" t="s">
        <v>345</v>
      </c>
    </row>
    <row r="8093" spans="1:7">
      <c r="A8093" s="95" t="s">
        <v>664</v>
      </c>
      <c r="D8093" s="95" t="s">
        <v>345</v>
      </c>
      <c r="F8093" s="96">
        <v>220000</v>
      </c>
      <c r="G8093" s="95" t="s">
        <v>345</v>
      </c>
    </row>
    <row r="8094" spans="1:7">
      <c r="A8094" s="95" t="s">
        <v>664</v>
      </c>
      <c r="D8094" s="95" t="s">
        <v>345</v>
      </c>
      <c r="F8094" s="96">
        <v>358760</v>
      </c>
      <c r="G8094" s="95" t="s">
        <v>345</v>
      </c>
    </row>
    <row r="8095" spans="1:7">
      <c r="A8095" s="95" t="s">
        <v>664</v>
      </c>
      <c r="D8095" s="95" t="s">
        <v>415</v>
      </c>
      <c r="F8095" s="96">
        <v>98790</v>
      </c>
      <c r="G8095" s="95" t="s">
        <v>345</v>
      </c>
    </row>
    <row r="8096" spans="1:7">
      <c r="A8096" s="95" t="s">
        <v>664</v>
      </c>
      <c r="D8096" s="95" t="s">
        <v>345</v>
      </c>
      <c r="F8096" s="96">
        <v>750000</v>
      </c>
      <c r="G8096" s="95" t="s">
        <v>345</v>
      </c>
    </row>
    <row r="8097" spans="1:7">
      <c r="A8097" s="95" t="s">
        <v>664</v>
      </c>
      <c r="D8097" s="95" t="s">
        <v>415</v>
      </c>
      <c r="F8097" s="96">
        <v>158730</v>
      </c>
      <c r="G8097" s="95" t="s">
        <v>345</v>
      </c>
    </row>
    <row r="8098" spans="1:7">
      <c r="A8098" s="95" t="s">
        <v>664</v>
      </c>
      <c r="D8098" s="95" t="s">
        <v>415</v>
      </c>
      <c r="F8098" s="96">
        <v>420550</v>
      </c>
      <c r="G8098" s="95" t="s">
        <v>345</v>
      </c>
    </row>
    <row r="8099" spans="1:7">
      <c r="A8099" s="95" t="s">
        <v>667</v>
      </c>
      <c r="D8099" s="95" t="s">
        <v>345</v>
      </c>
      <c r="E8099" s="96">
        <v>9200000</v>
      </c>
      <c r="G8099" s="95" t="s">
        <v>345</v>
      </c>
    </row>
    <row r="8100" spans="1:7">
      <c r="A8100" s="95" t="s">
        <v>668</v>
      </c>
      <c r="D8100" s="95" t="s">
        <v>345</v>
      </c>
      <c r="E8100" s="96">
        <v>31558000</v>
      </c>
      <c r="G8100" s="95" t="s">
        <v>345</v>
      </c>
    </row>
    <row r="8101" spans="1:7">
      <c r="A8101" s="95" t="s">
        <v>669</v>
      </c>
      <c r="D8101" s="95" t="s">
        <v>345</v>
      </c>
      <c r="E8101" s="96">
        <v>4120000</v>
      </c>
      <c r="G8101" s="95" t="s">
        <v>345</v>
      </c>
    </row>
    <row r="8102" spans="1:7">
      <c r="A8102" s="95" t="s">
        <v>673</v>
      </c>
      <c r="D8102" s="95" t="s">
        <v>345</v>
      </c>
      <c r="F8102" s="96">
        <v>3253950</v>
      </c>
      <c r="G8102" s="95" t="s">
        <v>345</v>
      </c>
    </row>
    <row r="8103" spans="1:7">
      <c r="A8103" s="95" t="s">
        <v>673</v>
      </c>
      <c r="D8103" s="95" t="s">
        <v>345</v>
      </c>
      <c r="F8103" s="96">
        <v>2274000</v>
      </c>
      <c r="G8103" s="95" t="s">
        <v>345</v>
      </c>
    </row>
    <row r="8104" spans="1:7">
      <c r="A8104" s="95" t="s">
        <v>674</v>
      </c>
      <c r="D8104" s="95" t="s">
        <v>345</v>
      </c>
      <c r="F8104" s="96">
        <v>540000</v>
      </c>
      <c r="G8104" s="96">
        <v>30485712</v>
      </c>
    </row>
    <row r="8105" spans="1:7">
      <c r="A8105" s="95" t="s">
        <v>679</v>
      </c>
      <c r="D8105" s="95" t="s">
        <v>345</v>
      </c>
      <c r="F8105" s="96">
        <v>8495348</v>
      </c>
      <c r="G8105" s="95" t="s">
        <v>345</v>
      </c>
    </row>
    <row r="8106" spans="1:7">
      <c r="A8106" s="95" t="s">
        <v>679</v>
      </c>
      <c r="D8106" s="95" t="s">
        <v>345</v>
      </c>
      <c r="F8106" s="96">
        <v>540000</v>
      </c>
      <c r="G8106" s="95" t="s">
        <v>345</v>
      </c>
    </row>
    <row r="8107" spans="1:7">
      <c r="A8107" s="95" t="s">
        <v>679</v>
      </c>
      <c r="D8107" s="95" t="s">
        <v>345</v>
      </c>
      <c r="F8107" s="96">
        <v>468000</v>
      </c>
      <c r="G8107" s="95" t="s">
        <v>345</v>
      </c>
    </row>
    <row r="8108" spans="1:7">
      <c r="A8108" s="95" t="s">
        <v>681</v>
      </c>
      <c r="D8108" s="95" t="s">
        <v>345</v>
      </c>
      <c r="F8108" s="96">
        <v>818870</v>
      </c>
      <c r="G8108" s="95" t="s">
        <v>345</v>
      </c>
    </row>
    <row r="8109" spans="1:7">
      <c r="A8109" s="95" t="s">
        <v>681</v>
      </c>
      <c r="D8109" s="95" t="s">
        <v>345</v>
      </c>
      <c r="F8109" s="96">
        <v>627460</v>
      </c>
      <c r="G8109" s="95" t="s">
        <v>345</v>
      </c>
    </row>
    <row r="8110" spans="1:7">
      <c r="A8110" s="95" t="s">
        <v>681</v>
      </c>
      <c r="D8110" s="95" t="s">
        <v>345</v>
      </c>
      <c r="F8110" s="96">
        <v>527460</v>
      </c>
      <c r="G8110" s="95" t="s">
        <v>345</v>
      </c>
    </row>
    <row r="8111" spans="1:7">
      <c r="A8111" s="95" t="s">
        <v>681</v>
      </c>
      <c r="D8111" s="95" t="s">
        <v>345</v>
      </c>
      <c r="F8111" s="96">
        <v>750000</v>
      </c>
      <c r="G8111" s="95" t="s">
        <v>345</v>
      </c>
    </row>
    <row r="8112" spans="1:7">
      <c r="A8112" s="95" t="s">
        <v>681</v>
      </c>
      <c r="D8112" s="95" t="s">
        <v>345</v>
      </c>
      <c r="F8112" s="96">
        <v>427460</v>
      </c>
      <c r="G8112" s="95" t="s">
        <v>345</v>
      </c>
    </row>
    <row r="8113" spans="1:7">
      <c r="A8113" s="95" t="s">
        <v>681</v>
      </c>
      <c r="D8113" s="95" t="s">
        <v>415</v>
      </c>
      <c r="F8113" s="96">
        <v>330820</v>
      </c>
      <c r="G8113" s="95" t="s">
        <v>345</v>
      </c>
    </row>
    <row r="8114" spans="1:7">
      <c r="A8114" s="95" t="s">
        <v>681</v>
      </c>
      <c r="D8114" s="95" t="s">
        <v>415</v>
      </c>
      <c r="F8114" s="96">
        <v>237610</v>
      </c>
      <c r="G8114" s="95" t="s">
        <v>345</v>
      </c>
    </row>
    <row r="8115" spans="1:7">
      <c r="A8115" s="95" t="s">
        <v>681</v>
      </c>
      <c r="D8115" s="95" t="s">
        <v>415</v>
      </c>
      <c r="F8115" s="96">
        <v>600000</v>
      </c>
      <c r="G8115" s="95" t="s">
        <v>345</v>
      </c>
    </row>
    <row r="8116" spans="1:7">
      <c r="A8116" s="95" t="s">
        <v>681</v>
      </c>
      <c r="D8116" s="95" t="s">
        <v>415</v>
      </c>
      <c r="F8116" s="96">
        <v>431300</v>
      </c>
      <c r="G8116" s="95" t="s">
        <v>345</v>
      </c>
    </row>
    <row r="8117" spans="1:7">
      <c r="A8117" s="95" t="s">
        <v>681</v>
      </c>
      <c r="D8117" s="95" t="s">
        <v>415</v>
      </c>
      <c r="F8117" s="96">
        <v>515990</v>
      </c>
      <c r="G8117" s="95" t="s">
        <v>345</v>
      </c>
    </row>
    <row r="8118" spans="1:7">
      <c r="A8118" s="95" t="s">
        <v>681</v>
      </c>
      <c r="D8118" s="95" t="s">
        <v>345</v>
      </c>
      <c r="F8118" s="96">
        <v>305890</v>
      </c>
      <c r="G8118" s="95" t="s">
        <v>345</v>
      </c>
    </row>
    <row r="8119" spans="1:7">
      <c r="A8119" s="95" t="s">
        <v>683</v>
      </c>
      <c r="D8119" s="95" t="s">
        <v>345</v>
      </c>
      <c r="E8119" s="96">
        <v>3253950</v>
      </c>
      <c r="G8119" s="95" t="s">
        <v>345</v>
      </c>
    </row>
    <row r="8120" spans="1:7">
      <c r="A8120" s="95" t="s">
        <v>684</v>
      </c>
      <c r="D8120" s="95" t="s">
        <v>345</v>
      </c>
      <c r="E8120" s="96">
        <v>2274000</v>
      </c>
      <c r="G8120" s="96">
        <v>40033970</v>
      </c>
    </row>
    <row r="8121" spans="1:7">
      <c r="A8121" s="95" t="s">
        <v>687</v>
      </c>
      <c r="D8121" s="95" t="s">
        <v>345</v>
      </c>
      <c r="F8121" s="96">
        <v>481650</v>
      </c>
      <c r="G8121" s="95" t="s">
        <v>345</v>
      </c>
    </row>
    <row r="8122" spans="1:7">
      <c r="A8122" s="95" t="s">
        <v>687</v>
      </c>
      <c r="D8122" s="95" t="s">
        <v>415</v>
      </c>
      <c r="F8122" s="96">
        <v>1856450</v>
      </c>
      <c r="G8122" s="95" t="s">
        <v>345</v>
      </c>
    </row>
    <row r="8123" spans="1:7">
      <c r="A8123" s="95" t="s">
        <v>687</v>
      </c>
      <c r="D8123" s="95" t="s">
        <v>345</v>
      </c>
      <c r="F8123" s="96">
        <v>219330</v>
      </c>
      <c r="G8123" s="95" t="s">
        <v>345</v>
      </c>
    </row>
    <row r="8124" spans="1:7">
      <c r="A8124" s="95" t="s">
        <v>687</v>
      </c>
      <c r="D8124" s="95" t="s">
        <v>415</v>
      </c>
      <c r="F8124" s="96">
        <v>600000</v>
      </c>
      <c r="G8124" s="95" t="s">
        <v>345</v>
      </c>
    </row>
    <row r="8125" spans="1:7">
      <c r="A8125" s="95" t="s">
        <v>692</v>
      </c>
      <c r="D8125" s="95" t="s">
        <v>345</v>
      </c>
      <c r="F8125" s="96">
        <v>750000</v>
      </c>
      <c r="G8125" s="96">
        <v>43941400</v>
      </c>
    </row>
    <row r="8126" spans="1:7">
      <c r="A8126" s="95" t="s">
        <v>693</v>
      </c>
      <c r="D8126" s="95" t="s">
        <v>345</v>
      </c>
      <c r="F8126" s="96">
        <v>31720</v>
      </c>
      <c r="G8126" s="95" t="s">
        <v>345</v>
      </c>
    </row>
    <row r="8127" spans="1:7">
      <c r="A8127" s="95" t="s">
        <v>697</v>
      </c>
      <c r="D8127" s="95" t="s">
        <v>345</v>
      </c>
      <c r="F8127" s="96">
        <v>405890</v>
      </c>
      <c r="G8127" s="95" t="s">
        <v>345</v>
      </c>
    </row>
    <row r="8128" spans="1:7">
      <c r="A8128" s="95" t="s">
        <v>697</v>
      </c>
      <c r="D8128" s="95" t="s">
        <v>345</v>
      </c>
      <c r="F8128" s="96">
        <v>310040</v>
      </c>
      <c r="G8128" s="95" t="s">
        <v>345</v>
      </c>
    </row>
    <row r="8129" spans="1:7">
      <c r="A8129" s="95" t="s">
        <v>697</v>
      </c>
      <c r="D8129" s="95" t="s">
        <v>415</v>
      </c>
      <c r="F8129" s="96">
        <v>110660</v>
      </c>
      <c r="G8129" s="95" t="s">
        <v>345</v>
      </c>
    </row>
    <row r="8130" spans="1:7">
      <c r="A8130" s="95" t="s">
        <v>697</v>
      </c>
      <c r="D8130" s="95" t="s">
        <v>415</v>
      </c>
      <c r="F8130" s="96">
        <v>324110</v>
      </c>
      <c r="G8130" s="95" t="s">
        <v>345</v>
      </c>
    </row>
    <row r="8131" spans="1:7">
      <c r="A8131" s="95" t="s">
        <v>699</v>
      </c>
      <c r="D8131" s="95" t="s">
        <v>345</v>
      </c>
      <c r="E8131" s="96">
        <v>2395000</v>
      </c>
      <c r="G8131" s="95" t="s">
        <v>345</v>
      </c>
    </row>
    <row r="8132" spans="1:7">
      <c r="A8132" s="95" t="s">
        <v>700</v>
      </c>
      <c r="D8132" s="95" t="s">
        <v>345</v>
      </c>
      <c r="F8132" s="96">
        <v>34000</v>
      </c>
      <c r="G8132" s="96">
        <v>42762820</v>
      </c>
    </row>
    <row r="8133" spans="1:7">
      <c r="A8133" s="95" t="s">
        <v>704</v>
      </c>
      <c r="D8133" s="95" t="s">
        <v>345</v>
      </c>
      <c r="F8133" s="96">
        <v>750000</v>
      </c>
      <c r="G8133" s="95" t="s">
        <v>345</v>
      </c>
    </row>
    <row r="8134" spans="1:7">
      <c r="A8134" s="95" t="s">
        <v>704</v>
      </c>
      <c r="D8134" s="95" t="s">
        <v>415</v>
      </c>
      <c r="F8134" s="96">
        <v>67570</v>
      </c>
      <c r="G8134" s="95" t="s">
        <v>345</v>
      </c>
    </row>
    <row r="8135" spans="1:7">
      <c r="A8135" s="95" t="s">
        <v>704</v>
      </c>
      <c r="D8135" s="95" t="s">
        <v>345</v>
      </c>
      <c r="F8135" s="96">
        <v>305890</v>
      </c>
      <c r="G8135" s="95" t="s">
        <v>345</v>
      </c>
    </row>
    <row r="8136" spans="1:7">
      <c r="A8136" s="95" t="s">
        <v>704</v>
      </c>
      <c r="D8136" s="95" t="s">
        <v>415</v>
      </c>
      <c r="F8136" s="96">
        <v>200000</v>
      </c>
      <c r="G8136" s="95" t="s">
        <v>345</v>
      </c>
    </row>
    <row r="8137" spans="1:7">
      <c r="A8137" s="95" t="s">
        <v>704</v>
      </c>
      <c r="D8137" s="95" t="s">
        <v>415</v>
      </c>
      <c r="F8137" s="96">
        <v>193980</v>
      </c>
      <c r="G8137" s="95" t="s">
        <v>345</v>
      </c>
    </row>
    <row r="8138" spans="1:7">
      <c r="A8138" s="95" t="s">
        <v>704</v>
      </c>
      <c r="D8138" s="95" t="s">
        <v>415</v>
      </c>
      <c r="F8138" s="96">
        <v>384040</v>
      </c>
      <c r="G8138" s="95" t="s">
        <v>345</v>
      </c>
    </row>
    <row r="8139" spans="1:7">
      <c r="A8139" s="95" t="s">
        <v>704</v>
      </c>
      <c r="D8139" s="95" t="s">
        <v>415</v>
      </c>
      <c r="F8139" s="96">
        <v>277010</v>
      </c>
      <c r="G8139" s="95" t="s">
        <v>345</v>
      </c>
    </row>
    <row r="8140" spans="1:7">
      <c r="A8140" s="95" t="s">
        <v>704</v>
      </c>
      <c r="D8140" s="95" t="s">
        <v>345</v>
      </c>
      <c r="F8140" s="96">
        <v>200000</v>
      </c>
      <c r="G8140" s="95" t="s">
        <v>345</v>
      </c>
    </row>
    <row r="8141" spans="1:7">
      <c r="A8141" s="95" t="s">
        <v>704</v>
      </c>
      <c r="D8141" s="95" t="s">
        <v>345</v>
      </c>
      <c r="F8141" s="96">
        <v>494000</v>
      </c>
      <c r="G8141" s="96">
        <v>45635310</v>
      </c>
    </row>
    <row r="8142" spans="1:7">
      <c r="A8142" s="95" t="s">
        <v>711</v>
      </c>
      <c r="D8142" s="95" t="s">
        <v>345</v>
      </c>
      <c r="F8142" s="96">
        <v>600000</v>
      </c>
      <c r="G8142" s="95" t="s">
        <v>345</v>
      </c>
    </row>
    <row r="8143" spans="1:7">
      <c r="A8143" s="95" t="s">
        <v>711</v>
      </c>
      <c r="D8143" s="95" t="s">
        <v>345</v>
      </c>
      <c r="F8143" s="96">
        <v>427460</v>
      </c>
      <c r="G8143" s="95" t="s">
        <v>345</v>
      </c>
    </row>
    <row r="8144" spans="1:7">
      <c r="A8144" s="95" t="s">
        <v>711</v>
      </c>
      <c r="D8144" s="95" t="s">
        <v>345</v>
      </c>
      <c r="F8144" s="96">
        <v>414850</v>
      </c>
      <c r="G8144" s="95" t="s">
        <v>345</v>
      </c>
    </row>
    <row r="8145" spans="1:7">
      <c r="A8145" s="95" t="s">
        <v>711</v>
      </c>
      <c r="D8145" s="95" t="s">
        <v>345</v>
      </c>
      <c r="F8145" s="96">
        <v>405890</v>
      </c>
      <c r="G8145" s="95" t="s">
        <v>345</v>
      </c>
    </row>
    <row r="8146" spans="1:7">
      <c r="A8146" s="95" t="s">
        <v>711</v>
      </c>
      <c r="D8146" s="95" t="s">
        <v>415</v>
      </c>
      <c r="F8146" s="96">
        <v>393800</v>
      </c>
      <c r="G8146" s="95" t="s">
        <v>345</v>
      </c>
    </row>
    <row r="8147" spans="1:7">
      <c r="A8147" s="95" t="s">
        <v>711</v>
      </c>
      <c r="D8147" s="95" t="s">
        <v>345</v>
      </c>
      <c r="F8147" s="96">
        <v>100000</v>
      </c>
      <c r="G8147" s="96">
        <v>47977310</v>
      </c>
    </row>
    <row r="8148" spans="1:7">
      <c r="A8148" s="95" t="s">
        <v>719</v>
      </c>
      <c r="D8148" s="95" t="s">
        <v>345</v>
      </c>
      <c r="F8148" s="96">
        <v>750000</v>
      </c>
      <c r="G8148" s="95" t="s">
        <v>345</v>
      </c>
    </row>
    <row r="8149" spans="1:7">
      <c r="A8149" s="95" t="s">
        <v>719</v>
      </c>
      <c r="D8149" s="95" t="s">
        <v>345</v>
      </c>
      <c r="F8149" s="96">
        <v>15960</v>
      </c>
      <c r="G8149" s="95" t="s">
        <v>345</v>
      </c>
    </row>
    <row r="8150" spans="1:7">
      <c r="A8150" s="95" t="s">
        <v>719</v>
      </c>
      <c r="D8150" s="95" t="s">
        <v>415</v>
      </c>
      <c r="F8150" s="96">
        <v>191300</v>
      </c>
      <c r="G8150" s="95" t="s">
        <v>345</v>
      </c>
    </row>
    <row r="8151" spans="1:7">
      <c r="A8151" s="95" t="s">
        <v>719</v>
      </c>
      <c r="D8151" s="95" t="s">
        <v>345</v>
      </c>
      <c r="F8151" s="96">
        <v>727210</v>
      </c>
      <c r="G8151" s="95" t="s">
        <v>345</v>
      </c>
    </row>
    <row r="8152" spans="1:7">
      <c r="A8152" s="95" t="s">
        <v>719</v>
      </c>
      <c r="D8152" s="95" t="s">
        <v>345</v>
      </c>
      <c r="F8152" s="96">
        <v>600000</v>
      </c>
      <c r="G8152" s="95" t="s">
        <v>345</v>
      </c>
    </row>
    <row r="8153" spans="1:7">
      <c r="A8153" s="95" t="s">
        <v>719</v>
      </c>
      <c r="D8153" s="95" t="s">
        <v>415</v>
      </c>
      <c r="F8153" s="96">
        <v>1594360</v>
      </c>
      <c r="G8153" s="95" t="s">
        <v>345</v>
      </c>
    </row>
    <row r="8154" spans="1:7">
      <c r="A8154" s="95" t="s">
        <v>719</v>
      </c>
      <c r="D8154" s="95" t="s">
        <v>415</v>
      </c>
      <c r="F8154" s="96">
        <v>750000</v>
      </c>
      <c r="G8154" s="95" t="s">
        <v>345</v>
      </c>
    </row>
    <row r="8155" spans="1:7">
      <c r="A8155" s="95" t="s">
        <v>719</v>
      </c>
      <c r="D8155" s="95" t="s">
        <v>415</v>
      </c>
      <c r="F8155" s="96">
        <v>500000</v>
      </c>
      <c r="G8155" s="95" t="s">
        <v>345</v>
      </c>
    </row>
    <row r="8156" spans="1:7">
      <c r="A8156" s="95" t="s">
        <v>719</v>
      </c>
      <c r="D8156" s="95" t="s">
        <v>415</v>
      </c>
      <c r="F8156" s="96">
        <v>600000</v>
      </c>
      <c r="G8156" s="95" t="s">
        <v>345</v>
      </c>
    </row>
    <row r="8157" spans="1:7">
      <c r="A8157" s="95" t="s">
        <v>721</v>
      </c>
      <c r="D8157" s="95" t="s">
        <v>345</v>
      </c>
      <c r="E8157" s="96">
        <v>100500</v>
      </c>
      <c r="G8157" s="96">
        <v>53605640</v>
      </c>
    </row>
    <row r="8158" spans="1:7">
      <c r="A8158" s="95" t="s">
        <v>726</v>
      </c>
      <c r="D8158" s="95" t="s">
        <v>345</v>
      </c>
      <c r="F8158" s="96">
        <v>500000</v>
      </c>
      <c r="G8158" s="95" t="s">
        <v>345</v>
      </c>
    </row>
    <row r="8159" spans="1:7">
      <c r="A8159" s="95" t="s">
        <v>726</v>
      </c>
      <c r="D8159" s="95" t="s">
        <v>415</v>
      </c>
      <c r="F8159" s="96">
        <v>412170</v>
      </c>
      <c r="G8159" s="95" t="s">
        <v>345</v>
      </c>
    </row>
    <row r="8160" spans="1:7">
      <c r="A8160" s="95" t="s">
        <v>726</v>
      </c>
      <c r="D8160" s="95" t="s">
        <v>415</v>
      </c>
      <c r="F8160" s="96">
        <v>450000</v>
      </c>
      <c r="G8160" s="96">
        <v>54967810</v>
      </c>
    </row>
    <row r="8161" spans="1:7">
      <c r="A8161" s="95" t="s">
        <v>731</v>
      </c>
      <c r="D8161" s="95" t="s">
        <v>415</v>
      </c>
      <c r="F8161" s="96">
        <v>867460</v>
      </c>
      <c r="G8161" s="95" t="s">
        <v>345</v>
      </c>
    </row>
    <row r="8162" spans="1:7">
      <c r="A8162" s="95" t="s">
        <v>731</v>
      </c>
      <c r="D8162" s="95" t="s">
        <v>345</v>
      </c>
      <c r="F8162" s="96">
        <v>540000</v>
      </c>
      <c r="G8162" s="95" t="s">
        <v>345</v>
      </c>
    </row>
    <row r="8163" spans="1:7">
      <c r="A8163" s="95" t="s">
        <v>733</v>
      </c>
      <c r="D8163" s="95" t="s">
        <v>345</v>
      </c>
      <c r="F8163" s="96">
        <v>65000</v>
      </c>
      <c r="G8163" s="96">
        <v>56440270</v>
      </c>
    </row>
    <row r="8164" spans="1:7">
      <c r="A8164" s="95" t="s">
        <v>737</v>
      </c>
      <c r="D8164" s="95" t="s">
        <v>345</v>
      </c>
      <c r="F8164" s="96">
        <v>527460</v>
      </c>
      <c r="G8164" s="95" t="s">
        <v>345</v>
      </c>
    </row>
    <row r="8165" spans="1:7">
      <c r="A8165" s="95" t="s">
        <v>737</v>
      </c>
      <c r="D8165" s="95" t="s">
        <v>345</v>
      </c>
      <c r="F8165" s="96">
        <v>2591470</v>
      </c>
      <c r="G8165" s="95" t="s">
        <v>345</v>
      </c>
    </row>
    <row r="8166" spans="1:7">
      <c r="A8166" s="95" t="s">
        <v>737</v>
      </c>
      <c r="D8166" s="95" t="s">
        <v>415</v>
      </c>
      <c r="F8166" s="96">
        <v>471560</v>
      </c>
      <c r="G8166" s="96">
        <v>60030760</v>
      </c>
    </row>
    <row r="8167" spans="1:7">
      <c r="A8167" s="95" t="s">
        <v>1947</v>
      </c>
      <c r="D8167" s="95" t="s">
        <v>345</v>
      </c>
      <c r="F8167" s="96">
        <v>5834130</v>
      </c>
      <c r="G8167" s="95" t="s">
        <v>345</v>
      </c>
    </row>
    <row r="8168" spans="1:7">
      <c r="A8168" s="95" t="s">
        <v>1947</v>
      </c>
      <c r="D8168" s="95" t="s">
        <v>345</v>
      </c>
      <c r="F8168" s="96">
        <v>4683220</v>
      </c>
      <c r="G8168" s="95" t="s">
        <v>345</v>
      </c>
    </row>
    <row r="8169" spans="1:7">
      <c r="A8169" s="95" t="s">
        <v>1947</v>
      </c>
      <c r="D8169" s="95" t="s">
        <v>345</v>
      </c>
      <c r="F8169" s="96">
        <v>539250</v>
      </c>
      <c r="G8169" s="95" t="s">
        <v>345</v>
      </c>
    </row>
    <row r="8170" spans="1:7">
      <c r="A8170" s="95" t="s">
        <v>1947</v>
      </c>
      <c r="D8170" s="95" t="s">
        <v>345</v>
      </c>
      <c r="F8170" s="96">
        <v>1067110</v>
      </c>
      <c r="G8170" s="95" t="s">
        <v>345</v>
      </c>
    </row>
    <row r="8171" spans="1:7">
      <c r="A8171" s="95" t="s">
        <v>1947</v>
      </c>
      <c r="D8171" s="95" t="s">
        <v>345</v>
      </c>
      <c r="F8171" s="96">
        <v>188410</v>
      </c>
      <c r="G8171" s="96">
        <v>72342880</v>
      </c>
    </row>
    <row r="8172" spans="1:7">
      <c r="A8172" s="95" t="s">
        <v>376</v>
      </c>
      <c r="D8172" s="95" t="s">
        <v>345</v>
      </c>
      <c r="E8172" s="96">
        <v>254347410</v>
      </c>
      <c r="F8172" s="96">
        <v>235936258</v>
      </c>
      <c r="G8172" s="95" t="s">
        <v>345</v>
      </c>
    </row>
    <row r="8173" spans="1:7">
      <c r="A8173" s="95" t="s">
        <v>746</v>
      </c>
      <c r="D8173" s="95" t="s">
        <v>345</v>
      </c>
      <c r="F8173" s="96">
        <v>312130</v>
      </c>
      <c r="G8173" s="95" t="s">
        <v>345</v>
      </c>
    </row>
    <row r="8174" spans="1:7">
      <c r="A8174" s="95" t="s">
        <v>746</v>
      </c>
      <c r="D8174" s="95" t="s">
        <v>345</v>
      </c>
      <c r="F8174" s="96">
        <v>427460</v>
      </c>
      <c r="G8174" s="95" t="s">
        <v>345</v>
      </c>
    </row>
    <row r="8175" spans="1:7">
      <c r="A8175" s="95" t="s">
        <v>746</v>
      </c>
      <c r="D8175" s="95" t="s">
        <v>345</v>
      </c>
      <c r="F8175" s="96">
        <v>600000</v>
      </c>
      <c r="G8175" s="95" t="s">
        <v>345</v>
      </c>
    </row>
    <row r="8176" spans="1:7">
      <c r="A8176" s="95" t="s">
        <v>749</v>
      </c>
      <c r="D8176" s="95" t="s">
        <v>345</v>
      </c>
      <c r="F8176" s="96">
        <v>346200</v>
      </c>
      <c r="G8176" s="96">
        <v>74028670</v>
      </c>
    </row>
    <row r="8177" spans="1:7">
      <c r="A8177" s="95" t="s">
        <v>754</v>
      </c>
      <c r="D8177" s="95" t="s">
        <v>345</v>
      </c>
      <c r="F8177" s="96">
        <v>43696000</v>
      </c>
      <c r="G8177" s="95" t="s">
        <v>345</v>
      </c>
    </row>
    <row r="8178" spans="1:7">
      <c r="A8178" s="95" t="s">
        <v>754</v>
      </c>
      <c r="D8178" s="95" t="s">
        <v>345</v>
      </c>
      <c r="F8178" s="96">
        <v>540000</v>
      </c>
      <c r="G8178" s="95" t="s">
        <v>345</v>
      </c>
    </row>
    <row r="8179" spans="1:7">
      <c r="A8179" s="95" t="s">
        <v>754</v>
      </c>
      <c r="D8179" s="95" t="s">
        <v>345</v>
      </c>
      <c r="F8179" s="96">
        <v>300000</v>
      </c>
      <c r="G8179" s="96">
        <v>118564670</v>
      </c>
    </row>
    <row r="8180" spans="1:7">
      <c r="A8180" s="95" t="s">
        <v>763</v>
      </c>
      <c r="D8180" s="95" t="s">
        <v>345</v>
      </c>
      <c r="E8180" s="96">
        <v>346200</v>
      </c>
      <c r="G8180" s="95" t="s">
        <v>345</v>
      </c>
    </row>
    <row r="8181" spans="1:7">
      <c r="A8181" s="95" t="s">
        <v>766</v>
      </c>
      <c r="D8181" s="95" t="s">
        <v>415</v>
      </c>
      <c r="E8181" s="96">
        <v>300000</v>
      </c>
      <c r="G8181" s="95" t="s">
        <v>345</v>
      </c>
    </row>
    <row r="8182" spans="1:7">
      <c r="A8182" s="95" t="s">
        <v>767</v>
      </c>
      <c r="D8182" s="95" t="s">
        <v>345</v>
      </c>
      <c r="F8182" s="96">
        <v>72210000</v>
      </c>
      <c r="G8182" s="95" t="s">
        <v>345</v>
      </c>
    </row>
    <row r="8183" spans="1:7">
      <c r="A8183" s="95" t="s">
        <v>767</v>
      </c>
      <c r="D8183" s="95" t="s">
        <v>345</v>
      </c>
      <c r="F8183" s="96">
        <v>450000</v>
      </c>
      <c r="G8183" s="95" t="s">
        <v>345</v>
      </c>
    </row>
    <row r="8184" spans="1:7">
      <c r="A8184" s="95" t="s">
        <v>767</v>
      </c>
      <c r="D8184" s="95" t="s">
        <v>345</v>
      </c>
      <c r="F8184" s="96">
        <v>90000</v>
      </c>
      <c r="G8184" s="95" t="s">
        <v>345</v>
      </c>
    </row>
    <row r="8185" spans="1:7">
      <c r="A8185" s="95" t="s">
        <v>767</v>
      </c>
      <c r="D8185" s="95" t="s">
        <v>345</v>
      </c>
      <c r="F8185" s="96">
        <v>756000</v>
      </c>
      <c r="G8185" s="95" t="s">
        <v>345</v>
      </c>
    </row>
    <row r="8186" spans="1:7">
      <c r="A8186" s="95" t="s">
        <v>768</v>
      </c>
      <c r="D8186" s="95" t="s">
        <v>345</v>
      </c>
      <c r="E8186" s="96">
        <v>43696000</v>
      </c>
      <c r="G8186" s="96">
        <v>147728470</v>
      </c>
    </row>
    <row r="8187" spans="1:7">
      <c r="A8187" s="95" t="s">
        <v>778</v>
      </c>
      <c r="D8187" s="95" t="s">
        <v>345</v>
      </c>
      <c r="F8187" s="96">
        <v>11760000</v>
      </c>
      <c r="G8187" s="95" t="s">
        <v>345</v>
      </c>
    </row>
    <row r="8188" spans="1:7">
      <c r="A8188" s="95" t="s">
        <v>778</v>
      </c>
      <c r="D8188" s="95" t="s">
        <v>345</v>
      </c>
      <c r="F8188" s="96">
        <v>53890000</v>
      </c>
      <c r="G8188" s="95" t="s">
        <v>345</v>
      </c>
    </row>
    <row r="8189" spans="1:7">
      <c r="A8189" s="95" t="s">
        <v>778</v>
      </c>
      <c r="D8189" s="95" t="s">
        <v>345</v>
      </c>
      <c r="F8189" s="96">
        <v>9447530</v>
      </c>
      <c r="G8189" s="95" t="s">
        <v>345</v>
      </c>
    </row>
    <row r="8190" spans="1:7">
      <c r="A8190" s="95" t="s">
        <v>778</v>
      </c>
      <c r="D8190" s="95" t="s">
        <v>345</v>
      </c>
      <c r="F8190" s="96">
        <v>33948000</v>
      </c>
      <c r="G8190" s="95" t="s">
        <v>345</v>
      </c>
    </row>
    <row r="8191" spans="1:7">
      <c r="A8191" s="95" t="s">
        <v>778</v>
      </c>
      <c r="D8191" s="95" t="s">
        <v>345</v>
      </c>
      <c r="F8191" s="96">
        <v>182900</v>
      </c>
      <c r="G8191" s="95" t="s">
        <v>345</v>
      </c>
    </row>
    <row r="8192" spans="1:7">
      <c r="A8192" s="95" t="s">
        <v>780</v>
      </c>
      <c r="D8192" s="95" t="s">
        <v>345</v>
      </c>
      <c r="F8192" s="96">
        <v>584400</v>
      </c>
      <c r="G8192" s="95" t="s">
        <v>345</v>
      </c>
    </row>
    <row r="8193" spans="1:7">
      <c r="A8193" s="95" t="s">
        <v>1681</v>
      </c>
      <c r="D8193" s="95" t="s">
        <v>345</v>
      </c>
      <c r="E8193" s="96">
        <v>72210000</v>
      </c>
      <c r="G8193" s="95" t="s">
        <v>345</v>
      </c>
    </row>
    <row r="8194" spans="1:7">
      <c r="A8194" s="95" t="s">
        <v>1681</v>
      </c>
      <c r="D8194" s="95" t="s">
        <v>345</v>
      </c>
      <c r="F8194" s="96">
        <v>75000</v>
      </c>
      <c r="G8194" s="95" t="s">
        <v>345</v>
      </c>
    </row>
    <row r="8195" spans="1:7">
      <c r="A8195" s="95" t="s">
        <v>1681</v>
      </c>
      <c r="D8195" s="95" t="s">
        <v>345</v>
      </c>
      <c r="F8195" s="96">
        <v>495000</v>
      </c>
      <c r="G8195" s="95" t="s">
        <v>345</v>
      </c>
    </row>
    <row r="8196" spans="1:7">
      <c r="A8196" s="95" t="s">
        <v>1681</v>
      </c>
      <c r="D8196" s="95" t="s">
        <v>345</v>
      </c>
      <c r="F8196" s="96">
        <v>495000</v>
      </c>
      <c r="G8196" s="96">
        <v>186396300</v>
      </c>
    </row>
    <row r="8197" spans="1:7">
      <c r="A8197" s="95" t="s">
        <v>787</v>
      </c>
      <c r="D8197" s="95" t="s">
        <v>345</v>
      </c>
      <c r="F8197" s="96">
        <v>100570</v>
      </c>
      <c r="G8197" s="95" t="s">
        <v>345</v>
      </c>
    </row>
    <row r="8198" spans="1:7">
      <c r="A8198" s="95" t="s">
        <v>787</v>
      </c>
      <c r="D8198" s="95" t="s">
        <v>345</v>
      </c>
      <c r="F8198" s="96">
        <v>685400</v>
      </c>
      <c r="G8198" s="95" t="s">
        <v>345</v>
      </c>
    </row>
    <row r="8199" spans="1:7">
      <c r="A8199" s="95" t="s">
        <v>787</v>
      </c>
      <c r="D8199" s="95" t="s">
        <v>345</v>
      </c>
      <c r="F8199" s="96">
        <v>481550</v>
      </c>
      <c r="G8199" s="95" t="s">
        <v>345</v>
      </c>
    </row>
    <row r="8200" spans="1:7">
      <c r="A8200" s="95" t="s">
        <v>787</v>
      </c>
      <c r="D8200" s="95" t="s">
        <v>345</v>
      </c>
      <c r="F8200" s="96">
        <v>540000</v>
      </c>
      <c r="G8200" s="95" t="s">
        <v>345</v>
      </c>
    </row>
    <row r="8201" spans="1:7">
      <c r="A8201" s="95" t="s">
        <v>787</v>
      </c>
      <c r="D8201" s="95" t="s">
        <v>345</v>
      </c>
      <c r="F8201" s="96">
        <v>242690</v>
      </c>
      <c r="G8201" s="95" t="s">
        <v>345</v>
      </c>
    </row>
    <row r="8202" spans="1:7">
      <c r="A8202" s="95" t="s">
        <v>787</v>
      </c>
      <c r="D8202" s="95" t="s">
        <v>345</v>
      </c>
      <c r="F8202" s="96">
        <v>500000</v>
      </c>
      <c r="G8202" s="95" t="s">
        <v>345</v>
      </c>
    </row>
    <row r="8203" spans="1:7">
      <c r="A8203" s="95" t="s">
        <v>787</v>
      </c>
      <c r="D8203" s="95" t="s">
        <v>345</v>
      </c>
      <c r="F8203" s="96">
        <v>615000</v>
      </c>
      <c r="G8203" s="95" t="s">
        <v>345</v>
      </c>
    </row>
    <row r="8204" spans="1:7">
      <c r="A8204" s="95" t="s">
        <v>787</v>
      </c>
      <c r="D8204" s="95" t="s">
        <v>345</v>
      </c>
      <c r="F8204" s="96">
        <v>432170</v>
      </c>
      <c r="G8204" s="95" t="s">
        <v>345</v>
      </c>
    </row>
    <row r="8205" spans="1:7">
      <c r="A8205" s="95" t="s">
        <v>787</v>
      </c>
      <c r="D8205" s="95" t="s">
        <v>415</v>
      </c>
      <c r="F8205" s="96">
        <v>174710</v>
      </c>
      <c r="G8205" s="95" t="s">
        <v>345</v>
      </c>
    </row>
    <row r="8206" spans="1:7">
      <c r="A8206" s="95" t="s">
        <v>788</v>
      </c>
      <c r="D8206" s="95" t="s">
        <v>345</v>
      </c>
      <c r="F8206" s="96">
        <v>486000</v>
      </c>
      <c r="G8206" s="95" t="s">
        <v>345</v>
      </c>
    </row>
    <row r="8207" spans="1:7">
      <c r="A8207" s="95" t="s">
        <v>789</v>
      </c>
      <c r="D8207" s="95" t="s">
        <v>345</v>
      </c>
      <c r="E8207" s="96">
        <v>34000</v>
      </c>
      <c r="G8207" s="95" t="s">
        <v>345</v>
      </c>
    </row>
    <row r="8208" spans="1:7">
      <c r="A8208" s="95" t="s">
        <v>2815</v>
      </c>
      <c r="D8208" s="95" t="s">
        <v>400</v>
      </c>
      <c r="E8208" s="96">
        <v>36000</v>
      </c>
      <c r="G8208" s="96">
        <v>190584390</v>
      </c>
    </row>
    <row r="8209" spans="1:7">
      <c r="A8209" s="95" t="s">
        <v>791</v>
      </c>
      <c r="D8209" s="95" t="s">
        <v>345</v>
      </c>
      <c r="E8209" s="96">
        <v>584400</v>
      </c>
      <c r="G8209" s="95" t="s">
        <v>345</v>
      </c>
    </row>
    <row r="8210" spans="1:7">
      <c r="A8210" s="95" t="s">
        <v>792</v>
      </c>
      <c r="D8210" s="95" t="s">
        <v>345</v>
      </c>
      <c r="E8210" s="96">
        <v>5001210</v>
      </c>
      <c r="G8210" s="95" t="s">
        <v>345</v>
      </c>
    </row>
    <row r="8211" spans="1:7">
      <c r="A8211" s="95" t="s">
        <v>792</v>
      </c>
      <c r="D8211" s="95" t="s">
        <v>345</v>
      </c>
      <c r="E8211" s="96">
        <v>573950</v>
      </c>
      <c r="G8211" s="95" t="s">
        <v>345</v>
      </c>
    </row>
    <row r="8212" spans="1:7">
      <c r="A8212" s="95" t="s">
        <v>792</v>
      </c>
      <c r="D8212" s="95" t="s">
        <v>345</v>
      </c>
      <c r="E8212" s="96">
        <v>5309120</v>
      </c>
      <c r="G8212" s="95" t="s">
        <v>345</v>
      </c>
    </row>
    <row r="8213" spans="1:7">
      <c r="A8213" s="95" t="s">
        <v>792</v>
      </c>
      <c r="D8213" s="95" t="s">
        <v>345</v>
      </c>
      <c r="E8213" s="96">
        <v>1257270</v>
      </c>
      <c r="G8213" s="95" t="s">
        <v>345</v>
      </c>
    </row>
    <row r="8214" spans="1:7">
      <c r="A8214" s="95" t="s">
        <v>793</v>
      </c>
      <c r="D8214" s="95" t="s">
        <v>345</v>
      </c>
      <c r="E8214" s="96">
        <v>188410</v>
      </c>
      <c r="G8214" s="95" t="s">
        <v>345</v>
      </c>
    </row>
    <row r="8215" spans="1:7">
      <c r="A8215" s="95" t="s">
        <v>795</v>
      </c>
      <c r="D8215" s="95" t="s">
        <v>345</v>
      </c>
      <c r="F8215" s="96">
        <v>27628000</v>
      </c>
      <c r="G8215" s="95" t="s">
        <v>345</v>
      </c>
    </row>
    <row r="8216" spans="1:7">
      <c r="A8216" s="95" t="s">
        <v>795</v>
      </c>
      <c r="D8216" s="95" t="s">
        <v>345</v>
      </c>
      <c r="F8216" s="96">
        <v>8420000</v>
      </c>
      <c r="G8216" s="95" t="s">
        <v>345</v>
      </c>
    </row>
    <row r="8217" spans="1:7">
      <c r="A8217" s="95" t="s">
        <v>795</v>
      </c>
      <c r="D8217" s="95" t="s">
        <v>345</v>
      </c>
      <c r="F8217" s="96">
        <v>33214516</v>
      </c>
      <c r="G8217" s="95" t="s">
        <v>345</v>
      </c>
    </row>
    <row r="8218" spans="1:7">
      <c r="A8218" s="95" t="s">
        <v>795</v>
      </c>
      <c r="D8218" s="95" t="s">
        <v>345</v>
      </c>
      <c r="F8218" s="96">
        <v>9548000</v>
      </c>
      <c r="G8218" s="95" t="s">
        <v>345</v>
      </c>
    </row>
    <row r="8219" spans="1:7">
      <c r="A8219" s="95" t="s">
        <v>796</v>
      </c>
      <c r="D8219" s="95" t="s">
        <v>345</v>
      </c>
      <c r="F8219" s="96">
        <v>315000</v>
      </c>
      <c r="G8219" s="95" t="s">
        <v>345</v>
      </c>
    </row>
    <row r="8220" spans="1:7">
      <c r="A8220" s="95" t="s">
        <v>796</v>
      </c>
      <c r="D8220" s="95" t="s">
        <v>345</v>
      </c>
      <c r="F8220" s="96">
        <v>400000</v>
      </c>
      <c r="G8220" s="95" t="s">
        <v>345</v>
      </c>
    </row>
    <row r="8221" spans="1:7">
      <c r="A8221" s="95" t="s">
        <v>796</v>
      </c>
      <c r="D8221" s="95" t="s">
        <v>345</v>
      </c>
      <c r="F8221" s="96">
        <v>215000</v>
      </c>
      <c r="G8221" s="95" t="s">
        <v>345</v>
      </c>
    </row>
    <row r="8222" spans="1:7">
      <c r="A8222" s="95" t="s">
        <v>796</v>
      </c>
      <c r="D8222" s="95" t="s">
        <v>345</v>
      </c>
      <c r="F8222" s="96">
        <v>390710</v>
      </c>
      <c r="G8222" s="95" t="s">
        <v>345</v>
      </c>
    </row>
    <row r="8223" spans="1:7">
      <c r="A8223" s="95" t="s">
        <v>796</v>
      </c>
      <c r="D8223" s="95" t="s">
        <v>345</v>
      </c>
      <c r="F8223" s="96">
        <v>484390</v>
      </c>
      <c r="G8223" s="95" t="s">
        <v>345</v>
      </c>
    </row>
    <row r="8224" spans="1:7">
      <c r="A8224" s="95" t="s">
        <v>796</v>
      </c>
      <c r="D8224" s="95" t="s">
        <v>345</v>
      </c>
      <c r="F8224" s="96">
        <v>580350</v>
      </c>
      <c r="G8224" s="95" t="s">
        <v>345</v>
      </c>
    </row>
    <row r="8225" spans="1:7">
      <c r="A8225" s="95" t="s">
        <v>796</v>
      </c>
      <c r="D8225" s="95" t="s">
        <v>345</v>
      </c>
      <c r="F8225" s="96">
        <v>421520</v>
      </c>
      <c r="G8225" s="95" t="s">
        <v>345</v>
      </c>
    </row>
    <row r="8226" spans="1:7">
      <c r="A8226" s="95" t="s">
        <v>796</v>
      </c>
      <c r="D8226" s="95" t="s">
        <v>345</v>
      </c>
      <c r="F8226" s="96">
        <v>750000</v>
      </c>
      <c r="G8226" s="95" t="s">
        <v>345</v>
      </c>
    </row>
    <row r="8227" spans="1:7">
      <c r="A8227" s="95" t="s">
        <v>796</v>
      </c>
      <c r="D8227" s="95" t="s">
        <v>345</v>
      </c>
      <c r="F8227" s="96">
        <v>600000</v>
      </c>
      <c r="G8227" s="95" t="s">
        <v>345</v>
      </c>
    </row>
    <row r="8228" spans="1:7">
      <c r="A8228" s="95" t="s">
        <v>796</v>
      </c>
      <c r="D8228" s="95" t="s">
        <v>345</v>
      </c>
      <c r="F8228" s="96">
        <v>418740</v>
      </c>
      <c r="G8228" s="95" t="s">
        <v>345</v>
      </c>
    </row>
    <row r="8229" spans="1:7">
      <c r="A8229" s="95" t="s">
        <v>796</v>
      </c>
      <c r="D8229" s="95" t="s">
        <v>415</v>
      </c>
      <c r="F8229" s="96">
        <v>593500</v>
      </c>
      <c r="G8229" s="95" t="s">
        <v>345</v>
      </c>
    </row>
    <row r="8230" spans="1:7">
      <c r="A8230" s="95" t="s">
        <v>796</v>
      </c>
      <c r="D8230" s="95" t="s">
        <v>345</v>
      </c>
      <c r="F8230" s="96">
        <v>435600</v>
      </c>
      <c r="G8230" s="95" t="s">
        <v>345</v>
      </c>
    </row>
    <row r="8231" spans="1:7">
      <c r="A8231" s="95" t="s">
        <v>796</v>
      </c>
      <c r="D8231" s="95" t="s">
        <v>415</v>
      </c>
      <c r="F8231" s="96">
        <v>2952000</v>
      </c>
      <c r="G8231" s="95" t="s">
        <v>345</v>
      </c>
    </row>
    <row r="8232" spans="1:7">
      <c r="A8232" s="95" t="s">
        <v>796</v>
      </c>
      <c r="D8232" s="95" t="s">
        <v>415</v>
      </c>
      <c r="F8232" s="96">
        <v>362368</v>
      </c>
      <c r="G8232" s="95" t="s">
        <v>345</v>
      </c>
    </row>
    <row r="8233" spans="1:7">
      <c r="A8233" s="95" t="s">
        <v>796</v>
      </c>
      <c r="D8233" s="95" t="s">
        <v>345</v>
      </c>
      <c r="F8233" s="96">
        <v>74002000</v>
      </c>
      <c r="G8233" s="95" t="s">
        <v>345</v>
      </c>
    </row>
    <row r="8234" spans="1:7">
      <c r="A8234" s="95" t="s">
        <v>799</v>
      </c>
      <c r="D8234" s="95" t="s">
        <v>345</v>
      </c>
      <c r="E8234" s="96">
        <v>11760000</v>
      </c>
      <c r="G8234" s="95" t="s">
        <v>345</v>
      </c>
    </row>
    <row r="8235" spans="1:7">
      <c r="A8235" s="95" t="s">
        <v>1712</v>
      </c>
      <c r="D8235" s="95" t="s">
        <v>345</v>
      </c>
      <c r="E8235" s="96">
        <v>33214516</v>
      </c>
      <c r="G8235" s="95" t="s">
        <v>345</v>
      </c>
    </row>
    <row r="8236" spans="1:7">
      <c r="A8236" s="95" t="s">
        <v>800</v>
      </c>
      <c r="D8236" s="95" t="s">
        <v>345</v>
      </c>
      <c r="E8236" s="96">
        <v>33948000</v>
      </c>
      <c r="G8236" s="95" t="s">
        <v>345</v>
      </c>
    </row>
    <row r="8237" spans="1:7">
      <c r="A8237" s="95" t="s">
        <v>801</v>
      </c>
      <c r="D8237" s="95" t="s">
        <v>345</v>
      </c>
      <c r="E8237" s="96">
        <v>485000</v>
      </c>
      <c r="G8237" s="95" t="s">
        <v>345</v>
      </c>
    </row>
    <row r="8238" spans="1:7">
      <c r="A8238" s="95" t="s">
        <v>801</v>
      </c>
      <c r="D8238" s="95" t="s">
        <v>345</v>
      </c>
      <c r="E8238" s="96">
        <v>10000</v>
      </c>
      <c r="G8238" s="95" t="s">
        <v>345</v>
      </c>
    </row>
    <row r="8239" spans="1:7">
      <c r="A8239" s="95" t="s">
        <v>801</v>
      </c>
      <c r="D8239" s="95" t="s">
        <v>345</v>
      </c>
      <c r="E8239" s="96">
        <v>495000</v>
      </c>
      <c r="G8239" s="95" t="s">
        <v>345</v>
      </c>
    </row>
    <row r="8240" spans="1:7">
      <c r="A8240" s="95" t="s">
        <v>802</v>
      </c>
      <c r="D8240" s="95" t="s">
        <v>345</v>
      </c>
      <c r="E8240" s="96">
        <v>3330000</v>
      </c>
      <c r="G8240" s="95" t="s">
        <v>345</v>
      </c>
    </row>
    <row r="8241" spans="1:7">
      <c r="A8241" s="95" t="s">
        <v>803</v>
      </c>
      <c r="D8241" s="95" t="s">
        <v>345</v>
      </c>
      <c r="E8241" s="96">
        <v>51100000</v>
      </c>
      <c r="G8241" s="95" t="s">
        <v>345</v>
      </c>
    </row>
    <row r="8242" spans="1:7">
      <c r="A8242" s="95" t="s">
        <v>803</v>
      </c>
      <c r="D8242" s="95" t="s">
        <v>345</v>
      </c>
      <c r="F8242" s="96">
        <v>2080000</v>
      </c>
      <c r="G8242" s="96">
        <v>207139208</v>
      </c>
    </row>
    <row r="8243" spans="1:7">
      <c r="A8243" s="95" t="s">
        <v>807</v>
      </c>
      <c r="D8243" s="95" t="s">
        <v>345</v>
      </c>
      <c r="F8243" s="96">
        <v>600000</v>
      </c>
      <c r="G8243" s="95" t="s">
        <v>345</v>
      </c>
    </row>
    <row r="8244" spans="1:7">
      <c r="A8244" s="95" t="s">
        <v>807</v>
      </c>
      <c r="D8244" s="95" t="s">
        <v>345</v>
      </c>
      <c r="F8244" s="96">
        <v>420710</v>
      </c>
      <c r="G8244" s="95" t="s">
        <v>345</v>
      </c>
    </row>
    <row r="8245" spans="1:7">
      <c r="A8245" s="95" t="s">
        <v>807</v>
      </c>
      <c r="D8245" s="95" t="s">
        <v>345</v>
      </c>
      <c r="F8245" s="96">
        <v>750000</v>
      </c>
      <c r="G8245" s="95" t="s">
        <v>345</v>
      </c>
    </row>
    <row r="8246" spans="1:7">
      <c r="A8246" s="95" t="s">
        <v>807</v>
      </c>
      <c r="D8246" s="95" t="s">
        <v>345</v>
      </c>
      <c r="F8246" s="96">
        <v>434480</v>
      </c>
      <c r="G8246" s="95" t="s">
        <v>345</v>
      </c>
    </row>
    <row r="8247" spans="1:7">
      <c r="A8247" s="95" t="s">
        <v>807</v>
      </c>
      <c r="D8247" s="95" t="s">
        <v>345</v>
      </c>
      <c r="F8247" s="96">
        <v>218694</v>
      </c>
      <c r="G8247" s="95" t="s">
        <v>345</v>
      </c>
    </row>
    <row r="8248" spans="1:7">
      <c r="A8248" s="95" t="s">
        <v>807</v>
      </c>
      <c r="D8248" s="95" t="s">
        <v>345</v>
      </c>
      <c r="F8248" s="96">
        <v>434480</v>
      </c>
      <c r="G8248" s="95" t="s">
        <v>345</v>
      </c>
    </row>
    <row r="8249" spans="1:7">
      <c r="A8249" s="95" t="s">
        <v>807</v>
      </c>
      <c r="D8249" s="95" t="s">
        <v>345</v>
      </c>
      <c r="F8249" s="96">
        <v>590400</v>
      </c>
      <c r="G8249" s="95" t="s">
        <v>345</v>
      </c>
    </row>
    <row r="8250" spans="1:7">
      <c r="A8250" s="95" t="s">
        <v>807</v>
      </c>
      <c r="D8250" s="95" t="s">
        <v>345</v>
      </c>
      <c r="F8250" s="96">
        <v>360213</v>
      </c>
      <c r="G8250" s="95" t="s">
        <v>345</v>
      </c>
    </row>
    <row r="8251" spans="1:7">
      <c r="A8251" s="95" t="s">
        <v>812</v>
      </c>
      <c r="D8251" s="95" t="s">
        <v>345</v>
      </c>
      <c r="E8251" s="96">
        <v>53890000</v>
      </c>
      <c r="G8251" s="95" t="s">
        <v>345</v>
      </c>
    </row>
    <row r="8252" spans="1:7">
      <c r="A8252" s="95" t="s">
        <v>813</v>
      </c>
      <c r="D8252" s="95" t="s">
        <v>345</v>
      </c>
      <c r="E8252" s="96">
        <v>74002000</v>
      </c>
      <c r="G8252" s="95" t="s">
        <v>345</v>
      </c>
    </row>
    <row r="8253" spans="1:7">
      <c r="A8253" s="95" t="s">
        <v>814</v>
      </c>
      <c r="D8253" s="95" t="s">
        <v>345</v>
      </c>
      <c r="E8253" s="96">
        <v>27628000</v>
      </c>
      <c r="G8253" s="95" t="s">
        <v>345</v>
      </c>
    </row>
    <row r="8254" spans="1:7">
      <c r="A8254" s="95" t="s">
        <v>814</v>
      </c>
      <c r="D8254" s="95" t="s">
        <v>345</v>
      </c>
      <c r="F8254" s="96">
        <v>1667000</v>
      </c>
      <c r="G8254" s="95" t="s">
        <v>345</v>
      </c>
    </row>
    <row r="8255" spans="1:7">
      <c r="A8255" s="95" t="s">
        <v>814</v>
      </c>
      <c r="D8255" s="95" t="s">
        <v>345</v>
      </c>
      <c r="F8255" s="96">
        <v>12000</v>
      </c>
      <c r="G8255" s="95" t="s">
        <v>345</v>
      </c>
    </row>
    <row r="8256" spans="1:7">
      <c r="A8256" s="95" t="s">
        <v>815</v>
      </c>
      <c r="D8256" s="95" t="s">
        <v>345</v>
      </c>
      <c r="E8256" s="96">
        <v>8420000</v>
      </c>
      <c r="G8256" s="95" t="s">
        <v>345</v>
      </c>
    </row>
    <row r="8257" spans="1:7">
      <c r="A8257" s="95" t="s">
        <v>816</v>
      </c>
      <c r="D8257" s="95" t="s">
        <v>345</v>
      </c>
      <c r="E8257" s="96">
        <v>9548000</v>
      </c>
      <c r="G8257" s="95" t="s">
        <v>345</v>
      </c>
    </row>
    <row r="8258" spans="1:7">
      <c r="A8258" s="95" t="s">
        <v>816</v>
      </c>
      <c r="D8258" s="95" t="s">
        <v>345</v>
      </c>
      <c r="F8258" s="96">
        <v>770000</v>
      </c>
      <c r="G8258" s="95" t="s">
        <v>345</v>
      </c>
    </row>
    <row r="8259" spans="1:7">
      <c r="A8259" s="95" t="s">
        <v>817</v>
      </c>
      <c r="D8259" s="95" t="s">
        <v>345</v>
      </c>
      <c r="E8259" s="96">
        <v>1141000</v>
      </c>
      <c r="G8259" s="95" t="s">
        <v>345</v>
      </c>
    </row>
    <row r="8260" spans="1:7">
      <c r="A8260" s="95" t="s">
        <v>817</v>
      </c>
      <c r="D8260" s="95" t="s">
        <v>345</v>
      </c>
      <c r="E8260" s="96">
        <v>2080000</v>
      </c>
      <c r="G8260" s="95" t="s">
        <v>345</v>
      </c>
    </row>
    <row r="8261" spans="1:7">
      <c r="A8261" s="95" t="s">
        <v>817</v>
      </c>
      <c r="D8261" s="95" t="s">
        <v>345</v>
      </c>
      <c r="F8261" s="96">
        <v>104000</v>
      </c>
      <c r="G8261" s="96">
        <v>36792185</v>
      </c>
    </row>
    <row r="8262" spans="1:7">
      <c r="A8262" s="95" t="s">
        <v>821</v>
      </c>
      <c r="D8262" s="95" t="s">
        <v>345</v>
      </c>
      <c r="F8262" s="96">
        <v>520320</v>
      </c>
      <c r="G8262" s="95" t="s">
        <v>345</v>
      </c>
    </row>
    <row r="8263" spans="1:7">
      <c r="A8263" s="95" t="s">
        <v>821</v>
      </c>
      <c r="D8263" s="95" t="s">
        <v>345</v>
      </c>
      <c r="F8263" s="96">
        <v>529619</v>
      </c>
      <c r="G8263" s="95" t="s">
        <v>345</v>
      </c>
    </row>
    <row r="8264" spans="1:7">
      <c r="A8264" s="95" t="s">
        <v>821</v>
      </c>
      <c r="D8264" s="95" t="s">
        <v>345</v>
      </c>
      <c r="F8264" s="96">
        <v>750000</v>
      </c>
      <c r="G8264" s="95" t="s">
        <v>345</v>
      </c>
    </row>
    <row r="8265" spans="1:7">
      <c r="A8265" s="95" t="s">
        <v>821</v>
      </c>
      <c r="D8265" s="95" t="s">
        <v>345</v>
      </c>
      <c r="F8265" s="96">
        <v>133677</v>
      </c>
      <c r="G8265" s="95" t="s">
        <v>345</v>
      </c>
    </row>
    <row r="8266" spans="1:7">
      <c r="A8266" s="95" t="s">
        <v>821</v>
      </c>
      <c r="D8266" s="95" t="s">
        <v>345</v>
      </c>
      <c r="F8266" s="96">
        <v>186439</v>
      </c>
      <c r="G8266" s="95" t="s">
        <v>345</v>
      </c>
    </row>
    <row r="8267" spans="1:7">
      <c r="A8267" s="95" t="s">
        <v>821</v>
      </c>
      <c r="D8267" s="95" t="s">
        <v>345</v>
      </c>
      <c r="F8267" s="96">
        <v>309960</v>
      </c>
      <c r="G8267" s="95" t="s">
        <v>345</v>
      </c>
    </row>
    <row r="8268" spans="1:7">
      <c r="A8268" s="95" t="s">
        <v>821</v>
      </c>
      <c r="D8268" s="95" t="s">
        <v>345</v>
      </c>
      <c r="F8268" s="96">
        <v>540000</v>
      </c>
      <c r="G8268" s="95" t="s">
        <v>345</v>
      </c>
    </row>
    <row r="8269" spans="1:7">
      <c r="A8269" s="95" t="s">
        <v>821</v>
      </c>
      <c r="D8269" s="95" t="s">
        <v>345</v>
      </c>
      <c r="F8269" s="96">
        <v>378000</v>
      </c>
      <c r="G8269" s="95" t="s">
        <v>345</v>
      </c>
    </row>
    <row r="8270" spans="1:7">
      <c r="A8270" s="95" t="s">
        <v>821</v>
      </c>
      <c r="D8270" s="95" t="s">
        <v>345</v>
      </c>
      <c r="F8270" s="96">
        <v>540000</v>
      </c>
      <c r="G8270" s="95" t="s">
        <v>345</v>
      </c>
    </row>
    <row r="8271" spans="1:7">
      <c r="A8271" s="95" t="s">
        <v>823</v>
      </c>
      <c r="D8271" s="95" t="s">
        <v>345</v>
      </c>
      <c r="E8271" s="96">
        <v>104000</v>
      </c>
      <c r="G8271" s="96">
        <v>40576200</v>
      </c>
    </row>
    <row r="8272" spans="1:7">
      <c r="A8272" s="95" t="s">
        <v>830</v>
      </c>
      <c r="D8272" s="95" t="s">
        <v>345</v>
      </c>
      <c r="F8272" s="96">
        <v>2046000</v>
      </c>
      <c r="G8272" s="95" t="s">
        <v>345</v>
      </c>
    </row>
    <row r="8273" spans="1:7">
      <c r="A8273" s="95" t="s">
        <v>830</v>
      </c>
      <c r="D8273" s="95" t="s">
        <v>345</v>
      </c>
      <c r="F8273" s="96">
        <v>750000</v>
      </c>
      <c r="G8273" s="95" t="s">
        <v>345</v>
      </c>
    </row>
    <row r="8274" spans="1:7">
      <c r="A8274" s="95" t="s">
        <v>830</v>
      </c>
      <c r="D8274" s="95" t="s">
        <v>345</v>
      </c>
      <c r="F8274" s="96">
        <v>634307</v>
      </c>
      <c r="G8274" s="95" t="s">
        <v>345</v>
      </c>
    </row>
    <row r="8275" spans="1:7">
      <c r="A8275" s="95" t="s">
        <v>830</v>
      </c>
      <c r="D8275" s="95" t="s">
        <v>345</v>
      </c>
      <c r="F8275" s="96">
        <v>807648</v>
      </c>
      <c r="G8275" s="95" t="s">
        <v>345</v>
      </c>
    </row>
    <row r="8276" spans="1:7">
      <c r="A8276" s="95" t="s">
        <v>830</v>
      </c>
      <c r="D8276" s="95" t="s">
        <v>345</v>
      </c>
      <c r="F8276" s="96">
        <v>95163</v>
      </c>
      <c r="G8276" s="95" t="s">
        <v>345</v>
      </c>
    </row>
    <row r="8277" spans="1:7">
      <c r="A8277" s="95" t="s">
        <v>830</v>
      </c>
      <c r="D8277" s="95" t="s">
        <v>345</v>
      </c>
      <c r="F8277" s="96">
        <v>1120017</v>
      </c>
      <c r="G8277" s="95" t="s">
        <v>345</v>
      </c>
    </row>
    <row r="8278" spans="1:7">
      <c r="A8278" s="95" t="s">
        <v>830</v>
      </c>
      <c r="D8278" s="95" t="s">
        <v>345</v>
      </c>
      <c r="F8278" s="96">
        <v>590400</v>
      </c>
      <c r="G8278" s="95" t="s">
        <v>345</v>
      </c>
    </row>
    <row r="8279" spans="1:7">
      <c r="A8279" s="95" t="s">
        <v>830</v>
      </c>
      <c r="D8279" s="95" t="s">
        <v>345</v>
      </c>
      <c r="F8279" s="96">
        <v>535779</v>
      </c>
      <c r="G8279" s="95" t="s">
        <v>345</v>
      </c>
    </row>
    <row r="8280" spans="1:7">
      <c r="A8280" s="95" t="s">
        <v>830</v>
      </c>
      <c r="D8280" s="95" t="s">
        <v>345</v>
      </c>
      <c r="F8280" s="96">
        <v>600000</v>
      </c>
      <c r="G8280" s="95" t="s">
        <v>345</v>
      </c>
    </row>
    <row r="8281" spans="1:7">
      <c r="A8281" s="95" t="s">
        <v>833</v>
      </c>
      <c r="D8281" s="95" t="s">
        <v>345</v>
      </c>
      <c r="F8281" s="96">
        <v>500000</v>
      </c>
      <c r="G8281" s="95" t="s">
        <v>345</v>
      </c>
    </row>
    <row r="8282" spans="1:7">
      <c r="A8282" s="95" t="s">
        <v>834</v>
      </c>
      <c r="D8282" s="95" t="s">
        <v>345</v>
      </c>
      <c r="F8282" s="96">
        <v>975000</v>
      </c>
      <c r="G8282" s="95" t="s">
        <v>345</v>
      </c>
    </row>
    <row r="8283" spans="1:7">
      <c r="A8283" s="95" t="s">
        <v>834</v>
      </c>
      <c r="D8283" s="95" t="s">
        <v>345</v>
      </c>
      <c r="F8283" s="96">
        <v>975000</v>
      </c>
      <c r="G8283" s="96">
        <v>50205514</v>
      </c>
    </row>
    <row r="8284" spans="1:7">
      <c r="A8284" s="95" t="s">
        <v>838</v>
      </c>
      <c r="D8284" s="95" t="s">
        <v>345</v>
      </c>
      <c r="F8284" s="96">
        <v>1848000</v>
      </c>
      <c r="G8284" s="95" t="s">
        <v>345</v>
      </c>
    </row>
    <row r="8285" spans="1:7">
      <c r="A8285" s="95" t="s">
        <v>838</v>
      </c>
      <c r="D8285" s="95" t="s">
        <v>345</v>
      </c>
      <c r="F8285" s="96">
        <v>2169300</v>
      </c>
      <c r="G8285" s="95" t="s">
        <v>345</v>
      </c>
    </row>
    <row r="8286" spans="1:7">
      <c r="A8286" s="95" t="s">
        <v>838</v>
      </c>
      <c r="D8286" s="95" t="s">
        <v>345</v>
      </c>
      <c r="F8286" s="96">
        <v>534480</v>
      </c>
      <c r="G8286" s="95" t="s">
        <v>345</v>
      </c>
    </row>
    <row r="8287" spans="1:7">
      <c r="A8287" s="95" t="s">
        <v>838</v>
      </c>
      <c r="D8287" s="95" t="s">
        <v>345</v>
      </c>
      <c r="F8287" s="96">
        <v>534480</v>
      </c>
      <c r="G8287" s="95" t="s">
        <v>345</v>
      </c>
    </row>
    <row r="8288" spans="1:7">
      <c r="A8288" s="95" t="s">
        <v>838</v>
      </c>
      <c r="D8288" s="95" t="s">
        <v>345</v>
      </c>
      <c r="F8288" s="96">
        <v>634480</v>
      </c>
      <c r="G8288" s="95" t="s">
        <v>345</v>
      </c>
    </row>
    <row r="8289" spans="1:7">
      <c r="A8289" s="95" t="s">
        <v>838</v>
      </c>
      <c r="D8289" s="95" t="s">
        <v>345</v>
      </c>
      <c r="F8289" s="96">
        <v>496920</v>
      </c>
      <c r="G8289" s="95" t="s">
        <v>345</v>
      </c>
    </row>
    <row r="8290" spans="1:7">
      <c r="A8290" s="95" t="s">
        <v>838</v>
      </c>
      <c r="D8290" s="95" t="s">
        <v>345</v>
      </c>
      <c r="F8290" s="96">
        <v>1184400</v>
      </c>
      <c r="G8290" s="95" t="s">
        <v>345</v>
      </c>
    </row>
    <row r="8291" spans="1:7">
      <c r="A8291" s="95" t="s">
        <v>838</v>
      </c>
      <c r="D8291" s="95" t="s">
        <v>345</v>
      </c>
      <c r="F8291" s="96">
        <v>302020</v>
      </c>
      <c r="G8291" s="95" t="s">
        <v>345</v>
      </c>
    </row>
    <row r="8292" spans="1:7">
      <c r="A8292" s="95" t="s">
        <v>838</v>
      </c>
      <c r="D8292" s="95" t="s">
        <v>345</v>
      </c>
      <c r="F8292" s="96">
        <v>1180800</v>
      </c>
      <c r="G8292" s="95" t="s">
        <v>345</v>
      </c>
    </row>
    <row r="8293" spans="1:7">
      <c r="A8293" s="95" t="s">
        <v>838</v>
      </c>
      <c r="D8293" s="95" t="s">
        <v>345</v>
      </c>
      <c r="F8293" s="96">
        <v>540000</v>
      </c>
      <c r="G8293" s="95" t="s">
        <v>345</v>
      </c>
    </row>
    <row r="8294" spans="1:7">
      <c r="A8294" s="95" t="s">
        <v>841</v>
      </c>
      <c r="D8294" s="95" t="s">
        <v>345</v>
      </c>
      <c r="E8294" s="96">
        <v>2169300</v>
      </c>
      <c r="G8294" s="96">
        <v>57461094</v>
      </c>
    </row>
    <row r="8295" spans="1:7">
      <c r="A8295" s="95" t="s">
        <v>843</v>
      </c>
      <c r="D8295" s="95" t="s">
        <v>345</v>
      </c>
      <c r="F8295" s="96">
        <v>3616200</v>
      </c>
      <c r="G8295" s="95" t="s">
        <v>345</v>
      </c>
    </row>
    <row r="8296" spans="1:7">
      <c r="A8296" s="95" t="s">
        <v>845</v>
      </c>
      <c r="D8296" s="95" t="s">
        <v>345</v>
      </c>
      <c r="F8296" s="96">
        <v>36000</v>
      </c>
      <c r="G8296" s="95" t="s">
        <v>345</v>
      </c>
    </row>
    <row r="8297" spans="1:7">
      <c r="A8297" s="95" t="s">
        <v>845</v>
      </c>
      <c r="D8297" s="95" t="s">
        <v>345</v>
      </c>
      <c r="F8297" s="96">
        <v>295200</v>
      </c>
      <c r="G8297" s="95" t="s">
        <v>345</v>
      </c>
    </row>
    <row r="8298" spans="1:7">
      <c r="A8298" s="95" t="s">
        <v>845</v>
      </c>
      <c r="D8298" s="95" t="s">
        <v>345</v>
      </c>
      <c r="F8298" s="96">
        <v>138180</v>
      </c>
      <c r="G8298" s="95" t="s">
        <v>345</v>
      </c>
    </row>
    <row r="8299" spans="1:7">
      <c r="A8299" s="95" t="s">
        <v>845</v>
      </c>
      <c r="D8299" s="95" t="s">
        <v>345</v>
      </c>
      <c r="F8299" s="96">
        <v>648000</v>
      </c>
      <c r="G8299" s="96">
        <v>62194674</v>
      </c>
    </row>
    <row r="8300" spans="1:7">
      <c r="A8300" s="95" t="s">
        <v>849</v>
      </c>
      <c r="D8300" s="95" t="s">
        <v>345</v>
      </c>
      <c r="F8300" s="96">
        <v>686016</v>
      </c>
      <c r="G8300" s="95" t="s">
        <v>345</v>
      </c>
    </row>
    <row r="8301" spans="1:7">
      <c r="A8301" s="95" t="s">
        <v>849</v>
      </c>
      <c r="D8301" s="95" t="s">
        <v>345</v>
      </c>
      <c r="F8301" s="96">
        <v>361252</v>
      </c>
      <c r="G8301" s="96">
        <v>63241942</v>
      </c>
    </row>
    <row r="8302" spans="1:7">
      <c r="A8302" s="95" t="s">
        <v>854</v>
      </c>
      <c r="D8302" s="95" t="s">
        <v>345</v>
      </c>
      <c r="E8302" s="96">
        <v>1000000</v>
      </c>
      <c r="G8302" s="95" t="s">
        <v>345</v>
      </c>
    </row>
    <row r="8303" spans="1:7">
      <c r="A8303" s="95" t="s">
        <v>854</v>
      </c>
      <c r="D8303" s="95" t="s">
        <v>345</v>
      </c>
      <c r="E8303" s="96">
        <v>1000000</v>
      </c>
      <c r="G8303" s="95" t="s">
        <v>345</v>
      </c>
    </row>
    <row r="8304" spans="1:7">
      <c r="A8304" s="95" t="s">
        <v>854</v>
      </c>
      <c r="D8304" s="95" t="s">
        <v>345</v>
      </c>
      <c r="E8304" s="96">
        <v>75000</v>
      </c>
      <c r="G8304" s="95" t="s">
        <v>345</v>
      </c>
    </row>
    <row r="8305" spans="1:7">
      <c r="A8305" s="95" t="s">
        <v>1948</v>
      </c>
      <c r="D8305" s="95" t="s">
        <v>345</v>
      </c>
      <c r="F8305" s="96">
        <v>10000</v>
      </c>
      <c r="G8305" s="95" t="s">
        <v>345</v>
      </c>
    </row>
    <row r="8306" spans="1:7">
      <c r="A8306" s="95" t="s">
        <v>857</v>
      </c>
      <c r="D8306" s="95" t="s">
        <v>345</v>
      </c>
      <c r="F8306" s="96">
        <v>600000</v>
      </c>
      <c r="G8306" s="95" t="s">
        <v>345</v>
      </c>
    </row>
    <row r="8307" spans="1:7">
      <c r="A8307" s="95" t="s">
        <v>857</v>
      </c>
      <c r="D8307" s="95" t="s">
        <v>345</v>
      </c>
      <c r="F8307" s="96">
        <v>477350</v>
      </c>
      <c r="G8307" s="95" t="s">
        <v>345</v>
      </c>
    </row>
    <row r="8308" spans="1:7">
      <c r="A8308" s="95" t="s">
        <v>857</v>
      </c>
      <c r="D8308" s="95" t="s">
        <v>345</v>
      </c>
      <c r="F8308" s="96">
        <v>289160</v>
      </c>
      <c r="G8308" s="95" t="s">
        <v>345</v>
      </c>
    </row>
    <row r="8309" spans="1:7">
      <c r="A8309" s="95" t="s">
        <v>857</v>
      </c>
      <c r="D8309" s="95" t="s">
        <v>345</v>
      </c>
      <c r="F8309" s="96">
        <v>405890</v>
      </c>
      <c r="G8309" s="95" t="s">
        <v>345</v>
      </c>
    </row>
    <row r="8310" spans="1:7">
      <c r="A8310" s="95" t="s">
        <v>857</v>
      </c>
      <c r="D8310" s="95" t="s">
        <v>345</v>
      </c>
      <c r="F8310" s="96">
        <v>1046199</v>
      </c>
      <c r="G8310" s="95" t="s">
        <v>345</v>
      </c>
    </row>
    <row r="8311" spans="1:7">
      <c r="A8311" s="95" t="s">
        <v>2962</v>
      </c>
      <c r="D8311" s="95" t="s">
        <v>415</v>
      </c>
      <c r="E8311" s="96">
        <v>-20000</v>
      </c>
      <c r="G8311" s="95" t="s">
        <v>345</v>
      </c>
    </row>
    <row r="8312" spans="1:7">
      <c r="A8312" s="95" t="s">
        <v>2963</v>
      </c>
      <c r="D8312" s="95" t="s">
        <v>415</v>
      </c>
      <c r="E8312" s="96">
        <v>-20000</v>
      </c>
      <c r="G8312" s="96">
        <v>64035541</v>
      </c>
    </row>
    <row r="8313" spans="1:7">
      <c r="A8313" s="95" t="s">
        <v>862</v>
      </c>
      <c r="D8313" s="95" t="s">
        <v>345</v>
      </c>
      <c r="E8313" s="96">
        <v>3616200</v>
      </c>
      <c r="G8313" s="95" t="s">
        <v>345</v>
      </c>
    </row>
    <row r="8314" spans="1:7">
      <c r="A8314" s="95" t="s">
        <v>864</v>
      </c>
      <c r="D8314" s="95" t="s">
        <v>345</v>
      </c>
      <c r="F8314" s="96">
        <v>179974</v>
      </c>
      <c r="G8314" s="95" t="s">
        <v>345</v>
      </c>
    </row>
    <row r="8315" spans="1:7">
      <c r="A8315" s="95" t="s">
        <v>864</v>
      </c>
      <c r="D8315" s="95" t="s">
        <v>345</v>
      </c>
      <c r="F8315" s="96">
        <v>290733</v>
      </c>
      <c r="G8315" s="95" t="s">
        <v>345</v>
      </c>
    </row>
    <row r="8316" spans="1:7">
      <c r="A8316" s="95" t="s">
        <v>864</v>
      </c>
      <c r="D8316" s="95" t="s">
        <v>345</v>
      </c>
      <c r="F8316" s="96">
        <v>186150</v>
      </c>
      <c r="G8316" s="96">
        <v>61076198</v>
      </c>
    </row>
    <row r="8317" spans="1:7">
      <c r="A8317" s="95" t="s">
        <v>871</v>
      </c>
      <c r="D8317" s="95" t="s">
        <v>345</v>
      </c>
      <c r="F8317" s="96">
        <v>257287</v>
      </c>
      <c r="G8317" s="95" t="s">
        <v>345</v>
      </c>
    </row>
    <row r="8318" spans="1:7">
      <c r="A8318" s="95" t="s">
        <v>871</v>
      </c>
      <c r="D8318" s="95" t="s">
        <v>345</v>
      </c>
      <c r="F8318" s="96">
        <v>709829</v>
      </c>
      <c r="G8318" s="95" t="s">
        <v>345</v>
      </c>
    </row>
    <row r="8319" spans="1:7">
      <c r="A8319" s="95" t="s">
        <v>871</v>
      </c>
      <c r="D8319" s="95" t="s">
        <v>345</v>
      </c>
      <c r="F8319" s="96">
        <v>740250</v>
      </c>
      <c r="G8319" s="95" t="s">
        <v>345</v>
      </c>
    </row>
    <row r="8320" spans="1:7">
      <c r="A8320" s="95" t="s">
        <v>871</v>
      </c>
      <c r="D8320" s="95" t="s">
        <v>345</v>
      </c>
      <c r="F8320" s="96">
        <v>845109</v>
      </c>
      <c r="G8320" s="95" t="s">
        <v>345</v>
      </c>
    </row>
    <row r="8321" spans="1:7">
      <c r="A8321" s="95" t="s">
        <v>871</v>
      </c>
      <c r="D8321" s="95" t="s">
        <v>345</v>
      </c>
      <c r="F8321" s="96">
        <v>15000</v>
      </c>
      <c r="G8321" s="96">
        <v>63643673</v>
      </c>
    </row>
    <row r="8322" spans="1:7">
      <c r="A8322" s="95" t="s">
        <v>874</v>
      </c>
      <c r="D8322" s="95" t="s">
        <v>345</v>
      </c>
      <c r="F8322" s="96">
        <v>667800</v>
      </c>
      <c r="G8322" s="95" t="s">
        <v>345</v>
      </c>
    </row>
    <row r="8323" spans="1:7">
      <c r="A8323" s="95" t="s">
        <v>876</v>
      </c>
      <c r="D8323" s="95" t="s">
        <v>345</v>
      </c>
      <c r="F8323" s="96">
        <v>1197154</v>
      </c>
      <c r="G8323" s="95" t="s">
        <v>345</v>
      </c>
    </row>
    <row r="8324" spans="1:7">
      <c r="A8324" s="95" t="s">
        <v>876</v>
      </c>
      <c r="D8324" s="95" t="s">
        <v>345</v>
      </c>
      <c r="F8324" s="96">
        <v>413280</v>
      </c>
      <c r="G8324" s="95" t="s">
        <v>345</v>
      </c>
    </row>
    <row r="8325" spans="1:7">
      <c r="A8325" s="95" t="s">
        <v>876</v>
      </c>
      <c r="D8325" s="95" t="s">
        <v>345</v>
      </c>
      <c r="F8325" s="96">
        <v>198000</v>
      </c>
      <c r="G8325" s="95" t="s">
        <v>345</v>
      </c>
    </row>
    <row r="8326" spans="1:7">
      <c r="A8326" s="95" t="s">
        <v>877</v>
      </c>
      <c r="D8326" s="95" t="s">
        <v>345</v>
      </c>
      <c r="F8326" s="96">
        <v>510000</v>
      </c>
      <c r="G8326" s="96">
        <v>66629907</v>
      </c>
    </row>
    <row r="8327" spans="1:7">
      <c r="A8327" s="95" t="s">
        <v>880</v>
      </c>
      <c r="D8327" s="95" t="s">
        <v>345</v>
      </c>
      <c r="F8327" s="96">
        <v>384480</v>
      </c>
      <c r="G8327" s="95" t="s">
        <v>345</v>
      </c>
    </row>
    <row r="8328" spans="1:7">
      <c r="A8328" s="95" t="s">
        <v>880</v>
      </c>
      <c r="D8328" s="95" t="s">
        <v>345</v>
      </c>
      <c r="F8328" s="96">
        <v>327460</v>
      </c>
      <c r="G8328" s="95" t="s">
        <v>345</v>
      </c>
    </row>
    <row r="8329" spans="1:7">
      <c r="A8329" s="95" t="s">
        <v>880</v>
      </c>
      <c r="D8329" s="95" t="s">
        <v>345</v>
      </c>
      <c r="F8329" s="96">
        <v>24675</v>
      </c>
      <c r="G8329" s="95" t="s">
        <v>345</v>
      </c>
    </row>
    <row r="8330" spans="1:7">
      <c r="A8330" s="95" t="s">
        <v>880</v>
      </c>
      <c r="D8330" s="95" t="s">
        <v>345</v>
      </c>
      <c r="F8330" s="96">
        <v>279230</v>
      </c>
      <c r="G8330" s="95" t="s">
        <v>345</v>
      </c>
    </row>
    <row r="8331" spans="1:7">
      <c r="A8331" s="95" t="s">
        <v>883</v>
      </c>
      <c r="D8331" s="95" t="s">
        <v>345</v>
      </c>
      <c r="E8331" s="96">
        <v>1848000</v>
      </c>
      <c r="G8331" s="96">
        <v>65797752</v>
      </c>
    </row>
    <row r="8332" spans="1:7">
      <c r="A8332" s="95" t="s">
        <v>886</v>
      </c>
      <c r="D8332" s="95" t="s">
        <v>345</v>
      </c>
      <c r="F8332" s="96">
        <v>764760</v>
      </c>
      <c r="G8332" s="95" t="s">
        <v>345</v>
      </c>
    </row>
    <row r="8333" spans="1:7">
      <c r="A8333" s="95" t="s">
        <v>889</v>
      </c>
      <c r="D8333" s="95" t="s">
        <v>345</v>
      </c>
      <c r="E8333" s="96">
        <v>667800</v>
      </c>
      <c r="G8333" s="96">
        <v>65894712</v>
      </c>
    </row>
    <row r="8334" spans="1:7">
      <c r="A8334" s="95" t="s">
        <v>896</v>
      </c>
      <c r="D8334" s="95" t="s">
        <v>345</v>
      </c>
      <c r="F8334" s="96">
        <v>434480</v>
      </c>
      <c r="G8334" s="95" t="s">
        <v>345</v>
      </c>
    </row>
    <row r="8335" spans="1:7">
      <c r="A8335" s="95" t="s">
        <v>896</v>
      </c>
      <c r="D8335" s="95" t="s">
        <v>345</v>
      </c>
      <c r="F8335" s="96">
        <v>398827</v>
      </c>
      <c r="G8335" s="95" t="s">
        <v>345</v>
      </c>
    </row>
    <row r="8336" spans="1:7">
      <c r="A8336" s="95" t="s">
        <v>898</v>
      </c>
      <c r="D8336" s="95" t="s">
        <v>345</v>
      </c>
      <c r="E8336" s="96">
        <v>2046000</v>
      </c>
      <c r="G8336" s="96">
        <v>64682019</v>
      </c>
    </row>
    <row r="8337" spans="1:7">
      <c r="A8337" s="95" t="s">
        <v>901</v>
      </c>
      <c r="D8337" s="95" t="s">
        <v>345</v>
      </c>
      <c r="F8337" s="96">
        <v>534480</v>
      </c>
      <c r="G8337" s="95" t="s">
        <v>345</v>
      </c>
    </row>
    <row r="8338" spans="1:7">
      <c r="A8338" s="95" t="s">
        <v>901</v>
      </c>
      <c r="D8338" s="95" t="s">
        <v>345</v>
      </c>
      <c r="F8338" s="96">
        <v>444150</v>
      </c>
      <c r="G8338" s="95" t="s">
        <v>345</v>
      </c>
    </row>
    <row r="8339" spans="1:7">
      <c r="A8339" s="95" t="s">
        <v>901</v>
      </c>
      <c r="D8339" s="95" t="s">
        <v>345</v>
      </c>
      <c r="F8339" s="96">
        <v>492000</v>
      </c>
      <c r="G8339" s="95" t="s">
        <v>345</v>
      </c>
    </row>
    <row r="8340" spans="1:7">
      <c r="A8340" s="95" t="s">
        <v>904</v>
      </c>
      <c r="D8340" s="95" t="s">
        <v>345</v>
      </c>
      <c r="E8340" s="96">
        <v>490000</v>
      </c>
      <c r="G8340" s="96">
        <v>65662649</v>
      </c>
    </row>
    <row r="8341" spans="1:7">
      <c r="A8341" s="95" t="s">
        <v>906</v>
      </c>
      <c r="D8341" s="95" t="s">
        <v>345</v>
      </c>
      <c r="F8341" s="96">
        <v>1706600</v>
      </c>
      <c r="G8341" s="95" t="s">
        <v>345</v>
      </c>
    </row>
    <row r="8342" spans="1:7">
      <c r="A8342" s="95" t="s">
        <v>910</v>
      </c>
      <c r="D8342" s="95" t="s">
        <v>345</v>
      </c>
      <c r="F8342" s="96">
        <v>434480</v>
      </c>
      <c r="G8342" s="95" t="s">
        <v>345</v>
      </c>
    </row>
    <row r="8343" spans="1:7">
      <c r="A8343" s="95" t="s">
        <v>910</v>
      </c>
      <c r="D8343" s="95" t="s">
        <v>345</v>
      </c>
      <c r="F8343" s="96">
        <v>4025940</v>
      </c>
      <c r="G8343" s="95" t="s">
        <v>345</v>
      </c>
    </row>
    <row r="8344" spans="1:7">
      <c r="A8344" s="95" t="s">
        <v>910</v>
      </c>
      <c r="D8344" s="95" t="s">
        <v>345</v>
      </c>
      <c r="F8344" s="96">
        <v>540000</v>
      </c>
      <c r="G8344" s="95" t="s">
        <v>345</v>
      </c>
    </row>
    <row r="8345" spans="1:7">
      <c r="A8345" s="95" t="s">
        <v>2956</v>
      </c>
      <c r="D8345" s="95" t="s">
        <v>345</v>
      </c>
      <c r="F8345" s="96">
        <v>5834130</v>
      </c>
      <c r="G8345" s="95" t="s">
        <v>345</v>
      </c>
    </row>
    <row r="8346" spans="1:7">
      <c r="A8346" s="95" t="s">
        <v>2956</v>
      </c>
      <c r="D8346" s="95" t="s">
        <v>345</v>
      </c>
      <c r="F8346" s="96">
        <v>4669630</v>
      </c>
      <c r="G8346" s="95" t="s">
        <v>345</v>
      </c>
    </row>
    <row r="8347" spans="1:7">
      <c r="A8347" s="95" t="s">
        <v>2956</v>
      </c>
      <c r="D8347" s="95" t="s">
        <v>345</v>
      </c>
      <c r="F8347" s="96">
        <v>537670</v>
      </c>
      <c r="G8347" s="95" t="s">
        <v>345</v>
      </c>
    </row>
    <row r="8348" spans="1:7">
      <c r="A8348" s="95" t="s">
        <v>2956</v>
      </c>
      <c r="D8348" s="95" t="s">
        <v>345</v>
      </c>
      <c r="F8348" s="96">
        <v>1063930</v>
      </c>
      <c r="G8348" s="95" t="s">
        <v>345</v>
      </c>
    </row>
    <row r="8349" spans="1:7">
      <c r="A8349" s="95" t="s">
        <v>2956</v>
      </c>
      <c r="D8349" s="95" t="s">
        <v>345</v>
      </c>
      <c r="F8349" s="96">
        <v>169240</v>
      </c>
      <c r="G8349" s="95" t="s">
        <v>345</v>
      </c>
    </row>
    <row r="8350" spans="1:7">
      <c r="A8350" s="95" t="s">
        <v>2964</v>
      </c>
      <c r="D8350" s="95" t="s">
        <v>9315</v>
      </c>
      <c r="E8350" s="96">
        <v>15000</v>
      </c>
      <c r="G8350" s="95" t="s">
        <v>345</v>
      </c>
    </row>
    <row r="8351" spans="1:7">
      <c r="A8351" s="95" t="s">
        <v>2965</v>
      </c>
      <c r="D8351" s="95" t="s">
        <v>345</v>
      </c>
      <c r="E8351" s="96">
        <v>19180</v>
      </c>
      <c r="G8351" s="95" t="s">
        <v>345</v>
      </c>
    </row>
    <row r="8352" spans="1:7">
      <c r="A8352" s="95" t="s">
        <v>2965</v>
      </c>
      <c r="D8352" s="95" t="s">
        <v>345</v>
      </c>
      <c r="F8352" s="96">
        <v>19180</v>
      </c>
      <c r="G8352" s="96">
        <v>84629269</v>
      </c>
    </row>
    <row r="8353" spans="1:7">
      <c r="A8353" s="95" t="s">
        <v>396</v>
      </c>
      <c r="D8353" s="95" t="s">
        <v>345</v>
      </c>
      <c r="E8353" s="96">
        <v>453598556</v>
      </c>
      <c r="F8353" s="96">
        <v>465884945</v>
      </c>
      <c r="G8353" s="95" t="s">
        <v>345</v>
      </c>
    </row>
    <row r="8354" spans="1:7">
      <c r="A8354" s="95" t="s">
        <v>397</v>
      </c>
      <c r="D8354" s="95" t="s">
        <v>345</v>
      </c>
      <c r="E8354" s="96">
        <v>1151520171</v>
      </c>
      <c r="F8354" s="96">
        <v>1236149440</v>
      </c>
      <c r="G8354" s="96">
        <v>84629269</v>
      </c>
    </row>
    <row r="8355" spans="1:7">
      <c r="A8355" s="95" t="s">
        <v>398</v>
      </c>
    </row>
    <row r="8357" spans="1:7">
      <c r="A8357" s="95" t="s">
        <v>9139</v>
      </c>
    </row>
    <row r="8358" spans="1:7">
      <c r="A8358" s="95" t="s">
        <v>338</v>
      </c>
      <c r="D8358" s="95" t="s">
        <v>341</v>
      </c>
      <c r="E8358" s="95" t="s">
        <v>342</v>
      </c>
      <c r="F8358" s="95" t="s">
        <v>343</v>
      </c>
      <c r="G8358" s="95" t="s">
        <v>344</v>
      </c>
    </row>
    <row r="8359" spans="1:7">
      <c r="A8359" s="95" t="s">
        <v>345</v>
      </c>
      <c r="D8359" s="95" t="s">
        <v>345</v>
      </c>
      <c r="F8359" s="96">
        <v>4065160</v>
      </c>
      <c r="G8359" s="96">
        <v>4065160</v>
      </c>
    </row>
    <row r="8360" spans="1:7">
      <c r="A8360" s="95" t="s">
        <v>412</v>
      </c>
      <c r="D8360" s="95" t="s">
        <v>345</v>
      </c>
      <c r="F8360" s="96">
        <v>16300</v>
      </c>
      <c r="G8360" s="95" t="s">
        <v>345</v>
      </c>
    </row>
    <row r="8361" spans="1:7">
      <c r="A8361" s="95" t="s">
        <v>412</v>
      </c>
      <c r="D8361" s="95" t="s">
        <v>345</v>
      </c>
      <c r="F8361" s="96">
        <v>1630</v>
      </c>
      <c r="G8361" s="96">
        <v>4083090</v>
      </c>
    </row>
    <row r="8362" spans="1:7">
      <c r="A8362" s="95" t="s">
        <v>459</v>
      </c>
      <c r="D8362" s="95" t="s">
        <v>345</v>
      </c>
      <c r="E8362" s="96">
        <v>2501790</v>
      </c>
      <c r="G8362" s="95" t="s">
        <v>345</v>
      </c>
    </row>
    <row r="8363" spans="1:7">
      <c r="A8363" s="95" t="s">
        <v>459</v>
      </c>
      <c r="D8363" s="95" t="s">
        <v>345</v>
      </c>
      <c r="E8363" s="96">
        <v>252330</v>
      </c>
      <c r="G8363" s="95" t="s">
        <v>345</v>
      </c>
    </row>
    <row r="8364" spans="1:7">
      <c r="A8364" s="95" t="s">
        <v>459</v>
      </c>
      <c r="D8364" s="95" t="s">
        <v>345</v>
      </c>
      <c r="E8364" s="96">
        <v>22820</v>
      </c>
      <c r="G8364" s="96">
        <v>1306150</v>
      </c>
    </row>
    <row r="8365" spans="1:7">
      <c r="A8365" s="95" t="s">
        <v>553</v>
      </c>
      <c r="D8365" s="95" t="s">
        <v>345</v>
      </c>
      <c r="F8365" s="96">
        <v>92930</v>
      </c>
      <c r="G8365" s="95" t="s">
        <v>345</v>
      </c>
    </row>
    <row r="8366" spans="1:7">
      <c r="A8366" s="95" t="s">
        <v>553</v>
      </c>
      <c r="D8366" s="95" t="s">
        <v>345</v>
      </c>
      <c r="F8366" s="96">
        <v>9290</v>
      </c>
      <c r="G8366" s="96">
        <v>1408370</v>
      </c>
    </row>
    <row r="8367" spans="1:7">
      <c r="A8367" s="95" t="s">
        <v>2558</v>
      </c>
      <c r="D8367" s="95" t="s">
        <v>345</v>
      </c>
      <c r="F8367" s="96">
        <v>3528240</v>
      </c>
      <c r="G8367" s="95" t="s">
        <v>345</v>
      </c>
    </row>
    <row r="8368" spans="1:7">
      <c r="A8368" s="95" t="s">
        <v>2558</v>
      </c>
      <c r="D8368" s="95" t="s">
        <v>345</v>
      </c>
      <c r="F8368" s="96">
        <v>352660</v>
      </c>
      <c r="G8368" s="96">
        <v>5289270</v>
      </c>
    </row>
    <row r="8369" spans="1:7">
      <c r="A8369" s="95" t="s">
        <v>361</v>
      </c>
      <c r="D8369" s="95" t="s">
        <v>345</v>
      </c>
      <c r="E8369" s="96">
        <v>2776940</v>
      </c>
      <c r="F8369" s="96">
        <v>4001050</v>
      </c>
      <c r="G8369" s="95" t="s">
        <v>345</v>
      </c>
    </row>
    <row r="8370" spans="1:7">
      <c r="A8370" s="95" t="s">
        <v>636</v>
      </c>
      <c r="D8370" s="95" t="s">
        <v>345</v>
      </c>
      <c r="E8370" s="96">
        <v>3495400</v>
      </c>
      <c r="G8370" s="95" t="s">
        <v>345</v>
      </c>
    </row>
    <row r="8371" spans="1:7">
      <c r="A8371" s="95" t="s">
        <v>636</v>
      </c>
      <c r="D8371" s="95" t="s">
        <v>345</v>
      </c>
      <c r="E8371" s="96">
        <v>109230</v>
      </c>
      <c r="G8371" s="95" t="s">
        <v>345</v>
      </c>
    </row>
    <row r="8372" spans="1:7">
      <c r="A8372" s="95" t="s">
        <v>636</v>
      </c>
      <c r="D8372" s="95" t="s">
        <v>345</v>
      </c>
      <c r="E8372" s="96">
        <v>360300</v>
      </c>
      <c r="G8372" s="96">
        <v>1324340</v>
      </c>
    </row>
    <row r="8373" spans="1:7">
      <c r="A8373" s="95" t="s">
        <v>693</v>
      </c>
      <c r="D8373" s="95" t="s">
        <v>345</v>
      </c>
      <c r="F8373" s="96">
        <v>439470</v>
      </c>
      <c r="G8373" s="95" t="s">
        <v>345</v>
      </c>
    </row>
    <row r="8374" spans="1:7">
      <c r="A8374" s="95" t="s">
        <v>693</v>
      </c>
      <c r="D8374" s="95" t="s">
        <v>345</v>
      </c>
      <c r="F8374" s="96">
        <v>43990</v>
      </c>
      <c r="G8374" s="96">
        <v>1807800</v>
      </c>
    </row>
    <row r="8375" spans="1:7">
      <c r="A8375" s="95" t="s">
        <v>1947</v>
      </c>
      <c r="D8375" s="95" t="s">
        <v>345</v>
      </c>
      <c r="F8375" s="96">
        <v>5498040</v>
      </c>
      <c r="G8375" s="95" t="s">
        <v>345</v>
      </c>
    </row>
    <row r="8376" spans="1:7">
      <c r="A8376" s="95" t="s">
        <v>1947</v>
      </c>
      <c r="D8376" s="95" t="s">
        <v>345</v>
      </c>
      <c r="F8376" s="96">
        <v>549580</v>
      </c>
      <c r="G8376" s="95" t="s">
        <v>345</v>
      </c>
    </row>
    <row r="8377" spans="1:7">
      <c r="A8377" s="95" t="s">
        <v>1947</v>
      </c>
      <c r="D8377" s="95" t="s">
        <v>345</v>
      </c>
      <c r="E8377" s="96">
        <v>5498040</v>
      </c>
      <c r="G8377" s="95" t="s">
        <v>345</v>
      </c>
    </row>
    <row r="8378" spans="1:7">
      <c r="A8378" s="95" t="s">
        <v>1947</v>
      </c>
      <c r="D8378" s="95" t="s">
        <v>345</v>
      </c>
      <c r="E8378" s="96">
        <v>549580</v>
      </c>
      <c r="G8378" s="96">
        <v>1807800</v>
      </c>
    </row>
    <row r="8379" spans="1:7">
      <c r="A8379" s="95" t="s">
        <v>376</v>
      </c>
      <c r="D8379" s="95" t="s">
        <v>345</v>
      </c>
      <c r="E8379" s="96">
        <v>10012550</v>
      </c>
      <c r="F8379" s="96">
        <v>6531080</v>
      </c>
      <c r="G8379" s="95" t="s">
        <v>345</v>
      </c>
    </row>
    <row r="8380" spans="1:7">
      <c r="A8380" s="95" t="s">
        <v>2956</v>
      </c>
      <c r="D8380" s="95" t="s">
        <v>345</v>
      </c>
      <c r="F8380" s="96">
        <v>5362210</v>
      </c>
      <c r="G8380" s="95" t="s">
        <v>345</v>
      </c>
    </row>
    <row r="8381" spans="1:7">
      <c r="A8381" s="95" t="s">
        <v>2956</v>
      </c>
      <c r="D8381" s="95" t="s">
        <v>345</v>
      </c>
      <c r="F8381" s="96">
        <v>535950</v>
      </c>
      <c r="G8381" s="96">
        <v>7705960</v>
      </c>
    </row>
    <row r="8382" spans="1:7">
      <c r="A8382" s="95" t="s">
        <v>396</v>
      </c>
      <c r="D8382" s="95" t="s">
        <v>345</v>
      </c>
      <c r="F8382" s="96">
        <v>5898160</v>
      </c>
      <c r="G8382" s="95" t="s">
        <v>345</v>
      </c>
    </row>
    <row r="8383" spans="1:7">
      <c r="A8383" s="95" t="s">
        <v>397</v>
      </c>
      <c r="D8383" s="95" t="s">
        <v>345</v>
      </c>
      <c r="E8383" s="96">
        <v>12789490</v>
      </c>
      <c r="F8383" s="96">
        <v>20495450</v>
      </c>
      <c r="G8383" s="96">
        <v>7705960</v>
      </c>
    </row>
    <row r="8384" spans="1:7">
      <c r="A8384" s="95" t="s">
        <v>398</v>
      </c>
    </row>
    <row r="8386" spans="1:7">
      <c r="A8386" s="95" t="s">
        <v>9140</v>
      </c>
    </row>
    <row r="8387" spans="1:7">
      <c r="A8387" s="95" t="s">
        <v>338</v>
      </c>
      <c r="D8387" s="95" t="s">
        <v>341</v>
      </c>
      <c r="E8387" s="95" t="s">
        <v>342</v>
      </c>
      <c r="F8387" s="95" t="s">
        <v>343</v>
      </c>
      <c r="G8387" s="95" t="s">
        <v>344</v>
      </c>
    </row>
    <row r="8388" spans="1:7">
      <c r="A8388" s="95" t="s">
        <v>914</v>
      </c>
      <c r="D8388" s="95" t="s">
        <v>562</v>
      </c>
      <c r="F8388" s="96">
        <v>1553</v>
      </c>
      <c r="G8388" s="95" t="s">
        <v>345</v>
      </c>
    </row>
    <row r="8389" spans="1:7">
      <c r="A8389" s="95" t="s">
        <v>915</v>
      </c>
      <c r="D8389" s="95" t="s">
        <v>562</v>
      </c>
      <c r="F8389" s="95">
        <v>926</v>
      </c>
      <c r="G8389" s="95" t="s">
        <v>345</v>
      </c>
    </row>
    <row r="8390" spans="1:7">
      <c r="A8390" s="95" t="s">
        <v>916</v>
      </c>
      <c r="D8390" s="95" t="s">
        <v>562</v>
      </c>
      <c r="F8390" s="96">
        <v>19171</v>
      </c>
      <c r="G8390" s="95" t="s">
        <v>345</v>
      </c>
    </row>
    <row r="8391" spans="1:7">
      <c r="A8391" s="95" t="s">
        <v>917</v>
      </c>
      <c r="D8391" s="95" t="s">
        <v>562</v>
      </c>
      <c r="F8391" s="96">
        <v>1418</v>
      </c>
      <c r="G8391" s="95" t="s">
        <v>345</v>
      </c>
    </row>
    <row r="8392" spans="1:7">
      <c r="A8392" s="95" t="s">
        <v>918</v>
      </c>
      <c r="D8392" s="95" t="s">
        <v>562</v>
      </c>
      <c r="F8392" s="96">
        <v>3298</v>
      </c>
      <c r="G8392" s="95" t="s">
        <v>345</v>
      </c>
    </row>
    <row r="8393" spans="1:7">
      <c r="A8393" s="95" t="s">
        <v>919</v>
      </c>
      <c r="D8393" s="95" t="s">
        <v>562</v>
      </c>
      <c r="F8393" s="96">
        <v>3738</v>
      </c>
      <c r="G8393" s="95" t="s">
        <v>345</v>
      </c>
    </row>
    <row r="8394" spans="1:7">
      <c r="A8394" s="95" t="s">
        <v>920</v>
      </c>
      <c r="D8394" s="95" t="s">
        <v>562</v>
      </c>
      <c r="F8394" s="96">
        <v>6091</v>
      </c>
      <c r="G8394" s="95" t="s">
        <v>345</v>
      </c>
    </row>
    <row r="8395" spans="1:7">
      <c r="A8395" s="95" t="s">
        <v>921</v>
      </c>
      <c r="D8395" s="95" t="s">
        <v>562</v>
      </c>
      <c r="F8395" s="96">
        <v>7909</v>
      </c>
      <c r="G8395" s="95" t="s">
        <v>345</v>
      </c>
    </row>
    <row r="8396" spans="1:7">
      <c r="A8396" s="95" t="s">
        <v>922</v>
      </c>
      <c r="D8396" s="95" t="s">
        <v>562</v>
      </c>
      <c r="F8396" s="96">
        <v>1195</v>
      </c>
      <c r="G8396" s="95" t="s">
        <v>345</v>
      </c>
    </row>
    <row r="8397" spans="1:7">
      <c r="A8397" s="95" t="s">
        <v>923</v>
      </c>
      <c r="D8397" s="95" t="s">
        <v>562</v>
      </c>
      <c r="F8397" s="95">
        <v>723</v>
      </c>
      <c r="G8397" s="95" t="s">
        <v>345</v>
      </c>
    </row>
    <row r="8398" spans="1:7">
      <c r="A8398" s="95" t="s">
        <v>924</v>
      </c>
      <c r="D8398" s="95" t="s">
        <v>562</v>
      </c>
      <c r="F8398" s="95">
        <v>848</v>
      </c>
      <c r="G8398" s="95" t="s">
        <v>345</v>
      </c>
    </row>
    <row r="8399" spans="1:7">
      <c r="A8399" s="95" t="s">
        <v>925</v>
      </c>
      <c r="D8399" s="95" t="s">
        <v>562</v>
      </c>
      <c r="F8399" s="96">
        <v>1509</v>
      </c>
      <c r="G8399" s="95" t="s">
        <v>345</v>
      </c>
    </row>
    <row r="8400" spans="1:7">
      <c r="A8400" s="95" t="s">
        <v>926</v>
      </c>
      <c r="D8400" s="95" t="s">
        <v>562</v>
      </c>
      <c r="F8400" s="96">
        <v>2837</v>
      </c>
      <c r="G8400" s="95" t="s">
        <v>345</v>
      </c>
    </row>
    <row r="8401" spans="1:7">
      <c r="A8401" s="95" t="s">
        <v>927</v>
      </c>
      <c r="D8401" s="95" t="s">
        <v>562</v>
      </c>
      <c r="F8401" s="95">
        <v>778</v>
      </c>
      <c r="G8401" s="95" t="s">
        <v>345</v>
      </c>
    </row>
    <row r="8402" spans="1:7">
      <c r="A8402" s="95" t="s">
        <v>928</v>
      </c>
      <c r="D8402" s="95" t="s">
        <v>562</v>
      </c>
      <c r="F8402" s="96">
        <v>1722</v>
      </c>
      <c r="G8402" s="95" t="s">
        <v>345</v>
      </c>
    </row>
    <row r="8403" spans="1:7">
      <c r="A8403" s="95" t="s">
        <v>929</v>
      </c>
      <c r="D8403" s="95" t="s">
        <v>562</v>
      </c>
      <c r="F8403" s="96">
        <v>39109</v>
      </c>
      <c r="G8403" s="95" t="s">
        <v>345</v>
      </c>
    </row>
    <row r="8404" spans="1:7">
      <c r="A8404" s="95" t="s">
        <v>930</v>
      </c>
      <c r="D8404" s="95" t="s">
        <v>562</v>
      </c>
      <c r="F8404" s="96">
        <v>3091</v>
      </c>
      <c r="G8404" s="95" t="s">
        <v>345</v>
      </c>
    </row>
    <row r="8405" spans="1:7">
      <c r="A8405" s="95" t="s">
        <v>931</v>
      </c>
      <c r="D8405" s="95" t="s">
        <v>562</v>
      </c>
      <c r="F8405" s="96">
        <v>5182</v>
      </c>
      <c r="G8405" s="95" t="s">
        <v>345</v>
      </c>
    </row>
    <row r="8406" spans="1:7">
      <c r="A8406" s="95" t="s">
        <v>932</v>
      </c>
      <c r="D8406" s="95" t="s">
        <v>562</v>
      </c>
      <c r="F8406" s="95">
        <v>874</v>
      </c>
      <c r="G8406" s="95" t="s">
        <v>345</v>
      </c>
    </row>
    <row r="8407" spans="1:7">
      <c r="A8407" s="95" t="s">
        <v>933</v>
      </c>
      <c r="D8407" s="95" t="s">
        <v>562</v>
      </c>
      <c r="F8407" s="96">
        <v>3372</v>
      </c>
      <c r="G8407" s="95" t="s">
        <v>345</v>
      </c>
    </row>
    <row r="8408" spans="1:7">
      <c r="A8408" s="95" t="s">
        <v>934</v>
      </c>
      <c r="D8408" s="95" t="s">
        <v>562</v>
      </c>
      <c r="F8408" s="96">
        <v>4364</v>
      </c>
      <c r="G8408" s="95" t="s">
        <v>345</v>
      </c>
    </row>
    <row r="8409" spans="1:7">
      <c r="A8409" s="95" t="s">
        <v>935</v>
      </c>
      <c r="D8409" s="95" t="s">
        <v>562</v>
      </c>
      <c r="F8409" s="96">
        <v>2110</v>
      </c>
      <c r="G8409" s="95" t="s">
        <v>345</v>
      </c>
    </row>
    <row r="8410" spans="1:7">
      <c r="A8410" s="95" t="s">
        <v>936</v>
      </c>
      <c r="D8410" s="95" t="s">
        <v>562</v>
      </c>
      <c r="F8410" s="96">
        <v>1882</v>
      </c>
      <c r="G8410" s="95" t="s">
        <v>345</v>
      </c>
    </row>
    <row r="8411" spans="1:7">
      <c r="A8411" s="95" t="s">
        <v>937</v>
      </c>
      <c r="D8411" s="95" t="s">
        <v>562</v>
      </c>
      <c r="F8411" s="96">
        <v>5182</v>
      </c>
      <c r="G8411" s="95" t="s">
        <v>345</v>
      </c>
    </row>
    <row r="8412" spans="1:7">
      <c r="A8412" s="95" t="s">
        <v>938</v>
      </c>
      <c r="D8412" s="95" t="s">
        <v>562</v>
      </c>
      <c r="F8412" s="96">
        <v>5182</v>
      </c>
      <c r="G8412" s="95" t="s">
        <v>345</v>
      </c>
    </row>
    <row r="8413" spans="1:7">
      <c r="A8413" s="95" t="s">
        <v>939</v>
      </c>
      <c r="D8413" s="95" t="s">
        <v>562</v>
      </c>
      <c r="F8413" s="96">
        <v>2818</v>
      </c>
      <c r="G8413" s="95" t="s">
        <v>345</v>
      </c>
    </row>
    <row r="8414" spans="1:7">
      <c r="A8414" s="95" t="s">
        <v>940</v>
      </c>
      <c r="D8414" s="95" t="s">
        <v>562</v>
      </c>
      <c r="F8414" s="96">
        <v>1509</v>
      </c>
      <c r="G8414" s="95" t="s">
        <v>345</v>
      </c>
    </row>
    <row r="8415" spans="1:7">
      <c r="A8415" s="95" t="s">
        <v>941</v>
      </c>
      <c r="D8415" s="95" t="s">
        <v>562</v>
      </c>
      <c r="F8415" s="96">
        <v>5182</v>
      </c>
      <c r="G8415" s="95" t="s">
        <v>345</v>
      </c>
    </row>
    <row r="8416" spans="1:7">
      <c r="A8416" s="95" t="s">
        <v>942</v>
      </c>
      <c r="D8416" s="95" t="s">
        <v>562</v>
      </c>
      <c r="F8416" s="96">
        <v>2586</v>
      </c>
      <c r="G8416" s="95" t="s">
        <v>345</v>
      </c>
    </row>
    <row r="8417" spans="1:7">
      <c r="A8417" s="95" t="s">
        <v>943</v>
      </c>
      <c r="D8417" s="95" t="s">
        <v>562</v>
      </c>
      <c r="F8417" s="96">
        <v>8909</v>
      </c>
      <c r="G8417" s="95" t="s">
        <v>345</v>
      </c>
    </row>
    <row r="8418" spans="1:7">
      <c r="A8418" s="95" t="s">
        <v>944</v>
      </c>
      <c r="D8418" s="95" t="s">
        <v>562</v>
      </c>
      <c r="F8418" s="95">
        <v>863</v>
      </c>
      <c r="G8418" s="95" t="s">
        <v>345</v>
      </c>
    </row>
    <row r="8419" spans="1:7">
      <c r="A8419" s="95" t="s">
        <v>945</v>
      </c>
      <c r="D8419" s="95" t="s">
        <v>562</v>
      </c>
      <c r="F8419" s="96">
        <v>3091</v>
      </c>
      <c r="G8419" s="95" t="s">
        <v>345</v>
      </c>
    </row>
    <row r="8420" spans="1:7">
      <c r="A8420" s="95" t="s">
        <v>946</v>
      </c>
      <c r="D8420" s="95" t="s">
        <v>562</v>
      </c>
      <c r="F8420" s="96">
        <v>3614</v>
      </c>
      <c r="G8420" s="95" t="s">
        <v>345</v>
      </c>
    </row>
    <row r="8421" spans="1:7">
      <c r="A8421" s="95" t="s">
        <v>947</v>
      </c>
      <c r="D8421" s="95" t="s">
        <v>562</v>
      </c>
      <c r="F8421" s="96">
        <v>5164</v>
      </c>
      <c r="G8421" s="95" t="s">
        <v>345</v>
      </c>
    </row>
    <row r="8422" spans="1:7">
      <c r="A8422" s="95" t="s">
        <v>948</v>
      </c>
      <c r="D8422" s="95" t="s">
        <v>562</v>
      </c>
      <c r="F8422" s="96">
        <v>47515</v>
      </c>
      <c r="G8422" s="95" t="s">
        <v>345</v>
      </c>
    </row>
    <row r="8423" spans="1:7">
      <c r="A8423" s="95" t="s">
        <v>950</v>
      </c>
      <c r="D8423" s="95" t="s">
        <v>562</v>
      </c>
      <c r="F8423" s="96">
        <v>5182</v>
      </c>
      <c r="G8423" s="95" t="s">
        <v>345</v>
      </c>
    </row>
    <row r="8424" spans="1:7">
      <c r="A8424" s="95" t="s">
        <v>952</v>
      </c>
      <c r="D8424" s="95" t="s">
        <v>345</v>
      </c>
      <c r="F8424" s="96">
        <v>2394</v>
      </c>
      <c r="G8424" s="96">
        <v>212891</v>
      </c>
    </row>
    <row r="8425" spans="1:7">
      <c r="A8425" s="95" t="s">
        <v>953</v>
      </c>
      <c r="D8425" s="95" t="s">
        <v>345</v>
      </c>
      <c r="F8425" s="96">
        <v>5164</v>
      </c>
      <c r="G8425" s="96">
        <v>218055</v>
      </c>
    </row>
    <row r="8426" spans="1:7">
      <c r="A8426" s="95" t="s">
        <v>954</v>
      </c>
      <c r="D8426" s="95" t="s">
        <v>562</v>
      </c>
      <c r="F8426" s="96">
        <v>1452</v>
      </c>
      <c r="G8426" s="95" t="s">
        <v>345</v>
      </c>
    </row>
    <row r="8427" spans="1:7">
      <c r="A8427" s="95" t="s">
        <v>955</v>
      </c>
      <c r="D8427" s="95" t="s">
        <v>562</v>
      </c>
      <c r="F8427" s="96">
        <v>3372</v>
      </c>
      <c r="G8427" s="95" t="s">
        <v>345</v>
      </c>
    </row>
    <row r="8428" spans="1:7">
      <c r="A8428" s="95" t="s">
        <v>956</v>
      </c>
      <c r="D8428" s="95" t="s">
        <v>562</v>
      </c>
      <c r="F8428" s="96">
        <v>5182</v>
      </c>
      <c r="G8428" s="95" t="s">
        <v>345</v>
      </c>
    </row>
    <row r="8429" spans="1:7">
      <c r="A8429" s="95" t="s">
        <v>957</v>
      </c>
      <c r="D8429" s="95" t="s">
        <v>562</v>
      </c>
      <c r="F8429" s="96">
        <v>1071</v>
      </c>
      <c r="G8429" s="95" t="s">
        <v>345</v>
      </c>
    </row>
    <row r="8430" spans="1:7">
      <c r="A8430" s="95" t="s">
        <v>958</v>
      </c>
      <c r="D8430" s="95" t="s">
        <v>562</v>
      </c>
      <c r="F8430" s="96">
        <v>3182</v>
      </c>
      <c r="G8430" s="95" t="s">
        <v>345</v>
      </c>
    </row>
    <row r="8431" spans="1:7">
      <c r="A8431" s="95" t="s">
        <v>959</v>
      </c>
      <c r="D8431" s="95" t="s">
        <v>562</v>
      </c>
      <c r="F8431" s="95">
        <v>717</v>
      </c>
      <c r="G8431" s="95" t="s">
        <v>345</v>
      </c>
    </row>
    <row r="8432" spans="1:7">
      <c r="A8432" s="95" t="s">
        <v>960</v>
      </c>
      <c r="D8432" s="95" t="s">
        <v>562</v>
      </c>
      <c r="F8432" s="96">
        <v>1156</v>
      </c>
      <c r="G8432" s="95" t="s">
        <v>345</v>
      </c>
    </row>
    <row r="8433" spans="1:7">
      <c r="A8433" s="95" t="s">
        <v>961</v>
      </c>
      <c r="D8433" s="95" t="s">
        <v>562</v>
      </c>
      <c r="F8433" s="96">
        <v>3091</v>
      </c>
      <c r="G8433" s="95" t="s">
        <v>345</v>
      </c>
    </row>
    <row r="8434" spans="1:7">
      <c r="A8434" s="95" t="s">
        <v>962</v>
      </c>
      <c r="D8434" s="95" t="s">
        <v>562</v>
      </c>
      <c r="F8434" s="96">
        <v>5182</v>
      </c>
      <c r="G8434" s="95" t="s">
        <v>345</v>
      </c>
    </row>
    <row r="8435" spans="1:7">
      <c r="A8435" s="95" t="s">
        <v>963</v>
      </c>
      <c r="D8435" s="95" t="s">
        <v>562</v>
      </c>
      <c r="F8435" s="96">
        <v>5364</v>
      </c>
      <c r="G8435" s="95" t="s">
        <v>345</v>
      </c>
    </row>
    <row r="8436" spans="1:7">
      <c r="A8436" s="95" t="s">
        <v>964</v>
      </c>
      <c r="D8436" s="95" t="s">
        <v>562</v>
      </c>
      <c r="F8436" s="96">
        <v>5182</v>
      </c>
      <c r="G8436" s="95" t="s">
        <v>345</v>
      </c>
    </row>
    <row r="8437" spans="1:7">
      <c r="A8437" s="95" t="s">
        <v>965</v>
      </c>
      <c r="D8437" s="95" t="s">
        <v>562</v>
      </c>
      <c r="F8437" s="95">
        <v>609</v>
      </c>
      <c r="G8437" s="95" t="s">
        <v>345</v>
      </c>
    </row>
    <row r="8438" spans="1:7">
      <c r="A8438" s="95" t="s">
        <v>966</v>
      </c>
      <c r="D8438" s="95" t="s">
        <v>562</v>
      </c>
      <c r="F8438" s="95">
        <v>609</v>
      </c>
      <c r="G8438" s="95" t="s">
        <v>345</v>
      </c>
    </row>
    <row r="8439" spans="1:7">
      <c r="A8439" s="95" t="s">
        <v>967</v>
      </c>
      <c r="D8439" s="95" t="s">
        <v>562</v>
      </c>
      <c r="F8439" s="96">
        <v>3182</v>
      </c>
      <c r="G8439" s="95" t="s">
        <v>345</v>
      </c>
    </row>
    <row r="8440" spans="1:7">
      <c r="A8440" s="95" t="s">
        <v>968</v>
      </c>
      <c r="D8440" s="95" t="s">
        <v>562</v>
      </c>
      <c r="F8440" s="96">
        <v>17000</v>
      </c>
      <c r="G8440" s="95" t="s">
        <v>345</v>
      </c>
    </row>
    <row r="8441" spans="1:7">
      <c r="A8441" s="95" t="s">
        <v>969</v>
      </c>
      <c r="D8441" s="95" t="s">
        <v>562</v>
      </c>
      <c r="F8441" s="96">
        <v>1473</v>
      </c>
      <c r="G8441" s="96">
        <v>275879</v>
      </c>
    </row>
    <row r="8442" spans="1:7">
      <c r="A8442" s="95" t="s">
        <v>972</v>
      </c>
      <c r="D8442" s="95" t="s">
        <v>562</v>
      </c>
      <c r="F8442" s="96">
        <v>18400</v>
      </c>
      <c r="G8442" s="95" t="s">
        <v>345</v>
      </c>
    </row>
    <row r="8443" spans="1:7">
      <c r="A8443" s="95" t="s">
        <v>973</v>
      </c>
      <c r="D8443" s="95" t="s">
        <v>562</v>
      </c>
      <c r="F8443" s="96">
        <v>272727</v>
      </c>
      <c r="G8443" s="95" t="s">
        <v>345</v>
      </c>
    </row>
    <row r="8444" spans="1:7">
      <c r="A8444" s="95" t="s">
        <v>974</v>
      </c>
      <c r="D8444" s="95" t="s">
        <v>562</v>
      </c>
      <c r="F8444" s="96">
        <v>2673</v>
      </c>
      <c r="G8444" s="95" t="s">
        <v>345</v>
      </c>
    </row>
    <row r="8445" spans="1:7">
      <c r="A8445" s="95" t="s">
        <v>975</v>
      </c>
      <c r="D8445" s="95" t="s">
        <v>562</v>
      </c>
      <c r="F8445" s="96">
        <v>1156</v>
      </c>
      <c r="G8445" s="95" t="s">
        <v>345</v>
      </c>
    </row>
    <row r="8446" spans="1:7">
      <c r="A8446" s="95" t="s">
        <v>976</v>
      </c>
      <c r="D8446" s="95" t="s">
        <v>562</v>
      </c>
      <c r="F8446" s="96">
        <v>4465</v>
      </c>
      <c r="G8446" s="95" t="s">
        <v>345</v>
      </c>
    </row>
    <row r="8447" spans="1:7">
      <c r="A8447" s="95" t="s">
        <v>977</v>
      </c>
      <c r="D8447" s="95" t="s">
        <v>562</v>
      </c>
      <c r="F8447" s="96">
        <v>2045</v>
      </c>
      <c r="G8447" s="95" t="s">
        <v>345</v>
      </c>
    </row>
    <row r="8448" spans="1:7">
      <c r="A8448" s="95" t="s">
        <v>978</v>
      </c>
      <c r="D8448" s="95" t="s">
        <v>562</v>
      </c>
      <c r="F8448" s="96">
        <v>10091</v>
      </c>
      <c r="G8448" s="95" t="s">
        <v>345</v>
      </c>
    </row>
    <row r="8449" spans="1:7">
      <c r="A8449" s="95" t="s">
        <v>979</v>
      </c>
      <c r="D8449" s="95" t="s">
        <v>562</v>
      </c>
      <c r="F8449" s="95">
        <v>410</v>
      </c>
      <c r="G8449" s="95" t="s">
        <v>345</v>
      </c>
    </row>
    <row r="8450" spans="1:7">
      <c r="A8450" s="95" t="s">
        <v>980</v>
      </c>
      <c r="D8450" s="95" t="s">
        <v>562</v>
      </c>
      <c r="F8450" s="96">
        <v>5182</v>
      </c>
      <c r="G8450" s="95" t="s">
        <v>345</v>
      </c>
    </row>
    <row r="8451" spans="1:7">
      <c r="A8451" s="95" t="s">
        <v>981</v>
      </c>
      <c r="D8451" s="95" t="s">
        <v>562</v>
      </c>
      <c r="F8451" s="96">
        <v>4656</v>
      </c>
      <c r="G8451" s="95" t="s">
        <v>345</v>
      </c>
    </row>
    <row r="8452" spans="1:7">
      <c r="A8452" s="95" t="s">
        <v>982</v>
      </c>
      <c r="D8452" s="95" t="s">
        <v>562</v>
      </c>
      <c r="F8452" s="96">
        <v>8648</v>
      </c>
      <c r="G8452" s="95" t="s">
        <v>345</v>
      </c>
    </row>
    <row r="8453" spans="1:7">
      <c r="A8453" s="95" t="s">
        <v>983</v>
      </c>
      <c r="D8453" s="95" t="s">
        <v>562</v>
      </c>
      <c r="F8453" s="96">
        <v>1818</v>
      </c>
      <c r="G8453" s="95" t="s">
        <v>345</v>
      </c>
    </row>
    <row r="8454" spans="1:7">
      <c r="A8454" s="95" t="s">
        <v>984</v>
      </c>
      <c r="D8454" s="95" t="s">
        <v>9315</v>
      </c>
      <c r="F8454" s="96">
        <v>2909</v>
      </c>
      <c r="G8454" s="96">
        <v>611059</v>
      </c>
    </row>
    <row r="8455" spans="1:7">
      <c r="A8455" s="95" t="s">
        <v>987</v>
      </c>
      <c r="D8455" s="95" t="s">
        <v>562</v>
      </c>
      <c r="F8455" s="95">
        <v>672</v>
      </c>
      <c r="G8455" s="95" t="s">
        <v>345</v>
      </c>
    </row>
    <row r="8456" spans="1:7">
      <c r="A8456" s="95" t="s">
        <v>988</v>
      </c>
      <c r="D8456" s="95" t="s">
        <v>562</v>
      </c>
      <c r="F8456" s="96">
        <v>3372</v>
      </c>
      <c r="G8456" s="95" t="s">
        <v>345</v>
      </c>
    </row>
    <row r="8457" spans="1:7">
      <c r="A8457" s="95" t="s">
        <v>989</v>
      </c>
      <c r="D8457" s="95" t="s">
        <v>562</v>
      </c>
      <c r="F8457" s="96">
        <v>1354</v>
      </c>
      <c r="G8457" s="95" t="s">
        <v>345</v>
      </c>
    </row>
    <row r="8458" spans="1:7">
      <c r="A8458" s="95" t="s">
        <v>990</v>
      </c>
      <c r="D8458" s="95" t="s">
        <v>562</v>
      </c>
      <c r="F8458" s="96">
        <v>20000</v>
      </c>
      <c r="G8458" s="95" t="s">
        <v>345</v>
      </c>
    </row>
    <row r="8459" spans="1:7">
      <c r="A8459" s="95" t="s">
        <v>991</v>
      </c>
      <c r="D8459" s="95" t="s">
        <v>562</v>
      </c>
      <c r="F8459" s="96">
        <v>1509</v>
      </c>
      <c r="G8459" s="95" t="s">
        <v>345</v>
      </c>
    </row>
    <row r="8460" spans="1:7">
      <c r="A8460" s="95" t="s">
        <v>992</v>
      </c>
      <c r="D8460" s="95" t="s">
        <v>562</v>
      </c>
      <c r="F8460" s="96">
        <v>5455</v>
      </c>
      <c r="G8460" s="95" t="s">
        <v>345</v>
      </c>
    </row>
    <row r="8461" spans="1:7">
      <c r="A8461" s="95" t="s">
        <v>993</v>
      </c>
      <c r="D8461" s="95" t="s">
        <v>562</v>
      </c>
      <c r="F8461" s="96">
        <v>6455</v>
      </c>
      <c r="G8461" s="95" t="s">
        <v>345</v>
      </c>
    </row>
    <row r="8462" spans="1:7">
      <c r="A8462" s="95" t="s">
        <v>994</v>
      </c>
      <c r="D8462" s="95" t="s">
        <v>562</v>
      </c>
      <c r="F8462" s="96">
        <v>3516</v>
      </c>
      <c r="G8462" s="95" t="s">
        <v>345</v>
      </c>
    </row>
    <row r="8463" spans="1:7">
      <c r="A8463" s="95" t="s">
        <v>995</v>
      </c>
      <c r="D8463" s="95" t="s">
        <v>562</v>
      </c>
      <c r="F8463" s="96">
        <v>39802</v>
      </c>
      <c r="G8463" s="95" t="s">
        <v>345</v>
      </c>
    </row>
    <row r="8464" spans="1:7">
      <c r="A8464" s="95" t="s">
        <v>996</v>
      </c>
      <c r="D8464" s="95" t="s">
        <v>562</v>
      </c>
      <c r="F8464" s="96">
        <v>3700</v>
      </c>
      <c r="G8464" s="95" t="s">
        <v>345</v>
      </c>
    </row>
    <row r="8465" spans="1:7">
      <c r="A8465" s="95" t="s">
        <v>997</v>
      </c>
      <c r="D8465" s="95" t="s">
        <v>562</v>
      </c>
      <c r="F8465" s="96">
        <v>5200</v>
      </c>
      <c r="G8465" s="95" t="s">
        <v>345</v>
      </c>
    </row>
    <row r="8466" spans="1:7">
      <c r="A8466" s="95" t="s">
        <v>998</v>
      </c>
      <c r="D8466" s="95" t="s">
        <v>562</v>
      </c>
      <c r="F8466" s="96">
        <v>9455</v>
      </c>
      <c r="G8466" s="95" t="s">
        <v>345</v>
      </c>
    </row>
    <row r="8467" spans="1:7">
      <c r="A8467" s="95" t="s">
        <v>1000</v>
      </c>
      <c r="D8467" s="95" t="s">
        <v>562</v>
      </c>
      <c r="F8467" s="96">
        <v>13303</v>
      </c>
      <c r="G8467" s="96">
        <v>724852</v>
      </c>
    </row>
    <row r="8468" spans="1:7">
      <c r="A8468" s="95" t="s">
        <v>1003</v>
      </c>
      <c r="D8468" s="95" t="s">
        <v>562</v>
      </c>
      <c r="F8468" s="96">
        <v>2837</v>
      </c>
      <c r="G8468" s="95" t="s">
        <v>345</v>
      </c>
    </row>
    <row r="8469" spans="1:7">
      <c r="A8469" s="95" t="s">
        <v>1004</v>
      </c>
      <c r="D8469" s="95" t="s">
        <v>562</v>
      </c>
      <c r="F8469" s="96">
        <v>4182</v>
      </c>
      <c r="G8469" s="95" t="s">
        <v>345</v>
      </c>
    </row>
    <row r="8470" spans="1:7">
      <c r="A8470" s="95" t="s">
        <v>1005</v>
      </c>
      <c r="D8470" s="95" t="s">
        <v>562</v>
      </c>
      <c r="F8470" s="96">
        <v>1157</v>
      </c>
      <c r="G8470" s="95" t="s">
        <v>345</v>
      </c>
    </row>
    <row r="8471" spans="1:7">
      <c r="A8471" s="95" t="s">
        <v>1006</v>
      </c>
      <c r="D8471" s="95" t="s">
        <v>562</v>
      </c>
      <c r="F8471" s="96">
        <v>44727</v>
      </c>
      <c r="G8471" s="95" t="s">
        <v>345</v>
      </c>
    </row>
    <row r="8472" spans="1:7">
      <c r="A8472" s="95" t="s">
        <v>1007</v>
      </c>
      <c r="D8472" s="95" t="s">
        <v>562</v>
      </c>
      <c r="F8472" s="95">
        <v>988</v>
      </c>
      <c r="G8472" s="95" t="s">
        <v>345</v>
      </c>
    </row>
    <row r="8473" spans="1:7">
      <c r="A8473" s="95" t="s">
        <v>1008</v>
      </c>
      <c r="D8473" s="95" t="s">
        <v>562</v>
      </c>
      <c r="F8473" s="96">
        <v>14237</v>
      </c>
      <c r="G8473" s="95" t="s">
        <v>345</v>
      </c>
    </row>
    <row r="8474" spans="1:7">
      <c r="A8474" s="95" t="s">
        <v>1009</v>
      </c>
      <c r="D8474" s="95" t="s">
        <v>562</v>
      </c>
      <c r="F8474" s="96">
        <v>11689</v>
      </c>
      <c r="G8474" s="95" t="s">
        <v>345</v>
      </c>
    </row>
    <row r="8475" spans="1:7">
      <c r="A8475" s="95" t="s">
        <v>1010</v>
      </c>
      <c r="D8475" s="95" t="s">
        <v>562</v>
      </c>
      <c r="F8475" s="96">
        <v>6535</v>
      </c>
      <c r="G8475" s="95" t="s">
        <v>345</v>
      </c>
    </row>
    <row r="8476" spans="1:7">
      <c r="A8476" s="95" t="s">
        <v>1011</v>
      </c>
      <c r="D8476" s="95" t="s">
        <v>562</v>
      </c>
      <c r="F8476" s="96">
        <v>161636</v>
      </c>
      <c r="G8476" s="95" t="s">
        <v>345</v>
      </c>
    </row>
    <row r="8477" spans="1:7">
      <c r="A8477" s="95" t="s">
        <v>1012</v>
      </c>
      <c r="D8477" s="95" t="s">
        <v>9315</v>
      </c>
      <c r="F8477" s="96">
        <v>1958</v>
      </c>
      <c r="G8477" s="96">
        <v>974798</v>
      </c>
    </row>
    <row r="8478" spans="1:7">
      <c r="A8478" s="95" t="s">
        <v>1016</v>
      </c>
      <c r="D8478" s="95" t="s">
        <v>562</v>
      </c>
      <c r="F8478" s="96">
        <v>11082</v>
      </c>
      <c r="G8478" s="95" t="s">
        <v>345</v>
      </c>
    </row>
    <row r="8479" spans="1:7">
      <c r="A8479" s="95" t="s">
        <v>1017</v>
      </c>
      <c r="D8479" s="95" t="s">
        <v>562</v>
      </c>
      <c r="F8479" s="96">
        <v>17091</v>
      </c>
      <c r="G8479" s="95" t="s">
        <v>345</v>
      </c>
    </row>
    <row r="8480" spans="1:7">
      <c r="A8480" s="95" t="s">
        <v>1018</v>
      </c>
      <c r="D8480" s="95" t="s">
        <v>562</v>
      </c>
      <c r="F8480" s="95">
        <v>560</v>
      </c>
      <c r="G8480" s="95" t="s">
        <v>345</v>
      </c>
    </row>
    <row r="8481" spans="1:7">
      <c r="A8481" s="95" t="s">
        <v>1019</v>
      </c>
      <c r="D8481" s="95" t="s">
        <v>562</v>
      </c>
      <c r="F8481" s="96">
        <v>7273</v>
      </c>
      <c r="G8481" s="95" t="s">
        <v>345</v>
      </c>
    </row>
    <row r="8482" spans="1:7">
      <c r="A8482" s="95" t="s">
        <v>1020</v>
      </c>
      <c r="D8482" s="95" t="s">
        <v>562</v>
      </c>
      <c r="F8482" s="96">
        <v>6444</v>
      </c>
      <c r="G8482" s="95" t="s">
        <v>345</v>
      </c>
    </row>
    <row r="8483" spans="1:7">
      <c r="A8483" s="95" t="s">
        <v>1021</v>
      </c>
      <c r="D8483" s="95" t="s">
        <v>562</v>
      </c>
      <c r="F8483" s="96">
        <v>19245</v>
      </c>
      <c r="G8483" s="95" t="s">
        <v>345</v>
      </c>
    </row>
    <row r="8484" spans="1:7">
      <c r="A8484" s="95" t="s">
        <v>1022</v>
      </c>
      <c r="D8484" s="95" t="s">
        <v>9315</v>
      </c>
      <c r="F8484" s="95">
        <v>829</v>
      </c>
      <c r="G8484" s="96">
        <v>1037322</v>
      </c>
    </row>
    <row r="8485" spans="1:7">
      <c r="A8485" s="95" t="s">
        <v>1026</v>
      </c>
      <c r="D8485" s="95" t="s">
        <v>9315</v>
      </c>
      <c r="F8485" s="96">
        <v>1313</v>
      </c>
      <c r="G8485" s="96">
        <v>1038635</v>
      </c>
    </row>
    <row r="8486" spans="1:7">
      <c r="A8486" s="95" t="s">
        <v>1028</v>
      </c>
      <c r="D8486" s="95" t="s">
        <v>562</v>
      </c>
      <c r="F8486" s="96">
        <v>-4555</v>
      </c>
      <c r="G8486" s="95" t="s">
        <v>345</v>
      </c>
    </row>
    <row r="8487" spans="1:7">
      <c r="A8487" s="95" t="s">
        <v>1029</v>
      </c>
      <c r="D8487" s="95" t="s">
        <v>562</v>
      </c>
      <c r="F8487" s="96">
        <v>2727</v>
      </c>
      <c r="G8487" s="95" t="s">
        <v>345</v>
      </c>
    </row>
    <row r="8488" spans="1:7">
      <c r="A8488" s="95" t="s">
        <v>1030</v>
      </c>
      <c r="D8488" s="95" t="s">
        <v>562</v>
      </c>
      <c r="F8488" s="96">
        <v>3091</v>
      </c>
      <c r="G8488" s="95" t="s">
        <v>345</v>
      </c>
    </row>
    <row r="8489" spans="1:7">
      <c r="A8489" s="95" t="s">
        <v>1031</v>
      </c>
      <c r="D8489" s="95" t="s">
        <v>562</v>
      </c>
      <c r="F8489" s="96">
        <v>2825</v>
      </c>
      <c r="G8489" s="95" t="s">
        <v>345</v>
      </c>
    </row>
    <row r="8490" spans="1:7">
      <c r="A8490" s="95" t="s">
        <v>1032</v>
      </c>
      <c r="D8490" s="95" t="s">
        <v>562</v>
      </c>
      <c r="F8490" s="96">
        <v>1335</v>
      </c>
      <c r="G8490" s="95" t="s">
        <v>345</v>
      </c>
    </row>
    <row r="8491" spans="1:7">
      <c r="A8491" s="95" t="s">
        <v>1033</v>
      </c>
      <c r="D8491" s="95" t="s">
        <v>562</v>
      </c>
      <c r="F8491" s="95">
        <v>441</v>
      </c>
      <c r="G8491" s="95" t="s">
        <v>345</v>
      </c>
    </row>
    <row r="8492" spans="1:7">
      <c r="A8492" s="95" t="s">
        <v>1034</v>
      </c>
      <c r="D8492" s="95" t="s">
        <v>562</v>
      </c>
      <c r="F8492" s="96">
        <v>1470</v>
      </c>
      <c r="G8492" s="95" t="s">
        <v>345</v>
      </c>
    </row>
    <row r="8493" spans="1:7">
      <c r="A8493" s="95" t="s">
        <v>1035</v>
      </c>
      <c r="D8493" s="95" t="s">
        <v>562</v>
      </c>
      <c r="F8493" s="96">
        <v>1354</v>
      </c>
      <c r="G8493" s="95" t="s">
        <v>345</v>
      </c>
    </row>
    <row r="8494" spans="1:7">
      <c r="A8494" s="95" t="s">
        <v>1036</v>
      </c>
      <c r="D8494" s="95" t="s">
        <v>562</v>
      </c>
      <c r="F8494" s="96">
        <v>2425</v>
      </c>
      <c r="G8494" s="95" t="s">
        <v>345</v>
      </c>
    </row>
    <row r="8495" spans="1:7">
      <c r="A8495" s="95" t="s">
        <v>1037</v>
      </c>
      <c r="D8495" s="95" t="s">
        <v>562</v>
      </c>
      <c r="F8495" s="96">
        <v>3570</v>
      </c>
      <c r="G8495" s="95" t="s">
        <v>345</v>
      </c>
    </row>
    <row r="8496" spans="1:7">
      <c r="A8496" s="95" t="s">
        <v>1038</v>
      </c>
      <c r="D8496" s="95" t="s">
        <v>562</v>
      </c>
      <c r="F8496" s="96">
        <v>7273</v>
      </c>
      <c r="G8496" s="95" t="s">
        <v>345</v>
      </c>
    </row>
    <row r="8497" spans="1:7">
      <c r="A8497" s="95" t="s">
        <v>1039</v>
      </c>
      <c r="D8497" s="95" t="s">
        <v>562</v>
      </c>
      <c r="F8497" s="96">
        <v>2973</v>
      </c>
      <c r="G8497" s="95" t="s">
        <v>345</v>
      </c>
    </row>
    <row r="8498" spans="1:7">
      <c r="A8498" s="95" t="s">
        <v>1040</v>
      </c>
      <c r="D8498" s="95" t="s">
        <v>562</v>
      </c>
      <c r="F8498" s="96">
        <v>7273</v>
      </c>
      <c r="G8498" s="95" t="s">
        <v>345</v>
      </c>
    </row>
    <row r="8499" spans="1:7">
      <c r="A8499" s="95" t="s">
        <v>1041</v>
      </c>
      <c r="D8499" s="95" t="s">
        <v>562</v>
      </c>
      <c r="F8499" s="96">
        <v>7273</v>
      </c>
      <c r="G8499" s="95" t="s">
        <v>345</v>
      </c>
    </row>
    <row r="8500" spans="1:7">
      <c r="A8500" s="95" t="s">
        <v>1042</v>
      </c>
      <c r="D8500" s="95" t="s">
        <v>562</v>
      </c>
      <c r="F8500" s="96">
        <v>6273</v>
      </c>
      <c r="G8500" s="95" t="s">
        <v>345</v>
      </c>
    </row>
    <row r="8501" spans="1:7">
      <c r="A8501" s="95" t="s">
        <v>1043</v>
      </c>
      <c r="D8501" s="95" t="s">
        <v>562</v>
      </c>
      <c r="F8501" s="95">
        <v>966</v>
      </c>
      <c r="G8501" s="95" t="s">
        <v>345</v>
      </c>
    </row>
    <row r="8502" spans="1:7">
      <c r="A8502" s="95" t="s">
        <v>1044</v>
      </c>
      <c r="D8502" s="95" t="s">
        <v>9315</v>
      </c>
      <c r="F8502" s="96">
        <v>1545</v>
      </c>
      <c r="G8502" s="95" t="s">
        <v>345</v>
      </c>
    </row>
    <row r="8503" spans="1:7">
      <c r="A8503" s="95" t="s">
        <v>1045</v>
      </c>
      <c r="D8503" s="95" t="s">
        <v>9315</v>
      </c>
      <c r="F8503" s="96">
        <v>2318</v>
      </c>
      <c r="G8503" s="96">
        <v>1089212</v>
      </c>
    </row>
    <row r="8504" spans="1:7">
      <c r="A8504" s="95" t="s">
        <v>1049</v>
      </c>
      <c r="D8504" s="95" t="s">
        <v>562</v>
      </c>
      <c r="F8504" s="96">
        <v>6091</v>
      </c>
      <c r="G8504" s="95" t="s">
        <v>345</v>
      </c>
    </row>
    <row r="8505" spans="1:7">
      <c r="A8505" s="95" t="s">
        <v>1050</v>
      </c>
      <c r="D8505" s="95" t="s">
        <v>562</v>
      </c>
      <c r="F8505" s="96">
        <v>5182</v>
      </c>
      <c r="G8505" s="95" t="s">
        <v>345</v>
      </c>
    </row>
    <row r="8506" spans="1:7">
      <c r="A8506" s="95" t="s">
        <v>1051</v>
      </c>
      <c r="D8506" s="95" t="s">
        <v>562</v>
      </c>
      <c r="F8506" s="95">
        <v>410</v>
      </c>
      <c r="G8506" s="95" t="s">
        <v>345</v>
      </c>
    </row>
    <row r="8507" spans="1:7">
      <c r="A8507" s="95" t="s">
        <v>1052</v>
      </c>
      <c r="D8507" s="95" t="s">
        <v>562</v>
      </c>
      <c r="F8507" s="96">
        <v>25116</v>
      </c>
      <c r="G8507" s="95" t="s">
        <v>345</v>
      </c>
    </row>
    <row r="8508" spans="1:7">
      <c r="A8508" s="95" t="s">
        <v>1053</v>
      </c>
      <c r="D8508" s="95" t="s">
        <v>562</v>
      </c>
      <c r="F8508" s="96">
        <v>2818</v>
      </c>
      <c r="G8508" s="95" t="s">
        <v>345</v>
      </c>
    </row>
    <row r="8509" spans="1:7">
      <c r="A8509" s="95" t="s">
        <v>1054</v>
      </c>
      <c r="D8509" s="95" t="s">
        <v>562</v>
      </c>
      <c r="F8509" s="96">
        <v>5182</v>
      </c>
      <c r="G8509" s="95" t="s">
        <v>345</v>
      </c>
    </row>
    <row r="8510" spans="1:7">
      <c r="A8510" s="95" t="s">
        <v>1055</v>
      </c>
      <c r="D8510" s="95" t="s">
        <v>562</v>
      </c>
      <c r="F8510" s="96">
        <v>1346</v>
      </c>
      <c r="G8510" s="95" t="s">
        <v>345</v>
      </c>
    </row>
    <row r="8511" spans="1:7">
      <c r="A8511" s="95" t="s">
        <v>1056</v>
      </c>
      <c r="D8511" s="95" t="s">
        <v>562</v>
      </c>
      <c r="F8511" s="96">
        <v>3633</v>
      </c>
      <c r="G8511" s="95" t="s">
        <v>345</v>
      </c>
    </row>
    <row r="8512" spans="1:7">
      <c r="A8512" s="95" t="s">
        <v>1057</v>
      </c>
      <c r="D8512" s="95" t="s">
        <v>562</v>
      </c>
      <c r="F8512" s="96">
        <v>23960</v>
      </c>
      <c r="G8512" s="95" t="s">
        <v>345</v>
      </c>
    </row>
    <row r="8513" spans="1:7">
      <c r="A8513" s="95" t="s">
        <v>1058</v>
      </c>
      <c r="D8513" s="95" t="s">
        <v>562</v>
      </c>
      <c r="F8513" s="96">
        <v>1728</v>
      </c>
      <c r="G8513" s="95" t="s">
        <v>345</v>
      </c>
    </row>
    <row r="8514" spans="1:7">
      <c r="A8514" s="95" t="s">
        <v>1061</v>
      </c>
      <c r="D8514" s="95" t="s">
        <v>345</v>
      </c>
      <c r="F8514" s="95">
        <v>-410</v>
      </c>
      <c r="G8514" s="96">
        <v>1164268</v>
      </c>
    </row>
    <row r="8515" spans="1:7">
      <c r="A8515" s="95" t="s">
        <v>1062</v>
      </c>
      <c r="D8515" s="95" t="s">
        <v>562</v>
      </c>
      <c r="F8515" s="96">
        <v>3091</v>
      </c>
      <c r="G8515" s="95" t="s">
        <v>345</v>
      </c>
    </row>
    <row r="8516" spans="1:7">
      <c r="A8516" s="95" t="s">
        <v>1063</v>
      </c>
      <c r="D8516" s="95" t="s">
        <v>562</v>
      </c>
      <c r="F8516" s="96">
        <v>2090</v>
      </c>
      <c r="G8516" s="95" t="s">
        <v>345</v>
      </c>
    </row>
    <row r="8517" spans="1:7">
      <c r="A8517" s="95" t="s">
        <v>1064</v>
      </c>
      <c r="D8517" s="95" t="s">
        <v>562</v>
      </c>
      <c r="F8517" s="96">
        <v>1382</v>
      </c>
      <c r="G8517" s="95" t="s">
        <v>345</v>
      </c>
    </row>
    <row r="8518" spans="1:7">
      <c r="A8518" s="95" t="s">
        <v>1065</v>
      </c>
      <c r="D8518" s="95" t="s">
        <v>562</v>
      </c>
      <c r="F8518" s="96">
        <v>1264</v>
      </c>
      <c r="G8518" s="95" t="s">
        <v>345</v>
      </c>
    </row>
    <row r="8519" spans="1:7">
      <c r="A8519" s="95" t="s">
        <v>1066</v>
      </c>
      <c r="D8519" s="95" t="s">
        <v>562</v>
      </c>
      <c r="F8519" s="96">
        <v>20759</v>
      </c>
      <c r="G8519" s="95" t="s">
        <v>345</v>
      </c>
    </row>
    <row r="8520" spans="1:7">
      <c r="A8520" s="95" t="s">
        <v>1067</v>
      </c>
      <c r="D8520" s="95" t="s">
        <v>562</v>
      </c>
      <c r="F8520" s="96">
        <v>2300</v>
      </c>
      <c r="G8520" s="95" t="s">
        <v>345</v>
      </c>
    </row>
    <row r="8521" spans="1:7">
      <c r="A8521" s="95" t="s">
        <v>1068</v>
      </c>
      <c r="D8521" s="95" t="s">
        <v>562</v>
      </c>
      <c r="F8521" s="96">
        <v>3614</v>
      </c>
      <c r="G8521" s="95" t="s">
        <v>345</v>
      </c>
    </row>
    <row r="8522" spans="1:7">
      <c r="A8522" s="95" t="s">
        <v>1069</v>
      </c>
      <c r="D8522" s="95" t="s">
        <v>562</v>
      </c>
      <c r="F8522" s="96">
        <v>3506</v>
      </c>
      <c r="G8522" s="95" t="s">
        <v>345</v>
      </c>
    </row>
    <row r="8523" spans="1:7">
      <c r="A8523" s="95" t="s">
        <v>1070</v>
      </c>
      <c r="D8523" s="95" t="s">
        <v>562</v>
      </c>
      <c r="F8523" s="96">
        <v>6000</v>
      </c>
      <c r="G8523" s="96">
        <v>1208274</v>
      </c>
    </row>
    <row r="8524" spans="1:7">
      <c r="A8524" s="95" t="s">
        <v>1075</v>
      </c>
      <c r="D8524" s="95" t="s">
        <v>562</v>
      </c>
      <c r="F8524" s="96">
        <v>10399</v>
      </c>
      <c r="G8524" s="95" t="s">
        <v>345</v>
      </c>
    </row>
    <row r="8525" spans="1:7">
      <c r="A8525" s="95" t="s">
        <v>1076</v>
      </c>
      <c r="D8525" s="95" t="s">
        <v>562</v>
      </c>
      <c r="F8525" s="96">
        <v>10091</v>
      </c>
      <c r="G8525" s="95" t="s">
        <v>345</v>
      </c>
    </row>
    <row r="8526" spans="1:7">
      <c r="A8526" s="95" t="s">
        <v>1077</v>
      </c>
      <c r="D8526" s="95" t="s">
        <v>562</v>
      </c>
      <c r="F8526" s="96">
        <v>1091</v>
      </c>
      <c r="G8526" s="95" t="s">
        <v>345</v>
      </c>
    </row>
    <row r="8527" spans="1:7">
      <c r="A8527" s="95" t="s">
        <v>1078</v>
      </c>
      <c r="D8527" s="95" t="s">
        <v>562</v>
      </c>
      <c r="F8527" s="96">
        <v>1849</v>
      </c>
      <c r="G8527" s="95" t="s">
        <v>345</v>
      </c>
    </row>
    <row r="8528" spans="1:7">
      <c r="A8528" s="95" t="s">
        <v>1079</v>
      </c>
      <c r="D8528" s="95" t="s">
        <v>562</v>
      </c>
      <c r="F8528" s="96">
        <v>1355</v>
      </c>
      <c r="G8528" s="95" t="s">
        <v>345</v>
      </c>
    </row>
    <row r="8529" spans="1:7">
      <c r="A8529" s="95" t="s">
        <v>1080</v>
      </c>
      <c r="D8529" s="95" t="s">
        <v>562</v>
      </c>
      <c r="F8529" s="96">
        <v>127345</v>
      </c>
      <c r="G8529" s="96">
        <v>1360404</v>
      </c>
    </row>
    <row r="8530" spans="1:7">
      <c r="A8530" s="95" t="s">
        <v>1083</v>
      </c>
      <c r="D8530" s="95" t="s">
        <v>9315</v>
      </c>
      <c r="F8530" s="96">
        <v>97092</v>
      </c>
      <c r="G8530" s="95" t="s">
        <v>345</v>
      </c>
    </row>
    <row r="8531" spans="1:7">
      <c r="A8531" s="95" t="s">
        <v>1085</v>
      </c>
      <c r="D8531" s="95" t="s">
        <v>9315</v>
      </c>
      <c r="F8531" s="96">
        <v>60461</v>
      </c>
      <c r="G8531" s="95" t="s">
        <v>345</v>
      </c>
    </row>
    <row r="8532" spans="1:7">
      <c r="A8532" s="95" t="s">
        <v>1087</v>
      </c>
      <c r="D8532" s="95" t="s">
        <v>9315</v>
      </c>
      <c r="F8532" s="96">
        <v>6545</v>
      </c>
      <c r="G8532" s="95" t="s">
        <v>345</v>
      </c>
    </row>
    <row r="8533" spans="1:7">
      <c r="A8533" s="95" t="s">
        <v>1088</v>
      </c>
      <c r="D8533" s="95" t="s">
        <v>345</v>
      </c>
      <c r="F8533" s="96">
        <v>1509</v>
      </c>
      <c r="G8533" s="95" t="s">
        <v>345</v>
      </c>
    </row>
    <row r="8534" spans="1:7">
      <c r="A8534" s="95" t="s">
        <v>1089</v>
      </c>
      <c r="D8534" s="95" t="s">
        <v>345</v>
      </c>
      <c r="F8534" s="96">
        <v>3182</v>
      </c>
      <c r="G8534" s="95" t="s">
        <v>345</v>
      </c>
    </row>
    <row r="8535" spans="1:7">
      <c r="A8535" s="95" t="s">
        <v>1090</v>
      </c>
      <c r="D8535" s="95" t="s">
        <v>345</v>
      </c>
      <c r="F8535" s="96">
        <v>5381</v>
      </c>
      <c r="G8535" s="95" t="s">
        <v>345</v>
      </c>
    </row>
    <row r="8536" spans="1:7">
      <c r="A8536" s="95" t="s">
        <v>1091</v>
      </c>
      <c r="D8536" s="95" t="s">
        <v>345</v>
      </c>
      <c r="F8536" s="96">
        <v>2041</v>
      </c>
      <c r="G8536" s="95" t="s">
        <v>345</v>
      </c>
    </row>
    <row r="8537" spans="1:7">
      <c r="A8537" s="95" t="s">
        <v>1092</v>
      </c>
      <c r="D8537" s="95" t="s">
        <v>345</v>
      </c>
      <c r="F8537" s="95">
        <v>672</v>
      </c>
      <c r="G8537" s="95" t="s">
        <v>345</v>
      </c>
    </row>
    <row r="8538" spans="1:7">
      <c r="A8538" s="95" t="s">
        <v>1095</v>
      </c>
      <c r="D8538" s="95" t="s">
        <v>345</v>
      </c>
      <c r="F8538" s="96">
        <v>3171</v>
      </c>
      <c r="G8538" s="96">
        <v>1540458</v>
      </c>
    </row>
    <row r="8539" spans="1:7">
      <c r="A8539" s="95" t="s">
        <v>1096</v>
      </c>
      <c r="D8539" s="95" t="s">
        <v>9315</v>
      </c>
      <c r="F8539" s="96">
        <v>5818</v>
      </c>
      <c r="G8539" s="96">
        <v>1546276</v>
      </c>
    </row>
    <row r="8540" spans="1:7">
      <c r="A8540" s="95" t="s">
        <v>1097</v>
      </c>
      <c r="D8540" s="95" t="s">
        <v>9315</v>
      </c>
      <c r="F8540" s="96">
        <v>13135</v>
      </c>
      <c r="G8540" s="95" t="s">
        <v>345</v>
      </c>
    </row>
    <row r="8541" spans="1:7">
      <c r="A8541" s="95" t="s">
        <v>1099</v>
      </c>
      <c r="D8541" s="95" t="s">
        <v>345</v>
      </c>
      <c r="F8541" s="95">
        <v>778</v>
      </c>
      <c r="G8541" s="95" t="s">
        <v>345</v>
      </c>
    </row>
    <row r="8542" spans="1:7">
      <c r="A8542" s="95" t="s">
        <v>1100</v>
      </c>
      <c r="D8542" s="95" t="s">
        <v>345</v>
      </c>
      <c r="F8542" s="96">
        <v>5230</v>
      </c>
      <c r="G8542" s="95" t="s">
        <v>345</v>
      </c>
    </row>
    <row r="8543" spans="1:7">
      <c r="A8543" s="95" t="s">
        <v>1101</v>
      </c>
      <c r="D8543" s="95" t="s">
        <v>345</v>
      </c>
      <c r="F8543" s="96">
        <v>1656</v>
      </c>
      <c r="G8543" s="95" t="s">
        <v>345</v>
      </c>
    </row>
    <row r="8544" spans="1:7">
      <c r="A8544" s="95" t="s">
        <v>1102</v>
      </c>
      <c r="D8544" s="95" t="s">
        <v>345</v>
      </c>
      <c r="F8544" s="95">
        <v>672</v>
      </c>
      <c r="G8544" s="95" t="s">
        <v>345</v>
      </c>
    </row>
    <row r="8545" spans="1:7">
      <c r="A8545" s="95" t="s">
        <v>1103</v>
      </c>
      <c r="D8545" s="95" t="s">
        <v>345</v>
      </c>
      <c r="F8545" s="95">
        <v>551</v>
      </c>
      <c r="G8545" s="95" t="s">
        <v>345</v>
      </c>
    </row>
    <row r="8546" spans="1:7">
      <c r="A8546" s="95" t="s">
        <v>1104</v>
      </c>
      <c r="D8546" s="95" t="s">
        <v>345</v>
      </c>
      <c r="F8546" s="96">
        <v>1509</v>
      </c>
      <c r="G8546" s="95" t="s">
        <v>345</v>
      </c>
    </row>
    <row r="8547" spans="1:7">
      <c r="A8547" s="95" t="s">
        <v>1105</v>
      </c>
      <c r="D8547" s="95" t="s">
        <v>345</v>
      </c>
      <c r="F8547" s="96">
        <v>1747</v>
      </c>
      <c r="G8547" s="95" t="s">
        <v>345</v>
      </c>
    </row>
    <row r="8548" spans="1:7">
      <c r="A8548" s="95" t="s">
        <v>1106</v>
      </c>
      <c r="D8548" s="95" t="s">
        <v>345</v>
      </c>
      <c r="F8548" s="96">
        <v>4849</v>
      </c>
      <c r="G8548" s="95" t="s">
        <v>345</v>
      </c>
    </row>
    <row r="8549" spans="1:7">
      <c r="A8549" s="95" t="s">
        <v>1107</v>
      </c>
      <c r="D8549" s="95" t="s">
        <v>345</v>
      </c>
      <c r="F8549" s="95">
        <v>491</v>
      </c>
      <c r="G8549" s="95" t="s">
        <v>345</v>
      </c>
    </row>
    <row r="8550" spans="1:7">
      <c r="A8550" s="95" t="s">
        <v>1108</v>
      </c>
      <c r="D8550" s="95" t="s">
        <v>345</v>
      </c>
      <c r="F8550" s="95">
        <v>568</v>
      </c>
      <c r="G8550" s="95" t="s">
        <v>345</v>
      </c>
    </row>
    <row r="8551" spans="1:7">
      <c r="A8551" s="95" t="s">
        <v>1109</v>
      </c>
      <c r="D8551" s="95" t="s">
        <v>345</v>
      </c>
      <c r="F8551" s="96">
        <v>1478</v>
      </c>
      <c r="G8551" s="95" t="s">
        <v>345</v>
      </c>
    </row>
    <row r="8552" spans="1:7">
      <c r="A8552" s="95" t="s">
        <v>1110</v>
      </c>
      <c r="D8552" s="95" t="s">
        <v>345</v>
      </c>
      <c r="F8552" s="96">
        <v>2591</v>
      </c>
      <c r="G8552" s="95" t="s">
        <v>345</v>
      </c>
    </row>
    <row r="8553" spans="1:7">
      <c r="A8553" s="95" t="s">
        <v>1111</v>
      </c>
      <c r="D8553" s="95" t="s">
        <v>345</v>
      </c>
      <c r="F8553" s="96">
        <v>23960</v>
      </c>
      <c r="G8553" s="95" t="s">
        <v>345</v>
      </c>
    </row>
    <row r="8554" spans="1:7">
      <c r="A8554" s="95" t="s">
        <v>1112</v>
      </c>
      <c r="D8554" s="95" t="s">
        <v>345</v>
      </c>
      <c r="F8554" s="96">
        <v>38236</v>
      </c>
      <c r="G8554" s="95" t="s">
        <v>345</v>
      </c>
    </row>
    <row r="8555" spans="1:7">
      <c r="A8555" s="95" t="s">
        <v>1114</v>
      </c>
      <c r="D8555" s="95" t="s">
        <v>9315</v>
      </c>
      <c r="F8555" s="95">
        <v>909</v>
      </c>
      <c r="G8555" s="96">
        <v>1644636</v>
      </c>
    </row>
    <row r="8556" spans="1:7">
      <c r="A8556" s="95" t="s">
        <v>1117</v>
      </c>
      <c r="D8556" s="95" t="s">
        <v>345</v>
      </c>
      <c r="F8556" s="96">
        <v>3182</v>
      </c>
      <c r="G8556" s="95" t="s">
        <v>345</v>
      </c>
    </row>
    <row r="8557" spans="1:7">
      <c r="A8557" s="95" t="s">
        <v>1118</v>
      </c>
      <c r="D8557" s="95" t="s">
        <v>345</v>
      </c>
      <c r="F8557" s="95">
        <v>859</v>
      </c>
      <c r="G8557" s="95" t="s">
        <v>345</v>
      </c>
    </row>
    <row r="8558" spans="1:7">
      <c r="A8558" s="95" t="s">
        <v>1119</v>
      </c>
      <c r="D8558" s="95" t="s">
        <v>345</v>
      </c>
      <c r="F8558" s="96">
        <v>1768</v>
      </c>
      <c r="G8558" s="95" t="s">
        <v>345</v>
      </c>
    </row>
    <row r="8559" spans="1:7">
      <c r="A8559" s="95" t="s">
        <v>1120</v>
      </c>
      <c r="D8559" s="95" t="s">
        <v>345</v>
      </c>
      <c r="F8559" s="96">
        <v>1555</v>
      </c>
      <c r="G8559" s="95" t="s">
        <v>345</v>
      </c>
    </row>
    <row r="8560" spans="1:7">
      <c r="A8560" s="95" t="s">
        <v>1121</v>
      </c>
      <c r="D8560" s="95" t="s">
        <v>345</v>
      </c>
      <c r="F8560" s="96">
        <v>1284</v>
      </c>
      <c r="G8560" s="95" t="s">
        <v>345</v>
      </c>
    </row>
    <row r="8561" spans="1:7">
      <c r="A8561" s="95" t="s">
        <v>1122</v>
      </c>
      <c r="D8561" s="95" t="s">
        <v>345</v>
      </c>
      <c r="F8561" s="96">
        <v>3182</v>
      </c>
      <c r="G8561" s="95" t="s">
        <v>345</v>
      </c>
    </row>
    <row r="8562" spans="1:7">
      <c r="A8562" s="95" t="s">
        <v>1123</v>
      </c>
      <c r="D8562" s="95" t="s">
        <v>345</v>
      </c>
      <c r="F8562" s="96">
        <v>3508</v>
      </c>
      <c r="G8562" s="95" t="s">
        <v>345</v>
      </c>
    </row>
    <row r="8563" spans="1:7">
      <c r="A8563" s="95" t="s">
        <v>1124</v>
      </c>
      <c r="D8563" s="95" t="s">
        <v>345</v>
      </c>
      <c r="F8563" s="96">
        <v>6682</v>
      </c>
      <c r="G8563" s="95" t="s">
        <v>345</v>
      </c>
    </row>
    <row r="8564" spans="1:7">
      <c r="A8564" s="95" t="s">
        <v>1125</v>
      </c>
      <c r="D8564" s="95" t="s">
        <v>345</v>
      </c>
      <c r="F8564" s="96">
        <v>5182</v>
      </c>
      <c r="G8564" s="95" t="s">
        <v>345</v>
      </c>
    </row>
    <row r="8565" spans="1:7">
      <c r="A8565" s="95" t="s">
        <v>1126</v>
      </c>
      <c r="D8565" s="95" t="s">
        <v>345</v>
      </c>
      <c r="F8565" s="96">
        <v>4643</v>
      </c>
      <c r="G8565" s="95" t="s">
        <v>345</v>
      </c>
    </row>
    <row r="8566" spans="1:7">
      <c r="A8566" s="95" t="s">
        <v>1127</v>
      </c>
      <c r="D8566" s="95" t="s">
        <v>345</v>
      </c>
      <c r="F8566" s="96">
        <v>3372</v>
      </c>
      <c r="G8566" s="95" t="s">
        <v>345</v>
      </c>
    </row>
    <row r="8567" spans="1:7">
      <c r="A8567" s="95" t="s">
        <v>1128</v>
      </c>
      <c r="D8567" s="95" t="s">
        <v>345</v>
      </c>
      <c r="F8567" s="96">
        <v>12443</v>
      </c>
      <c r="G8567" s="96">
        <v>1692296</v>
      </c>
    </row>
    <row r="8568" spans="1:7">
      <c r="A8568" s="95" t="s">
        <v>1131</v>
      </c>
      <c r="D8568" s="95" t="s">
        <v>345</v>
      </c>
      <c r="F8568" s="96">
        <v>9588</v>
      </c>
      <c r="G8568" s="95" t="s">
        <v>345</v>
      </c>
    </row>
    <row r="8569" spans="1:7">
      <c r="A8569" s="95" t="s">
        <v>1132</v>
      </c>
      <c r="D8569" s="95" t="s">
        <v>345</v>
      </c>
      <c r="F8569" s="96">
        <v>10015</v>
      </c>
      <c r="G8569" s="95" t="s">
        <v>345</v>
      </c>
    </row>
    <row r="8570" spans="1:7">
      <c r="A8570" s="95" t="s">
        <v>1133</v>
      </c>
      <c r="D8570" s="95" t="s">
        <v>9315</v>
      </c>
      <c r="F8570" s="96">
        <v>2909</v>
      </c>
      <c r="G8570" s="96">
        <v>1714808</v>
      </c>
    </row>
    <row r="8571" spans="1:7">
      <c r="A8571" s="95" t="s">
        <v>1136</v>
      </c>
      <c r="D8571" s="95" t="s">
        <v>345</v>
      </c>
      <c r="F8571" s="96">
        <v>2035</v>
      </c>
      <c r="G8571" s="95" t="s">
        <v>345</v>
      </c>
    </row>
    <row r="8572" spans="1:7">
      <c r="A8572" s="95" t="s">
        <v>1137</v>
      </c>
      <c r="D8572" s="95" t="s">
        <v>345</v>
      </c>
      <c r="F8572" s="96">
        <v>2818</v>
      </c>
      <c r="G8572" s="95" t="s">
        <v>345</v>
      </c>
    </row>
    <row r="8573" spans="1:7">
      <c r="A8573" s="95" t="s">
        <v>1138</v>
      </c>
      <c r="D8573" s="95" t="s">
        <v>345</v>
      </c>
      <c r="F8573" s="95">
        <v>998</v>
      </c>
      <c r="G8573" s="95" t="s">
        <v>345</v>
      </c>
    </row>
    <row r="8574" spans="1:7">
      <c r="A8574" s="95" t="s">
        <v>1139</v>
      </c>
      <c r="D8574" s="95" t="s">
        <v>345</v>
      </c>
      <c r="F8574" s="96">
        <v>3091</v>
      </c>
      <c r="G8574" s="95" t="s">
        <v>345</v>
      </c>
    </row>
    <row r="8575" spans="1:7">
      <c r="A8575" s="95" t="s">
        <v>1140</v>
      </c>
      <c r="D8575" s="95" t="s">
        <v>345</v>
      </c>
      <c r="F8575" s="96">
        <v>6264</v>
      </c>
      <c r="G8575" s="95" t="s">
        <v>345</v>
      </c>
    </row>
    <row r="8576" spans="1:7">
      <c r="A8576" s="95" t="s">
        <v>1141</v>
      </c>
      <c r="D8576" s="95" t="s">
        <v>345</v>
      </c>
      <c r="F8576" s="96">
        <v>6461</v>
      </c>
      <c r="G8576" s="95" t="s">
        <v>345</v>
      </c>
    </row>
    <row r="8577" spans="1:7">
      <c r="A8577" s="95" t="s">
        <v>1142</v>
      </c>
      <c r="D8577" s="95" t="s">
        <v>345</v>
      </c>
      <c r="F8577" s="96">
        <v>7953</v>
      </c>
      <c r="G8577" s="95" t="s">
        <v>345</v>
      </c>
    </row>
    <row r="8578" spans="1:7">
      <c r="A8578" s="95" t="s">
        <v>1143</v>
      </c>
      <c r="D8578" s="95" t="s">
        <v>345</v>
      </c>
      <c r="F8578" s="96">
        <v>7909</v>
      </c>
      <c r="G8578" s="95" t="s">
        <v>345</v>
      </c>
    </row>
    <row r="8579" spans="1:7">
      <c r="A8579" s="95" t="s">
        <v>1144</v>
      </c>
      <c r="D8579" s="95" t="s">
        <v>345</v>
      </c>
      <c r="F8579" s="95">
        <v>549</v>
      </c>
      <c r="G8579" s="95" t="s">
        <v>345</v>
      </c>
    </row>
    <row r="8580" spans="1:7">
      <c r="A8580" s="95" t="s">
        <v>1145</v>
      </c>
      <c r="D8580" s="95" t="s">
        <v>345</v>
      </c>
      <c r="F8580" s="96">
        <v>1455</v>
      </c>
      <c r="G8580" s="95" t="s">
        <v>345</v>
      </c>
    </row>
    <row r="8581" spans="1:7">
      <c r="A8581" s="95" t="s">
        <v>1146</v>
      </c>
      <c r="D8581" s="95" t="s">
        <v>345</v>
      </c>
      <c r="F8581" s="96">
        <v>6091</v>
      </c>
      <c r="G8581" s="95" t="s">
        <v>345</v>
      </c>
    </row>
    <row r="8582" spans="1:7">
      <c r="A8582" s="95" t="s">
        <v>1147</v>
      </c>
      <c r="D8582" s="95" t="s">
        <v>345</v>
      </c>
      <c r="F8582" s="95">
        <v>625</v>
      </c>
      <c r="G8582" s="95" t="s">
        <v>345</v>
      </c>
    </row>
    <row r="8583" spans="1:7">
      <c r="A8583" s="95" t="s">
        <v>1148</v>
      </c>
      <c r="D8583" s="95" t="s">
        <v>345</v>
      </c>
      <c r="F8583" s="96">
        <v>6446</v>
      </c>
      <c r="G8583" s="95" t="s">
        <v>345</v>
      </c>
    </row>
    <row r="8584" spans="1:7">
      <c r="A8584" s="95" t="s">
        <v>1149</v>
      </c>
      <c r="D8584" s="95" t="s">
        <v>345</v>
      </c>
      <c r="F8584" s="96">
        <v>10010</v>
      </c>
      <c r="G8584" s="95" t="s">
        <v>345</v>
      </c>
    </row>
    <row r="8585" spans="1:7">
      <c r="A8585" s="95" t="s">
        <v>1150</v>
      </c>
      <c r="D8585" s="95" t="s">
        <v>345</v>
      </c>
      <c r="F8585" s="96">
        <v>3609</v>
      </c>
      <c r="G8585" s="95" t="s">
        <v>345</v>
      </c>
    </row>
    <row r="8586" spans="1:7">
      <c r="A8586" s="95" t="s">
        <v>1151</v>
      </c>
      <c r="D8586" s="95" t="s">
        <v>345</v>
      </c>
      <c r="F8586" s="96">
        <v>14073</v>
      </c>
      <c r="G8586" s="95" t="s">
        <v>345</v>
      </c>
    </row>
    <row r="8587" spans="1:7">
      <c r="A8587" s="95" t="s">
        <v>1152</v>
      </c>
      <c r="D8587" s="95" t="s">
        <v>9315</v>
      </c>
      <c r="F8587" s="96">
        <v>1421</v>
      </c>
      <c r="G8587" s="95" t="s">
        <v>345</v>
      </c>
    </row>
    <row r="8588" spans="1:7">
      <c r="A8588" s="95" t="s">
        <v>1153</v>
      </c>
      <c r="D8588" s="95" t="s">
        <v>9315</v>
      </c>
      <c r="F8588" s="96">
        <v>2545</v>
      </c>
      <c r="G8588" s="96">
        <v>1799161</v>
      </c>
    </row>
    <row r="8589" spans="1:7">
      <c r="A8589" s="95" t="s">
        <v>1157</v>
      </c>
      <c r="D8589" s="95" t="s">
        <v>345</v>
      </c>
      <c r="F8589" s="96">
        <v>1961</v>
      </c>
      <c r="G8589" s="95" t="s">
        <v>345</v>
      </c>
    </row>
    <row r="8590" spans="1:7">
      <c r="A8590" s="95" t="s">
        <v>1158</v>
      </c>
      <c r="D8590" s="95" t="s">
        <v>345</v>
      </c>
      <c r="F8590" s="96">
        <v>1124</v>
      </c>
      <c r="G8590" s="95" t="s">
        <v>345</v>
      </c>
    </row>
    <row r="8591" spans="1:7">
      <c r="A8591" s="95" t="s">
        <v>1159</v>
      </c>
      <c r="D8591" s="95" t="s">
        <v>345</v>
      </c>
      <c r="F8591" s="96">
        <v>6264</v>
      </c>
      <c r="G8591" s="96">
        <v>1808510</v>
      </c>
    </row>
    <row r="8592" spans="1:7">
      <c r="A8592" s="95" t="s">
        <v>1163</v>
      </c>
      <c r="D8592" s="95" t="s">
        <v>9315</v>
      </c>
      <c r="F8592" s="96">
        <v>12971</v>
      </c>
      <c r="G8592" s="95" t="s">
        <v>345</v>
      </c>
    </row>
    <row r="8593" spans="1:7">
      <c r="A8593" s="95" t="s">
        <v>1165</v>
      </c>
      <c r="D8593" s="95" t="s">
        <v>9315</v>
      </c>
      <c r="F8593" s="96">
        <v>2036</v>
      </c>
      <c r="G8593" s="95" t="s">
        <v>345</v>
      </c>
    </row>
    <row r="8594" spans="1:7">
      <c r="A8594" s="95" t="s">
        <v>1166</v>
      </c>
      <c r="D8594" s="95" t="s">
        <v>345</v>
      </c>
      <c r="F8594" s="96">
        <v>13383</v>
      </c>
      <c r="G8594" s="95" t="s">
        <v>345</v>
      </c>
    </row>
    <row r="8595" spans="1:7">
      <c r="A8595" s="95" t="s">
        <v>1167</v>
      </c>
      <c r="D8595" s="95" t="s">
        <v>345</v>
      </c>
      <c r="F8595" s="96">
        <v>2418</v>
      </c>
      <c r="G8595" s="95" t="s">
        <v>345</v>
      </c>
    </row>
    <row r="8596" spans="1:7">
      <c r="A8596" s="95" t="s">
        <v>1168</v>
      </c>
      <c r="D8596" s="95" t="s">
        <v>345</v>
      </c>
      <c r="F8596" s="96">
        <v>1883</v>
      </c>
      <c r="G8596" s="95" t="s">
        <v>345</v>
      </c>
    </row>
    <row r="8597" spans="1:7">
      <c r="A8597" s="95" t="s">
        <v>1169</v>
      </c>
      <c r="D8597" s="95" t="s">
        <v>345</v>
      </c>
      <c r="F8597" s="96">
        <v>55854</v>
      </c>
      <c r="G8597" s="95" t="s">
        <v>345</v>
      </c>
    </row>
    <row r="8598" spans="1:7">
      <c r="A8598" s="95" t="s">
        <v>1170</v>
      </c>
      <c r="D8598" s="95" t="s">
        <v>345</v>
      </c>
      <c r="F8598" s="96">
        <v>25116</v>
      </c>
      <c r="G8598" s="95" t="s">
        <v>345</v>
      </c>
    </row>
    <row r="8599" spans="1:7">
      <c r="A8599" s="95" t="s">
        <v>1171</v>
      </c>
      <c r="D8599" s="95" t="s">
        <v>345</v>
      </c>
      <c r="F8599" s="96">
        <v>1078</v>
      </c>
      <c r="G8599" s="95" t="s">
        <v>345</v>
      </c>
    </row>
    <row r="8600" spans="1:7">
      <c r="A8600" s="95" t="s">
        <v>1172</v>
      </c>
      <c r="D8600" s="95" t="s">
        <v>345</v>
      </c>
      <c r="F8600" s="96">
        <v>3287</v>
      </c>
      <c r="G8600" s="95" t="s">
        <v>345</v>
      </c>
    </row>
    <row r="8601" spans="1:7">
      <c r="A8601" s="95" t="s">
        <v>1173</v>
      </c>
      <c r="D8601" s="95" t="s">
        <v>345</v>
      </c>
      <c r="F8601" s="96">
        <v>3091</v>
      </c>
      <c r="G8601" s="95" t="s">
        <v>345</v>
      </c>
    </row>
    <row r="8602" spans="1:7">
      <c r="A8602" s="95" t="s">
        <v>1174</v>
      </c>
      <c r="D8602" s="95" t="s">
        <v>345</v>
      </c>
      <c r="F8602" s="96">
        <v>5182</v>
      </c>
      <c r="G8602" s="95" t="s">
        <v>345</v>
      </c>
    </row>
    <row r="8603" spans="1:7">
      <c r="A8603" s="95" t="s">
        <v>1175</v>
      </c>
      <c r="D8603" s="95" t="s">
        <v>345</v>
      </c>
      <c r="F8603" s="95">
        <v>884</v>
      </c>
      <c r="G8603" s="95" t="s">
        <v>345</v>
      </c>
    </row>
    <row r="8604" spans="1:7">
      <c r="A8604" s="95" t="s">
        <v>1176</v>
      </c>
      <c r="D8604" s="95" t="s">
        <v>345</v>
      </c>
      <c r="F8604" s="96">
        <v>3298</v>
      </c>
      <c r="G8604" s="95" t="s">
        <v>345</v>
      </c>
    </row>
    <row r="8605" spans="1:7">
      <c r="A8605" s="95" t="s">
        <v>1177</v>
      </c>
      <c r="D8605" s="95" t="s">
        <v>345</v>
      </c>
      <c r="F8605" s="96">
        <v>1953</v>
      </c>
      <c r="G8605" s="95" t="s">
        <v>345</v>
      </c>
    </row>
    <row r="8606" spans="1:7">
      <c r="A8606" s="95" t="s">
        <v>1178</v>
      </c>
      <c r="D8606" s="95" t="s">
        <v>345</v>
      </c>
      <c r="F8606" s="95">
        <v>734</v>
      </c>
      <c r="G8606" s="95" t="s">
        <v>345</v>
      </c>
    </row>
    <row r="8607" spans="1:7">
      <c r="A8607" s="95" t="s">
        <v>1179</v>
      </c>
      <c r="D8607" s="95" t="s">
        <v>345</v>
      </c>
      <c r="F8607" s="96">
        <v>6552</v>
      </c>
      <c r="G8607" s="95" t="s">
        <v>345</v>
      </c>
    </row>
    <row r="8608" spans="1:7">
      <c r="A8608" s="95" t="s">
        <v>1180</v>
      </c>
      <c r="D8608" s="95" t="s">
        <v>345</v>
      </c>
      <c r="F8608" s="96">
        <v>3148</v>
      </c>
      <c r="G8608" s="95" t="s">
        <v>345</v>
      </c>
    </row>
    <row r="8609" spans="1:7">
      <c r="A8609" s="95" t="s">
        <v>1181</v>
      </c>
      <c r="D8609" s="95" t="s">
        <v>345</v>
      </c>
      <c r="F8609" s="96">
        <v>6552</v>
      </c>
      <c r="G8609" s="96">
        <v>1957930</v>
      </c>
    </row>
    <row r="8610" spans="1:7">
      <c r="A8610" s="95" t="s">
        <v>1186</v>
      </c>
      <c r="D8610" s="95" t="s">
        <v>345</v>
      </c>
      <c r="F8610" s="96">
        <v>1680</v>
      </c>
      <c r="G8610" s="95" t="s">
        <v>345</v>
      </c>
    </row>
    <row r="8611" spans="1:7">
      <c r="A8611" s="95" t="s">
        <v>1187</v>
      </c>
      <c r="D8611" s="95" t="s">
        <v>345</v>
      </c>
      <c r="F8611" s="96">
        <v>3091</v>
      </c>
      <c r="G8611" s="95" t="s">
        <v>345</v>
      </c>
    </row>
    <row r="8612" spans="1:7">
      <c r="A8612" s="95" t="s">
        <v>1188</v>
      </c>
      <c r="D8612" s="95" t="s">
        <v>345</v>
      </c>
      <c r="F8612" s="96">
        <v>1655</v>
      </c>
      <c r="G8612" s="95" t="s">
        <v>345</v>
      </c>
    </row>
    <row r="8613" spans="1:7">
      <c r="A8613" s="95" t="s">
        <v>1189</v>
      </c>
      <c r="D8613" s="95" t="s">
        <v>345</v>
      </c>
      <c r="F8613" s="96">
        <v>1831</v>
      </c>
      <c r="G8613" s="95" t="s">
        <v>345</v>
      </c>
    </row>
    <row r="8614" spans="1:7">
      <c r="A8614" s="95" t="s">
        <v>1190</v>
      </c>
      <c r="D8614" s="95" t="s">
        <v>345</v>
      </c>
      <c r="F8614" s="96">
        <v>11802</v>
      </c>
      <c r="G8614" s="95" t="s">
        <v>345</v>
      </c>
    </row>
    <row r="8615" spans="1:7">
      <c r="A8615" s="95" t="s">
        <v>1191</v>
      </c>
      <c r="D8615" s="95" t="s">
        <v>345</v>
      </c>
      <c r="F8615" s="96">
        <v>34364</v>
      </c>
      <c r="G8615" s="95" t="s">
        <v>345</v>
      </c>
    </row>
    <row r="8616" spans="1:7">
      <c r="A8616" s="95" t="s">
        <v>1192</v>
      </c>
      <c r="D8616" s="95" t="s">
        <v>345</v>
      </c>
      <c r="F8616" s="96">
        <v>5540</v>
      </c>
      <c r="G8616" s="95" t="s">
        <v>345</v>
      </c>
    </row>
    <row r="8617" spans="1:7">
      <c r="A8617" s="95" t="s">
        <v>1193</v>
      </c>
      <c r="D8617" s="95" t="s">
        <v>345</v>
      </c>
      <c r="F8617" s="96">
        <v>21686</v>
      </c>
      <c r="G8617" s="95" t="s">
        <v>345</v>
      </c>
    </row>
    <row r="8618" spans="1:7">
      <c r="A8618" s="95" t="s">
        <v>1194</v>
      </c>
      <c r="D8618" s="95" t="s">
        <v>345</v>
      </c>
      <c r="F8618" s="96">
        <v>1863</v>
      </c>
      <c r="G8618" s="95" t="s">
        <v>345</v>
      </c>
    </row>
    <row r="8619" spans="1:7">
      <c r="A8619" s="95" t="s">
        <v>1195</v>
      </c>
      <c r="D8619" s="95" t="s">
        <v>345</v>
      </c>
      <c r="F8619" s="96">
        <v>7902</v>
      </c>
      <c r="G8619" s="96">
        <v>2049344</v>
      </c>
    </row>
    <row r="8620" spans="1:7">
      <c r="A8620" s="95" t="s">
        <v>1200</v>
      </c>
      <c r="D8620" s="95" t="s">
        <v>345</v>
      </c>
      <c r="F8620" s="96">
        <v>29400</v>
      </c>
      <c r="G8620" s="95" t="s">
        <v>345</v>
      </c>
    </row>
    <row r="8621" spans="1:7">
      <c r="A8621" s="95" t="s">
        <v>1201</v>
      </c>
      <c r="D8621" s="95" t="s">
        <v>345</v>
      </c>
      <c r="F8621" s="96">
        <v>1455</v>
      </c>
      <c r="G8621" s="95" t="s">
        <v>345</v>
      </c>
    </row>
    <row r="8622" spans="1:7">
      <c r="A8622" s="95" t="s">
        <v>1202</v>
      </c>
      <c r="D8622" s="95" t="s">
        <v>345</v>
      </c>
      <c r="F8622" s="96">
        <v>2849</v>
      </c>
      <c r="G8622" s="95" t="s">
        <v>345</v>
      </c>
    </row>
    <row r="8623" spans="1:7">
      <c r="A8623" s="95" t="s">
        <v>1203</v>
      </c>
      <c r="D8623" s="95" t="s">
        <v>345</v>
      </c>
      <c r="F8623" s="96">
        <v>19830</v>
      </c>
      <c r="G8623" s="95" t="s">
        <v>345</v>
      </c>
    </row>
    <row r="8624" spans="1:7">
      <c r="A8624" s="95" t="s">
        <v>1204</v>
      </c>
      <c r="D8624" s="95" t="s">
        <v>345</v>
      </c>
      <c r="F8624" s="96">
        <v>2211</v>
      </c>
      <c r="G8624" s="95" t="s">
        <v>345</v>
      </c>
    </row>
    <row r="8625" spans="1:7">
      <c r="A8625" s="95" t="s">
        <v>1205</v>
      </c>
      <c r="D8625" s="95" t="s">
        <v>9315</v>
      </c>
      <c r="F8625" s="96">
        <v>1727</v>
      </c>
      <c r="G8625" s="96">
        <v>2106816</v>
      </c>
    </row>
    <row r="8626" spans="1:7">
      <c r="A8626" s="95" t="s">
        <v>1208</v>
      </c>
      <c r="D8626" s="95" t="s">
        <v>9315</v>
      </c>
      <c r="F8626" s="96">
        <v>7508</v>
      </c>
      <c r="G8626" s="95" t="s">
        <v>345</v>
      </c>
    </row>
    <row r="8627" spans="1:7">
      <c r="A8627" s="95" t="s">
        <v>1210</v>
      </c>
      <c r="D8627" s="95" t="s">
        <v>9315</v>
      </c>
      <c r="F8627" s="96">
        <v>10687</v>
      </c>
      <c r="G8627" s="95" t="s">
        <v>345</v>
      </c>
    </row>
    <row r="8628" spans="1:7">
      <c r="A8628" s="95" t="s">
        <v>1212</v>
      </c>
      <c r="D8628" s="95" t="s">
        <v>9315</v>
      </c>
      <c r="F8628" s="96">
        <v>7971</v>
      </c>
      <c r="G8628" s="95" t="s">
        <v>345</v>
      </c>
    </row>
    <row r="8629" spans="1:7">
      <c r="A8629" s="95" t="s">
        <v>1214</v>
      </c>
      <c r="D8629" s="95" t="s">
        <v>9315</v>
      </c>
      <c r="F8629" s="96">
        <v>9617</v>
      </c>
      <c r="G8629" s="95" t="s">
        <v>345</v>
      </c>
    </row>
    <row r="8630" spans="1:7">
      <c r="A8630" s="95" t="s">
        <v>1216</v>
      </c>
      <c r="D8630" s="95" t="s">
        <v>9315</v>
      </c>
      <c r="F8630" s="96">
        <v>1890</v>
      </c>
      <c r="G8630" s="95" t="s">
        <v>345</v>
      </c>
    </row>
    <row r="8631" spans="1:7">
      <c r="A8631" s="95" t="s">
        <v>1217</v>
      </c>
      <c r="D8631" s="95" t="s">
        <v>9315</v>
      </c>
      <c r="F8631" s="96">
        <v>8049</v>
      </c>
      <c r="G8631" s="95" t="s">
        <v>345</v>
      </c>
    </row>
    <row r="8632" spans="1:7">
      <c r="A8632" s="95" t="s">
        <v>1219</v>
      </c>
      <c r="D8632" s="95" t="s">
        <v>9315</v>
      </c>
      <c r="F8632" s="96">
        <v>5996</v>
      </c>
      <c r="G8632" s="95" t="s">
        <v>345</v>
      </c>
    </row>
    <row r="8633" spans="1:7">
      <c r="A8633" s="95" t="s">
        <v>1221</v>
      </c>
      <c r="D8633" s="95" t="s">
        <v>345</v>
      </c>
      <c r="F8633" s="96">
        <v>8350</v>
      </c>
      <c r="G8633" s="95" t="s">
        <v>345</v>
      </c>
    </row>
    <row r="8634" spans="1:7">
      <c r="A8634" s="95" t="s">
        <v>1222</v>
      </c>
      <c r="D8634" s="95" t="s">
        <v>345</v>
      </c>
      <c r="F8634" s="96">
        <v>18355</v>
      </c>
      <c r="G8634" s="95" t="s">
        <v>345</v>
      </c>
    </row>
    <row r="8635" spans="1:7">
      <c r="A8635" s="95" t="s">
        <v>1223</v>
      </c>
      <c r="D8635" s="95" t="s">
        <v>345</v>
      </c>
      <c r="F8635" s="96">
        <v>1334</v>
      </c>
      <c r="G8635" s="95" t="s">
        <v>345</v>
      </c>
    </row>
    <row r="8636" spans="1:7">
      <c r="A8636" s="95" t="s">
        <v>1224</v>
      </c>
      <c r="D8636" s="95" t="s">
        <v>345</v>
      </c>
      <c r="F8636" s="96">
        <v>4264</v>
      </c>
      <c r="G8636" s="95" t="s">
        <v>345</v>
      </c>
    </row>
    <row r="8637" spans="1:7">
      <c r="A8637" s="95" t="s">
        <v>1225</v>
      </c>
      <c r="D8637" s="95" t="s">
        <v>345</v>
      </c>
      <c r="F8637" s="96">
        <v>3862</v>
      </c>
      <c r="G8637" s="95" t="s">
        <v>345</v>
      </c>
    </row>
    <row r="8638" spans="1:7">
      <c r="A8638" s="95" t="s">
        <v>1226</v>
      </c>
      <c r="D8638" s="95" t="s">
        <v>345</v>
      </c>
      <c r="F8638" s="96">
        <v>5729</v>
      </c>
      <c r="G8638" s="95" t="s">
        <v>345</v>
      </c>
    </row>
    <row r="8639" spans="1:7">
      <c r="A8639" s="95" t="s">
        <v>1227</v>
      </c>
      <c r="D8639" s="95" t="s">
        <v>9315</v>
      </c>
      <c r="F8639" s="95">
        <v>188</v>
      </c>
      <c r="G8639" s="96">
        <v>2200616</v>
      </c>
    </row>
    <row r="8640" spans="1:7">
      <c r="A8640" s="95" t="s">
        <v>1231</v>
      </c>
      <c r="D8640" s="95" t="s">
        <v>9315</v>
      </c>
      <c r="F8640" s="96">
        <v>68301</v>
      </c>
      <c r="G8640" s="95" t="s">
        <v>345</v>
      </c>
    </row>
    <row r="8641" spans="1:7">
      <c r="A8641" s="95" t="s">
        <v>1233</v>
      </c>
      <c r="D8641" s="95" t="s">
        <v>9315</v>
      </c>
      <c r="F8641" s="96">
        <v>67650</v>
      </c>
      <c r="G8641" s="95" t="s">
        <v>345</v>
      </c>
    </row>
    <row r="8642" spans="1:7">
      <c r="A8642" s="95" t="s">
        <v>1235</v>
      </c>
      <c r="D8642" s="95" t="s">
        <v>9315</v>
      </c>
      <c r="F8642" s="96">
        <v>7654</v>
      </c>
      <c r="G8642" s="95" t="s">
        <v>345</v>
      </c>
    </row>
    <row r="8643" spans="1:7">
      <c r="A8643" s="95" t="s">
        <v>1236</v>
      </c>
      <c r="D8643" s="95" t="s">
        <v>9315</v>
      </c>
      <c r="F8643" s="96">
        <v>9931</v>
      </c>
      <c r="G8643" s="95" t="s">
        <v>345</v>
      </c>
    </row>
    <row r="8644" spans="1:7">
      <c r="A8644" s="95" t="s">
        <v>1238</v>
      </c>
      <c r="D8644" s="95" t="s">
        <v>9315</v>
      </c>
      <c r="F8644" s="96">
        <v>1562</v>
      </c>
      <c r="G8644" s="95" t="s">
        <v>345</v>
      </c>
    </row>
    <row r="8645" spans="1:7">
      <c r="A8645" s="95" t="s">
        <v>1240</v>
      </c>
      <c r="D8645" s="95" t="s">
        <v>9315</v>
      </c>
      <c r="F8645" s="96">
        <v>3029</v>
      </c>
      <c r="G8645" s="95" t="s">
        <v>345</v>
      </c>
    </row>
    <row r="8646" spans="1:7">
      <c r="A8646" s="95" t="s">
        <v>1242</v>
      </c>
      <c r="D8646" s="95" t="s">
        <v>9315</v>
      </c>
      <c r="F8646" s="96">
        <v>9909</v>
      </c>
      <c r="G8646" s="95" t="s">
        <v>345</v>
      </c>
    </row>
    <row r="8647" spans="1:7">
      <c r="A8647" s="95" t="s">
        <v>1244</v>
      </c>
      <c r="D8647" s="95" t="s">
        <v>9315</v>
      </c>
      <c r="F8647" s="96">
        <v>2084</v>
      </c>
      <c r="G8647" s="95" t="s">
        <v>345</v>
      </c>
    </row>
    <row r="8648" spans="1:7">
      <c r="A8648" s="95" t="s">
        <v>1247</v>
      </c>
      <c r="D8648" s="95" t="s">
        <v>9315</v>
      </c>
      <c r="F8648" s="96">
        <v>2617</v>
      </c>
      <c r="G8648" s="95" t="s">
        <v>345</v>
      </c>
    </row>
    <row r="8649" spans="1:7">
      <c r="A8649" s="95" t="s">
        <v>1248</v>
      </c>
      <c r="D8649" s="95" t="s">
        <v>9315</v>
      </c>
      <c r="F8649" s="95">
        <v>528</v>
      </c>
      <c r="G8649" s="95" t="s">
        <v>345</v>
      </c>
    </row>
    <row r="8650" spans="1:7">
      <c r="A8650" s="95" t="s">
        <v>1249</v>
      </c>
      <c r="D8650" s="95" t="s">
        <v>9315</v>
      </c>
      <c r="F8650" s="96">
        <v>10861</v>
      </c>
      <c r="G8650" s="95" t="s">
        <v>345</v>
      </c>
    </row>
    <row r="8651" spans="1:7">
      <c r="A8651" s="95" t="s">
        <v>1251</v>
      </c>
      <c r="D8651" s="95" t="s">
        <v>345</v>
      </c>
      <c r="F8651" s="95">
        <v>573</v>
      </c>
      <c r="G8651" s="95" t="s">
        <v>345</v>
      </c>
    </row>
    <row r="8652" spans="1:7">
      <c r="A8652" s="95" t="s">
        <v>1252</v>
      </c>
      <c r="D8652" s="95" t="s">
        <v>345</v>
      </c>
      <c r="F8652" s="96">
        <v>3738</v>
      </c>
      <c r="G8652" s="95" t="s">
        <v>345</v>
      </c>
    </row>
    <row r="8653" spans="1:7">
      <c r="A8653" s="95" t="s">
        <v>1253</v>
      </c>
      <c r="D8653" s="95" t="s">
        <v>345</v>
      </c>
      <c r="F8653" s="95">
        <v>946</v>
      </c>
      <c r="G8653" s="95" t="s">
        <v>345</v>
      </c>
    </row>
    <row r="8654" spans="1:7">
      <c r="A8654" s="95" t="s">
        <v>1254</v>
      </c>
      <c r="D8654" s="95" t="s">
        <v>345</v>
      </c>
      <c r="F8654" s="96">
        <v>31818</v>
      </c>
      <c r="G8654" s="95" t="s">
        <v>345</v>
      </c>
    </row>
    <row r="8655" spans="1:7">
      <c r="A8655" s="95" t="s">
        <v>1255</v>
      </c>
      <c r="D8655" s="95" t="s">
        <v>345</v>
      </c>
      <c r="F8655" s="96">
        <v>4545</v>
      </c>
      <c r="G8655" s="95" t="s">
        <v>345</v>
      </c>
    </row>
    <row r="8656" spans="1:7">
      <c r="A8656" s="95" t="s">
        <v>1256</v>
      </c>
      <c r="D8656" s="95" t="s">
        <v>345</v>
      </c>
      <c r="F8656" s="96">
        <v>1071</v>
      </c>
      <c r="G8656" s="95" t="s">
        <v>345</v>
      </c>
    </row>
    <row r="8657" spans="1:7">
      <c r="A8657" s="95" t="s">
        <v>1257</v>
      </c>
      <c r="D8657" s="95" t="s">
        <v>345</v>
      </c>
      <c r="F8657" s="96">
        <v>18091</v>
      </c>
      <c r="G8657" s="95" t="s">
        <v>345</v>
      </c>
    </row>
    <row r="8658" spans="1:7">
      <c r="A8658" s="95" t="s">
        <v>1258</v>
      </c>
      <c r="D8658" s="95" t="s">
        <v>345</v>
      </c>
      <c r="F8658" s="96">
        <v>-1831</v>
      </c>
      <c r="G8658" s="95" t="s">
        <v>345</v>
      </c>
    </row>
    <row r="8659" spans="1:7">
      <c r="A8659" s="95" t="s">
        <v>1259</v>
      </c>
      <c r="D8659" s="95" t="s">
        <v>345</v>
      </c>
      <c r="F8659" s="96">
        <v>5591</v>
      </c>
      <c r="G8659" s="95" t="s">
        <v>345</v>
      </c>
    </row>
    <row r="8660" spans="1:7">
      <c r="A8660" s="95" t="s">
        <v>1260</v>
      </c>
      <c r="D8660" s="95" t="s">
        <v>345</v>
      </c>
      <c r="F8660" s="96">
        <v>28010</v>
      </c>
      <c r="G8660" s="95" t="s">
        <v>345</v>
      </c>
    </row>
    <row r="8661" spans="1:7">
      <c r="A8661" s="95" t="s">
        <v>1261</v>
      </c>
      <c r="D8661" s="95" t="s">
        <v>9315</v>
      </c>
      <c r="F8661" s="95">
        <v>205</v>
      </c>
      <c r="G8661" s="95" t="s">
        <v>345</v>
      </c>
    </row>
    <row r="8662" spans="1:7">
      <c r="A8662" s="95" t="s">
        <v>1262</v>
      </c>
      <c r="D8662" s="95" t="s">
        <v>9315</v>
      </c>
      <c r="F8662" s="95">
        <v>818</v>
      </c>
      <c r="G8662" s="95" t="s">
        <v>345</v>
      </c>
    </row>
    <row r="8663" spans="1:7">
      <c r="A8663" s="95" t="s">
        <v>1263</v>
      </c>
      <c r="D8663" s="95" t="s">
        <v>9315</v>
      </c>
      <c r="F8663" s="96">
        <v>5818</v>
      </c>
      <c r="G8663" s="96">
        <v>2484135</v>
      </c>
    </row>
    <row r="8664" spans="1:7">
      <c r="A8664" s="95" t="s">
        <v>1268</v>
      </c>
      <c r="D8664" s="95" t="s">
        <v>9315</v>
      </c>
      <c r="F8664" s="96">
        <v>28690</v>
      </c>
      <c r="G8664" s="95" t="s">
        <v>345</v>
      </c>
    </row>
    <row r="8665" spans="1:7">
      <c r="A8665" s="95" t="s">
        <v>1269</v>
      </c>
      <c r="D8665" s="95" t="s">
        <v>9315</v>
      </c>
      <c r="F8665" s="96">
        <v>17387</v>
      </c>
      <c r="G8665" s="95" t="s">
        <v>345</v>
      </c>
    </row>
    <row r="8666" spans="1:7">
      <c r="A8666" s="95" t="s">
        <v>1270</v>
      </c>
      <c r="D8666" s="95" t="s">
        <v>9315</v>
      </c>
      <c r="F8666" s="96">
        <v>628143</v>
      </c>
      <c r="G8666" s="95" t="s">
        <v>345</v>
      </c>
    </row>
    <row r="8667" spans="1:7">
      <c r="A8667" s="95" t="s">
        <v>1271</v>
      </c>
      <c r="D8667" s="95" t="s">
        <v>9315</v>
      </c>
      <c r="F8667" s="96">
        <v>735070</v>
      </c>
      <c r="G8667" s="95" t="s">
        <v>345</v>
      </c>
    </row>
    <row r="8668" spans="1:7">
      <c r="A8668" s="95" t="s">
        <v>1272</v>
      </c>
      <c r="D8668" s="95" t="s">
        <v>9315</v>
      </c>
      <c r="F8668" s="96">
        <v>121832</v>
      </c>
      <c r="G8668" s="95" t="s">
        <v>345</v>
      </c>
    </row>
    <row r="8669" spans="1:7">
      <c r="A8669" s="95" t="s">
        <v>1273</v>
      </c>
      <c r="D8669" s="95" t="s">
        <v>9315</v>
      </c>
      <c r="F8669" s="96">
        <v>132175</v>
      </c>
      <c r="G8669" s="95" t="s">
        <v>345</v>
      </c>
    </row>
    <row r="8670" spans="1:7">
      <c r="A8670" s="95" t="s">
        <v>1274</v>
      </c>
      <c r="D8670" s="95" t="s">
        <v>9315</v>
      </c>
      <c r="F8670" s="96">
        <v>318244</v>
      </c>
      <c r="G8670" s="96">
        <v>4465676</v>
      </c>
    </row>
    <row r="8671" spans="1:7">
      <c r="A8671" s="95" t="s">
        <v>361</v>
      </c>
      <c r="D8671" s="95" t="s">
        <v>345</v>
      </c>
      <c r="F8671" s="96">
        <v>4465676</v>
      </c>
      <c r="G8671" s="95" t="s">
        <v>345</v>
      </c>
    </row>
    <row r="8672" spans="1:7">
      <c r="A8672" s="95" t="s">
        <v>1300</v>
      </c>
      <c r="D8672" s="95" t="s">
        <v>9315</v>
      </c>
      <c r="F8672" s="96">
        <v>117704</v>
      </c>
      <c r="G8672" s="95" t="s">
        <v>345</v>
      </c>
    </row>
    <row r="8673" spans="1:7">
      <c r="A8673" s="95" t="s">
        <v>1303</v>
      </c>
      <c r="D8673" s="95" t="s">
        <v>345</v>
      </c>
      <c r="F8673" s="96">
        <v>3057</v>
      </c>
      <c r="G8673" s="95" t="s">
        <v>345</v>
      </c>
    </row>
    <row r="8674" spans="1:7">
      <c r="A8674" s="95" t="s">
        <v>1304</v>
      </c>
      <c r="D8674" s="95" t="s">
        <v>345</v>
      </c>
      <c r="F8674" s="96">
        <v>1124</v>
      </c>
      <c r="G8674" s="95" t="s">
        <v>345</v>
      </c>
    </row>
    <row r="8675" spans="1:7">
      <c r="A8675" s="95" t="s">
        <v>1305</v>
      </c>
      <c r="D8675" s="95" t="s">
        <v>345</v>
      </c>
      <c r="F8675" s="96">
        <v>1346</v>
      </c>
      <c r="G8675" s="95" t="s">
        <v>345</v>
      </c>
    </row>
    <row r="8676" spans="1:7">
      <c r="A8676" s="95" t="s">
        <v>1306</v>
      </c>
      <c r="D8676" s="95" t="s">
        <v>345</v>
      </c>
      <c r="F8676" s="96">
        <v>31818</v>
      </c>
      <c r="G8676" s="95" t="s">
        <v>345</v>
      </c>
    </row>
    <row r="8677" spans="1:7">
      <c r="A8677" s="95" t="s">
        <v>1307</v>
      </c>
      <c r="D8677" s="95" t="s">
        <v>345</v>
      </c>
      <c r="F8677" s="96">
        <v>1509</v>
      </c>
      <c r="G8677" s="95" t="s">
        <v>345</v>
      </c>
    </row>
    <row r="8678" spans="1:7">
      <c r="A8678" s="95" t="s">
        <v>1308</v>
      </c>
      <c r="D8678" s="95" t="s">
        <v>345</v>
      </c>
      <c r="F8678" s="96">
        <v>2418</v>
      </c>
      <c r="G8678" s="95" t="s">
        <v>345</v>
      </c>
    </row>
    <row r="8679" spans="1:7">
      <c r="A8679" s="95" t="s">
        <v>1309</v>
      </c>
      <c r="D8679" s="95" t="s">
        <v>345</v>
      </c>
      <c r="F8679" s="96">
        <v>1718</v>
      </c>
      <c r="G8679" s="95" t="s">
        <v>345</v>
      </c>
    </row>
    <row r="8680" spans="1:7">
      <c r="A8680" s="95" t="s">
        <v>1310</v>
      </c>
      <c r="D8680" s="95" t="s">
        <v>345</v>
      </c>
      <c r="F8680" s="96">
        <v>4855</v>
      </c>
      <c r="G8680" s="95" t="s">
        <v>345</v>
      </c>
    </row>
    <row r="8681" spans="1:7">
      <c r="A8681" s="95" t="s">
        <v>1311</v>
      </c>
      <c r="D8681" s="95" t="s">
        <v>345</v>
      </c>
      <c r="F8681" s="96">
        <v>5314</v>
      </c>
      <c r="G8681" s="95" t="s">
        <v>345</v>
      </c>
    </row>
    <row r="8682" spans="1:7">
      <c r="A8682" s="95" t="s">
        <v>1312</v>
      </c>
      <c r="D8682" s="95" t="s">
        <v>345</v>
      </c>
      <c r="F8682" s="95">
        <v>431</v>
      </c>
      <c r="G8682" s="95" t="s">
        <v>345</v>
      </c>
    </row>
    <row r="8683" spans="1:7">
      <c r="A8683" s="95" t="s">
        <v>1313</v>
      </c>
      <c r="D8683" s="95" t="s">
        <v>345</v>
      </c>
      <c r="F8683" s="96">
        <v>3183</v>
      </c>
      <c r="G8683" s="95" t="s">
        <v>345</v>
      </c>
    </row>
    <row r="8684" spans="1:7">
      <c r="A8684" s="95" t="s">
        <v>1314</v>
      </c>
      <c r="D8684" s="95" t="s">
        <v>345</v>
      </c>
      <c r="F8684" s="96">
        <v>22764</v>
      </c>
      <c r="G8684" s="95" t="s">
        <v>345</v>
      </c>
    </row>
    <row r="8685" spans="1:7">
      <c r="A8685" s="95" t="s">
        <v>1317</v>
      </c>
      <c r="D8685" s="95" t="s">
        <v>345</v>
      </c>
      <c r="F8685" s="96">
        <v>2418</v>
      </c>
      <c r="G8685" s="95" t="s">
        <v>345</v>
      </c>
    </row>
    <row r="8686" spans="1:7">
      <c r="A8686" s="95" t="s">
        <v>1318</v>
      </c>
      <c r="D8686" s="95" t="s">
        <v>9315</v>
      </c>
      <c r="F8686" s="95">
        <v>909</v>
      </c>
      <c r="G8686" s="95" t="s">
        <v>345</v>
      </c>
    </row>
    <row r="8687" spans="1:7">
      <c r="A8687" s="95" t="s">
        <v>1319</v>
      </c>
      <c r="D8687" s="95" t="s">
        <v>9315</v>
      </c>
      <c r="F8687" s="96">
        <v>5818</v>
      </c>
      <c r="G8687" s="96">
        <v>4672062</v>
      </c>
    </row>
    <row r="8688" spans="1:7">
      <c r="A8688" s="95" t="s">
        <v>1320</v>
      </c>
      <c r="D8688" s="95" t="s">
        <v>345</v>
      </c>
      <c r="F8688" s="96">
        <v>31818</v>
      </c>
      <c r="G8688" s="95" t="s">
        <v>345</v>
      </c>
    </row>
    <row r="8689" spans="1:7">
      <c r="A8689" s="95" t="s">
        <v>1321</v>
      </c>
      <c r="D8689" s="95" t="s">
        <v>345</v>
      </c>
      <c r="F8689" s="96">
        <v>3818</v>
      </c>
      <c r="G8689" s="95" t="s">
        <v>345</v>
      </c>
    </row>
    <row r="8690" spans="1:7">
      <c r="A8690" s="95" t="s">
        <v>1322</v>
      </c>
      <c r="D8690" s="95" t="s">
        <v>345</v>
      </c>
      <c r="F8690" s="96">
        <v>1623</v>
      </c>
      <c r="G8690" s="95" t="s">
        <v>345</v>
      </c>
    </row>
    <row r="8691" spans="1:7">
      <c r="A8691" s="95" t="s">
        <v>1323</v>
      </c>
      <c r="D8691" s="95" t="s">
        <v>345</v>
      </c>
      <c r="F8691" s="96">
        <v>1007</v>
      </c>
      <c r="G8691" s="95" t="s">
        <v>345</v>
      </c>
    </row>
    <row r="8692" spans="1:7">
      <c r="A8692" s="95" t="s">
        <v>1324</v>
      </c>
      <c r="D8692" s="95" t="s">
        <v>345</v>
      </c>
      <c r="F8692" s="96">
        <v>5587</v>
      </c>
      <c r="G8692" s="95" t="s">
        <v>345</v>
      </c>
    </row>
    <row r="8693" spans="1:7">
      <c r="A8693" s="95" t="s">
        <v>1325</v>
      </c>
      <c r="D8693" s="95" t="s">
        <v>345</v>
      </c>
      <c r="F8693" s="95">
        <v>831</v>
      </c>
      <c r="G8693" s="95" t="s">
        <v>345</v>
      </c>
    </row>
    <row r="8694" spans="1:7">
      <c r="A8694" s="95" t="s">
        <v>1326</v>
      </c>
      <c r="D8694" s="95" t="s">
        <v>345</v>
      </c>
      <c r="F8694" s="96">
        <v>4999</v>
      </c>
      <c r="G8694" s="95" t="s">
        <v>345</v>
      </c>
    </row>
    <row r="8695" spans="1:7">
      <c r="A8695" s="95" t="s">
        <v>1327</v>
      </c>
      <c r="D8695" s="95" t="s">
        <v>345</v>
      </c>
      <c r="F8695" s="96">
        <v>4364</v>
      </c>
      <c r="G8695" s="95" t="s">
        <v>345</v>
      </c>
    </row>
    <row r="8696" spans="1:7">
      <c r="A8696" s="95" t="s">
        <v>1328</v>
      </c>
      <c r="D8696" s="95" t="s">
        <v>345</v>
      </c>
      <c r="F8696" s="96">
        <v>8909</v>
      </c>
      <c r="G8696" s="95" t="s">
        <v>345</v>
      </c>
    </row>
    <row r="8697" spans="1:7">
      <c r="A8697" s="95" t="s">
        <v>1329</v>
      </c>
      <c r="D8697" s="95" t="s">
        <v>345</v>
      </c>
      <c r="F8697" s="96">
        <v>-3064</v>
      </c>
      <c r="G8697" s="95" t="s">
        <v>345</v>
      </c>
    </row>
    <row r="8698" spans="1:7">
      <c r="A8698" s="95" t="s">
        <v>1330</v>
      </c>
      <c r="D8698" s="95" t="s">
        <v>345</v>
      </c>
      <c r="F8698" s="96">
        <v>-3862</v>
      </c>
      <c r="G8698" s="95" t="s">
        <v>345</v>
      </c>
    </row>
    <row r="8699" spans="1:7">
      <c r="A8699" s="95" t="s">
        <v>1334</v>
      </c>
      <c r="D8699" s="95" t="s">
        <v>9315</v>
      </c>
      <c r="F8699" s="96">
        <v>3000</v>
      </c>
      <c r="G8699" s="96">
        <v>4731092</v>
      </c>
    </row>
    <row r="8700" spans="1:7">
      <c r="A8700" s="95" t="s">
        <v>1335</v>
      </c>
      <c r="D8700" s="95" t="s">
        <v>345</v>
      </c>
      <c r="F8700" s="96">
        <v>31818</v>
      </c>
      <c r="G8700" s="95" t="s">
        <v>345</v>
      </c>
    </row>
    <row r="8701" spans="1:7">
      <c r="A8701" s="95" t="s">
        <v>1336</v>
      </c>
      <c r="D8701" s="95" t="s">
        <v>345</v>
      </c>
      <c r="F8701" s="96">
        <v>31818</v>
      </c>
      <c r="G8701" s="95" t="s">
        <v>345</v>
      </c>
    </row>
    <row r="8702" spans="1:7">
      <c r="A8702" s="95" t="s">
        <v>1337</v>
      </c>
      <c r="D8702" s="95" t="s">
        <v>345</v>
      </c>
      <c r="F8702" s="96">
        <v>1173</v>
      </c>
      <c r="G8702" s="95" t="s">
        <v>345</v>
      </c>
    </row>
    <row r="8703" spans="1:7">
      <c r="A8703" s="95" t="s">
        <v>1338</v>
      </c>
      <c r="D8703" s="95" t="s">
        <v>345</v>
      </c>
      <c r="F8703" s="96">
        <v>1124</v>
      </c>
      <c r="G8703" s="95" t="s">
        <v>345</v>
      </c>
    </row>
    <row r="8704" spans="1:7">
      <c r="A8704" s="95" t="s">
        <v>1339</v>
      </c>
      <c r="D8704" s="95" t="s">
        <v>345</v>
      </c>
      <c r="F8704" s="95">
        <v>991</v>
      </c>
      <c r="G8704" s="95" t="s">
        <v>345</v>
      </c>
    </row>
    <row r="8705" spans="1:7">
      <c r="A8705" s="95" t="s">
        <v>1340</v>
      </c>
      <c r="D8705" s="95" t="s">
        <v>345</v>
      </c>
      <c r="F8705" s="96">
        <v>8546</v>
      </c>
      <c r="G8705" s="95" t="s">
        <v>345</v>
      </c>
    </row>
    <row r="8706" spans="1:7">
      <c r="A8706" s="95" t="s">
        <v>1341</v>
      </c>
      <c r="D8706" s="95" t="s">
        <v>345</v>
      </c>
      <c r="F8706" s="96">
        <v>11198</v>
      </c>
      <c r="G8706" s="95" t="s">
        <v>345</v>
      </c>
    </row>
    <row r="8707" spans="1:7">
      <c r="A8707" s="95" t="s">
        <v>1342</v>
      </c>
      <c r="D8707" s="95" t="s">
        <v>345</v>
      </c>
      <c r="F8707" s="96">
        <v>1470</v>
      </c>
      <c r="G8707" s="95" t="s">
        <v>345</v>
      </c>
    </row>
    <row r="8708" spans="1:7">
      <c r="A8708" s="95" t="s">
        <v>1343</v>
      </c>
      <c r="D8708" s="95" t="s">
        <v>345</v>
      </c>
      <c r="F8708" s="96">
        <v>1281</v>
      </c>
      <c r="G8708" s="95" t="s">
        <v>345</v>
      </c>
    </row>
    <row r="8709" spans="1:7">
      <c r="A8709" s="95" t="s">
        <v>1344</v>
      </c>
      <c r="D8709" s="95" t="s">
        <v>345</v>
      </c>
      <c r="F8709" s="96">
        <v>18236</v>
      </c>
      <c r="G8709" s="96">
        <v>4838747</v>
      </c>
    </row>
    <row r="8710" spans="1:7">
      <c r="A8710" s="95" t="s">
        <v>1348</v>
      </c>
      <c r="D8710" s="95" t="s">
        <v>345</v>
      </c>
      <c r="F8710" s="96">
        <v>1608</v>
      </c>
      <c r="G8710" s="95" t="s">
        <v>345</v>
      </c>
    </row>
    <row r="8711" spans="1:7">
      <c r="A8711" s="95" t="s">
        <v>1349</v>
      </c>
      <c r="D8711" s="95" t="s">
        <v>345</v>
      </c>
      <c r="F8711" s="96">
        <v>10546</v>
      </c>
      <c r="G8711" s="95" t="s">
        <v>345</v>
      </c>
    </row>
    <row r="8712" spans="1:7">
      <c r="A8712" s="95" t="s">
        <v>1350</v>
      </c>
      <c r="D8712" s="95" t="s">
        <v>345</v>
      </c>
      <c r="F8712" s="95">
        <v>625</v>
      </c>
      <c r="G8712" s="95" t="s">
        <v>345</v>
      </c>
    </row>
    <row r="8713" spans="1:7">
      <c r="A8713" s="95" t="s">
        <v>1351</v>
      </c>
      <c r="D8713" s="95" t="s">
        <v>345</v>
      </c>
      <c r="F8713" s="95">
        <v>669</v>
      </c>
      <c r="G8713" s="95" t="s">
        <v>345</v>
      </c>
    </row>
    <row r="8714" spans="1:7">
      <c r="A8714" s="95" t="s">
        <v>1352</v>
      </c>
      <c r="D8714" s="95" t="s">
        <v>345</v>
      </c>
      <c r="F8714" s="96">
        <v>3372</v>
      </c>
      <c r="G8714" s="95" t="s">
        <v>345</v>
      </c>
    </row>
    <row r="8715" spans="1:7">
      <c r="A8715" s="95" t="s">
        <v>1353</v>
      </c>
      <c r="D8715" s="95" t="s">
        <v>345</v>
      </c>
      <c r="F8715" s="96">
        <v>4850</v>
      </c>
      <c r="G8715" s="95" t="s">
        <v>345</v>
      </c>
    </row>
    <row r="8716" spans="1:7">
      <c r="A8716" s="95" t="s">
        <v>1354</v>
      </c>
      <c r="D8716" s="95" t="s">
        <v>345</v>
      </c>
      <c r="F8716" s="96">
        <v>4637</v>
      </c>
      <c r="G8716" s="95" t="s">
        <v>345</v>
      </c>
    </row>
    <row r="8717" spans="1:7">
      <c r="A8717" s="95" t="s">
        <v>1355</v>
      </c>
      <c r="D8717" s="95" t="s">
        <v>345</v>
      </c>
      <c r="F8717" s="96">
        <v>1688</v>
      </c>
      <c r="G8717" s="95" t="s">
        <v>345</v>
      </c>
    </row>
    <row r="8718" spans="1:7">
      <c r="A8718" s="95" t="s">
        <v>1356</v>
      </c>
      <c r="D8718" s="95" t="s">
        <v>345</v>
      </c>
      <c r="F8718" s="96">
        <v>20364</v>
      </c>
      <c r="G8718" s="95" t="s">
        <v>345</v>
      </c>
    </row>
    <row r="8719" spans="1:7">
      <c r="A8719" s="95" t="s">
        <v>1357</v>
      </c>
      <c r="D8719" s="95" t="s">
        <v>345</v>
      </c>
      <c r="F8719" s="96">
        <v>4041</v>
      </c>
      <c r="G8719" s="95" t="s">
        <v>345</v>
      </c>
    </row>
    <row r="8720" spans="1:7">
      <c r="A8720" s="95" t="s">
        <v>1358</v>
      </c>
      <c r="D8720" s="95" t="s">
        <v>345</v>
      </c>
      <c r="F8720" s="96">
        <v>8966</v>
      </c>
      <c r="G8720" s="95" t="s">
        <v>345</v>
      </c>
    </row>
    <row r="8721" spans="1:7">
      <c r="A8721" s="95" t="s">
        <v>1359</v>
      </c>
      <c r="D8721" s="95" t="s">
        <v>345</v>
      </c>
      <c r="F8721" s="96">
        <v>4708</v>
      </c>
      <c r="G8721" s="95" t="s">
        <v>345</v>
      </c>
    </row>
    <row r="8722" spans="1:7">
      <c r="A8722" s="95" t="s">
        <v>1363</v>
      </c>
      <c r="D8722" s="95" t="s">
        <v>9315</v>
      </c>
      <c r="F8722" s="96">
        <v>1727</v>
      </c>
      <c r="G8722" s="96">
        <v>4906548</v>
      </c>
    </row>
    <row r="8723" spans="1:7">
      <c r="A8723" s="95" t="s">
        <v>1364</v>
      </c>
      <c r="D8723" s="95" t="s">
        <v>345</v>
      </c>
      <c r="F8723" s="96">
        <v>13383</v>
      </c>
      <c r="G8723" s="95" t="s">
        <v>345</v>
      </c>
    </row>
    <row r="8724" spans="1:7">
      <c r="A8724" s="95" t="s">
        <v>1365</v>
      </c>
      <c r="D8724" s="95" t="s">
        <v>345</v>
      </c>
      <c r="F8724" s="96">
        <v>5280</v>
      </c>
      <c r="G8724" s="95" t="s">
        <v>345</v>
      </c>
    </row>
    <row r="8725" spans="1:7">
      <c r="A8725" s="95" t="s">
        <v>1366</v>
      </c>
      <c r="D8725" s="95" t="s">
        <v>345</v>
      </c>
      <c r="F8725" s="96">
        <v>17372</v>
      </c>
      <c r="G8725" s="95" t="s">
        <v>345</v>
      </c>
    </row>
    <row r="8726" spans="1:7">
      <c r="A8726" s="95" t="s">
        <v>1367</v>
      </c>
      <c r="D8726" s="95" t="s">
        <v>345</v>
      </c>
      <c r="F8726" s="96">
        <v>1601</v>
      </c>
      <c r="G8726" s="95" t="s">
        <v>345</v>
      </c>
    </row>
    <row r="8727" spans="1:7">
      <c r="A8727" s="95" t="s">
        <v>1368</v>
      </c>
      <c r="D8727" s="95" t="s">
        <v>345</v>
      </c>
      <c r="F8727" s="96">
        <v>1291</v>
      </c>
      <c r="G8727" s="95" t="s">
        <v>345</v>
      </c>
    </row>
    <row r="8728" spans="1:7">
      <c r="A8728" s="95" t="s">
        <v>1369</v>
      </c>
      <c r="D8728" s="95" t="s">
        <v>345</v>
      </c>
      <c r="F8728" s="96">
        <v>1665</v>
      </c>
      <c r="G8728" s="95" t="s">
        <v>345</v>
      </c>
    </row>
    <row r="8729" spans="1:7">
      <c r="A8729" s="95" t="s">
        <v>1370</v>
      </c>
      <c r="D8729" s="95" t="s">
        <v>345</v>
      </c>
      <c r="F8729" s="96">
        <v>1555</v>
      </c>
      <c r="G8729" s="95" t="s">
        <v>345</v>
      </c>
    </row>
    <row r="8730" spans="1:7">
      <c r="A8730" s="95" t="s">
        <v>1373</v>
      </c>
      <c r="D8730" s="95" t="s">
        <v>9315</v>
      </c>
      <c r="F8730" s="96">
        <v>2204</v>
      </c>
      <c r="G8730" s="95" t="s">
        <v>345</v>
      </c>
    </row>
    <row r="8731" spans="1:7">
      <c r="A8731" s="95" t="s">
        <v>1374</v>
      </c>
      <c r="D8731" s="95" t="s">
        <v>9315</v>
      </c>
      <c r="F8731" s="95">
        <v>818</v>
      </c>
      <c r="G8731" s="96">
        <v>4951717</v>
      </c>
    </row>
    <row r="8732" spans="1:7">
      <c r="A8732" s="95" t="s">
        <v>1376</v>
      </c>
      <c r="D8732" s="95" t="s">
        <v>9315</v>
      </c>
      <c r="F8732" s="96">
        <v>11595</v>
      </c>
      <c r="G8732" s="95" t="s">
        <v>345</v>
      </c>
    </row>
    <row r="8733" spans="1:7">
      <c r="A8733" s="95" t="s">
        <v>1377</v>
      </c>
      <c r="D8733" s="95" t="s">
        <v>9315</v>
      </c>
      <c r="F8733" s="96">
        <v>10349</v>
      </c>
      <c r="G8733" s="95" t="s">
        <v>345</v>
      </c>
    </row>
    <row r="8734" spans="1:7">
      <c r="A8734" s="95" t="s">
        <v>1380</v>
      </c>
      <c r="D8734" s="95" t="s">
        <v>345</v>
      </c>
      <c r="F8734" s="96">
        <v>6391</v>
      </c>
      <c r="G8734" s="95" t="s">
        <v>345</v>
      </c>
    </row>
    <row r="8735" spans="1:7">
      <c r="A8735" s="95" t="s">
        <v>1381</v>
      </c>
      <c r="D8735" s="95" t="s">
        <v>345</v>
      </c>
      <c r="F8735" s="96">
        <v>1555</v>
      </c>
      <c r="G8735" s="95" t="s">
        <v>345</v>
      </c>
    </row>
    <row r="8736" spans="1:7">
      <c r="A8736" s="95" t="s">
        <v>1382</v>
      </c>
      <c r="D8736" s="95" t="s">
        <v>345</v>
      </c>
      <c r="F8736" s="96">
        <v>3091</v>
      </c>
      <c r="G8736" s="95" t="s">
        <v>345</v>
      </c>
    </row>
    <row r="8737" spans="1:7">
      <c r="A8737" s="95" t="s">
        <v>1383</v>
      </c>
      <c r="D8737" s="95" t="s">
        <v>345</v>
      </c>
      <c r="F8737" s="96">
        <v>4782</v>
      </c>
      <c r="G8737" s="95" t="s">
        <v>345</v>
      </c>
    </row>
    <row r="8738" spans="1:7">
      <c r="A8738" s="95" t="s">
        <v>1384</v>
      </c>
      <c r="D8738" s="95" t="s">
        <v>345</v>
      </c>
      <c r="F8738" s="96">
        <v>1346</v>
      </c>
      <c r="G8738" s="95" t="s">
        <v>345</v>
      </c>
    </row>
    <row r="8739" spans="1:7">
      <c r="A8739" s="95" t="s">
        <v>1385</v>
      </c>
      <c r="D8739" s="95" t="s">
        <v>345</v>
      </c>
      <c r="F8739" s="95">
        <v>851</v>
      </c>
      <c r="G8739" s="95" t="s">
        <v>345</v>
      </c>
    </row>
    <row r="8740" spans="1:7">
      <c r="A8740" s="95" t="s">
        <v>1386</v>
      </c>
      <c r="D8740" s="95" t="s">
        <v>345</v>
      </c>
      <c r="F8740" s="96">
        <v>5909</v>
      </c>
      <c r="G8740" s="95" t="s">
        <v>345</v>
      </c>
    </row>
    <row r="8741" spans="1:7">
      <c r="A8741" s="95" t="s">
        <v>1387</v>
      </c>
      <c r="D8741" s="95" t="s">
        <v>345</v>
      </c>
      <c r="F8741" s="96">
        <v>6942</v>
      </c>
      <c r="G8741" s="95" t="s">
        <v>345</v>
      </c>
    </row>
    <row r="8742" spans="1:7">
      <c r="A8742" s="95" t="s">
        <v>1388</v>
      </c>
      <c r="D8742" s="95" t="s">
        <v>345</v>
      </c>
      <c r="F8742" s="96">
        <v>2666</v>
      </c>
      <c r="G8742" s="95" t="s">
        <v>345</v>
      </c>
    </row>
    <row r="8743" spans="1:7">
      <c r="A8743" s="95" t="s">
        <v>1389</v>
      </c>
      <c r="D8743" s="95" t="s">
        <v>345</v>
      </c>
      <c r="F8743" s="95">
        <v>762</v>
      </c>
      <c r="G8743" s="95" t="s">
        <v>345</v>
      </c>
    </row>
    <row r="8744" spans="1:7">
      <c r="A8744" s="95" t="s">
        <v>1390</v>
      </c>
      <c r="D8744" s="95" t="s">
        <v>345</v>
      </c>
      <c r="F8744" s="96">
        <v>3091</v>
      </c>
      <c r="G8744" s="95" t="s">
        <v>345</v>
      </c>
    </row>
    <row r="8745" spans="1:7">
      <c r="A8745" s="95" t="s">
        <v>1391</v>
      </c>
      <c r="D8745" s="95" t="s">
        <v>345</v>
      </c>
      <c r="F8745" s="96">
        <v>6264</v>
      </c>
      <c r="G8745" s="95" t="s">
        <v>345</v>
      </c>
    </row>
    <row r="8746" spans="1:7">
      <c r="A8746" s="95" t="s">
        <v>1393</v>
      </c>
      <c r="D8746" s="95" t="s">
        <v>345</v>
      </c>
      <c r="F8746" s="96">
        <v>9386</v>
      </c>
      <c r="G8746" s="95" t="s">
        <v>345</v>
      </c>
    </row>
    <row r="8747" spans="1:7">
      <c r="A8747" s="95" t="s">
        <v>1395</v>
      </c>
      <c r="D8747" s="95" t="s">
        <v>345</v>
      </c>
      <c r="F8747" s="95">
        <v>687</v>
      </c>
      <c r="G8747" s="95" t="s">
        <v>345</v>
      </c>
    </row>
    <row r="8748" spans="1:7">
      <c r="A8748" s="95" t="s">
        <v>1397</v>
      </c>
      <c r="D8748" s="95" t="s">
        <v>9315</v>
      </c>
      <c r="F8748" s="96">
        <v>12636</v>
      </c>
      <c r="G8748" s="96">
        <v>5040020</v>
      </c>
    </row>
    <row r="8749" spans="1:7">
      <c r="A8749" s="95" t="s">
        <v>1398</v>
      </c>
      <c r="D8749" s="95" t="s">
        <v>345</v>
      </c>
      <c r="F8749" s="95">
        <v>545</v>
      </c>
      <c r="G8749" s="95" t="s">
        <v>345</v>
      </c>
    </row>
    <row r="8750" spans="1:7">
      <c r="A8750" s="95" t="s">
        <v>1401</v>
      </c>
      <c r="D8750" s="95" t="s">
        <v>9315</v>
      </c>
      <c r="F8750" s="95">
        <v>727</v>
      </c>
      <c r="G8750" s="96">
        <v>5041292</v>
      </c>
    </row>
    <row r="8751" spans="1:7">
      <c r="A8751" s="95" t="s">
        <v>1405</v>
      </c>
      <c r="D8751" s="95" t="s">
        <v>9315</v>
      </c>
      <c r="F8751" s="96">
        <v>2914</v>
      </c>
      <c r="G8751" s="95" t="s">
        <v>345</v>
      </c>
    </row>
    <row r="8752" spans="1:7">
      <c r="A8752" s="95" t="s">
        <v>1406</v>
      </c>
      <c r="D8752" s="95" t="s">
        <v>9315</v>
      </c>
      <c r="F8752" s="96">
        <v>1547</v>
      </c>
      <c r="G8752" s="95" t="s">
        <v>345</v>
      </c>
    </row>
    <row r="8753" spans="1:7">
      <c r="A8753" s="95" t="s">
        <v>1407</v>
      </c>
      <c r="D8753" s="95" t="s">
        <v>9315</v>
      </c>
      <c r="F8753" s="96">
        <v>4818</v>
      </c>
      <c r="G8753" s="95" t="s">
        <v>345</v>
      </c>
    </row>
    <row r="8754" spans="1:7">
      <c r="A8754" s="95" t="s">
        <v>1410</v>
      </c>
      <c r="D8754" s="95" t="s">
        <v>345</v>
      </c>
      <c r="F8754" s="96">
        <v>47920</v>
      </c>
      <c r="G8754" s="96">
        <v>5098491</v>
      </c>
    </row>
    <row r="8755" spans="1:7">
      <c r="A8755" s="95" t="s">
        <v>1411</v>
      </c>
      <c r="D8755" s="95" t="s">
        <v>9315</v>
      </c>
      <c r="F8755" s="96">
        <v>82466</v>
      </c>
      <c r="G8755" s="95" t="s">
        <v>345</v>
      </c>
    </row>
    <row r="8756" spans="1:7">
      <c r="A8756" s="95" t="s">
        <v>1413</v>
      </c>
      <c r="D8756" s="95" t="s">
        <v>9315</v>
      </c>
      <c r="F8756" s="96">
        <v>53984</v>
      </c>
      <c r="G8756" s="95" t="s">
        <v>345</v>
      </c>
    </row>
    <row r="8757" spans="1:7">
      <c r="A8757" s="95" t="s">
        <v>1415</v>
      </c>
      <c r="D8757" s="95" t="s">
        <v>9315</v>
      </c>
      <c r="F8757" s="96">
        <v>6318</v>
      </c>
      <c r="G8757" s="95" t="s">
        <v>345</v>
      </c>
    </row>
    <row r="8758" spans="1:7">
      <c r="A8758" s="95" t="s">
        <v>1416</v>
      </c>
      <c r="D8758" s="95" t="s">
        <v>345</v>
      </c>
      <c r="F8758" s="96">
        <v>8350</v>
      </c>
      <c r="G8758" s="95" t="s">
        <v>345</v>
      </c>
    </row>
    <row r="8759" spans="1:7">
      <c r="A8759" s="95" t="s">
        <v>1417</v>
      </c>
      <c r="D8759" s="95" t="s">
        <v>345</v>
      </c>
      <c r="F8759" s="96">
        <v>1124</v>
      </c>
      <c r="G8759" s="95" t="s">
        <v>345</v>
      </c>
    </row>
    <row r="8760" spans="1:7">
      <c r="A8760" s="95" t="s">
        <v>1418</v>
      </c>
      <c r="D8760" s="95" t="s">
        <v>345</v>
      </c>
      <c r="F8760" s="96">
        <v>1509</v>
      </c>
      <c r="G8760" s="95" t="s">
        <v>345</v>
      </c>
    </row>
    <row r="8761" spans="1:7">
      <c r="A8761" s="95" t="s">
        <v>1419</v>
      </c>
      <c r="D8761" s="95" t="s">
        <v>345</v>
      </c>
      <c r="F8761" s="96">
        <v>1509</v>
      </c>
      <c r="G8761" s="95" t="s">
        <v>345</v>
      </c>
    </row>
    <row r="8762" spans="1:7">
      <c r="A8762" s="95" t="s">
        <v>1420</v>
      </c>
      <c r="D8762" s="95" t="s">
        <v>345</v>
      </c>
      <c r="F8762" s="96">
        <v>1409</v>
      </c>
      <c r="G8762" s="95" t="s">
        <v>345</v>
      </c>
    </row>
    <row r="8763" spans="1:7">
      <c r="A8763" s="95" t="s">
        <v>1421</v>
      </c>
      <c r="D8763" s="95" t="s">
        <v>345</v>
      </c>
      <c r="F8763" s="96">
        <v>1728</v>
      </c>
      <c r="G8763" s="95" t="s">
        <v>345</v>
      </c>
    </row>
    <row r="8764" spans="1:7">
      <c r="A8764" s="95" t="s">
        <v>1422</v>
      </c>
      <c r="D8764" s="95" t="s">
        <v>345</v>
      </c>
      <c r="F8764" s="96">
        <v>1653</v>
      </c>
      <c r="G8764" s="95" t="s">
        <v>345</v>
      </c>
    </row>
    <row r="8765" spans="1:7">
      <c r="A8765" s="95" t="s">
        <v>1423</v>
      </c>
      <c r="D8765" s="95" t="s">
        <v>345</v>
      </c>
      <c r="F8765" s="96">
        <v>3273</v>
      </c>
      <c r="G8765" s="95" t="s">
        <v>345</v>
      </c>
    </row>
    <row r="8766" spans="1:7">
      <c r="A8766" s="95" t="s">
        <v>1424</v>
      </c>
      <c r="D8766" s="95" t="s">
        <v>345</v>
      </c>
      <c r="F8766" s="96">
        <v>2687</v>
      </c>
      <c r="G8766" s="95" t="s">
        <v>345</v>
      </c>
    </row>
    <row r="8767" spans="1:7">
      <c r="A8767" s="95" t="s">
        <v>1425</v>
      </c>
      <c r="D8767" s="95" t="s">
        <v>345</v>
      </c>
      <c r="F8767" s="95">
        <v>568</v>
      </c>
      <c r="G8767" s="95" t="s">
        <v>345</v>
      </c>
    </row>
    <row r="8768" spans="1:7">
      <c r="A8768" s="95" t="s">
        <v>1426</v>
      </c>
      <c r="D8768" s="95" t="s">
        <v>345</v>
      </c>
      <c r="F8768" s="96">
        <v>5455</v>
      </c>
      <c r="G8768" s="95" t="s">
        <v>345</v>
      </c>
    </row>
    <row r="8769" spans="1:7">
      <c r="A8769" s="95" t="s">
        <v>1427</v>
      </c>
      <c r="D8769" s="95" t="s">
        <v>345</v>
      </c>
      <c r="F8769" s="96">
        <v>5000</v>
      </c>
      <c r="G8769" s="95" t="s">
        <v>345</v>
      </c>
    </row>
    <row r="8770" spans="1:7">
      <c r="A8770" s="95" t="s">
        <v>1428</v>
      </c>
      <c r="D8770" s="95" t="s">
        <v>345</v>
      </c>
      <c r="F8770" s="96">
        <v>1710</v>
      </c>
      <c r="G8770" s="95" t="s">
        <v>345</v>
      </c>
    </row>
    <row r="8771" spans="1:7">
      <c r="A8771" s="95" t="s">
        <v>1429</v>
      </c>
      <c r="D8771" s="95" t="s">
        <v>345</v>
      </c>
      <c r="F8771" s="95">
        <v>789</v>
      </c>
      <c r="G8771" s="95" t="s">
        <v>345</v>
      </c>
    </row>
    <row r="8772" spans="1:7">
      <c r="A8772" s="95" t="s">
        <v>1430</v>
      </c>
      <c r="D8772" s="95" t="s">
        <v>345</v>
      </c>
      <c r="F8772" s="95">
        <v>552</v>
      </c>
      <c r="G8772" s="95" t="s">
        <v>345</v>
      </c>
    </row>
    <row r="8773" spans="1:7">
      <c r="A8773" s="95" t="s">
        <v>1431</v>
      </c>
      <c r="D8773" s="95" t="s">
        <v>345</v>
      </c>
      <c r="F8773" s="96">
        <v>3182</v>
      </c>
      <c r="G8773" s="95" t="s">
        <v>345</v>
      </c>
    </row>
    <row r="8774" spans="1:7">
      <c r="A8774" s="95" t="s">
        <v>1432</v>
      </c>
      <c r="D8774" s="95" t="s">
        <v>345</v>
      </c>
      <c r="F8774" s="96">
        <v>5164</v>
      </c>
      <c r="G8774" s="95" t="s">
        <v>345</v>
      </c>
    </row>
    <row r="8775" spans="1:7">
      <c r="A8775" s="95" t="s">
        <v>1433</v>
      </c>
      <c r="D8775" s="95" t="s">
        <v>345</v>
      </c>
      <c r="F8775" s="96">
        <v>11957</v>
      </c>
      <c r="G8775" s="95" t="s">
        <v>345</v>
      </c>
    </row>
    <row r="8776" spans="1:7">
      <c r="A8776" s="95" t="s">
        <v>1434</v>
      </c>
      <c r="D8776" s="95" t="s">
        <v>345</v>
      </c>
      <c r="F8776" s="96">
        <v>12615</v>
      </c>
      <c r="G8776" s="95" t="s">
        <v>345</v>
      </c>
    </row>
    <row r="8777" spans="1:7">
      <c r="A8777" s="95" t="s">
        <v>1435</v>
      </c>
      <c r="D8777" s="95" t="s">
        <v>345</v>
      </c>
      <c r="F8777" s="96">
        <v>3273</v>
      </c>
      <c r="G8777" s="95" t="s">
        <v>345</v>
      </c>
    </row>
    <row r="8778" spans="1:7">
      <c r="A8778" s="95" t="s">
        <v>1436</v>
      </c>
      <c r="D8778" s="95" t="s">
        <v>345</v>
      </c>
      <c r="F8778" s="96">
        <v>12253</v>
      </c>
      <c r="G8778" s="95" t="s">
        <v>345</v>
      </c>
    </row>
    <row r="8779" spans="1:7">
      <c r="A8779" s="95" t="s">
        <v>1437</v>
      </c>
      <c r="D8779" s="95" t="s">
        <v>345</v>
      </c>
      <c r="F8779" s="96">
        <v>5422</v>
      </c>
      <c r="G8779" s="95" t="s">
        <v>345</v>
      </c>
    </row>
    <row r="8780" spans="1:7">
      <c r="A8780" s="95" t="s">
        <v>1440</v>
      </c>
      <c r="D8780" s="95" t="s">
        <v>345</v>
      </c>
      <c r="F8780" s="96">
        <v>-4782</v>
      </c>
      <c r="G8780" s="96">
        <v>5327659</v>
      </c>
    </row>
    <row r="8781" spans="1:7">
      <c r="A8781" s="95" t="s">
        <v>1441</v>
      </c>
      <c r="D8781" s="95" t="s">
        <v>9315</v>
      </c>
      <c r="F8781" s="96">
        <v>3994</v>
      </c>
      <c r="G8781" s="95" t="s">
        <v>345</v>
      </c>
    </row>
    <row r="8782" spans="1:7">
      <c r="A8782" s="95" t="s">
        <v>1443</v>
      </c>
      <c r="D8782" s="95" t="s">
        <v>9315</v>
      </c>
      <c r="F8782" s="96">
        <v>8113</v>
      </c>
      <c r="G8782" s="95" t="s">
        <v>345</v>
      </c>
    </row>
    <row r="8783" spans="1:7">
      <c r="A8783" s="95" t="s">
        <v>1445</v>
      </c>
      <c r="D8783" s="95" t="s">
        <v>9315</v>
      </c>
      <c r="F8783" s="96">
        <v>7306</v>
      </c>
      <c r="G8783" s="95" t="s">
        <v>345</v>
      </c>
    </row>
    <row r="8784" spans="1:7">
      <c r="A8784" s="95" t="s">
        <v>1447</v>
      </c>
      <c r="D8784" s="95" t="s">
        <v>345</v>
      </c>
      <c r="F8784" s="96">
        <v>10055</v>
      </c>
      <c r="G8784" s="95" t="s">
        <v>345</v>
      </c>
    </row>
    <row r="8785" spans="1:7">
      <c r="A8785" s="95" t="s">
        <v>1448</v>
      </c>
      <c r="D8785" s="95" t="s">
        <v>345</v>
      </c>
      <c r="F8785" s="96">
        <v>6091</v>
      </c>
      <c r="G8785" s="95" t="s">
        <v>345</v>
      </c>
    </row>
    <row r="8786" spans="1:7">
      <c r="A8786" s="95" t="s">
        <v>1449</v>
      </c>
      <c r="D8786" s="95" t="s">
        <v>345</v>
      </c>
      <c r="F8786" s="96">
        <v>4186</v>
      </c>
      <c r="G8786" s="95" t="s">
        <v>345</v>
      </c>
    </row>
    <row r="8787" spans="1:7">
      <c r="A8787" s="95" t="s">
        <v>1450</v>
      </c>
      <c r="D8787" s="95" t="s">
        <v>345</v>
      </c>
      <c r="F8787" s="96">
        <v>28800</v>
      </c>
      <c r="G8787" s="95" t="s">
        <v>345</v>
      </c>
    </row>
    <row r="8788" spans="1:7">
      <c r="A8788" s="95" t="s">
        <v>1451</v>
      </c>
      <c r="D8788" s="95" t="s">
        <v>345</v>
      </c>
      <c r="F8788" s="96">
        <v>7349</v>
      </c>
      <c r="G8788" s="95" t="s">
        <v>345</v>
      </c>
    </row>
    <row r="8789" spans="1:7">
      <c r="A8789" s="95" t="s">
        <v>1452</v>
      </c>
      <c r="D8789" s="95" t="s">
        <v>345</v>
      </c>
      <c r="F8789" s="96">
        <v>13383</v>
      </c>
      <c r="G8789" s="95" t="s">
        <v>345</v>
      </c>
    </row>
    <row r="8790" spans="1:7">
      <c r="A8790" s="95" t="s">
        <v>1453</v>
      </c>
      <c r="D8790" s="95" t="s">
        <v>345</v>
      </c>
      <c r="F8790" s="95">
        <v>434</v>
      </c>
      <c r="G8790" s="95" t="s">
        <v>345</v>
      </c>
    </row>
    <row r="8791" spans="1:7">
      <c r="A8791" s="95" t="s">
        <v>1454</v>
      </c>
      <c r="D8791" s="95" t="s">
        <v>345</v>
      </c>
      <c r="F8791" s="96">
        <v>4742</v>
      </c>
      <c r="G8791" s="95" t="s">
        <v>345</v>
      </c>
    </row>
    <row r="8792" spans="1:7">
      <c r="A8792" s="95" t="s">
        <v>1455</v>
      </c>
      <c r="D8792" s="95" t="s">
        <v>345</v>
      </c>
      <c r="F8792" s="95">
        <v>778</v>
      </c>
      <c r="G8792" s="95" t="s">
        <v>345</v>
      </c>
    </row>
    <row r="8793" spans="1:7">
      <c r="A8793" s="95" t="s">
        <v>1456</v>
      </c>
      <c r="D8793" s="95" t="s">
        <v>345</v>
      </c>
      <c r="F8793" s="96">
        <v>6235</v>
      </c>
      <c r="G8793" s="96">
        <v>5429125</v>
      </c>
    </row>
    <row r="8794" spans="1:7">
      <c r="A8794" s="95" t="s">
        <v>1459</v>
      </c>
      <c r="D8794" s="95" t="s">
        <v>345</v>
      </c>
      <c r="F8794" s="96">
        <v>3809</v>
      </c>
      <c r="G8794" s="95" t="s">
        <v>345</v>
      </c>
    </row>
    <row r="8795" spans="1:7">
      <c r="A8795" s="95" t="s">
        <v>1460</v>
      </c>
      <c r="D8795" s="95" t="s">
        <v>345</v>
      </c>
      <c r="F8795" s="96">
        <v>3091</v>
      </c>
      <c r="G8795" s="95" t="s">
        <v>345</v>
      </c>
    </row>
    <row r="8796" spans="1:7">
      <c r="A8796" s="95" t="s">
        <v>1461</v>
      </c>
      <c r="D8796" s="95" t="s">
        <v>345</v>
      </c>
      <c r="F8796" s="96">
        <v>1213</v>
      </c>
      <c r="G8796" s="95" t="s">
        <v>345</v>
      </c>
    </row>
    <row r="8797" spans="1:7">
      <c r="A8797" s="95" t="s">
        <v>1462</v>
      </c>
      <c r="D8797" s="95" t="s">
        <v>345</v>
      </c>
      <c r="F8797" s="96">
        <v>13000</v>
      </c>
      <c r="G8797" s="96">
        <v>5450238</v>
      </c>
    </row>
    <row r="8798" spans="1:7">
      <c r="A8798" s="95" t="s">
        <v>1466</v>
      </c>
      <c r="D8798" s="95" t="s">
        <v>345</v>
      </c>
      <c r="F8798" s="96">
        <v>1515</v>
      </c>
      <c r="G8798" s="95" t="s">
        <v>345</v>
      </c>
    </row>
    <row r="8799" spans="1:7">
      <c r="A8799" s="95" t="s">
        <v>1467</v>
      </c>
      <c r="D8799" s="95" t="s">
        <v>345</v>
      </c>
      <c r="F8799" s="96">
        <v>7273</v>
      </c>
      <c r="G8799" s="95" t="s">
        <v>345</v>
      </c>
    </row>
    <row r="8800" spans="1:7">
      <c r="A8800" s="95" t="s">
        <v>1468</v>
      </c>
      <c r="D8800" s="95" t="s">
        <v>345</v>
      </c>
      <c r="F8800" s="96">
        <v>7273</v>
      </c>
      <c r="G8800" s="95" t="s">
        <v>345</v>
      </c>
    </row>
    <row r="8801" spans="1:7">
      <c r="A8801" s="95" t="s">
        <v>1469</v>
      </c>
      <c r="D8801" s="95" t="s">
        <v>345</v>
      </c>
      <c r="F8801" s="96">
        <v>7273</v>
      </c>
      <c r="G8801" s="95" t="s">
        <v>345</v>
      </c>
    </row>
    <row r="8802" spans="1:7">
      <c r="A8802" s="95" t="s">
        <v>1470</v>
      </c>
      <c r="D8802" s="95" t="s">
        <v>345</v>
      </c>
      <c r="F8802" s="96">
        <v>2907</v>
      </c>
      <c r="G8802" s="95" t="s">
        <v>345</v>
      </c>
    </row>
    <row r="8803" spans="1:7">
      <c r="A8803" s="95" t="s">
        <v>1471</v>
      </c>
      <c r="D8803" s="95" t="s">
        <v>345</v>
      </c>
      <c r="F8803" s="96">
        <v>10091</v>
      </c>
      <c r="G8803" s="95" t="s">
        <v>345</v>
      </c>
    </row>
    <row r="8804" spans="1:7">
      <c r="A8804" s="95" t="s">
        <v>1472</v>
      </c>
      <c r="D8804" s="95" t="s">
        <v>345</v>
      </c>
      <c r="F8804" s="96">
        <v>77291</v>
      </c>
      <c r="G8804" s="95" t="s">
        <v>345</v>
      </c>
    </row>
    <row r="8805" spans="1:7">
      <c r="A8805" s="95" t="s">
        <v>1473</v>
      </c>
      <c r="D8805" s="95" t="s">
        <v>345</v>
      </c>
      <c r="F8805" s="96">
        <v>2088</v>
      </c>
      <c r="G8805" s="95" t="s">
        <v>345</v>
      </c>
    </row>
    <row r="8806" spans="1:7">
      <c r="A8806" s="95" t="s">
        <v>1474</v>
      </c>
      <c r="D8806" s="95" t="s">
        <v>345</v>
      </c>
      <c r="F8806" s="96">
        <v>7664</v>
      </c>
      <c r="G8806" s="95" t="s">
        <v>345</v>
      </c>
    </row>
    <row r="8807" spans="1:7">
      <c r="A8807" s="95" t="s">
        <v>1475</v>
      </c>
      <c r="D8807" s="95" t="s">
        <v>345</v>
      </c>
      <c r="F8807" s="96">
        <v>10713</v>
      </c>
      <c r="G8807" s="95" t="s">
        <v>345</v>
      </c>
    </row>
    <row r="8808" spans="1:7">
      <c r="A8808" s="95" t="s">
        <v>1476</v>
      </c>
      <c r="D8808" s="95" t="s">
        <v>345</v>
      </c>
      <c r="F8808" s="96">
        <v>5106</v>
      </c>
      <c r="G8808" s="96">
        <v>5589432</v>
      </c>
    </row>
    <row r="8809" spans="1:7">
      <c r="A8809" s="95" t="s">
        <v>1480</v>
      </c>
      <c r="D8809" s="95" t="s">
        <v>345</v>
      </c>
      <c r="F8809" s="96">
        <v>4364</v>
      </c>
      <c r="G8809" s="95" t="s">
        <v>345</v>
      </c>
    </row>
    <row r="8810" spans="1:7">
      <c r="A8810" s="95" t="s">
        <v>1481</v>
      </c>
      <c r="D8810" s="95" t="s">
        <v>345</v>
      </c>
      <c r="F8810" s="96">
        <v>3423</v>
      </c>
      <c r="G8810" s="95" t="s">
        <v>345</v>
      </c>
    </row>
    <row r="8811" spans="1:7">
      <c r="A8811" s="95" t="s">
        <v>1482</v>
      </c>
      <c r="D8811" s="95" t="s">
        <v>345</v>
      </c>
      <c r="F8811" s="96">
        <v>5125</v>
      </c>
      <c r="G8811" s="95" t="s">
        <v>345</v>
      </c>
    </row>
    <row r="8812" spans="1:7">
      <c r="A8812" s="95" t="s">
        <v>1485</v>
      </c>
      <c r="D8812" s="95" t="s">
        <v>9315</v>
      </c>
      <c r="F8812" s="95">
        <v>409</v>
      </c>
      <c r="G8812" s="95" t="s">
        <v>345</v>
      </c>
    </row>
    <row r="8813" spans="1:7">
      <c r="A8813" s="95" t="s">
        <v>1486</v>
      </c>
      <c r="D8813" s="95" t="s">
        <v>9315</v>
      </c>
      <c r="F8813" s="96">
        <v>37818</v>
      </c>
      <c r="G8813" s="96">
        <v>5640571</v>
      </c>
    </row>
    <row r="8814" spans="1:7">
      <c r="A8814" s="95" t="s">
        <v>1488</v>
      </c>
      <c r="D8814" s="95" t="s">
        <v>345</v>
      </c>
      <c r="F8814" s="95">
        <v>630</v>
      </c>
      <c r="G8814" s="95" t="s">
        <v>345</v>
      </c>
    </row>
    <row r="8815" spans="1:7">
      <c r="A8815" s="95" t="s">
        <v>1489</v>
      </c>
      <c r="D8815" s="95" t="s">
        <v>345</v>
      </c>
      <c r="F8815" s="96">
        <v>3091</v>
      </c>
      <c r="G8815" s="95" t="s">
        <v>345</v>
      </c>
    </row>
    <row r="8816" spans="1:7">
      <c r="A8816" s="95" t="s">
        <v>1490</v>
      </c>
      <c r="D8816" s="95" t="s">
        <v>345</v>
      </c>
      <c r="F8816" s="96">
        <v>5909</v>
      </c>
      <c r="G8816" s="95" t="s">
        <v>345</v>
      </c>
    </row>
    <row r="8817" spans="1:7">
      <c r="A8817" s="95" t="s">
        <v>1491</v>
      </c>
      <c r="D8817" s="95" t="s">
        <v>345</v>
      </c>
      <c r="F8817" s="95">
        <v>425</v>
      </c>
      <c r="G8817" s="95" t="s">
        <v>345</v>
      </c>
    </row>
    <row r="8818" spans="1:7">
      <c r="A8818" s="95" t="s">
        <v>1492</v>
      </c>
      <c r="D8818" s="95" t="s">
        <v>345</v>
      </c>
      <c r="F8818" s="96">
        <v>3091</v>
      </c>
      <c r="G8818" s="95" t="s">
        <v>345</v>
      </c>
    </row>
    <row r="8819" spans="1:7">
      <c r="A8819" s="95" t="s">
        <v>1493</v>
      </c>
      <c r="D8819" s="95" t="s">
        <v>345</v>
      </c>
      <c r="F8819" s="96">
        <v>7137</v>
      </c>
      <c r="G8819" s="95" t="s">
        <v>345</v>
      </c>
    </row>
    <row r="8820" spans="1:7">
      <c r="A8820" s="95" t="s">
        <v>1494</v>
      </c>
      <c r="D8820" s="95" t="s">
        <v>345</v>
      </c>
      <c r="F8820" s="96">
        <v>7273</v>
      </c>
      <c r="G8820" s="95" t="s">
        <v>345</v>
      </c>
    </row>
    <row r="8821" spans="1:7">
      <c r="A8821" s="95" t="s">
        <v>1495</v>
      </c>
      <c r="D8821" s="95" t="s">
        <v>345</v>
      </c>
      <c r="F8821" s="96">
        <v>7273</v>
      </c>
      <c r="G8821" s="95" t="s">
        <v>345</v>
      </c>
    </row>
    <row r="8822" spans="1:7">
      <c r="A8822" s="95" t="s">
        <v>1496</v>
      </c>
      <c r="D8822" s="95" t="s">
        <v>345</v>
      </c>
      <c r="F8822" s="96">
        <v>6264</v>
      </c>
      <c r="G8822" s="95" t="s">
        <v>345</v>
      </c>
    </row>
    <row r="8823" spans="1:7">
      <c r="A8823" s="95" t="s">
        <v>1497</v>
      </c>
      <c r="D8823" s="95" t="s">
        <v>345</v>
      </c>
      <c r="F8823" s="96">
        <v>6264</v>
      </c>
      <c r="G8823" s="95" t="s">
        <v>345</v>
      </c>
    </row>
    <row r="8824" spans="1:7">
      <c r="A8824" s="95" t="s">
        <v>1498</v>
      </c>
      <c r="D8824" s="95" t="s">
        <v>345</v>
      </c>
      <c r="F8824" s="96">
        <v>6264</v>
      </c>
      <c r="G8824" s="95" t="s">
        <v>345</v>
      </c>
    </row>
    <row r="8825" spans="1:7">
      <c r="A8825" s="95" t="s">
        <v>1499</v>
      </c>
      <c r="D8825" s="95" t="s">
        <v>345</v>
      </c>
      <c r="F8825" s="96">
        <v>4546</v>
      </c>
      <c r="G8825" s="95" t="s">
        <v>345</v>
      </c>
    </row>
    <row r="8826" spans="1:7">
      <c r="A8826" s="95" t="s">
        <v>1500</v>
      </c>
      <c r="D8826" s="95" t="s">
        <v>345</v>
      </c>
      <c r="F8826" s="96">
        <v>3091</v>
      </c>
      <c r="G8826" s="95" t="s">
        <v>345</v>
      </c>
    </row>
    <row r="8827" spans="1:7">
      <c r="A8827" s="95" t="s">
        <v>1501</v>
      </c>
      <c r="D8827" s="95" t="s">
        <v>345</v>
      </c>
      <c r="F8827" s="96">
        <v>14253</v>
      </c>
      <c r="G8827" s="95" t="s">
        <v>345</v>
      </c>
    </row>
    <row r="8828" spans="1:7">
      <c r="A8828" s="95" t="s">
        <v>1502</v>
      </c>
      <c r="D8828" s="95" t="s">
        <v>345</v>
      </c>
      <c r="F8828" s="96">
        <v>6743</v>
      </c>
      <c r="G8828" s="95" t="s">
        <v>345</v>
      </c>
    </row>
    <row r="8829" spans="1:7">
      <c r="A8829" s="95" t="s">
        <v>1503</v>
      </c>
      <c r="D8829" s="95" t="s">
        <v>345</v>
      </c>
      <c r="F8829" s="96">
        <v>-1718</v>
      </c>
      <c r="G8829" s="95" t="s">
        <v>345</v>
      </c>
    </row>
    <row r="8830" spans="1:7">
      <c r="A8830" s="95" t="s">
        <v>1507</v>
      </c>
      <c r="D8830" s="95" t="s">
        <v>9315</v>
      </c>
      <c r="F8830" s="96">
        <v>1818</v>
      </c>
      <c r="G8830" s="96">
        <v>5722925</v>
      </c>
    </row>
    <row r="8831" spans="1:7">
      <c r="A8831" s="95" t="s">
        <v>1508</v>
      </c>
      <c r="D8831" s="95" t="s">
        <v>9315</v>
      </c>
      <c r="F8831" s="96">
        <v>12288</v>
      </c>
      <c r="G8831" s="95" t="s">
        <v>345</v>
      </c>
    </row>
    <row r="8832" spans="1:7">
      <c r="A8832" s="95" t="s">
        <v>1510</v>
      </c>
      <c r="D8832" s="95" t="s">
        <v>9315</v>
      </c>
      <c r="F8832" s="95">
        <v>273</v>
      </c>
      <c r="G8832" s="95" t="s">
        <v>345</v>
      </c>
    </row>
    <row r="8833" spans="1:7">
      <c r="A8833" s="95" t="s">
        <v>1511</v>
      </c>
      <c r="D8833" s="95" t="s">
        <v>9315</v>
      </c>
      <c r="F8833" s="96">
        <v>5091</v>
      </c>
      <c r="G8833" s="95" t="s">
        <v>345</v>
      </c>
    </row>
    <row r="8834" spans="1:7">
      <c r="A8834" s="95" t="s">
        <v>1513</v>
      </c>
      <c r="D8834" s="95" t="s">
        <v>345</v>
      </c>
      <c r="F8834" s="96">
        <v>7173</v>
      </c>
      <c r="G8834" s="95" t="s">
        <v>345</v>
      </c>
    </row>
    <row r="8835" spans="1:7">
      <c r="A8835" s="95" t="s">
        <v>1514</v>
      </c>
      <c r="D8835" s="95" t="s">
        <v>345</v>
      </c>
      <c r="F8835" s="96">
        <v>3148</v>
      </c>
      <c r="G8835" s="95" t="s">
        <v>345</v>
      </c>
    </row>
    <row r="8836" spans="1:7">
      <c r="A8836" s="95" t="s">
        <v>1515</v>
      </c>
      <c r="D8836" s="95" t="s">
        <v>345</v>
      </c>
      <c r="F8836" s="96">
        <v>2818</v>
      </c>
      <c r="G8836" s="95" t="s">
        <v>345</v>
      </c>
    </row>
    <row r="8837" spans="1:7">
      <c r="A8837" s="95" t="s">
        <v>1516</v>
      </c>
      <c r="D8837" s="95" t="s">
        <v>345</v>
      </c>
      <c r="F8837" s="96">
        <v>1470</v>
      </c>
      <c r="G8837" s="95" t="s">
        <v>345</v>
      </c>
    </row>
    <row r="8838" spans="1:7">
      <c r="A8838" s="95" t="s">
        <v>1517</v>
      </c>
      <c r="D8838" s="95" t="s">
        <v>345</v>
      </c>
      <c r="F8838" s="96">
        <v>18305</v>
      </c>
      <c r="G8838" s="95" t="s">
        <v>345</v>
      </c>
    </row>
    <row r="8839" spans="1:7">
      <c r="A8839" s="95" t="s">
        <v>1518</v>
      </c>
      <c r="D8839" s="95" t="s">
        <v>345</v>
      </c>
      <c r="F8839" s="96">
        <v>1194</v>
      </c>
      <c r="G8839" s="95" t="s">
        <v>345</v>
      </c>
    </row>
    <row r="8840" spans="1:7">
      <c r="A8840" s="95" t="s">
        <v>1519</v>
      </c>
      <c r="D8840" s="95" t="s">
        <v>345</v>
      </c>
      <c r="F8840" s="96">
        <v>2545</v>
      </c>
      <c r="G8840" s="95" t="s">
        <v>345</v>
      </c>
    </row>
    <row r="8841" spans="1:7">
      <c r="A8841" s="95" t="s">
        <v>1520</v>
      </c>
      <c r="D8841" s="95" t="s">
        <v>345</v>
      </c>
      <c r="F8841" s="96">
        <v>-14253</v>
      </c>
      <c r="G8841" s="95" t="s">
        <v>345</v>
      </c>
    </row>
    <row r="8842" spans="1:7">
      <c r="A8842" s="95" t="s">
        <v>1524</v>
      </c>
      <c r="D8842" s="95" t="s">
        <v>345</v>
      </c>
      <c r="F8842" s="96">
        <v>6091</v>
      </c>
      <c r="G8842" s="96">
        <v>5769068</v>
      </c>
    </row>
    <row r="8843" spans="1:7">
      <c r="A8843" s="95" t="s">
        <v>1525</v>
      </c>
      <c r="D8843" s="95" t="s">
        <v>345</v>
      </c>
      <c r="F8843" s="96">
        <v>3182</v>
      </c>
      <c r="G8843" s="95" t="s">
        <v>345</v>
      </c>
    </row>
    <row r="8844" spans="1:7">
      <c r="A8844" s="95" t="s">
        <v>1526</v>
      </c>
      <c r="D8844" s="95" t="s">
        <v>345</v>
      </c>
      <c r="F8844" s="96">
        <v>1364</v>
      </c>
      <c r="G8844" s="95" t="s">
        <v>345</v>
      </c>
    </row>
    <row r="8845" spans="1:7">
      <c r="A8845" s="95" t="s">
        <v>1527</v>
      </c>
      <c r="D8845" s="95" t="s">
        <v>345</v>
      </c>
      <c r="F8845" s="96">
        <v>3182</v>
      </c>
      <c r="G8845" s="95" t="s">
        <v>345</v>
      </c>
    </row>
    <row r="8846" spans="1:7">
      <c r="A8846" s="95" t="s">
        <v>1528</v>
      </c>
      <c r="D8846" s="95" t="s">
        <v>345</v>
      </c>
      <c r="F8846" s="96">
        <v>115739</v>
      </c>
      <c r="G8846" s="95" t="s">
        <v>345</v>
      </c>
    </row>
    <row r="8847" spans="1:7">
      <c r="A8847" s="95" t="s">
        <v>1529</v>
      </c>
      <c r="D8847" s="95" t="s">
        <v>345</v>
      </c>
      <c r="F8847" s="96">
        <v>6003</v>
      </c>
      <c r="G8847" s="95" t="s">
        <v>345</v>
      </c>
    </row>
    <row r="8848" spans="1:7">
      <c r="A8848" s="95" t="s">
        <v>1530</v>
      </c>
      <c r="D8848" s="95" t="s">
        <v>345</v>
      </c>
      <c r="F8848" s="96">
        <v>9437</v>
      </c>
      <c r="G8848" s="95" t="s">
        <v>345</v>
      </c>
    </row>
    <row r="8849" spans="1:7">
      <c r="A8849" s="95" t="s">
        <v>1531</v>
      </c>
      <c r="D8849" s="95" t="s">
        <v>345</v>
      </c>
      <c r="F8849" s="96">
        <v>21850</v>
      </c>
      <c r="G8849" s="95" t="s">
        <v>345</v>
      </c>
    </row>
    <row r="8850" spans="1:7">
      <c r="A8850" s="95" t="s">
        <v>1532</v>
      </c>
      <c r="D8850" s="95" t="s">
        <v>345</v>
      </c>
      <c r="F8850" s="96">
        <v>5959</v>
      </c>
      <c r="G8850" s="95" t="s">
        <v>345</v>
      </c>
    </row>
    <row r="8851" spans="1:7">
      <c r="A8851" s="95" t="s">
        <v>1533</v>
      </c>
      <c r="D8851" s="95" t="s">
        <v>345</v>
      </c>
      <c r="F8851" s="96">
        <v>21888</v>
      </c>
      <c r="G8851" s="95" t="s">
        <v>345</v>
      </c>
    </row>
    <row r="8852" spans="1:7">
      <c r="A8852" s="95" t="s">
        <v>1537</v>
      </c>
      <c r="D8852" s="95" t="s">
        <v>9315</v>
      </c>
      <c r="F8852" s="96">
        <v>8490</v>
      </c>
      <c r="G8852" s="95" t="s">
        <v>345</v>
      </c>
    </row>
    <row r="8853" spans="1:7">
      <c r="A8853" s="95" t="s">
        <v>1538</v>
      </c>
      <c r="D8853" s="95" t="s">
        <v>9315</v>
      </c>
      <c r="F8853" s="96">
        <v>5818</v>
      </c>
      <c r="G8853" s="96">
        <v>5971980</v>
      </c>
    </row>
    <row r="8854" spans="1:7">
      <c r="A8854" s="95" t="s">
        <v>1540</v>
      </c>
      <c r="D8854" s="95" t="s">
        <v>9315</v>
      </c>
      <c r="F8854" s="96">
        <v>97031</v>
      </c>
      <c r="G8854" s="95" t="s">
        <v>345</v>
      </c>
    </row>
    <row r="8855" spans="1:7">
      <c r="A8855" s="95" t="s">
        <v>1542</v>
      </c>
      <c r="D8855" s="95" t="s">
        <v>9315</v>
      </c>
      <c r="F8855" s="96">
        <v>62461</v>
      </c>
      <c r="G8855" s="95" t="s">
        <v>345</v>
      </c>
    </row>
    <row r="8856" spans="1:7">
      <c r="A8856" s="95" t="s">
        <v>1544</v>
      </c>
      <c r="D8856" s="95" t="s">
        <v>9315</v>
      </c>
      <c r="F8856" s="96">
        <v>10940</v>
      </c>
      <c r="G8856" s="95" t="s">
        <v>345</v>
      </c>
    </row>
    <row r="8857" spans="1:7">
      <c r="A8857" s="95" t="s">
        <v>1545</v>
      </c>
      <c r="D8857" s="95" t="s">
        <v>345</v>
      </c>
      <c r="F8857" s="96">
        <v>19727</v>
      </c>
      <c r="G8857" s="95" t="s">
        <v>345</v>
      </c>
    </row>
    <row r="8858" spans="1:7">
      <c r="A8858" s="95" t="s">
        <v>1546</v>
      </c>
      <c r="D8858" s="95" t="s">
        <v>345</v>
      </c>
      <c r="F8858" s="96">
        <v>9637</v>
      </c>
      <c r="G8858" s="95" t="s">
        <v>345</v>
      </c>
    </row>
    <row r="8859" spans="1:7">
      <c r="A8859" s="95" t="s">
        <v>1547</v>
      </c>
      <c r="D8859" s="95" t="s">
        <v>345</v>
      </c>
      <c r="F8859" s="96">
        <v>3091</v>
      </c>
      <c r="G8859" s="95" t="s">
        <v>345</v>
      </c>
    </row>
    <row r="8860" spans="1:7">
      <c r="A8860" s="95" t="s">
        <v>1548</v>
      </c>
      <c r="D8860" s="95" t="s">
        <v>345</v>
      </c>
      <c r="F8860" s="96">
        <v>19334</v>
      </c>
      <c r="G8860" s="95" t="s">
        <v>345</v>
      </c>
    </row>
    <row r="8861" spans="1:7">
      <c r="A8861" s="95" t="s">
        <v>1549</v>
      </c>
      <c r="D8861" s="95" t="s">
        <v>345</v>
      </c>
      <c r="F8861" s="95">
        <v>688</v>
      </c>
      <c r="G8861" s="95" t="s">
        <v>345</v>
      </c>
    </row>
    <row r="8862" spans="1:7">
      <c r="A8862" s="95" t="s">
        <v>1550</v>
      </c>
      <c r="D8862" s="95" t="s">
        <v>345</v>
      </c>
      <c r="F8862" s="96">
        <v>1009</v>
      </c>
      <c r="G8862" s="96">
        <v>6195898</v>
      </c>
    </row>
    <row r="8863" spans="1:7">
      <c r="A8863" s="95" t="s">
        <v>1555</v>
      </c>
      <c r="D8863" s="95" t="s">
        <v>9315</v>
      </c>
      <c r="F8863" s="96">
        <v>11970</v>
      </c>
      <c r="G8863" s="95" t="s">
        <v>345</v>
      </c>
    </row>
    <row r="8864" spans="1:7">
      <c r="A8864" s="95" t="s">
        <v>1557</v>
      </c>
      <c r="D8864" s="95" t="s">
        <v>9315</v>
      </c>
      <c r="F8864" s="96">
        <v>10609</v>
      </c>
      <c r="G8864" s="95" t="s">
        <v>345</v>
      </c>
    </row>
    <row r="8865" spans="1:7">
      <c r="A8865" s="95" t="s">
        <v>1559</v>
      </c>
      <c r="D8865" s="95" t="s">
        <v>9315</v>
      </c>
      <c r="F8865" s="96">
        <v>1905</v>
      </c>
      <c r="G8865" s="95" t="s">
        <v>345</v>
      </c>
    </row>
    <row r="8866" spans="1:7">
      <c r="A8866" s="95" t="s">
        <v>1561</v>
      </c>
      <c r="D8866" s="95" t="s">
        <v>9315</v>
      </c>
      <c r="F8866" s="96">
        <v>12572</v>
      </c>
      <c r="G8866" s="95" t="s">
        <v>345</v>
      </c>
    </row>
    <row r="8867" spans="1:7">
      <c r="A8867" s="95" t="s">
        <v>1563</v>
      </c>
      <c r="D8867" s="95" t="s">
        <v>9315</v>
      </c>
      <c r="F8867" s="96">
        <v>2959</v>
      </c>
      <c r="G8867" s="95" t="s">
        <v>345</v>
      </c>
    </row>
    <row r="8868" spans="1:7">
      <c r="A8868" s="95" t="s">
        <v>1565</v>
      </c>
      <c r="D8868" s="95" t="s">
        <v>9315</v>
      </c>
      <c r="F8868" s="96">
        <v>3933</v>
      </c>
      <c r="G8868" s="95" t="s">
        <v>345</v>
      </c>
    </row>
    <row r="8869" spans="1:7">
      <c r="A8869" s="95" t="s">
        <v>1567</v>
      </c>
      <c r="D8869" s="95" t="s">
        <v>9315</v>
      </c>
      <c r="F8869" s="96">
        <v>7706</v>
      </c>
      <c r="G8869" s="95" t="s">
        <v>345</v>
      </c>
    </row>
    <row r="8870" spans="1:7">
      <c r="A8870" s="95" t="s">
        <v>1569</v>
      </c>
      <c r="D8870" s="95" t="s">
        <v>9315</v>
      </c>
      <c r="F8870" s="96">
        <v>1725</v>
      </c>
      <c r="G8870" s="95" t="s">
        <v>345</v>
      </c>
    </row>
    <row r="8871" spans="1:7">
      <c r="A8871" s="95" t="s">
        <v>1571</v>
      </c>
      <c r="D8871" s="95" t="s">
        <v>9315</v>
      </c>
      <c r="F8871" s="96">
        <v>1498</v>
      </c>
      <c r="G8871" s="95" t="s">
        <v>345</v>
      </c>
    </row>
    <row r="8872" spans="1:7">
      <c r="A8872" s="95" t="s">
        <v>1573</v>
      </c>
      <c r="D8872" s="95" t="s">
        <v>345</v>
      </c>
      <c r="F8872" s="96">
        <v>1882</v>
      </c>
      <c r="G8872" s="95" t="s">
        <v>345</v>
      </c>
    </row>
    <row r="8873" spans="1:7">
      <c r="A8873" s="95" t="s">
        <v>1574</v>
      </c>
      <c r="D8873" s="95" t="s">
        <v>345</v>
      </c>
      <c r="F8873" s="96">
        <v>2907</v>
      </c>
      <c r="G8873" s="95" t="s">
        <v>345</v>
      </c>
    </row>
    <row r="8874" spans="1:7">
      <c r="A8874" s="95" t="s">
        <v>1575</v>
      </c>
      <c r="D8874" s="95" t="s">
        <v>345</v>
      </c>
      <c r="F8874" s="96">
        <v>2937</v>
      </c>
      <c r="G8874" s="95" t="s">
        <v>345</v>
      </c>
    </row>
    <row r="8875" spans="1:7">
      <c r="A8875" s="95" t="s">
        <v>1576</v>
      </c>
      <c r="D8875" s="95" t="s">
        <v>345</v>
      </c>
      <c r="F8875" s="96">
        <v>3470</v>
      </c>
      <c r="G8875" s="95" t="s">
        <v>345</v>
      </c>
    </row>
    <row r="8876" spans="1:7">
      <c r="A8876" s="95" t="s">
        <v>1577</v>
      </c>
      <c r="D8876" s="95" t="s">
        <v>345</v>
      </c>
      <c r="F8876" s="96">
        <v>3678</v>
      </c>
      <c r="G8876" s="95" t="s">
        <v>345</v>
      </c>
    </row>
    <row r="8877" spans="1:7">
      <c r="A8877" s="95" t="s">
        <v>1579</v>
      </c>
      <c r="D8877" s="95" t="s">
        <v>9315</v>
      </c>
      <c r="F8877" s="96">
        <v>1234</v>
      </c>
      <c r="G8877" s="96">
        <v>6266883</v>
      </c>
    </row>
    <row r="8878" spans="1:7">
      <c r="A8878" s="95" t="s">
        <v>1584</v>
      </c>
      <c r="D8878" s="95" t="s">
        <v>9315</v>
      </c>
      <c r="F8878" s="96">
        <v>20337</v>
      </c>
      <c r="G8878" s="95" t="s">
        <v>345</v>
      </c>
    </row>
    <row r="8879" spans="1:7">
      <c r="A8879" s="95" t="s">
        <v>1585</v>
      </c>
      <c r="D8879" s="95" t="s">
        <v>9315</v>
      </c>
      <c r="F8879" s="96">
        <v>606724</v>
      </c>
      <c r="G8879" s="95" t="s">
        <v>345</v>
      </c>
    </row>
    <row r="8880" spans="1:7">
      <c r="A8880" s="95" t="s">
        <v>1586</v>
      </c>
      <c r="D8880" s="95" t="s">
        <v>9315</v>
      </c>
      <c r="F8880" s="96">
        <v>117141</v>
      </c>
      <c r="G8880" s="95" t="s">
        <v>345</v>
      </c>
    </row>
    <row r="8881" spans="1:7">
      <c r="A8881" s="95" t="s">
        <v>1587</v>
      </c>
      <c r="D8881" s="95" t="s">
        <v>9315</v>
      </c>
      <c r="F8881" s="96">
        <v>110874</v>
      </c>
      <c r="G8881" s="95" t="s">
        <v>345</v>
      </c>
    </row>
    <row r="8882" spans="1:7">
      <c r="A8882" s="95" t="s">
        <v>1588</v>
      </c>
      <c r="D8882" s="95" t="s">
        <v>9315</v>
      </c>
      <c r="F8882" s="96">
        <v>777499</v>
      </c>
      <c r="G8882" s="95" t="s">
        <v>345</v>
      </c>
    </row>
    <row r="8883" spans="1:7">
      <c r="A8883" s="95" t="s">
        <v>1594</v>
      </c>
      <c r="D8883" s="95" t="s">
        <v>9315</v>
      </c>
      <c r="F8883" s="96">
        <v>335710</v>
      </c>
      <c r="G8883" s="95" t="s">
        <v>345</v>
      </c>
    </row>
    <row r="8884" spans="1:7">
      <c r="A8884" s="95" t="s">
        <v>1599</v>
      </c>
      <c r="D8884" s="95" t="s">
        <v>9315</v>
      </c>
      <c r="F8884" s="96">
        <v>26075</v>
      </c>
      <c r="G8884" s="96">
        <v>8261243</v>
      </c>
    </row>
    <row r="8885" spans="1:7">
      <c r="A8885" s="95" t="s">
        <v>376</v>
      </c>
      <c r="D8885" s="95" t="s">
        <v>345</v>
      </c>
      <c r="F8885" s="96">
        <v>3795567</v>
      </c>
      <c r="G8885" s="95" t="s">
        <v>345</v>
      </c>
    </row>
    <row r="8886" spans="1:7">
      <c r="A8886" s="95" t="s">
        <v>1615</v>
      </c>
      <c r="D8886" s="95" t="s">
        <v>479</v>
      </c>
      <c r="F8886" s="95">
        <v>422</v>
      </c>
      <c r="G8886" s="95" t="s">
        <v>345</v>
      </c>
    </row>
    <row r="8887" spans="1:7">
      <c r="A8887" s="95" t="s">
        <v>1616</v>
      </c>
      <c r="D8887" s="95" t="s">
        <v>345</v>
      </c>
      <c r="F8887" s="96">
        <v>-3091</v>
      </c>
      <c r="G8887" s="95" t="s">
        <v>345</v>
      </c>
    </row>
    <row r="8888" spans="1:7">
      <c r="A8888" s="95" t="s">
        <v>1617</v>
      </c>
      <c r="D8888" s="95" t="s">
        <v>345</v>
      </c>
      <c r="F8888" s="95">
        <v>545</v>
      </c>
      <c r="G8888" s="96">
        <v>8259119</v>
      </c>
    </row>
    <row r="8889" spans="1:7">
      <c r="A8889" s="95" t="s">
        <v>1618</v>
      </c>
      <c r="D8889" s="95" t="s">
        <v>9315</v>
      </c>
      <c r="F8889" s="96">
        <v>101798</v>
      </c>
      <c r="G8889" s="95" t="s">
        <v>345</v>
      </c>
    </row>
    <row r="8890" spans="1:7">
      <c r="A8890" s="95" t="s">
        <v>1621</v>
      </c>
      <c r="D8890" s="95" t="s">
        <v>345</v>
      </c>
      <c r="F8890" s="96">
        <v>22364</v>
      </c>
      <c r="G8890" s="95" t="s">
        <v>345</v>
      </c>
    </row>
    <row r="8891" spans="1:7">
      <c r="A8891" s="95" t="s">
        <v>1622</v>
      </c>
      <c r="D8891" s="95" t="s">
        <v>345</v>
      </c>
      <c r="F8891" s="96">
        <v>1940</v>
      </c>
      <c r="G8891" s="95" t="s">
        <v>345</v>
      </c>
    </row>
    <row r="8892" spans="1:7">
      <c r="A8892" s="95" t="s">
        <v>1623</v>
      </c>
      <c r="D8892" s="95" t="s">
        <v>345</v>
      </c>
      <c r="F8892" s="96">
        <v>4022</v>
      </c>
      <c r="G8892" s="95" t="s">
        <v>345</v>
      </c>
    </row>
    <row r="8893" spans="1:7">
      <c r="A8893" s="95" t="s">
        <v>1624</v>
      </c>
      <c r="D8893" s="95" t="s">
        <v>345</v>
      </c>
      <c r="F8893" s="96">
        <v>1882</v>
      </c>
      <c r="G8893" s="95" t="s">
        <v>345</v>
      </c>
    </row>
    <row r="8894" spans="1:7">
      <c r="A8894" s="95" t="s">
        <v>1625</v>
      </c>
      <c r="D8894" s="95" t="s">
        <v>345</v>
      </c>
      <c r="F8894" s="96">
        <v>3091</v>
      </c>
      <c r="G8894" s="95" t="s">
        <v>345</v>
      </c>
    </row>
    <row r="8895" spans="1:7">
      <c r="A8895" s="95" t="s">
        <v>1626</v>
      </c>
      <c r="D8895" s="95" t="s">
        <v>345</v>
      </c>
      <c r="F8895" s="96">
        <v>1331</v>
      </c>
      <c r="G8895" s="95" t="s">
        <v>345</v>
      </c>
    </row>
    <row r="8896" spans="1:7">
      <c r="A8896" s="95" t="s">
        <v>1627</v>
      </c>
      <c r="D8896" s="95" t="s">
        <v>345</v>
      </c>
      <c r="F8896" s="96">
        <v>7909</v>
      </c>
      <c r="G8896" s="95" t="s">
        <v>345</v>
      </c>
    </row>
    <row r="8897" spans="1:7">
      <c r="A8897" s="95" t="s">
        <v>1628</v>
      </c>
      <c r="D8897" s="95" t="s">
        <v>345</v>
      </c>
      <c r="F8897" s="96">
        <v>3931</v>
      </c>
      <c r="G8897" s="95" t="s">
        <v>345</v>
      </c>
    </row>
    <row r="8898" spans="1:7">
      <c r="A8898" s="95" t="s">
        <v>1629</v>
      </c>
      <c r="D8898" s="95" t="s">
        <v>345</v>
      </c>
      <c r="F8898" s="96">
        <v>7609</v>
      </c>
      <c r="G8898" s="95" t="s">
        <v>345</v>
      </c>
    </row>
    <row r="8899" spans="1:7">
      <c r="A8899" s="95" t="s">
        <v>1630</v>
      </c>
      <c r="D8899" s="95" t="s">
        <v>345</v>
      </c>
      <c r="F8899" s="96">
        <v>2894</v>
      </c>
      <c r="G8899" s="95" t="s">
        <v>345</v>
      </c>
    </row>
    <row r="8900" spans="1:7">
      <c r="A8900" s="95" t="s">
        <v>1631</v>
      </c>
      <c r="D8900" s="95" t="s">
        <v>345</v>
      </c>
      <c r="F8900" s="96">
        <v>18091</v>
      </c>
      <c r="G8900" s="95" t="s">
        <v>345</v>
      </c>
    </row>
    <row r="8901" spans="1:7">
      <c r="A8901" s="95" t="s">
        <v>1636</v>
      </c>
      <c r="D8901" s="95" t="s">
        <v>9315</v>
      </c>
      <c r="F8901" s="95">
        <v>378</v>
      </c>
      <c r="G8901" s="96">
        <v>8436359</v>
      </c>
    </row>
    <row r="8902" spans="1:7">
      <c r="A8902" s="95" t="s">
        <v>1637</v>
      </c>
      <c r="D8902" s="95" t="s">
        <v>479</v>
      </c>
      <c r="F8902" s="95">
        <v>91</v>
      </c>
      <c r="G8902" s="95" t="s">
        <v>345</v>
      </c>
    </row>
    <row r="8903" spans="1:7">
      <c r="A8903" s="95" t="s">
        <v>1640</v>
      </c>
      <c r="D8903" s="95" t="s">
        <v>345</v>
      </c>
      <c r="F8903" s="96">
        <v>4364</v>
      </c>
      <c r="G8903" s="95" t="s">
        <v>345</v>
      </c>
    </row>
    <row r="8904" spans="1:7">
      <c r="A8904" s="95" t="s">
        <v>1641</v>
      </c>
      <c r="D8904" s="95" t="s">
        <v>345</v>
      </c>
      <c r="F8904" s="96">
        <v>46364</v>
      </c>
      <c r="G8904" s="95" t="s">
        <v>345</v>
      </c>
    </row>
    <row r="8905" spans="1:7">
      <c r="A8905" s="95" t="s">
        <v>1642</v>
      </c>
      <c r="D8905" s="95" t="s">
        <v>345</v>
      </c>
      <c r="F8905" s="96">
        <v>1480</v>
      </c>
      <c r="G8905" s="95" t="s">
        <v>345</v>
      </c>
    </row>
    <row r="8906" spans="1:7">
      <c r="A8906" s="95" t="s">
        <v>1643</v>
      </c>
      <c r="D8906" s="95" t="s">
        <v>345</v>
      </c>
      <c r="F8906" s="96">
        <v>6743</v>
      </c>
      <c r="G8906" s="95" t="s">
        <v>345</v>
      </c>
    </row>
    <row r="8907" spans="1:7">
      <c r="A8907" s="95" t="s">
        <v>1644</v>
      </c>
      <c r="D8907" s="95" t="s">
        <v>345</v>
      </c>
      <c r="F8907" s="96">
        <v>2826</v>
      </c>
      <c r="G8907" s="95" t="s">
        <v>345</v>
      </c>
    </row>
    <row r="8908" spans="1:7">
      <c r="A8908" s="95" t="s">
        <v>1645</v>
      </c>
      <c r="D8908" s="95" t="s">
        <v>345</v>
      </c>
      <c r="F8908" s="96">
        <v>1475</v>
      </c>
      <c r="G8908" s="95" t="s">
        <v>345</v>
      </c>
    </row>
    <row r="8909" spans="1:7">
      <c r="A8909" s="95" t="s">
        <v>1646</v>
      </c>
      <c r="D8909" s="95" t="s">
        <v>345</v>
      </c>
      <c r="F8909" s="96">
        <v>16233</v>
      </c>
      <c r="G8909" s="95" t="s">
        <v>345</v>
      </c>
    </row>
    <row r="8910" spans="1:7">
      <c r="A8910" s="95" t="s">
        <v>1647</v>
      </c>
      <c r="D8910" s="95" t="s">
        <v>345</v>
      </c>
      <c r="F8910" s="96">
        <v>31545</v>
      </c>
      <c r="G8910" s="95" t="s">
        <v>345</v>
      </c>
    </row>
    <row r="8911" spans="1:7">
      <c r="A8911" s="95" t="s">
        <v>1648</v>
      </c>
      <c r="D8911" s="95" t="s">
        <v>345</v>
      </c>
      <c r="F8911" s="96">
        <v>4026</v>
      </c>
      <c r="G8911" s="96">
        <v>8551506</v>
      </c>
    </row>
    <row r="8912" spans="1:7">
      <c r="A8912" s="95" t="s">
        <v>1649</v>
      </c>
      <c r="D8912" s="95" t="s">
        <v>345</v>
      </c>
      <c r="F8912" s="96">
        <v>1451</v>
      </c>
      <c r="G8912" s="95" t="s">
        <v>345</v>
      </c>
    </row>
    <row r="8913" spans="1:7">
      <c r="A8913" s="95" t="s">
        <v>1650</v>
      </c>
      <c r="D8913" s="95" t="s">
        <v>345</v>
      </c>
      <c r="F8913" s="96">
        <v>5164</v>
      </c>
      <c r="G8913" s="95" t="s">
        <v>345</v>
      </c>
    </row>
    <row r="8914" spans="1:7">
      <c r="A8914" s="95" t="s">
        <v>1651</v>
      </c>
      <c r="D8914" s="95" t="s">
        <v>345</v>
      </c>
      <c r="F8914" s="96">
        <v>2039</v>
      </c>
      <c r="G8914" s="95" t="s">
        <v>345</v>
      </c>
    </row>
    <row r="8915" spans="1:7">
      <c r="A8915" s="95" t="s">
        <v>1652</v>
      </c>
      <c r="D8915" s="95" t="s">
        <v>345</v>
      </c>
      <c r="F8915" s="96">
        <v>14565</v>
      </c>
      <c r="G8915" s="96">
        <v>8574725</v>
      </c>
    </row>
    <row r="8916" spans="1:7">
      <c r="A8916" s="95" t="s">
        <v>1655</v>
      </c>
      <c r="D8916" s="95" t="s">
        <v>345</v>
      </c>
      <c r="F8916" s="96">
        <v>4546</v>
      </c>
      <c r="G8916" s="95" t="s">
        <v>345</v>
      </c>
    </row>
    <row r="8917" spans="1:7">
      <c r="A8917" s="95" t="s">
        <v>1656</v>
      </c>
      <c r="D8917" s="95" t="s">
        <v>345</v>
      </c>
      <c r="F8917" s="96">
        <v>1331</v>
      </c>
      <c r="G8917" s="95" t="s">
        <v>345</v>
      </c>
    </row>
    <row r="8918" spans="1:7">
      <c r="A8918" s="95" t="s">
        <v>1657</v>
      </c>
      <c r="D8918" s="95" t="s">
        <v>345</v>
      </c>
      <c r="F8918" s="96">
        <v>2041</v>
      </c>
      <c r="G8918" s="95" t="s">
        <v>345</v>
      </c>
    </row>
    <row r="8919" spans="1:7">
      <c r="A8919" s="95" t="s">
        <v>1658</v>
      </c>
      <c r="D8919" s="95" t="s">
        <v>345</v>
      </c>
      <c r="F8919" s="96">
        <v>6273</v>
      </c>
      <c r="G8919" s="95" t="s">
        <v>345</v>
      </c>
    </row>
    <row r="8920" spans="1:7">
      <c r="A8920" s="95" t="s">
        <v>1659</v>
      </c>
      <c r="D8920" s="95" t="s">
        <v>345</v>
      </c>
      <c r="F8920" s="96">
        <v>5728</v>
      </c>
      <c r="G8920" s="95" t="s">
        <v>345</v>
      </c>
    </row>
    <row r="8921" spans="1:7">
      <c r="A8921" s="95" t="s">
        <v>1660</v>
      </c>
      <c r="D8921" s="95" t="s">
        <v>345</v>
      </c>
      <c r="F8921" s="96">
        <v>7364</v>
      </c>
      <c r="G8921" s="95" t="s">
        <v>345</v>
      </c>
    </row>
    <row r="8922" spans="1:7">
      <c r="A8922" s="95" t="s">
        <v>1665</v>
      </c>
      <c r="D8922" s="95" t="s">
        <v>9315</v>
      </c>
      <c r="F8922" s="96">
        <v>1265</v>
      </c>
      <c r="G8922" s="96">
        <v>8603273</v>
      </c>
    </row>
    <row r="8923" spans="1:7">
      <c r="A8923" s="95" t="s">
        <v>1666</v>
      </c>
      <c r="D8923" s="95" t="s">
        <v>9315</v>
      </c>
      <c r="F8923" s="96">
        <v>5703</v>
      </c>
      <c r="G8923" s="95" t="s">
        <v>345</v>
      </c>
    </row>
    <row r="8924" spans="1:7">
      <c r="A8924" s="95" t="s">
        <v>1669</v>
      </c>
      <c r="D8924" s="95" t="s">
        <v>9315</v>
      </c>
      <c r="F8924" s="96">
        <v>7440</v>
      </c>
      <c r="G8924" s="95" t="s">
        <v>345</v>
      </c>
    </row>
    <row r="8925" spans="1:7">
      <c r="A8925" s="95" t="s">
        <v>1670</v>
      </c>
      <c r="D8925" s="95" t="s">
        <v>345</v>
      </c>
      <c r="F8925" s="96">
        <v>1124</v>
      </c>
      <c r="G8925" s="95" t="s">
        <v>345</v>
      </c>
    </row>
    <row r="8926" spans="1:7">
      <c r="A8926" s="95" t="s">
        <v>1671</v>
      </c>
      <c r="D8926" s="95" t="s">
        <v>345</v>
      </c>
      <c r="F8926" s="96">
        <v>4637</v>
      </c>
      <c r="G8926" s="95" t="s">
        <v>345</v>
      </c>
    </row>
    <row r="8927" spans="1:7">
      <c r="A8927" s="95" t="s">
        <v>1672</v>
      </c>
      <c r="D8927" s="95" t="s">
        <v>345</v>
      </c>
      <c r="F8927" s="96">
        <v>2578</v>
      </c>
      <c r="G8927" s="95" t="s">
        <v>345</v>
      </c>
    </row>
    <row r="8928" spans="1:7">
      <c r="A8928" s="95" t="s">
        <v>1673</v>
      </c>
      <c r="D8928" s="95" t="s">
        <v>345</v>
      </c>
      <c r="F8928" s="96">
        <v>3182</v>
      </c>
      <c r="G8928" s="95" t="s">
        <v>345</v>
      </c>
    </row>
    <row r="8929" spans="1:7">
      <c r="A8929" s="95" t="s">
        <v>1674</v>
      </c>
      <c r="D8929" s="95" t="s">
        <v>345</v>
      </c>
      <c r="F8929" s="96">
        <v>4643</v>
      </c>
      <c r="G8929" s="95" t="s">
        <v>345</v>
      </c>
    </row>
    <row r="8930" spans="1:7">
      <c r="A8930" s="95" t="s">
        <v>1675</v>
      </c>
      <c r="D8930" s="95" t="s">
        <v>345</v>
      </c>
      <c r="F8930" s="96">
        <v>22545</v>
      </c>
      <c r="G8930" s="95" t="s">
        <v>345</v>
      </c>
    </row>
    <row r="8931" spans="1:7">
      <c r="A8931" s="95" t="s">
        <v>1676</v>
      </c>
      <c r="D8931" s="95" t="s">
        <v>345</v>
      </c>
      <c r="F8931" s="96">
        <v>2205</v>
      </c>
      <c r="G8931" s="95" t="s">
        <v>345</v>
      </c>
    </row>
    <row r="8932" spans="1:7">
      <c r="A8932" s="95" t="s">
        <v>1677</v>
      </c>
      <c r="D8932" s="95" t="s">
        <v>345</v>
      </c>
      <c r="F8932" s="96">
        <v>113818</v>
      </c>
      <c r="G8932" s="95" t="s">
        <v>345</v>
      </c>
    </row>
    <row r="8933" spans="1:7">
      <c r="A8933" s="95" t="s">
        <v>1683</v>
      </c>
      <c r="D8933" s="95" t="s">
        <v>345</v>
      </c>
      <c r="F8933" s="96">
        <v>-113818</v>
      </c>
      <c r="G8933" s="96">
        <v>8657330</v>
      </c>
    </row>
    <row r="8934" spans="1:7">
      <c r="A8934" s="95" t="s">
        <v>1684</v>
      </c>
      <c r="D8934" s="95" t="s">
        <v>345</v>
      </c>
      <c r="F8934" s="96">
        <v>1909</v>
      </c>
      <c r="G8934" s="95" t="s">
        <v>345</v>
      </c>
    </row>
    <row r="8935" spans="1:7">
      <c r="A8935" s="95" t="s">
        <v>1685</v>
      </c>
      <c r="D8935" s="95" t="s">
        <v>345</v>
      </c>
      <c r="F8935" s="96">
        <v>7578</v>
      </c>
      <c r="G8935" s="95" t="s">
        <v>345</v>
      </c>
    </row>
    <row r="8936" spans="1:7">
      <c r="A8936" s="95" t="s">
        <v>1686</v>
      </c>
      <c r="D8936" s="95" t="s">
        <v>345</v>
      </c>
      <c r="F8936" s="96">
        <v>6163</v>
      </c>
      <c r="G8936" s="95" t="s">
        <v>345</v>
      </c>
    </row>
    <row r="8937" spans="1:7">
      <c r="A8937" s="95" t="s">
        <v>1687</v>
      </c>
      <c r="D8937" s="95" t="s">
        <v>345</v>
      </c>
      <c r="F8937" s="96">
        <v>12909</v>
      </c>
      <c r="G8937" s="95" t="s">
        <v>345</v>
      </c>
    </row>
    <row r="8938" spans="1:7">
      <c r="A8938" s="95" t="s">
        <v>1688</v>
      </c>
      <c r="D8938" s="95" t="s">
        <v>345</v>
      </c>
      <c r="F8938" s="96">
        <v>21850</v>
      </c>
      <c r="G8938" s="95" t="s">
        <v>345</v>
      </c>
    </row>
    <row r="8939" spans="1:7">
      <c r="A8939" s="95" t="s">
        <v>1689</v>
      </c>
      <c r="D8939" s="95" t="s">
        <v>345</v>
      </c>
      <c r="F8939" s="96">
        <v>2637</v>
      </c>
      <c r="G8939" s="95" t="s">
        <v>345</v>
      </c>
    </row>
    <row r="8940" spans="1:7">
      <c r="A8940" s="95" t="s">
        <v>1690</v>
      </c>
      <c r="D8940" s="95" t="s">
        <v>345</v>
      </c>
      <c r="F8940" s="96">
        <v>5164</v>
      </c>
      <c r="G8940" s="95" t="s">
        <v>345</v>
      </c>
    </row>
    <row r="8941" spans="1:7">
      <c r="A8941" s="95" t="s">
        <v>1691</v>
      </c>
      <c r="D8941" s="95" t="s">
        <v>345</v>
      </c>
      <c r="F8941" s="96">
        <v>3506</v>
      </c>
      <c r="G8941" s="96">
        <v>8719046</v>
      </c>
    </row>
    <row r="8942" spans="1:7">
      <c r="A8942" s="95" t="s">
        <v>1694</v>
      </c>
      <c r="D8942" s="95" t="s">
        <v>345</v>
      </c>
      <c r="F8942" s="96">
        <v>-1200</v>
      </c>
      <c r="G8942" s="95" t="s">
        <v>345</v>
      </c>
    </row>
    <row r="8943" spans="1:7">
      <c r="A8943" s="95" t="s">
        <v>1695</v>
      </c>
      <c r="D8943" s="95" t="s">
        <v>345</v>
      </c>
      <c r="F8943" s="96">
        <v>15168</v>
      </c>
      <c r="G8943" s="95" t="s">
        <v>345</v>
      </c>
    </row>
    <row r="8944" spans="1:7">
      <c r="A8944" s="95" t="s">
        <v>1696</v>
      </c>
      <c r="D8944" s="95" t="s">
        <v>345</v>
      </c>
      <c r="F8944" s="96">
        <v>6782</v>
      </c>
      <c r="G8944" s="95" t="s">
        <v>345</v>
      </c>
    </row>
    <row r="8945" spans="1:7">
      <c r="A8945" s="95" t="s">
        <v>1697</v>
      </c>
      <c r="D8945" s="95" t="s">
        <v>345</v>
      </c>
      <c r="F8945" s="96">
        <v>5355</v>
      </c>
      <c r="G8945" s="95" t="s">
        <v>345</v>
      </c>
    </row>
    <row r="8946" spans="1:7">
      <c r="A8946" s="95" t="s">
        <v>1698</v>
      </c>
      <c r="D8946" s="95" t="s">
        <v>345</v>
      </c>
      <c r="F8946" s="96">
        <v>4533</v>
      </c>
      <c r="G8946" s="95" t="s">
        <v>345</v>
      </c>
    </row>
    <row r="8947" spans="1:7">
      <c r="A8947" s="95" t="s">
        <v>1699</v>
      </c>
      <c r="D8947" s="95" t="s">
        <v>345</v>
      </c>
      <c r="F8947" s="96">
        <v>14970</v>
      </c>
      <c r="G8947" s="95" t="s">
        <v>345</v>
      </c>
    </row>
    <row r="8948" spans="1:7">
      <c r="A8948" s="95" t="s">
        <v>1700</v>
      </c>
      <c r="D8948" s="95" t="s">
        <v>345</v>
      </c>
      <c r="F8948" s="96">
        <v>17381</v>
      </c>
      <c r="G8948" s="95" t="s">
        <v>345</v>
      </c>
    </row>
    <row r="8949" spans="1:7">
      <c r="A8949" s="95" t="s">
        <v>1701</v>
      </c>
      <c r="D8949" s="95" t="s">
        <v>345</v>
      </c>
      <c r="F8949" s="96">
        <v>12260</v>
      </c>
      <c r="G8949" s="95" t="s">
        <v>345</v>
      </c>
    </row>
    <row r="8950" spans="1:7">
      <c r="A8950" s="95" t="s">
        <v>1702</v>
      </c>
      <c r="D8950" s="95" t="s">
        <v>345</v>
      </c>
      <c r="F8950" s="96">
        <v>7909</v>
      </c>
      <c r="G8950" s="95" t="s">
        <v>345</v>
      </c>
    </row>
    <row r="8951" spans="1:7">
      <c r="A8951" s="95" t="s">
        <v>1703</v>
      </c>
      <c r="D8951" s="95" t="s">
        <v>345</v>
      </c>
      <c r="F8951" s="96">
        <v>2573</v>
      </c>
      <c r="G8951" s="95" t="s">
        <v>345</v>
      </c>
    </row>
    <row r="8952" spans="1:7">
      <c r="A8952" s="95" t="s">
        <v>1704</v>
      </c>
      <c r="D8952" s="95" t="s">
        <v>345</v>
      </c>
      <c r="F8952" s="96">
        <v>2849</v>
      </c>
      <c r="G8952" s="95" t="s">
        <v>345</v>
      </c>
    </row>
    <row r="8953" spans="1:7">
      <c r="A8953" s="95" t="s">
        <v>1705</v>
      </c>
      <c r="D8953" s="95" t="s">
        <v>345</v>
      </c>
      <c r="F8953" s="96">
        <v>3179</v>
      </c>
      <c r="G8953" s="95" t="s">
        <v>345</v>
      </c>
    </row>
    <row r="8954" spans="1:7">
      <c r="A8954" s="95" t="s">
        <v>1706</v>
      </c>
      <c r="D8954" s="95" t="s">
        <v>345</v>
      </c>
      <c r="F8954" s="96">
        <v>5540</v>
      </c>
      <c r="G8954" s="95" t="s">
        <v>345</v>
      </c>
    </row>
    <row r="8955" spans="1:7">
      <c r="A8955" s="95" t="s">
        <v>1707</v>
      </c>
      <c r="D8955" s="95" t="s">
        <v>345</v>
      </c>
      <c r="F8955" s="96">
        <v>4364</v>
      </c>
      <c r="G8955" s="95" t="s">
        <v>345</v>
      </c>
    </row>
    <row r="8956" spans="1:7">
      <c r="A8956" s="95" t="s">
        <v>1708</v>
      </c>
      <c r="D8956" s="95" t="s">
        <v>345</v>
      </c>
      <c r="F8956" s="96">
        <v>1882</v>
      </c>
      <c r="G8956" s="95" t="s">
        <v>345</v>
      </c>
    </row>
    <row r="8957" spans="1:7">
      <c r="A8957" s="95" t="s">
        <v>1709</v>
      </c>
      <c r="D8957" s="95" t="s">
        <v>345</v>
      </c>
      <c r="F8957" s="96">
        <v>4717</v>
      </c>
      <c r="G8957" s="95" t="s">
        <v>345</v>
      </c>
    </row>
    <row r="8958" spans="1:7">
      <c r="A8958" s="95" t="s">
        <v>1710</v>
      </c>
      <c r="D8958" s="95" t="s">
        <v>345</v>
      </c>
      <c r="F8958" s="96">
        <v>2898</v>
      </c>
      <c r="G8958" s="95" t="s">
        <v>345</v>
      </c>
    </row>
    <row r="8959" spans="1:7">
      <c r="A8959" s="95" t="s">
        <v>1713</v>
      </c>
      <c r="D8959" s="95" t="s">
        <v>9315</v>
      </c>
      <c r="F8959" s="96">
        <v>2273</v>
      </c>
      <c r="G8959" s="95" t="s">
        <v>345</v>
      </c>
    </row>
    <row r="8960" spans="1:7">
      <c r="A8960" s="95" t="s">
        <v>1714</v>
      </c>
      <c r="D8960" s="95" t="s">
        <v>9315</v>
      </c>
      <c r="F8960" s="96">
        <v>5818</v>
      </c>
      <c r="G8960" s="96">
        <v>8838297</v>
      </c>
    </row>
    <row r="8961" spans="1:7">
      <c r="A8961" s="95" t="s">
        <v>1718</v>
      </c>
      <c r="D8961" s="95" t="s">
        <v>345</v>
      </c>
      <c r="F8961" s="96">
        <v>3894</v>
      </c>
      <c r="G8961" s="95" t="s">
        <v>345</v>
      </c>
    </row>
    <row r="8962" spans="1:7">
      <c r="A8962" s="95" t="s">
        <v>1719</v>
      </c>
      <c r="D8962" s="95" t="s">
        <v>345</v>
      </c>
      <c r="F8962" s="96">
        <v>1848</v>
      </c>
      <c r="G8962" s="95" t="s">
        <v>345</v>
      </c>
    </row>
    <row r="8963" spans="1:7">
      <c r="A8963" s="95" t="s">
        <v>1720</v>
      </c>
      <c r="D8963" s="95" t="s">
        <v>345</v>
      </c>
      <c r="F8963" s="96">
        <v>3182</v>
      </c>
      <c r="G8963" s="95" t="s">
        <v>345</v>
      </c>
    </row>
    <row r="8964" spans="1:7">
      <c r="A8964" s="95" t="s">
        <v>1721</v>
      </c>
      <c r="D8964" s="95" t="s">
        <v>345</v>
      </c>
      <c r="F8964" s="96">
        <v>2324</v>
      </c>
      <c r="G8964" s="96">
        <v>8849545</v>
      </c>
    </row>
    <row r="8965" spans="1:7">
      <c r="A8965" s="95" t="s">
        <v>1722</v>
      </c>
      <c r="D8965" s="95" t="s">
        <v>345</v>
      </c>
      <c r="F8965" s="96">
        <v>113818</v>
      </c>
      <c r="G8965" s="95" t="s">
        <v>345</v>
      </c>
    </row>
    <row r="8966" spans="1:7">
      <c r="A8966" s="95" t="s">
        <v>1723</v>
      </c>
      <c r="D8966" s="95" t="s">
        <v>345</v>
      </c>
      <c r="F8966" s="96">
        <v>1740</v>
      </c>
      <c r="G8966" s="95" t="s">
        <v>345</v>
      </c>
    </row>
    <row r="8967" spans="1:7">
      <c r="A8967" s="95" t="s">
        <v>1724</v>
      </c>
      <c r="D8967" s="95" t="s">
        <v>345</v>
      </c>
      <c r="F8967" s="95">
        <v>884</v>
      </c>
      <c r="G8967" s="95" t="s">
        <v>345</v>
      </c>
    </row>
    <row r="8968" spans="1:7">
      <c r="A8968" s="95" t="s">
        <v>1725</v>
      </c>
      <c r="D8968" s="95" t="s">
        <v>345</v>
      </c>
      <c r="F8968" s="96">
        <v>3653</v>
      </c>
      <c r="G8968" s="95" t="s">
        <v>345</v>
      </c>
    </row>
    <row r="8969" spans="1:7">
      <c r="A8969" s="95" t="s">
        <v>1726</v>
      </c>
      <c r="D8969" s="95" t="s">
        <v>345</v>
      </c>
      <c r="F8969" s="96">
        <v>4822</v>
      </c>
      <c r="G8969" s="95" t="s">
        <v>345</v>
      </c>
    </row>
    <row r="8970" spans="1:7">
      <c r="A8970" s="95" t="s">
        <v>1727</v>
      </c>
      <c r="D8970" s="95" t="s">
        <v>345</v>
      </c>
      <c r="F8970" s="96">
        <v>91245</v>
      </c>
      <c r="G8970" s="95" t="s">
        <v>345</v>
      </c>
    </row>
    <row r="8971" spans="1:7">
      <c r="A8971" s="95" t="s">
        <v>1732</v>
      </c>
      <c r="D8971" s="95" t="s">
        <v>9315</v>
      </c>
      <c r="F8971" s="95">
        <v>143</v>
      </c>
      <c r="G8971" s="96">
        <v>9065850</v>
      </c>
    </row>
    <row r="8972" spans="1:7">
      <c r="A8972" s="95" t="s">
        <v>1733</v>
      </c>
      <c r="D8972" s="95" t="s">
        <v>9315</v>
      </c>
      <c r="F8972" s="96">
        <v>13390</v>
      </c>
      <c r="G8972" s="95" t="s">
        <v>345</v>
      </c>
    </row>
    <row r="8973" spans="1:7">
      <c r="A8973" s="95" t="s">
        <v>1736</v>
      </c>
      <c r="D8973" s="95" t="s">
        <v>9315</v>
      </c>
      <c r="F8973" s="96">
        <v>6782</v>
      </c>
      <c r="G8973" s="95" t="s">
        <v>345</v>
      </c>
    </row>
    <row r="8974" spans="1:7">
      <c r="A8974" s="95" t="s">
        <v>1737</v>
      </c>
      <c r="D8974" s="95" t="s">
        <v>345</v>
      </c>
      <c r="F8974" s="96">
        <v>4773</v>
      </c>
      <c r="G8974" s="95" t="s">
        <v>345</v>
      </c>
    </row>
    <row r="8975" spans="1:7">
      <c r="A8975" s="95" t="s">
        <v>1738</v>
      </c>
      <c r="D8975" s="95" t="s">
        <v>345</v>
      </c>
      <c r="F8975" s="95">
        <v>425</v>
      </c>
      <c r="G8975" s="95" t="s">
        <v>345</v>
      </c>
    </row>
    <row r="8976" spans="1:7">
      <c r="A8976" s="95" t="s">
        <v>1739</v>
      </c>
      <c r="D8976" s="95" t="s">
        <v>345</v>
      </c>
      <c r="F8976" s="95">
        <v>863</v>
      </c>
      <c r="G8976" s="95" t="s">
        <v>345</v>
      </c>
    </row>
    <row r="8977" spans="1:7">
      <c r="A8977" s="95" t="s">
        <v>1740</v>
      </c>
      <c r="D8977" s="95" t="s">
        <v>345</v>
      </c>
      <c r="F8977" s="96">
        <v>2418</v>
      </c>
      <c r="G8977" s="95" t="s">
        <v>345</v>
      </c>
    </row>
    <row r="8978" spans="1:7">
      <c r="A8978" s="95" t="s">
        <v>1741</v>
      </c>
      <c r="D8978" s="95" t="s">
        <v>345</v>
      </c>
      <c r="F8978" s="96">
        <v>3273</v>
      </c>
      <c r="G8978" s="95" t="s">
        <v>345</v>
      </c>
    </row>
    <row r="8979" spans="1:7">
      <c r="A8979" s="95" t="s">
        <v>1742</v>
      </c>
      <c r="D8979" s="95" t="s">
        <v>345</v>
      </c>
      <c r="F8979" s="96">
        <v>1586</v>
      </c>
      <c r="G8979" s="95" t="s">
        <v>345</v>
      </c>
    </row>
    <row r="8980" spans="1:7">
      <c r="A8980" s="95" t="s">
        <v>1743</v>
      </c>
      <c r="D8980" s="95" t="s">
        <v>345</v>
      </c>
      <c r="F8980" s="96">
        <v>1228</v>
      </c>
      <c r="G8980" s="95" t="s">
        <v>345</v>
      </c>
    </row>
    <row r="8981" spans="1:7">
      <c r="A8981" s="95" t="s">
        <v>1744</v>
      </c>
      <c r="D8981" s="95" t="s">
        <v>345</v>
      </c>
      <c r="F8981" s="96">
        <v>3009</v>
      </c>
      <c r="G8981" s="95" t="s">
        <v>345</v>
      </c>
    </row>
    <row r="8982" spans="1:7">
      <c r="A8982" s="95" t="s">
        <v>1745</v>
      </c>
      <c r="D8982" s="95" t="s">
        <v>345</v>
      </c>
      <c r="F8982" s="96">
        <v>1518</v>
      </c>
      <c r="G8982" s="95" t="s">
        <v>345</v>
      </c>
    </row>
    <row r="8983" spans="1:7">
      <c r="A8983" s="95" t="s">
        <v>1746</v>
      </c>
      <c r="D8983" s="95" t="s">
        <v>345</v>
      </c>
      <c r="F8983" s="95">
        <v>814</v>
      </c>
      <c r="G8983" s="95" t="s">
        <v>345</v>
      </c>
    </row>
    <row r="8984" spans="1:7">
      <c r="A8984" s="95" t="s">
        <v>1747</v>
      </c>
      <c r="D8984" s="95" t="s">
        <v>345</v>
      </c>
      <c r="F8984" s="96">
        <v>16488</v>
      </c>
      <c r="G8984" s="96">
        <v>9122417</v>
      </c>
    </row>
    <row r="8985" spans="1:7">
      <c r="A8985" s="95" t="s">
        <v>1752</v>
      </c>
      <c r="D8985" s="95" t="s">
        <v>9315</v>
      </c>
      <c r="F8985" s="96">
        <v>151687</v>
      </c>
      <c r="G8985" s="95" t="s">
        <v>345</v>
      </c>
    </row>
    <row r="8986" spans="1:7">
      <c r="A8986" s="95" t="s">
        <v>1754</v>
      </c>
      <c r="D8986" s="95" t="s">
        <v>345</v>
      </c>
      <c r="F8986" s="96">
        <v>3948</v>
      </c>
      <c r="G8986" s="95" t="s">
        <v>345</v>
      </c>
    </row>
    <row r="8987" spans="1:7">
      <c r="A8987" s="95" t="s">
        <v>1755</v>
      </c>
      <c r="D8987" s="95" t="s">
        <v>345</v>
      </c>
      <c r="F8987" s="96">
        <v>3924</v>
      </c>
      <c r="G8987" s="95" t="s">
        <v>345</v>
      </c>
    </row>
    <row r="8988" spans="1:7">
      <c r="A8988" s="95" t="s">
        <v>1756</v>
      </c>
      <c r="D8988" s="95" t="s">
        <v>345</v>
      </c>
      <c r="F8988" s="96">
        <v>3091</v>
      </c>
      <c r="G8988" s="95" t="s">
        <v>345</v>
      </c>
    </row>
    <row r="8989" spans="1:7">
      <c r="A8989" s="95" t="s">
        <v>1757</v>
      </c>
      <c r="D8989" s="95" t="s">
        <v>345</v>
      </c>
      <c r="F8989" s="96">
        <v>1882</v>
      </c>
      <c r="G8989" s="95" t="s">
        <v>345</v>
      </c>
    </row>
    <row r="8990" spans="1:7">
      <c r="A8990" s="95" t="s">
        <v>1758</v>
      </c>
      <c r="D8990" s="95" t="s">
        <v>345</v>
      </c>
      <c r="F8990" s="96">
        <v>5164</v>
      </c>
      <c r="G8990" s="96">
        <v>9292113</v>
      </c>
    </row>
    <row r="8991" spans="1:7">
      <c r="A8991" s="95" t="s">
        <v>1763</v>
      </c>
      <c r="D8991" s="95" t="s">
        <v>345</v>
      </c>
      <c r="F8991" s="96">
        <v>4415</v>
      </c>
      <c r="G8991" s="95" t="s">
        <v>345</v>
      </c>
    </row>
    <row r="8992" spans="1:7">
      <c r="A8992" s="95" t="s">
        <v>1764</v>
      </c>
      <c r="D8992" s="95" t="s">
        <v>345</v>
      </c>
      <c r="F8992" s="96">
        <v>1637</v>
      </c>
      <c r="G8992" s="95" t="s">
        <v>345</v>
      </c>
    </row>
    <row r="8993" spans="1:7">
      <c r="A8993" s="95" t="s">
        <v>1765</v>
      </c>
      <c r="D8993" s="95" t="s">
        <v>345</v>
      </c>
      <c r="F8993" s="96">
        <v>1709</v>
      </c>
      <c r="G8993" s="95" t="s">
        <v>345</v>
      </c>
    </row>
    <row r="8994" spans="1:7">
      <c r="A8994" s="95" t="s">
        <v>1766</v>
      </c>
      <c r="D8994" s="95" t="s">
        <v>345</v>
      </c>
      <c r="F8994" s="96">
        <v>1470</v>
      </c>
      <c r="G8994" s="95" t="s">
        <v>345</v>
      </c>
    </row>
    <row r="8995" spans="1:7">
      <c r="A8995" s="95" t="s">
        <v>1767</v>
      </c>
      <c r="D8995" s="95" t="s">
        <v>345</v>
      </c>
      <c r="F8995" s="96">
        <v>9273</v>
      </c>
      <c r="G8995" s="95" t="s">
        <v>345</v>
      </c>
    </row>
    <row r="8996" spans="1:7">
      <c r="A8996" s="95" t="s">
        <v>1768</v>
      </c>
      <c r="D8996" s="95" t="s">
        <v>345</v>
      </c>
      <c r="F8996" s="96">
        <v>1996</v>
      </c>
      <c r="G8996" s="95" t="s">
        <v>345</v>
      </c>
    </row>
    <row r="8997" spans="1:7">
      <c r="A8997" s="95" t="s">
        <v>1769</v>
      </c>
      <c r="D8997" s="95" t="s">
        <v>345</v>
      </c>
      <c r="F8997" s="96">
        <v>2358</v>
      </c>
      <c r="G8997" s="95" t="s">
        <v>345</v>
      </c>
    </row>
    <row r="8998" spans="1:7">
      <c r="A8998" s="95" t="s">
        <v>1770</v>
      </c>
      <c r="D8998" s="95" t="s">
        <v>345</v>
      </c>
      <c r="F8998" s="95">
        <v>973</v>
      </c>
      <c r="G8998" s="95" t="s">
        <v>345</v>
      </c>
    </row>
    <row r="8999" spans="1:7">
      <c r="A8999" s="95" t="s">
        <v>1774</v>
      </c>
      <c r="D8999" s="95" t="s">
        <v>9315</v>
      </c>
      <c r="F8999" s="96">
        <v>5818</v>
      </c>
      <c r="G8999" s="96">
        <v>9321762</v>
      </c>
    </row>
    <row r="9000" spans="1:7">
      <c r="A9000" s="95" t="s">
        <v>1775</v>
      </c>
      <c r="D9000" s="95" t="s">
        <v>345</v>
      </c>
      <c r="F9000" s="96">
        <v>21000</v>
      </c>
      <c r="G9000" s="95" t="s">
        <v>345</v>
      </c>
    </row>
    <row r="9001" spans="1:7">
      <c r="A9001" s="95" t="s">
        <v>1776</v>
      </c>
      <c r="D9001" s="95" t="s">
        <v>345</v>
      </c>
      <c r="F9001" s="96">
        <v>5159</v>
      </c>
      <c r="G9001" s="95" t="s">
        <v>345</v>
      </c>
    </row>
    <row r="9002" spans="1:7">
      <c r="A9002" s="95" t="s">
        <v>1777</v>
      </c>
      <c r="D9002" s="95" t="s">
        <v>345</v>
      </c>
      <c r="F9002" s="96">
        <v>3470</v>
      </c>
      <c r="G9002" s="95" t="s">
        <v>345</v>
      </c>
    </row>
    <row r="9003" spans="1:7">
      <c r="A9003" s="95" t="s">
        <v>1778</v>
      </c>
      <c r="D9003" s="95" t="s">
        <v>345</v>
      </c>
      <c r="F9003" s="95">
        <v>560</v>
      </c>
      <c r="G9003" s="95" t="s">
        <v>345</v>
      </c>
    </row>
    <row r="9004" spans="1:7">
      <c r="A9004" s="95" t="s">
        <v>1779</v>
      </c>
      <c r="D9004" s="95" t="s">
        <v>345</v>
      </c>
      <c r="F9004" s="96">
        <v>4364</v>
      </c>
      <c r="G9004" s="95" t="s">
        <v>345</v>
      </c>
    </row>
    <row r="9005" spans="1:7">
      <c r="A9005" s="95" t="s">
        <v>1780</v>
      </c>
      <c r="D9005" s="95" t="s">
        <v>345</v>
      </c>
      <c r="F9005" s="96">
        <v>2907</v>
      </c>
      <c r="G9005" s="95" t="s">
        <v>345</v>
      </c>
    </row>
    <row r="9006" spans="1:7">
      <c r="A9006" s="95" t="s">
        <v>1781</v>
      </c>
      <c r="D9006" s="95" t="s">
        <v>345</v>
      </c>
      <c r="F9006" s="96">
        <v>1509</v>
      </c>
      <c r="G9006" s="95" t="s">
        <v>345</v>
      </c>
    </row>
    <row r="9007" spans="1:7">
      <c r="A9007" s="95" t="s">
        <v>1782</v>
      </c>
      <c r="D9007" s="95" t="s">
        <v>345</v>
      </c>
      <c r="F9007" s="96">
        <v>3273</v>
      </c>
      <c r="G9007" s="95" t="s">
        <v>345</v>
      </c>
    </row>
    <row r="9008" spans="1:7">
      <c r="A9008" s="95" t="s">
        <v>1783</v>
      </c>
      <c r="D9008" s="95" t="s">
        <v>345</v>
      </c>
      <c r="F9008" s="96">
        <v>6019</v>
      </c>
      <c r="G9008" s="95" t="s">
        <v>345</v>
      </c>
    </row>
    <row r="9009" spans="1:7">
      <c r="A9009" s="95" t="s">
        <v>1784</v>
      </c>
      <c r="D9009" s="95" t="s">
        <v>345</v>
      </c>
      <c r="F9009" s="96">
        <v>1046</v>
      </c>
      <c r="G9009" s="95" t="s">
        <v>345</v>
      </c>
    </row>
    <row r="9010" spans="1:7">
      <c r="A9010" s="95" t="s">
        <v>1785</v>
      </c>
      <c r="D9010" s="95" t="s">
        <v>345</v>
      </c>
      <c r="F9010" s="96">
        <v>1618</v>
      </c>
      <c r="G9010" s="95" t="s">
        <v>345</v>
      </c>
    </row>
    <row r="9011" spans="1:7">
      <c r="A9011" s="95" t="s">
        <v>1788</v>
      </c>
      <c r="D9011" s="95" t="s">
        <v>9315</v>
      </c>
      <c r="F9011" s="96">
        <v>9818</v>
      </c>
      <c r="G9011" s="96">
        <v>9382505</v>
      </c>
    </row>
    <row r="9012" spans="1:7">
      <c r="A9012" s="95" t="s">
        <v>1789</v>
      </c>
      <c r="D9012" s="95" t="s">
        <v>345</v>
      </c>
      <c r="F9012" s="96">
        <v>2350</v>
      </c>
      <c r="G9012" s="95" t="s">
        <v>345</v>
      </c>
    </row>
    <row r="9013" spans="1:7">
      <c r="A9013" s="95" t="s">
        <v>1790</v>
      </c>
      <c r="D9013" s="95" t="s">
        <v>345</v>
      </c>
      <c r="F9013" s="96">
        <v>1975</v>
      </c>
      <c r="G9013" s="95" t="s">
        <v>345</v>
      </c>
    </row>
    <row r="9014" spans="1:7">
      <c r="A9014" s="95" t="s">
        <v>1791</v>
      </c>
      <c r="D9014" s="95" t="s">
        <v>345</v>
      </c>
      <c r="F9014" s="95">
        <v>762</v>
      </c>
      <c r="G9014" s="95" t="s">
        <v>345</v>
      </c>
    </row>
    <row r="9015" spans="1:7">
      <c r="A9015" s="95" t="s">
        <v>1792</v>
      </c>
      <c r="D9015" s="95" t="s">
        <v>345</v>
      </c>
      <c r="F9015" s="96">
        <v>11500</v>
      </c>
      <c r="G9015" s="95" t="s">
        <v>345</v>
      </c>
    </row>
    <row r="9016" spans="1:7">
      <c r="A9016" s="95" t="s">
        <v>1793</v>
      </c>
      <c r="D9016" s="95" t="s">
        <v>345</v>
      </c>
      <c r="F9016" s="96">
        <v>6338</v>
      </c>
      <c r="G9016" s="95" t="s">
        <v>345</v>
      </c>
    </row>
    <row r="9017" spans="1:7">
      <c r="A9017" s="95" t="s">
        <v>1794</v>
      </c>
      <c r="D9017" s="95" t="s">
        <v>345</v>
      </c>
      <c r="F9017" s="96">
        <v>2666</v>
      </c>
      <c r="G9017" s="95" t="s">
        <v>345</v>
      </c>
    </row>
    <row r="9018" spans="1:7">
      <c r="A9018" s="95" t="s">
        <v>1798</v>
      </c>
      <c r="D9018" s="95" t="s">
        <v>9315</v>
      </c>
      <c r="F9018" s="95">
        <v>364</v>
      </c>
      <c r="G9018" s="96">
        <v>9408460</v>
      </c>
    </row>
    <row r="9019" spans="1:7">
      <c r="A9019" s="95" t="s">
        <v>1801</v>
      </c>
      <c r="D9019" s="95" t="s">
        <v>9315</v>
      </c>
      <c r="F9019" s="96">
        <v>8576</v>
      </c>
      <c r="G9019" s="95" t="s">
        <v>345</v>
      </c>
    </row>
    <row r="9020" spans="1:7">
      <c r="A9020" s="95" t="s">
        <v>1804</v>
      </c>
      <c r="D9020" s="95" t="s">
        <v>9315</v>
      </c>
      <c r="F9020" s="96">
        <v>16891</v>
      </c>
      <c r="G9020" s="95" t="s">
        <v>345</v>
      </c>
    </row>
    <row r="9021" spans="1:7">
      <c r="A9021" s="95" t="s">
        <v>1805</v>
      </c>
      <c r="D9021" s="95" t="s">
        <v>345</v>
      </c>
      <c r="F9021" s="96">
        <v>6000</v>
      </c>
      <c r="G9021" s="95" t="s">
        <v>345</v>
      </c>
    </row>
    <row r="9022" spans="1:7">
      <c r="A9022" s="95" t="s">
        <v>1806</v>
      </c>
      <c r="D9022" s="95" t="s">
        <v>345</v>
      </c>
      <c r="F9022" s="96">
        <v>14973</v>
      </c>
      <c r="G9022" s="95" t="s">
        <v>345</v>
      </c>
    </row>
    <row r="9023" spans="1:7">
      <c r="A9023" s="95" t="s">
        <v>1807</v>
      </c>
      <c r="D9023" s="95" t="s">
        <v>345</v>
      </c>
      <c r="F9023" s="96">
        <v>4364</v>
      </c>
      <c r="G9023" s="95" t="s">
        <v>345</v>
      </c>
    </row>
    <row r="9024" spans="1:7">
      <c r="A9024" s="95" t="s">
        <v>1808</v>
      </c>
      <c r="D9024" s="95" t="s">
        <v>345</v>
      </c>
      <c r="F9024" s="96">
        <v>2381</v>
      </c>
      <c r="G9024" s="95" t="s">
        <v>345</v>
      </c>
    </row>
    <row r="9025" spans="1:7">
      <c r="A9025" s="95" t="s">
        <v>1809</v>
      </c>
      <c r="D9025" s="95" t="s">
        <v>345</v>
      </c>
      <c r="F9025" s="96">
        <v>19350</v>
      </c>
      <c r="G9025" s="95" t="s">
        <v>345</v>
      </c>
    </row>
    <row r="9026" spans="1:7">
      <c r="A9026" s="95" t="s">
        <v>1810</v>
      </c>
      <c r="D9026" s="95" t="s">
        <v>345</v>
      </c>
      <c r="F9026" s="96">
        <v>9818</v>
      </c>
      <c r="G9026" s="95" t="s">
        <v>345</v>
      </c>
    </row>
    <row r="9027" spans="1:7">
      <c r="A9027" s="95" t="s">
        <v>1811</v>
      </c>
      <c r="D9027" s="95" t="s">
        <v>345</v>
      </c>
      <c r="F9027" s="96">
        <v>3739</v>
      </c>
      <c r="G9027" s="95" t="s">
        <v>345</v>
      </c>
    </row>
    <row r="9028" spans="1:7">
      <c r="A9028" s="95" t="s">
        <v>1812</v>
      </c>
      <c r="D9028" s="95" t="s">
        <v>345</v>
      </c>
      <c r="F9028" s="96">
        <v>2418</v>
      </c>
      <c r="G9028" s="95" t="s">
        <v>345</v>
      </c>
    </row>
    <row r="9029" spans="1:7">
      <c r="A9029" s="95" t="s">
        <v>1813</v>
      </c>
      <c r="D9029" s="95" t="s">
        <v>345</v>
      </c>
      <c r="F9029" s="95">
        <v>876</v>
      </c>
      <c r="G9029" s="95" t="s">
        <v>345</v>
      </c>
    </row>
    <row r="9030" spans="1:7">
      <c r="A9030" s="95" t="s">
        <v>1814</v>
      </c>
      <c r="D9030" s="95" t="s">
        <v>345</v>
      </c>
      <c r="F9030" s="96">
        <v>1928</v>
      </c>
      <c r="G9030" s="95" t="s">
        <v>345</v>
      </c>
    </row>
    <row r="9031" spans="1:7">
      <c r="A9031" s="95" t="s">
        <v>1815</v>
      </c>
      <c r="D9031" s="95" t="s">
        <v>345</v>
      </c>
      <c r="F9031" s="95">
        <v>734</v>
      </c>
      <c r="G9031" s="95" t="s">
        <v>345</v>
      </c>
    </row>
    <row r="9032" spans="1:7">
      <c r="A9032" s="95" t="s">
        <v>1816</v>
      </c>
      <c r="D9032" s="95" t="s">
        <v>345</v>
      </c>
      <c r="F9032" s="96">
        <v>1314</v>
      </c>
      <c r="G9032" s="95" t="s">
        <v>345</v>
      </c>
    </row>
    <row r="9033" spans="1:7">
      <c r="A9033" s="95" t="s">
        <v>1817</v>
      </c>
      <c r="D9033" s="95" t="s">
        <v>345</v>
      </c>
      <c r="F9033" s="96">
        <v>1029</v>
      </c>
      <c r="G9033" s="95" t="s">
        <v>345</v>
      </c>
    </row>
    <row r="9034" spans="1:7">
      <c r="A9034" s="95" t="s">
        <v>1818</v>
      </c>
      <c r="D9034" s="95" t="s">
        <v>345</v>
      </c>
      <c r="F9034" s="95">
        <v>441</v>
      </c>
      <c r="G9034" s="96">
        <v>9503292</v>
      </c>
    </row>
    <row r="9035" spans="1:7">
      <c r="A9035" s="95" t="s">
        <v>1822</v>
      </c>
      <c r="D9035" s="95" t="s">
        <v>345</v>
      </c>
      <c r="F9035" s="96">
        <v>2626</v>
      </c>
      <c r="G9035" s="95" t="s">
        <v>345</v>
      </c>
    </row>
    <row r="9036" spans="1:7">
      <c r="A9036" s="95" t="s">
        <v>1823</v>
      </c>
      <c r="D9036" s="95" t="s">
        <v>345</v>
      </c>
      <c r="F9036" s="96">
        <v>2073</v>
      </c>
      <c r="G9036" s="95" t="s">
        <v>345</v>
      </c>
    </row>
    <row r="9037" spans="1:7">
      <c r="A9037" s="95" t="s">
        <v>1824</v>
      </c>
      <c r="D9037" s="95" t="s">
        <v>345</v>
      </c>
      <c r="F9037" s="96">
        <v>5550</v>
      </c>
      <c r="G9037" s="95" t="s">
        <v>345</v>
      </c>
    </row>
    <row r="9038" spans="1:7">
      <c r="A9038" s="95" t="s">
        <v>1825</v>
      </c>
      <c r="D9038" s="95" t="s">
        <v>345</v>
      </c>
      <c r="F9038" s="96">
        <v>12831</v>
      </c>
      <c r="G9038" s="95" t="s">
        <v>345</v>
      </c>
    </row>
    <row r="9039" spans="1:7">
      <c r="A9039" s="95" t="s">
        <v>1826</v>
      </c>
      <c r="D9039" s="95" t="s">
        <v>345</v>
      </c>
      <c r="F9039" s="96">
        <v>14731</v>
      </c>
      <c r="G9039" s="95" t="s">
        <v>345</v>
      </c>
    </row>
    <row r="9040" spans="1:7">
      <c r="A9040" s="95" t="s">
        <v>1830</v>
      </c>
      <c r="D9040" s="95" t="s">
        <v>9315</v>
      </c>
      <c r="F9040" s="95">
        <v>727</v>
      </c>
      <c r="G9040" s="96">
        <v>9541830</v>
      </c>
    </row>
    <row r="9041" spans="1:7">
      <c r="A9041" s="95" t="s">
        <v>1831</v>
      </c>
      <c r="D9041" s="95" t="s">
        <v>9315</v>
      </c>
      <c r="F9041" s="96">
        <v>2272</v>
      </c>
      <c r="G9041" s="95" t="s">
        <v>345</v>
      </c>
    </row>
    <row r="9042" spans="1:7">
      <c r="A9042" s="95" t="s">
        <v>1832</v>
      </c>
      <c r="D9042" s="95" t="s">
        <v>345</v>
      </c>
      <c r="F9042" s="96">
        <v>16364</v>
      </c>
      <c r="G9042" s="95" t="s">
        <v>345</v>
      </c>
    </row>
    <row r="9043" spans="1:7">
      <c r="A9043" s="95" t="s">
        <v>1833</v>
      </c>
      <c r="D9043" s="95" t="s">
        <v>345</v>
      </c>
      <c r="F9043" s="96">
        <v>29400</v>
      </c>
      <c r="G9043" s="95" t="s">
        <v>345</v>
      </c>
    </row>
    <row r="9044" spans="1:7">
      <c r="A9044" s="95" t="s">
        <v>1834</v>
      </c>
      <c r="D9044" s="95" t="s">
        <v>345</v>
      </c>
      <c r="F9044" s="95">
        <v>718</v>
      </c>
      <c r="G9044" s="95" t="s">
        <v>345</v>
      </c>
    </row>
    <row r="9045" spans="1:7">
      <c r="A9045" s="95" t="s">
        <v>1835</v>
      </c>
      <c r="D9045" s="95" t="s">
        <v>345</v>
      </c>
      <c r="F9045" s="95">
        <v>946</v>
      </c>
      <c r="G9045" s="96">
        <v>9591530</v>
      </c>
    </row>
    <row r="9046" spans="1:7">
      <c r="A9046" s="95" t="s">
        <v>1839</v>
      </c>
      <c r="D9046" s="95" t="s">
        <v>345</v>
      </c>
      <c r="F9046" s="96">
        <v>4045</v>
      </c>
      <c r="G9046" s="95" t="s">
        <v>345</v>
      </c>
    </row>
    <row r="9047" spans="1:7">
      <c r="A9047" s="95" t="s">
        <v>1840</v>
      </c>
      <c r="D9047" s="95" t="s">
        <v>345</v>
      </c>
      <c r="F9047" s="96">
        <v>3273</v>
      </c>
      <c r="G9047" s="95" t="s">
        <v>345</v>
      </c>
    </row>
    <row r="9048" spans="1:7">
      <c r="A9048" s="95" t="s">
        <v>1841</v>
      </c>
      <c r="D9048" s="95" t="s">
        <v>345</v>
      </c>
      <c r="F9048" s="95">
        <v>609</v>
      </c>
      <c r="G9048" s="95" t="s">
        <v>345</v>
      </c>
    </row>
    <row r="9049" spans="1:7">
      <c r="A9049" s="95" t="s">
        <v>1842</v>
      </c>
      <c r="D9049" s="95" t="s">
        <v>345</v>
      </c>
      <c r="F9049" s="96">
        <v>7020</v>
      </c>
      <c r="G9049" s="95" t="s">
        <v>345</v>
      </c>
    </row>
    <row r="9050" spans="1:7">
      <c r="A9050" s="95" t="s">
        <v>1845</v>
      </c>
      <c r="D9050" s="95" t="s">
        <v>9315</v>
      </c>
      <c r="F9050" s="96">
        <v>2909</v>
      </c>
      <c r="G9050" s="96">
        <v>9609386</v>
      </c>
    </row>
    <row r="9051" spans="1:7">
      <c r="A9051" s="95" t="s">
        <v>1847</v>
      </c>
      <c r="D9051" s="95" t="s">
        <v>9315</v>
      </c>
      <c r="F9051" s="96">
        <v>2272</v>
      </c>
      <c r="G9051" s="96">
        <v>9611658</v>
      </c>
    </row>
    <row r="9052" spans="1:7">
      <c r="A9052" s="95" t="s">
        <v>1851</v>
      </c>
      <c r="D9052" s="95" t="s">
        <v>345</v>
      </c>
      <c r="F9052" s="96">
        <v>14973</v>
      </c>
      <c r="G9052" s="95" t="s">
        <v>345</v>
      </c>
    </row>
    <row r="9053" spans="1:7">
      <c r="A9053" s="95" t="s">
        <v>1852</v>
      </c>
      <c r="D9053" s="95" t="s">
        <v>345</v>
      </c>
      <c r="F9053" s="95">
        <v>926</v>
      </c>
      <c r="G9053" s="95" t="s">
        <v>345</v>
      </c>
    </row>
    <row r="9054" spans="1:7">
      <c r="A9054" s="95" t="s">
        <v>1853</v>
      </c>
      <c r="D9054" s="95" t="s">
        <v>345</v>
      </c>
      <c r="F9054" s="96">
        <v>9818</v>
      </c>
      <c r="G9054" s="95" t="s">
        <v>345</v>
      </c>
    </row>
    <row r="9055" spans="1:7">
      <c r="A9055" s="95" t="s">
        <v>1854</v>
      </c>
      <c r="D9055" s="95" t="s">
        <v>345</v>
      </c>
      <c r="F9055" s="96">
        <v>3091</v>
      </c>
      <c r="G9055" s="95" t="s">
        <v>345</v>
      </c>
    </row>
    <row r="9056" spans="1:7">
      <c r="A9056" s="95" t="s">
        <v>1855</v>
      </c>
      <c r="D9056" s="95" t="s">
        <v>345</v>
      </c>
      <c r="F9056" s="96">
        <v>5182</v>
      </c>
      <c r="G9056" s="95" t="s">
        <v>345</v>
      </c>
    </row>
    <row r="9057" spans="1:7">
      <c r="A9057" s="95" t="s">
        <v>1856</v>
      </c>
      <c r="D9057" s="95" t="s">
        <v>345</v>
      </c>
      <c r="F9057" s="96">
        <v>1940</v>
      </c>
      <c r="G9057" s="95" t="s">
        <v>345</v>
      </c>
    </row>
    <row r="9058" spans="1:7">
      <c r="A9058" s="95" t="s">
        <v>1857</v>
      </c>
      <c r="D9058" s="95" t="s">
        <v>345</v>
      </c>
      <c r="F9058" s="96">
        <v>4125</v>
      </c>
      <c r="G9058" s="95" t="s">
        <v>345</v>
      </c>
    </row>
    <row r="9059" spans="1:7">
      <c r="A9059" s="95" t="s">
        <v>1858</v>
      </c>
      <c r="D9059" s="95" t="s">
        <v>345</v>
      </c>
      <c r="F9059" s="96">
        <v>8928</v>
      </c>
      <c r="G9059" s="95" t="s">
        <v>345</v>
      </c>
    </row>
    <row r="9060" spans="1:7">
      <c r="A9060" s="95" t="s">
        <v>1859</v>
      </c>
      <c r="D9060" s="95" t="s">
        <v>345</v>
      </c>
      <c r="F9060" s="96">
        <v>5188</v>
      </c>
      <c r="G9060" s="95" t="s">
        <v>345</v>
      </c>
    </row>
    <row r="9061" spans="1:7">
      <c r="A9061" s="95" t="s">
        <v>1860</v>
      </c>
      <c r="D9061" s="95" t="s">
        <v>345</v>
      </c>
      <c r="F9061" s="96">
        <v>5290</v>
      </c>
      <c r="G9061" s="95" t="s">
        <v>345</v>
      </c>
    </row>
    <row r="9062" spans="1:7">
      <c r="A9062" s="95" t="s">
        <v>1864</v>
      </c>
      <c r="D9062" s="95" t="s">
        <v>9315</v>
      </c>
      <c r="F9062" s="95">
        <v>125</v>
      </c>
      <c r="G9062" s="95" t="s">
        <v>345</v>
      </c>
    </row>
    <row r="9063" spans="1:7">
      <c r="A9063" s="95" t="s">
        <v>1865</v>
      </c>
      <c r="D9063" s="95" t="s">
        <v>9315</v>
      </c>
      <c r="F9063" s="96">
        <v>10181</v>
      </c>
      <c r="G9063" s="96">
        <v>9681425</v>
      </c>
    </row>
    <row r="9064" spans="1:7">
      <c r="A9064" s="95" t="s">
        <v>1868</v>
      </c>
      <c r="D9064" s="95" t="s">
        <v>9315</v>
      </c>
      <c r="F9064" s="95">
        <v>764</v>
      </c>
      <c r="G9064" s="95" t="s">
        <v>345</v>
      </c>
    </row>
    <row r="9065" spans="1:7">
      <c r="A9065" s="95" t="s">
        <v>1869</v>
      </c>
      <c r="D9065" s="95" t="s">
        <v>345</v>
      </c>
      <c r="F9065" s="96">
        <v>9728</v>
      </c>
      <c r="G9065" s="95" t="s">
        <v>345</v>
      </c>
    </row>
    <row r="9066" spans="1:7">
      <c r="A9066" s="95" t="s">
        <v>1870</v>
      </c>
      <c r="D9066" s="95" t="s">
        <v>345</v>
      </c>
      <c r="F9066" s="96">
        <v>10228</v>
      </c>
      <c r="G9066" s="95" t="s">
        <v>345</v>
      </c>
    </row>
    <row r="9067" spans="1:7">
      <c r="A9067" s="95" t="s">
        <v>1874</v>
      </c>
      <c r="D9067" s="95" t="s">
        <v>9315</v>
      </c>
      <c r="F9067" s="96">
        <v>16338</v>
      </c>
      <c r="G9067" s="95" t="s">
        <v>345</v>
      </c>
    </row>
    <row r="9068" spans="1:7">
      <c r="A9068" s="95" t="s">
        <v>1875</v>
      </c>
      <c r="D9068" s="95" t="s">
        <v>9315</v>
      </c>
      <c r="F9068" s="96">
        <v>15698</v>
      </c>
      <c r="G9068" s="95" t="s">
        <v>345</v>
      </c>
    </row>
    <row r="9069" spans="1:7">
      <c r="A9069" s="95" t="s">
        <v>1876</v>
      </c>
      <c r="D9069" s="95" t="s">
        <v>9315</v>
      </c>
      <c r="F9069" s="96">
        <v>15784</v>
      </c>
      <c r="G9069" s="95" t="s">
        <v>345</v>
      </c>
    </row>
    <row r="9070" spans="1:7">
      <c r="A9070" s="95" t="s">
        <v>1877</v>
      </c>
      <c r="D9070" s="95" t="s">
        <v>9315</v>
      </c>
      <c r="F9070" s="96">
        <v>10797</v>
      </c>
      <c r="G9070" s="96">
        <v>9760762</v>
      </c>
    </row>
    <row r="9071" spans="1:7">
      <c r="A9071" s="95" t="s">
        <v>1882</v>
      </c>
      <c r="D9071" s="95" t="s">
        <v>9315</v>
      </c>
      <c r="F9071" s="96">
        <v>263696</v>
      </c>
      <c r="G9071" s="95" t="s">
        <v>345</v>
      </c>
    </row>
    <row r="9072" spans="1:7">
      <c r="A9072" s="95" t="s">
        <v>1884</v>
      </c>
      <c r="D9072" s="95" t="s">
        <v>345</v>
      </c>
      <c r="F9072" s="96">
        <v>18091</v>
      </c>
      <c r="G9072" s="95" t="s">
        <v>345</v>
      </c>
    </row>
    <row r="9073" spans="1:7">
      <c r="A9073" s="95" t="s">
        <v>1885</v>
      </c>
      <c r="D9073" s="95" t="s">
        <v>345</v>
      </c>
      <c r="F9073" s="96">
        <v>23889</v>
      </c>
      <c r="G9073" s="95" t="s">
        <v>345</v>
      </c>
    </row>
    <row r="9074" spans="1:7">
      <c r="A9074" s="95" t="s">
        <v>1886</v>
      </c>
      <c r="D9074" s="95" t="s">
        <v>345</v>
      </c>
      <c r="F9074" s="96">
        <v>26996</v>
      </c>
      <c r="G9074" s="95" t="s">
        <v>345</v>
      </c>
    </row>
    <row r="9075" spans="1:7">
      <c r="A9075" s="95" t="s">
        <v>1887</v>
      </c>
      <c r="D9075" s="95" t="s">
        <v>9315</v>
      </c>
      <c r="F9075" s="96">
        <v>100108</v>
      </c>
      <c r="G9075" s="95" t="s">
        <v>345</v>
      </c>
    </row>
    <row r="9076" spans="1:7">
      <c r="A9076" s="95" t="s">
        <v>1888</v>
      </c>
      <c r="D9076" s="95" t="s">
        <v>9315</v>
      </c>
      <c r="F9076" s="96">
        <v>75908</v>
      </c>
      <c r="G9076" s="95" t="s">
        <v>345</v>
      </c>
    </row>
    <row r="9077" spans="1:7">
      <c r="A9077" s="95" t="s">
        <v>1889</v>
      </c>
      <c r="D9077" s="95" t="s">
        <v>9315</v>
      </c>
      <c r="F9077" s="96">
        <v>73059</v>
      </c>
      <c r="G9077" s="95" t="s">
        <v>345</v>
      </c>
    </row>
    <row r="9078" spans="1:7">
      <c r="A9078" s="95" t="s">
        <v>1890</v>
      </c>
      <c r="D9078" s="95" t="s">
        <v>9315</v>
      </c>
      <c r="F9078" s="96">
        <v>34508</v>
      </c>
      <c r="G9078" s="95" t="s">
        <v>345</v>
      </c>
    </row>
    <row r="9079" spans="1:7">
      <c r="A9079" s="95" t="s">
        <v>1891</v>
      </c>
      <c r="D9079" s="95" t="s">
        <v>9315</v>
      </c>
      <c r="F9079" s="96">
        <v>135038</v>
      </c>
      <c r="G9079" s="95" t="s">
        <v>345</v>
      </c>
    </row>
    <row r="9080" spans="1:7">
      <c r="A9080" s="95" t="s">
        <v>1892</v>
      </c>
      <c r="D9080" s="95" t="s">
        <v>9315</v>
      </c>
      <c r="F9080" s="96">
        <v>473773</v>
      </c>
      <c r="G9080" s="95" t="s">
        <v>345</v>
      </c>
    </row>
    <row r="9081" spans="1:7">
      <c r="A9081" s="95" t="s">
        <v>1893</v>
      </c>
      <c r="D9081" s="95" t="s">
        <v>9315</v>
      </c>
      <c r="F9081" s="96">
        <v>24206</v>
      </c>
      <c r="G9081" s="95" t="s">
        <v>345</v>
      </c>
    </row>
    <row r="9082" spans="1:7">
      <c r="A9082" s="95" t="s">
        <v>1894</v>
      </c>
      <c r="D9082" s="95" t="s">
        <v>9315</v>
      </c>
      <c r="F9082" s="96">
        <v>652943</v>
      </c>
      <c r="G9082" s="95" t="s">
        <v>345</v>
      </c>
    </row>
    <row r="9083" spans="1:7">
      <c r="A9083" s="95" t="s">
        <v>1895</v>
      </c>
      <c r="D9083" s="95" t="s">
        <v>9315</v>
      </c>
      <c r="F9083" s="96">
        <v>697163</v>
      </c>
      <c r="G9083" s="95" t="s">
        <v>345</v>
      </c>
    </row>
    <row r="9084" spans="1:7">
      <c r="A9084" s="95" t="s">
        <v>1910</v>
      </c>
      <c r="D9084" s="95" t="s">
        <v>345</v>
      </c>
      <c r="F9084" s="96">
        <v>1942</v>
      </c>
      <c r="G9084" s="95" t="s">
        <v>345</v>
      </c>
    </row>
    <row r="9085" spans="1:7">
      <c r="A9085" s="95" t="s">
        <v>1911</v>
      </c>
      <c r="D9085" s="95" t="s">
        <v>345</v>
      </c>
      <c r="F9085" s="95">
        <v>-718</v>
      </c>
      <c r="G9085" s="95" t="s">
        <v>345</v>
      </c>
    </row>
    <row r="9086" spans="1:7">
      <c r="A9086" s="95" t="s">
        <v>1912</v>
      </c>
      <c r="D9086" s="95" t="s">
        <v>562</v>
      </c>
      <c r="F9086" s="96">
        <v>-61814</v>
      </c>
      <c r="G9086" s="95" t="s">
        <v>345</v>
      </c>
    </row>
    <row r="9087" spans="1:7">
      <c r="A9087" s="95" t="s">
        <v>1913</v>
      </c>
      <c r="D9087" s="95" t="s">
        <v>562</v>
      </c>
      <c r="F9087" s="96">
        <v>-28296</v>
      </c>
      <c r="G9087" s="95" t="s">
        <v>345</v>
      </c>
    </row>
    <row r="9088" spans="1:7">
      <c r="A9088" s="95" t="s">
        <v>1914</v>
      </c>
      <c r="D9088" s="95" t="s">
        <v>562</v>
      </c>
      <c r="F9088" s="96">
        <v>90110</v>
      </c>
      <c r="G9088" s="95" t="s">
        <v>345</v>
      </c>
    </row>
    <row r="9089" spans="1:7">
      <c r="A9089" s="95" t="s">
        <v>1915</v>
      </c>
      <c r="D9089" s="95" t="s">
        <v>562</v>
      </c>
      <c r="F9089" s="95">
        <v>-211</v>
      </c>
      <c r="G9089" s="95" t="s">
        <v>345</v>
      </c>
    </row>
    <row r="9090" spans="1:7">
      <c r="A9090" s="95" t="s">
        <v>1916</v>
      </c>
      <c r="D9090" s="95" t="s">
        <v>562</v>
      </c>
      <c r="F9090" s="95">
        <v>-69</v>
      </c>
      <c r="G9090" s="95" t="s">
        <v>345</v>
      </c>
    </row>
    <row r="9091" spans="1:7">
      <c r="A9091" s="95" t="s">
        <v>1917</v>
      </c>
      <c r="D9091" s="95" t="s">
        <v>562</v>
      </c>
      <c r="F9091" s="95">
        <v>280</v>
      </c>
      <c r="G9091" s="95" t="s">
        <v>345</v>
      </c>
    </row>
    <row r="9092" spans="1:7">
      <c r="A9092" s="95" t="s">
        <v>1918</v>
      </c>
      <c r="D9092" s="95" t="s">
        <v>562</v>
      </c>
      <c r="F9092" s="96">
        <v>960051</v>
      </c>
      <c r="G9092" s="95" t="s">
        <v>345</v>
      </c>
    </row>
    <row r="9093" spans="1:7">
      <c r="A9093" s="95" t="s">
        <v>1935</v>
      </c>
      <c r="D9093" s="95" t="s">
        <v>345</v>
      </c>
      <c r="E9093" s="96">
        <v>13321415</v>
      </c>
    </row>
    <row r="9094" spans="1:7">
      <c r="A9094" s="95" t="s">
        <v>396</v>
      </c>
      <c r="D9094" s="95" t="s">
        <v>345</v>
      </c>
      <c r="E9094" s="96">
        <v>13321415</v>
      </c>
      <c r="F9094" s="96">
        <v>5060172</v>
      </c>
      <c r="G9094" s="95" t="s">
        <v>345</v>
      </c>
    </row>
    <row r="9095" spans="1:7">
      <c r="A9095" s="95" t="s">
        <v>397</v>
      </c>
      <c r="D9095" s="95" t="s">
        <v>345</v>
      </c>
      <c r="E9095" s="96">
        <v>13321415</v>
      </c>
      <c r="F9095" s="96">
        <v>13321415</v>
      </c>
    </row>
    <row r="9096" spans="1:7">
      <c r="A9096" s="95" t="s">
        <v>398</v>
      </c>
    </row>
    <row r="9098" spans="1:7">
      <c r="A9098" s="95" t="s">
        <v>9141</v>
      </c>
    </row>
    <row r="9099" spans="1:7">
      <c r="A9099" s="95" t="s">
        <v>338</v>
      </c>
      <c r="D9099" s="95" t="s">
        <v>341</v>
      </c>
      <c r="E9099" s="95" t="s">
        <v>342</v>
      </c>
      <c r="F9099" s="95" t="s">
        <v>343</v>
      </c>
      <c r="G9099" s="95" t="s">
        <v>344</v>
      </c>
    </row>
    <row r="9100" spans="1:7">
      <c r="A9100" s="95" t="s">
        <v>345</v>
      </c>
      <c r="D9100" s="95" t="s">
        <v>345</v>
      </c>
      <c r="F9100" s="96">
        <v>89905021</v>
      </c>
      <c r="G9100" s="96">
        <v>89905021</v>
      </c>
    </row>
    <row r="9101" spans="1:7">
      <c r="A9101" s="95" t="s">
        <v>776</v>
      </c>
      <c r="D9101" s="95" t="s">
        <v>345</v>
      </c>
      <c r="E9101" s="96">
        <v>5000000</v>
      </c>
      <c r="G9101" s="96">
        <v>84905021</v>
      </c>
    </row>
    <row r="9102" spans="1:7">
      <c r="A9102" s="95" t="s">
        <v>854</v>
      </c>
      <c r="D9102" s="95" t="s">
        <v>345</v>
      </c>
      <c r="E9102" s="96">
        <v>25000000</v>
      </c>
      <c r="G9102" s="96">
        <v>59905021</v>
      </c>
    </row>
    <row r="9103" spans="1:7">
      <c r="A9103" s="95" t="s">
        <v>396</v>
      </c>
      <c r="D9103" s="95" t="s">
        <v>345</v>
      </c>
      <c r="E9103" s="96">
        <v>30000000</v>
      </c>
      <c r="G9103" s="95" t="s">
        <v>345</v>
      </c>
    </row>
    <row r="9104" spans="1:7">
      <c r="A9104" s="95" t="s">
        <v>397</v>
      </c>
      <c r="D9104" s="95" t="s">
        <v>345</v>
      </c>
      <c r="E9104" s="96">
        <v>30000000</v>
      </c>
      <c r="F9104" s="96">
        <v>89905021</v>
      </c>
      <c r="G9104" s="96">
        <v>59905021</v>
      </c>
    </row>
    <row r="9105" spans="1:7">
      <c r="A9105" s="95" t="s">
        <v>398</v>
      </c>
    </row>
    <row r="9107" spans="1:7">
      <c r="A9107" s="95" t="s">
        <v>9142</v>
      </c>
    </row>
    <row r="9108" spans="1:7">
      <c r="A9108" s="95" t="s">
        <v>338</v>
      </c>
      <c r="D9108" s="95" t="s">
        <v>341</v>
      </c>
      <c r="E9108" s="95" t="s">
        <v>342</v>
      </c>
      <c r="F9108" s="95" t="s">
        <v>343</v>
      </c>
      <c r="G9108" s="95" t="s">
        <v>344</v>
      </c>
    </row>
    <row r="9109" spans="1:7">
      <c r="A9109" s="95" t="s">
        <v>345</v>
      </c>
      <c r="D9109" s="95" t="s">
        <v>345</v>
      </c>
      <c r="F9109" s="96">
        <v>932855</v>
      </c>
      <c r="G9109" s="96">
        <v>932855</v>
      </c>
    </row>
    <row r="9110" spans="1:7">
      <c r="A9110" s="95" t="s">
        <v>398</v>
      </c>
    </row>
    <row r="9112" spans="1:7">
      <c r="A9112" s="95" t="s">
        <v>9143</v>
      </c>
    </row>
    <row r="9113" spans="1:7">
      <c r="A9113" s="95" t="s">
        <v>338</v>
      </c>
      <c r="D9113" s="95" t="s">
        <v>341</v>
      </c>
      <c r="E9113" s="95" t="s">
        <v>342</v>
      </c>
      <c r="F9113" s="95" t="s">
        <v>343</v>
      </c>
      <c r="G9113" s="95" t="s">
        <v>344</v>
      </c>
    </row>
    <row r="9114" spans="1:7">
      <c r="A9114" s="95" t="s">
        <v>345</v>
      </c>
      <c r="D9114" s="95" t="s">
        <v>345</v>
      </c>
      <c r="F9114" s="96">
        <v>128363288</v>
      </c>
      <c r="G9114" s="96">
        <v>128363288</v>
      </c>
    </row>
    <row r="9115" spans="1:7">
      <c r="A9115" s="95" t="s">
        <v>553</v>
      </c>
      <c r="D9115" s="95" t="s">
        <v>2216</v>
      </c>
      <c r="E9115" s="96">
        <v>5805575</v>
      </c>
      <c r="G9115" s="96">
        <v>122557713</v>
      </c>
    </row>
    <row r="9116" spans="1:7">
      <c r="A9116" s="95" t="s">
        <v>361</v>
      </c>
      <c r="D9116" s="95" t="s">
        <v>345</v>
      </c>
      <c r="E9116" s="96">
        <v>5805575</v>
      </c>
      <c r="G9116" s="95" t="s">
        <v>345</v>
      </c>
    </row>
    <row r="9117" spans="1:7">
      <c r="A9117" s="95" t="s">
        <v>397</v>
      </c>
      <c r="D9117" s="95" t="s">
        <v>345</v>
      </c>
      <c r="E9117" s="96">
        <v>5805575</v>
      </c>
      <c r="F9117" s="96">
        <v>128363288</v>
      </c>
      <c r="G9117" s="96">
        <v>122557713</v>
      </c>
    </row>
    <row r="9118" spans="1:7">
      <c r="A9118" s="95" t="s">
        <v>398</v>
      </c>
    </row>
    <row r="9120" spans="1:7">
      <c r="A9120" s="95" t="s">
        <v>9144</v>
      </c>
    </row>
    <row r="9121" spans="1:7">
      <c r="A9121" s="95" t="s">
        <v>338</v>
      </c>
      <c r="D9121" s="95" t="s">
        <v>341</v>
      </c>
      <c r="E9121" s="95" t="s">
        <v>342</v>
      </c>
      <c r="F9121" s="95" t="s">
        <v>343</v>
      </c>
      <c r="G9121" s="95" t="s">
        <v>344</v>
      </c>
    </row>
    <row r="9122" spans="1:7">
      <c r="A9122" s="95" t="s">
        <v>345</v>
      </c>
      <c r="D9122" s="95" t="s">
        <v>345</v>
      </c>
      <c r="F9122" s="96">
        <v>275680000</v>
      </c>
      <c r="G9122" s="96">
        <v>275680000</v>
      </c>
    </row>
    <row r="9123" spans="1:7">
      <c r="A9123" s="95" t="s">
        <v>398</v>
      </c>
    </row>
    <row r="9125" spans="1:7">
      <c r="A9125" s="95" t="s">
        <v>9145</v>
      </c>
    </row>
    <row r="9126" spans="1:7">
      <c r="A9126" s="95" t="s">
        <v>338</v>
      </c>
      <c r="D9126" s="95" t="s">
        <v>341</v>
      </c>
      <c r="E9126" s="95" t="s">
        <v>342</v>
      </c>
      <c r="F9126" s="95" t="s">
        <v>343</v>
      </c>
      <c r="G9126" s="95" t="s">
        <v>344</v>
      </c>
    </row>
    <row r="9127" spans="1:7">
      <c r="A9127" s="95" t="s">
        <v>345</v>
      </c>
      <c r="D9127" s="95" t="s">
        <v>345</v>
      </c>
      <c r="F9127" s="96">
        <v>159075000</v>
      </c>
      <c r="G9127" s="96">
        <v>159075000</v>
      </c>
    </row>
    <row r="9128" spans="1:7">
      <c r="A9128" s="95" t="s">
        <v>398</v>
      </c>
    </row>
    <row r="9130" spans="1:7">
      <c r="A9130" s="95" t="s">
        <v>9146</v>
      </c>
    </row>
    <row r="9131" spans="1:7">
      <c r="A9131" s="95" t="s">
        <v>338</v>
      </c>
      <c r="D9131" s="95" t="s">
        <v>341</v>
      </c>
      <c r="E9131" s="95" t="s">
        <v>342</v>
      </c>
      <c r="F9131" s="95" t="s">
        <v>343</v>
      </c>
      <c r="G9131" s="95" t="s">
        <v>344</v>
      </c>
    </row>
    <row r="9132" spans="1:7">
      <c r="A9132" s="95" t="s">
        <v>345</v>
      </c>
      <c r="D9132" s="95" t="s">
        <v>345</v>
      </c>
      <c r="F9132" s="96">
        <v>7490172341</v>
      </c>
      <c r="G9132" s="96">
        <v>7490172341</v>
      </c>
    </row>
    <row r="9133" spans="1:7">
      <c r="A9133" s="95" t="s">
        <v>2966</v>
      </c>
      <c r="D9133" s="95" t="s">
        <v>345</v>
      </c>
      <c r="E9133" s="96">
        <v>3569283458</v>
      </c>
      <c r="G9133" s="96">
        <v>3920888883</v>
      </c>
    </row>
    <row r="9134" spans="1:7">
      <c r="A9134" s="95" t="s">
        <v>396</v>
      </c>
      <c r="D9134" s="95" t="s">
        <v>345</v>
      </c>
      <c r="E9134" s="96">
        <v>3569283458</v>
      </c>
      <c r="G9134" s="95" t="s">
        <v>345</v>
      </c>
    </row>
    <row r="9135" spans="1:7">
      <c r="A9135" s="95" t="s">
        <v>397</v>
      </c>
      <c r="D9135" s="95" t="s">
        <v>345</v>
      </c>
      <c r="E9135" s="96">
        <v>3569283458</v>
      </c>
      <c r="F9135" s="96">
        <v>7490172341</v>
      </c>
      <c r="G9135" s="96">
        <v>3920888883</v>
      </c>
    </row>
    <row r="9136" spans="1:7">
      <c r="A9136" s="95" t="s">
        <v>398</v>
      </c>
    </row>
    <row r="9138" spans="1:7">
      <c r="A9138" s="95" t="s">
        <v>9147</v>
      </c>
    </row>
    <row r="9139" spans="1:7">
      <c r="A9139" s="95" t="s">
        <v>338</v>
      </c>
      <c r="D9139" s="95" t="s">
        <v>341</v>
      </c>
      <c r="E9139" s="95" t="s">
        <v>342</v>
      </c>
      <c r="F9139" s="95" t="s">
        <v>343</v>
      </c>
      <c r="G9139" s="95" t="s">
        <v>344</v>
      </c>
    </row>
    <row r="9140" spans="1:7">
      <c r="A9140" s="95" t="s">
        <v>345</v>
      </c>
      <c r="D9140" s="95" t="s">
        <v>345</v>
      </c>
      <c r="F9140" s="96">
        <v>-3569283458</v>
      </c>
      <c r="G9140" s="96">
        <v>-3569283458</v>
      </c>
    </row>
    <row r="9141" spans="1:7">
      <c r="A9141" s="95" t="s">
        <v>2966</v>
      </c>
      <c r="D9141" s="95" t="s">
        <v>345</v>
      </c>
      <c r="F9141" s="96">
        <v>3569283458</v>
      </c>
    </row>
    <row r="9142" spans="1:7">
      <c r="A9142" s="95" t="s">
        <v>396</v>
      </c>
      <c r="D9142" s="95" t="s">
        <v>345</v>
      </c>
      <c r="F9142" s="96">
        <v>3569283458</v>
      </c>
      <c r="G9142" s="95" t="s">
        <v>345</v>
      </c>
    </row>
    <row r="9143" spans="1:7">
      <c r="A9143" s="95" t="s">
        <v>397</v>
      </c>
      <c r="D9143" s="95" t="s">
        <v>345</v>
      </c>
    </row>
    <row r="9144" spans="1:7">
      <c r="A9144" s="95" t="s">
        <v>398</v>
      </c>
    </row>
    <row r="9146" spans="1:7">
      <c r="A9146" s="95" t="s">
        <v>9148</v>
      </c>
    </row>
    <row r="9147" spans="1:7">
      <c r="A9147" s="95" t="s">
        <v>338</v>
      </c>
      <c r="D9147" s="95" t="s">
        <v>341</v>
      </c>
      <c r="E9147" s="95" t="s">
        <v>342</v>
      </c>
      <c r="F9147" s="95" t="s">
        <v>343</v>
      </c>
      <c r="G9147" s="95" t="s">
        <v>344</v>
      </c>
    </row>
    <row r="9148" spans="1:7">
      <c r="A9148" s="95" t="s">
        <v>2967</v>
      </c>
      <c r="D9148" s="95" t="s">
        <v>345</v>
      </c>
      <c r="F9148" s="96">
        <v>5140053</v>
      </c>
      <c r="G9148" s="95" t="s">
        <v>345</v>
      </c>
    </row>
    <row r="9149" spans="1:7">
      <c r="A9149" s="95" t="s">
        <v>2967</v>
      </c>
      <c r="D9149" s="95" t="s">
        <v>393</v>
      </c>
      <c r="F9149" s="96">
        <v>-14040240</v>
      </c>
      <c r="G9149" s="95" t="s">
        <v>345</v>
      </c>
    </row>
    <row r="9150" spans="1:7">
      <c r="A9150" s="95" t="s">
        <v>2967</v>
      </c>
      <c r="D9150" s="95" t="s">
        <v>349</v>
      </c>
      <c r="F9150" s="96">
        <v>-32106568</v>
      </c>
      <c r="G9150" s="95" t="s">
        <v>345</v>
      </c>
    </row>
    <row r="9151" spans="1:7">
      <c r="A9151" s="95" t="s">
        <v>2967</v>
      </c>
      <c r="D9151" s="95" t="s">
        <v>415</v>
      </c>
      <c r="F9151" s="96">
        <v>-1660351</v>
      </c>
      <c r="G9151" s="95" t="s">
        <v>345</v>
      </c>
    </row>
    <row r="9152" spans="1:7">
      <c r="A9152" s="95" t="s">
        <v>2967</v>
      </c>
      <c r="D9152" s="95" t="s">
        <v>562</v>
      </c>
      <c r="F9152" s="96">
        <v>-9513801</v>
      </c>
      <c r="G9152" s="95" t="s">
        <v>345</v>
      </c>
    </row>
    <row r="9153" spans="1:7">
      <c r="A9153" s="95" t="s">
        <v>2967</v>
      </c>
      <c r="D9153" s="95" t="s">
        <v>9315</v>
      </c>
      <c r="F9153" s="96">
        <v>742855</v>
      </c>
      <c r="G9153" s="95" t="s">
        <v>345</v>
      </c>
    </row>
    <row r="9154" spans="1:7">
      <c r="A9154" s="95" t="s">
        <v>2967</v>
      </c>
      <c r="D9154" s="95" t="s">
        <v>400</v>
      </c>
      <c r="F9154" s="96">
        <v>-187929786</v>
      </c>
      <c r="G9154" s="95" t="s">
        <v>345</v>
      </c>
    </row>
    <row r="9155" spans="1:7">
      <c r="A9155" s="95" t="s">
        <v>2967</v>
      </c>
      <c r="D9155" s="95" t="s">
        <v>1958</v>
      </c>
      <c r="F9155" s="96">
        <v>-5279272</v>
      </c>
      <c r="G9155" s="95" t="s">
        <v>345</v>
      </c>
    </row>
    <row r="9156" spans="1:7">
      <c r="A9156" s="95" t="s">
        <v>2967</v>
      </c>
      <c r="D9156" s="95" t="s">
        <v>2216</v>
      </c>
      <c r="F9156" s="96">
        <v>-89215</v>
      </c>
      <c r="G9156" s="95" t="s">
        <v>345</v>
      </c>
    </row>
    <row r="9157" spans="1:7">
      <c r="A9157" s="95" t="s">
        <v>2967</v>
      </c>
      <c r="D9157" s="95" t="s">
        <v>479</v>
      </c>
      <c r="F9157" s="96">
        <v>-17254005</v>
      </c>
      <c r="G9157" s="96">
        <v>-261990330</v>
      </c>
    </row>
    <row r="9158" spans="1:7">
      <c r="A9158" s="95" t="s">
        <v>361</v>
      </c>
      <c r="D9158" s="95" t="s">
        <v>345</v>
      </c>
      <c r="F9158" s="96">
        <v>-261990330</v>
      </c>
      <c r="G9158" s="95" t="s">
        <v>345</v>
      </c>
    </row>
    <row r="9159" spans="1:7">
      <c r="A9159" s="95" t="s">
        <v>2968</v>
      </c>
      <c r="D9159" s="95" t="s">
        <v>345</v>
      </c>
      <c r="F9159" s="96">
        <v>1551337</v>
      </c>
      <c r="G9159" s="95" t="s">
        <v>345</v>
      </c>
    </row>
    <row r="9160" spans="1:7">
      <c r="A9160" s="95" t="s">
        <v>2968</v>
      </c>
      <c r="D9160" s="95" t="s">
        <v>393</v>
      </c>
      <c r="F9160" s="96">
        <v>-17469933</v>
      </c>
      <c r="G9160" s="95" t="s">
        <v>345</v>
      </c>
    </row>
    <row r="9161" spans="1:7">
      <c r="A9161" s="95" t="s">
        <v>2968</v>
      </c>
      <c r="D9161" s="95" t="s">
        <v>349</v>
      </c>
      <c r="F9161" s="96">
        <v>-35591537</v>
      </c>
      <c r="G9161" s="95" t="s">
        <v>345</v>
      </c>
    </row>
    <row r="9162" spans="1:7">
      <c r="A9162" s="95" t="s">
        <v>2968</v>
      </c>
      <c r="D9162" s="95" t="s">
        <v>415</v>
      </c>
      <c r="F9162" s="96">
        <v>-11008176</v>
      </c>
      <c r="G9162" s="95" t="s">
        <v>345</v>
      </c>
    </row>
    <row r="9163" spans="1:7">
      <c r="A9163" s="95" t="s">
        <v>2968</v>
      </c>
      <c r="D9163" s="95" t="s">
        <v>562</v>
      </c>
      <c r="F9163" s="96">
        <v>-4130883</v>
      </c>
      <c r="G9163" s="95" t="s">
        <v>345</v>
      </c>
    </row>
    <row r="9164" spans="1:7">
      <c r="A9164" s="95" t="s">
        <v>2968</v>
      </c>
      <c r="D9164" s="95" t="s">
        <v>9315</v>
      </c>
      <c r="F9164" s="96">
        <v>6758983</v>
      </c>
      <c r="G9164" s="95" t="s">
        <v>345</v>
      </c>
    </row>
    <row r="9165" spans="1:7">
      <c r="A9165" s="95" t="s">
        <v>2968</v>
      </c>
      <c r="D9165" s="95" t="s">
        <v>400</v>
      </c>
      <c r="F9165" s="96">
        <v>-244604708</v>
      </c>
      <c r="G9165" s="95" t="s">
        <v>345</v>
      </c>
    </row>
    <row r="9166" spans="1:7">
      <c r="A9166" s="95" t="s">
        <v>2968</v>
      </c>
      <c r="D9166" s="95" t="s">
        <v>1958</v>
      </c>
      <c r="F9166" s="96">
        <v>-7807844</v>
      </c>
      <c r="G9166" s="95" t="s">
        <v>345</v>
      </c>
    </row>
    <row r="9167" spans="1:7">
      <c r="A9167" s="95" t="s">
        <v>2968</v>
      </c>
      <c r="D9167" s="95" t="s">
        <v>479</v>
      </c>
      <c r="F9167" s="96">
        <v>-26015375</v>
      </c>
      <c r="G9167" s="96">
        <v>-600308466</v>
      </c>
    </row>
    <row r="9168" spans="1:7">
      <c r="A9168" s="95" t="s">
        <v>376</v>
      </c>
      <c r="D9168" s="95" t="s">
        <v>345</v>
      </c>
      <c r="F9168" s="96">
        <v>-338318136</v>
      </c>
      <c r="G9168" s="95" t="s">
        <v>345</v>
      </c>
    </row>
    <row r="9169" spans="1:7">
      <c r="A9169" s="95" t="s">
        <v>2969</v>
      </c>
      <c r="D9169" s="95" t="s">
        <v>345</v>
      </c>
      <c r="F9169" s="96">
        <v>24053784</v>
      </c>
      <c r="G9169" s="95" t="s">
        <v>345</v>
      </c>
    </row>
    <row r="9170" spans="1:7">
      <c r="A9170" s="95" t="s">
        <v>2969</v>
      </c>
      <c r="D9170" s="95" t="s">
        <v>393</v>
      </c>
      <c r="F9170" s="96">
        <v>-4677255</v>
      </c>
      <c r="G9170" s="95" t="s">
        <v>345</v>
      </c>
    </row>
    <row r="9171" spans="1:7">
      <c r="A9171" s="95" t="s">
        <v>2969</v>
      </c>
      <c r="D9171" s="95" t="s">
        <v>349</v>
      </c>
      <c r="F9171" s="96">
        <v>-47379828</v>
      </c>
      <c r="G9171" s="95" t="s">
        <v>345</v>
      </c>
    </row>
    <row r="9172" spans="1:7">
      <c r="A9172" s="95" t="s">
        <v>2969</v>
      </c>
      <c r="D9172" s="95" t="s">
        <v>415</v>
      </c>
      <c r="F9172" s="96">
        <v>-3289709</v>
      </c>
      <c r="G9172" s="95" t="s">
        <v>345</v>
      </c>
    </row>
    <row r="9173" spans="1:7">
      <c r="A9173" s="95" t="s">
        <v>2969</v>
      </c>
      <c r="D9173" s="95" t="s">
        <v>562</v>
      </c>
      <c r="F9173" s="96">
        <v>5500854</v>
      </c>
      <c r="G9173" s="95" t="s">
        <v>345</v>
      </c>
    </row>
    <row r="9174" spans="1:7">
      <c r="A9174" s="95" t="s">
        <v>2969</v>
      </c>
      <c r="D9174" s="95" t="s">
        <v>9315</v>
      </c>
      <c r="F9174" s="96">
        <v>20726147</v>
      </c>
      <c r="G9174" s="95" t="s">
        <v>345</v>
      </c>
    </row>
    <row r="9175" spans="1:7">
      <c r="A9175" s="95" t="s">
        <v>2969</v>
      </c>
      <c r="D9175" s="95" t="s">
        <v>400</v>
      </c>
      <c r="F9175" s="96">
        <v>-348378060</v>
      </c>
      <c r="G9175" s="95" t="s">
        <v>345</v>
      </c>
    </row>
    <row r="9176" spans="1:7">
      <c r="A9176" s="95" t="s">
        <v>2969</v>
      </c>
      <c r="D9176" s="95" t="s">
        <v>1958</v>
      </c>
      <c r="F9176" s="96">
        <v>-6097937</v>
      </c>
      <c r="G9176" s="95" t="s">
        <v>345</v>
      </c>
    </row>
    <row r="9177" spans="1:7">
      <c r="A9177" s="95" t="s">
        <v>2969</v>
      </c>
      <c r="D9177" s="95" t="s">
        <v>479</v>
      </c>
      <c r="F9177" s="96">
        <v>-38773628</v>
      </c>
      <c r="G9177" s="96">
        <v>-998624098</v>
      </c>
    </row>
    <row r="9178" spans="1:7">
      <c r="A9178" s="95" t="s">
        <v>396</v>
      </c>
      <c r="D9178" s="95" t="s">
        <v>345</v>
      </c>
      <c r="F9178" s="96">
        <v>-398315632</v>
      </c>
      <c r="G9178" s="95" t="s">
        <v>345</v>
      </c>
    </row>
    <row r="9179" spans="1:7">
      <c r="A9179" s="95" t="s">
        <v>397</v>
      </c>
      <c r="D9179" s="95" t="s">
        <v>345</v>
      </c>
      <c r="F9179" s="96">
        <v>-998624098</v>
      </c>
      <c r="G9179" s="96">
        <v>-998624098</v>
      </c>
    </row>
    <row r="9180" spans="1:7">
      <c r="A9180" s="95" t="s">
        <v>398</v>
      </c>
    </row>
    <row r="9182" spans="1:7">
      <c r="A9182" s="95" t="s">
        <v>9149</v>
      </c>
    </row>
    <row r="9183" spans="1:7">
      <c r="A9183" s="95" t="s">
        <v>338</v>
      </c>
      <c r="D9183" s="95" t="s">
        <v>341</v>
      </c>
      <c r="E9183" s="95" t="s">
        <v>342</v>
      </c>
      <c r="F9183" s="95" t="s">
        <v>343</v>
      </c>
      <c r="G9183" s="95" t="s">
        <v>344</v>
      </c>
    </row>
    <row r="9184" spans="1:7">
      <c r="A9184" s="95" t="s">
        <v>2967</v>
      </c>
      <c r="D9184" s="95" t="s">
        <v>345</v>
      </c>
      <c r="E9184" s="96">
        <v>5140053</v>
      </c>
      <c r="G9184" s="95" t="s">
        <v>345</v>
      </c>
    </row>
    <row r="9185" spans="1:7">
      <c r="A9185" s="95" t="s">
        <v>2967</v>
      </c>
      <c r="D9185" s="95" t="s">
        <v>393</v>
      </c>
      <c r="E9185" s="96">
        <v>-14040240</v>
      </c>
      <c r="G9185" s="95" t="s">
        <v>345</v>
      </c>
    </row>
    <row r="9186" spans="1:7">
      <c r="A9186" s="95" t="s">
        <v>2967</v>
      </c>
      <c r="D9186" s="95" t="s">
        <v>349</v>
      </c>
      <c r="E9186" s="96">
        <v>-32106568</v>
      </c>
      <c r="G9186" s="95" t="s">
        <v>345</v>
      </c>
    </row>
    <row r="9187" spans="1:7">
      <c r="A9187" s="95" t="s">
        <v>2967</v>
      </c>
      <c r="D9187" s="95" t="s">
        <v>415</v>
      </c>
      <c r="E9187" s="96">
        <v>-1660351</v>
      </c>
      <c r="G9187" s="95" t="s">
        <v>345</v>
      </c>
    </row>
    <row r="9188" spans="1:7">
      <c r="A9188" s="95" t="s">
        <v>2967</v>
      </c>
      <c r="D9188" s="95" t="s">
        <v>562</v>
      </c>
      <c r="E9188" s="96">
        <v>-9513801</v>
      </c>
      <c r="G9188" s="95" t="s">
        <v>345</v>
      </c>
    </row>
    <row r="9189" spans="1:7">
      <c r="A9189" s="95" t="s">
        <v>2967</v>
      </c>
      <c r="D9189" s="95" t="s">
        <v>9315</v>
      </c>
      <c r="E9189" s="96">
        <v>742855</v>
      </c>
      <c r="G9189" s="95" t="s">
        <v>345</v>
      </c>
    </row>
    <row r="9190" spans="1:7">
      <c r="A9190" s="95" t="s">
        <v>2967</v>
      </c>
      <c r="D9190" s="95" t="s">
        <v>400</v>
      </c>
      <c r="E9190" s="96">
        <v>-187929786</v>
      </c>
      <c r="G9190" s="95" t="s">
        <v>345</v>
      </c>
    </row>
    <row r="9191" spans="1:7">
      <c r="A9191" s="95" t="s">
        <v>2967</v>
      </c>
      <c r="D9191" s="95" t="s">
        <v>1958</v>
      </c>
      <c r="E9191" s="96">
        <v>-5279272</v>
      </c>
      <c r="G9191" s="95" t="s">
        <v>345</v>
      </c>
    </row>
    <row r="9192" spans="1:7">
      <c r="A9192" s="95" t="s">
        <v>2967</v>
      </c>
      <c r="D9192" s="95" t="s">
        <v>2216</v>
      </c>
      <c r="E9192" s="96">
        <v>-89215</v>
      </c>
      <c r="G9192" s="95" t="s">
        <v>345</v>
      </c>
    </row>
    <row r="9193" spans="1:7">
      <c r="A9193" s="95" t="s">
        <v>2967</v>
      </c>
      <c r="D9193" s="95" t="s">
        <v>479</v>
      </c>
      <c r="E9193" s="96">
        <v>-17254005</v>
      </c>
      <c r="G9193" s="96">
        <v>261990330</v>
      </c>
    </row>
    <row r="9194" spans="1:7">
      <c r="A9194" s="95" t="s">
        <v>361</v>
      </c>
      <c r="D9194" s="95" t="s">
        <v>345</v>
      </c>
      <c r="E9194" s="96">
        <v>-261990330</v>
      </c>
      <c r="G9194" s="95" t="s">
        <v>345</v>
      </c>
    </row>
    <row r="9195" spans="1:7">
      <c r="A9195" s="95" t="s">
        <v>2968</v>
      </c>
      <c r="D9195" s="95" t="s">
        <v>345</v>
      </c>
      <c r="E9195" s="96">
        <v>1551337</v>
      </c>
      <c r="G9195" s="95" t="s">
        <v>345</v>
      </c>
    </row>
    <row r="9196" spans="1:7">
      <c r="A9196" s="95" t="s">
        <v>2968</v>
      </c>
      <c r="D9196" s="95" t="s">
        <v>393</v>
      </c>
      <c r="E9196" s="96">
        <v>-17469933</v>
      </c>
      <c r="G9196" s="95" t="s">
        <v>345</v>
      </c>
    </row>
    <row r="9197" spans="1:7">
      <c r="A9197" s="95" t="s">
        <v>2968</v>
      </c>
      <c r="D9197" s="95" t="s">
        <v>349</v>
      </c>
      <c r="E9197" s="96">
        <v>-35591537</v>
      </c>
      <c r="G9197" s="95" t="s">
        <v>345</v>
      </c>
    </row>
    <row r="9198" spans="1:7">
      <c r="A9198" s="95" t="s">
        <v>2968</v>
      </c>
      <c r="D9198" s="95" t="s">
        <v>415</v>
      </c>
      <c r="E9198" s="96">
        <v>-11008176</v>
      </c>
      <c r="G9198" s="95" t="s">
        <v>345</v>
      </c>
    </row>
    <row r="9199" spans="1:7">
      <c r="A9199" s="95" t="s">
        <v>2968</v>
      </c>
      <c r="D9199" s="95" t="s">
        <v>562</v>
      </c>
      <c r="E9199" s="96">
        <v>-4130883</v>
      </c>
      <c r="G9199" s="95" t="s">
        <v>345</v>
      </c>
    </row>
    <row r="9200" spans="1:7">
      <c r="A9200" s="95" t="s">
        <v>2968</v>
      </c>
      <c r="D9200" s="95" t="s">
        <v>9315</v>
      </c>
      <c r="E9200" s="96">
        <v>6758983</v>
      </c>
      <c r="G9200" s="95" t="s">
        <v>345</v>
      </c>
    </row>
    <row r="9201" spans="1:7">
      <c r="A9201" s="95" t="s">
        <v>2968</v>
      </c>
      <c r="D9201" s="95" t="s">
        <v>400</v>
      </c>
      <c r="E9201" s="96">
        <v>-244604708</v>
      </c>
      <c r="G9201" s="95" t="s">
        <v>345</v>
      </c>
    </row>
    <row r="9202" spans="1:7">
      <c r="A9202" s="95" t="s">
        <v>2968</v>
      </c>
      <c r="D9202" s="95" t="s">
        <v>1958</v>
      </c>
      <c r="E9202" s="96">
        <v>-7807844</v>
      </c>
      <c r="G9202" s="95" t="s">
        <v>345</v>
      </c>
    </row>
    <row r="9203" spans="1:7">
      <c r="A9203" s="95" t="s">
        <v>2968</v>
      </c>
      <c r="D9203" s="95" t="s">
        <v>479</v>
      </c>
      <c r="E9203" s="96">
        <v>-26015375</v>
      </c>
      <c r="G9203" s="96">
        <v>600308466</v>
      </c>
    </row>
    <row r="9204" spans="1:7">
      <c r="A9204" s="95" t="s">
        <v>376</v>
      </c>
      <c r="D9204" s="95" t="s">
        <v>345</v>
      </c>
      <c r="E9204" s="96">
        <v>-338318136</v>
      </c>
      <c r="G9204" s="95" t="s">
        <v>345</v>
      </c>
    </row>
    <row r="9205" spans="1:7">
      <c r="A9205" s="95" t="s">
        <v>2969</v>
      </c>
      <c r="D9205" s="95" t="s">
        <v>345</v>
      </c>
      <c r="E9205" s="96">
        <v>24053784</v>
      </c>
      <c r="G9205" s="95" t="s">
        <v>345</v>
      </c>
    </row>
    <row r="9206" spans="1:7">
      <c r="A9206" s="95" t="s">
        <v>2969</v>
      </c>
      <c r="D9206" s="95" t="s">
        <v>393</v>
      </c>
      <c r="E9206" s="96">
        <v>-4677255</v>
      </c>
      <c r="G9206" s="95" t="s">
        <v>345</v>
      </c>
    </row>
    <row r="9207" spans="1:7">
      <c r="A9207" s="95" t="s">
        <v>2969</v>
      </c>
      <c r="D9207" s="95" t="s">
        <v>349</v>
      </c>
      <c r="E9207" s="96">
        <v>-47379828</v>
      </c>
      <c r="G9207" s="95" t="s">
        <v>345</v>
      </c>
    </row>
    <row r="9208" spans="1:7">
      <c r="A9208" s="95" t="s">
        <v>2969</v>
      </c>
      <c r="D9208" s="95" t="s">
        <v>415</v>
      </c>
      <c r="E9208" s="96">
        <v>-3289709</v>
      </c>
      <c r="G9208" s="95" t="s">
        <v>345</v>
      </c>
    </row>
    <row r="9209" spans="1:7">
      <c r="A9209" s="95" t="s">
        <v>2969</v>
      </c>
      <c r="D9209" s="95" t="s">
        <v>562</v>
      </c>
      <c r="E9209" s="96">
        <v>5500854</v>
      </c>
      <c r="G9209" s="95" t="s">
        <v>345</v>
      </c>
    </row>
    <row r="9210" spans="1:7">
      <c r="A9210" s="95" t="s">
        <v>2969</v>
      </c>
      <c r="D9210" s="95" t="s">
        <v>9315</v>
      </c>
      <c r="E9210" s="96">
        <v>20726147</v>
      </c>
      <c r="G9210" s="95" t="s">
        <v>345</v>
      </c>
    </row>
    <row r="9211" spans="1:7">
      <c r="A9211" s="95" t="s">
        <v>2969</v>
      </c>
      <c r="D9211" s="95" t="s">
        <v>400</v>
      </c>
      <c r="E9211" s="96">
        <v>-348378060</v>
      </c>
      <c r="G9211" s="95" t="s">
        <v>345</v>
      </c>
    </row>
    <row r="9212" spans="1:7">
      <c r="A9212" s="95" t="s">
        <v>2969</v>
      </c>
      <c r="D9212" s="95" t="s">
        <v>1958</v>
      </c>
      <c r="E9212" s="96">
        <v>-6097937</v>
      </c>
      <c r="G9212" s="95" t="s">
        <v>345</v>
      </c>
    </row>
    <row r="9213" spans="1:7">
      <c r="A9213" s="95" t="s">
        <v>2969</v>
      </c>
      <c r="D9213" s="95" t="s">
        <v>479</v>
      </c>
      <c r="E9213" s="96">
        <v>-38773628</v>
      </c>
      <c r="G9213" s="96">
        <v>998624098</v>
      </c>
    </row>
    <row r="9214" spans="1:7">
      <c r="A9214" s="95" t="s">
        <v>396</v>
      </c>
      <c r="D9214" s="95" t="s">
        <v>345</v>
      </c>
      <c r="E9214" s="96">
        <v>-398315632</v>
      </c>
      <c r="G9214" s="95" t="s">
        <v>345</v>
      </c>
    </row>
    <row r="9215" spans="1:7">
      <c r="A9215" s="95" t="s">
        <v>397</v>
      </c>
      <c r="D9215" s="95" t="s">
        <v>345</v>
      </c>
      <c r="E9215" s="96">
        <v>-998624098</v>
      </c>
      <c r="G9215" s="96">
        <v>998624098</v>
      </c>
    </row>
    <row r="9216" spans="1:7">
      <c r="A9216" s="95" t="s">
        <v>398</v>
      </c>
    </row>
    <row r="9218" spans="1:7">
      <c r="A9218" s="95" t="s">
        <v>9150</v>
      </c>
    </row>
    <row r="9219" spans="1:7">
      <c r="A9219" s="95" t="s">
        <v>338</v>
      </c>
      <c r="D9219" s="95" t="s">
        <v>341</v>
      </c>
      <c r="E9219" s="95" t="s">
        <v>342</v>
      </c>
      <c r="F9219" s="95" t="s">
        <v>343</v>
      </c>
      <c r="G9219" s="95" t="s">
        <v>344</v>
      </c>
    </row>
    <row r="9220" spans="1:7">
      <c r="A9220" s="95" t="s">
        <v>914</v>
      </c>
      <c r="D9220" s="95" t="s">
        <v>562</v>
      </c>
      <c r="F9220" s="96">
        <v>15537</v>
      </c>
      <c r="G9220" s="95" t="s">
        <v>345</v>
      </c>
    </row>
    <row r="9221" spans="1:7">
      <c r="A9221" s="95" t="s">
        <v>915</v>
      </c>
      <c r="D9221" s="95" t="s">
        <v>562</v>
      </c>
      <c r="F9221" s="96">
        <v>9254</v>
      </c>
      <c r="G9221" s="95" t="s">
        <v>345</v>
      </c>
    </row>
    <row r="9222" spans="1:7">
      <c r="A9222" s="95" t="s">
        <v>916</v>
      </c>
      <c r="D9222" s="95" t="s">
        <v>562</v>
      </c>
      <c r="F9222" s="96">
        <v>191709</v>
      </c>
      <c r="G9222" s="95" t="s">
        <v>345</v>
      </c>
    </row>
    <row r="9223" spans="1:7">
      <c r="A9223" s="95" t="s">
        <v>917</v>
      </c>
      <c r="D9223" s="95" t="s">
        <v>562</v>
      </c>
      <c r="F9223" s="96">
        <v>14182</v>
      </c>
      <c r="G9223" s="95" t="s">
        <v>345</v>
      </c>
    </row>
    <row r="9224" spans="1:7">
      <c r="A9224" s="95" t="s">
        <v>918</v>
      </c>
      <c r="D9224" s="95" t="s">
        <v>562</v>
      </c>
      <c r="F9224" s="96">
        <v>32972</v>
      </c>
      <c r="G9224" s="95" t="s">
        <v>345</v>
      </c>
    </row>
    <row r="9225" spans="1:7">
      <c r="A9225" s="95" t="s">
        <v>919</v>
      </c>
      <c r="D9225" s="95" t="s">
        <v>562</v>
      </c>
      <c r="F9225" s="96">
        <v>37382</v>
      </c>
      <c r="G9225" s="95" t="s">
        <v>345</v>
      </c>
    </row>
    <row r="9226" spans="1:7">
      <c r="A9226" s="95" t="s">
        <v>920</v>
      </c>
      <c r="D9226" s="95" t="s">
        <v>562</v>
      </c>
      <c r="F9226" s="96">
        <v>60909</v>
      </c>
      <c r="G9226" s="95" t="s">
        <v>345</v>
      </c>
    </row>
    <row r="9227" spans="1:7">
      <c r="A9227" s="95" t="s">
        <v>921</v>
      </c>
      <c r="D9227" s="95" t="s">
        <v>562</v>
      </c>
      <c r="F9227" s="96">
        <v>79091</v>
      </c>
      <c r="G9227" s="95" t="s">
        <v>345</v>
      </c>
    </row>
    <row r="9228" spans="1:7">
      <c r="A9228" s="95" t="s">
        <v>922</v>
      </c>
      <c r="D9228" s="95" t="s">
        <v>562</v>
      </c>
      <c r="F9228" s="96">
        <v>11945</v>
      </c>
      <c r="G9228" s="95" t="s">
        <v>345</v>
      </c>
    </row>
    <row r="9229" spans="1:7">
      <c r="A9229" s="95" t="s">
        <v>923</v>
      </c>
      <c r="D9229" s="95" t="s">
        <v>562</v>
      </c>
      <c r="F9229" s="96">
        <v>7227</v>
      </c>
      <c r="G9229" s="95" t="s">
        <v>345</v>
      </c>
    </row>
    <row r="9230" spans="1:7">
      <c r="A9230" s="95" t="s">
        <v>924</v>
      </c>
      <c r="D9230" s="95" t="s">
        <v>562</v>
      </c>
      <c r="F9230" s="96">
        <v>8472</v>
      </c>
      <c r="G9230" s="95" t="s">
        <v>345</v>
      </c>
    </row>
    <row r="9231" spans="1:7">
      <c r="A9231" s="95" t="s">
        <v>925</v>
      </c>
      <c r="D9231" s="95" t="s">
        <v>562</v>
      </c>
      <c r="F9231" s="96">
        <v>15091</v>
      </c>
      <c r="G9231" s="95" t="s">
        <v>345</v>
      </c>
    </row>
    <row r="9232" spans="1:7">
      <c r="A9232" s="95" t="s">
        <v>926</v>
      </c>
      <c r="D9232" s="95" t="s">
        <v>562</v>
      </c>
      <c r="F9232" s="96">
        <v>28363</v>
      </c>
      <c r="G9232" s="95" t="s">
        <v>345</v>
      </c>
    </row>
    <row r="9233" spans="1:7">
      <c r="A9233" s="95" t="s">
        <v>927</v>
      </c>
      <c r="D9233" s="95" t="s">
        <v>562</v>
      </c>
      <c r="F9233" s="96">
        <v>7782</v>
      </c>
      <c r="G9233" s="95" t="s">
        <v>345</v>
      </c>
    </row>
    <row r="9234" spans="1:7">
      <c r="A9234" s="95" t="s">
        <v>928</v>
      </c>
      <c r="D9234" s="95" t="s">
        <v>562</v>
      </c>
      <c r="F9234" s="96">
        <v>17218</v>
      </c>
      <c r="G9234" s="95" t="s">
        <v>345</v>
      </c>
    </row>
    <row r="9235" spans="1:7">
      <c r="A9235" s="95" t="s">
        <v>929</v>
      </c>
      <c r="D9235" s="95" t="s">
        <v>562</v>
      </c>
      <c r="F9235" s="96">
        <v>391091</v>
      </c>
      <c r="G9235" s="95" t="s">
        <v>345</v>
      </c>
    </row>
    <row r="9236" spans="1:7">
      <c r="A9236" s="95" t="s">
        <v>930</v>
      </c>
      <c r="D9236" s="95" t="s">
        <v>562</v>
      </c>
      <c r="F9236" s="96">
        <v>30909</v>
      </c>
      <c r="G9236" s="95" t="s">
        <v>345</v>
      </c>
    </row>
    <row r="9237" spans="1:7">
      <c r="A9237" s="95" t="s">
        <v>931</v>
      </c>
      <c r="D9237" s="95" t="s">
        <v>562</v>
      </c>
      <c r="F9237" s="96">
        <v>51818</v>
      </c>
      <c r="G9237" s="95" t="s">
        <v>345</v>
      </c>
    </row>
    <row r="9238" spans="1:7">
      <c r="A9238" s="95" t="s">
        <v>932</v>
      </c>
      <c r="D9238" s="95" t="s">
        <v>562</v>
      </c>
      <c r="F9238" s="96">
        <v>8736</v>
      </c>
      <c r="G9238" s="95" t="s">
        <v>345</v>
      </c>
    </row>
    <row r="9239" spans="1:7">
      <c r="A9239" s="95" t="s">
        <v>933</v>
      </c>
      <c r="D9239" s="95" t="s">
        <v>562</v>
      </c>
      <c r="F9239" s="96">
        <v>33718</v>
      </c>
      <c r="G9239" s="95" t="s">
        <v>345</v>
      </c>
    </row>
    <row r="9240" spans="1:7">
      <c r="A9240" s="95" t="s">
        <v>934</v>
      </c>
      <c r="D9240" s="95" t="s">
        <v>562</v>
      </c>
      <c r="F9240" s="96">
        <v>43636</v>
      </c>
      <c r="G9240" s="95" t="s">
        <v>345</v>
      </c>
    </row>
    <row r="9241" spans="1:7">
      <c r="A9241" s="95" t="s">
        <v>935</v>
      </c>
      <c r="D9241" s="95" t="s">
        <v>562</v>
      </c>
      <c r="F9241" s="96">
        <v>21100</v>
      </c>
      <c r="G9241" s="95" t="s">
        <v>345</v>
      </c>
    </row>
    <row r="9242" spans="1:7">
      <c r="A9242" s="95" t="s">
        <v>936</v>
      </c>
      <c r="D9242" s="95" t="s">
        <v>562</v>
      </c>
      <c r="F9242" s="96">
        <v>18818</v>
      </c>
      <c r="G9242" s="95" t="s">
        <v>345</v>
      </c>
    </row>
    <row r="9243" spans="1:7">
      <c r="A9243" s="95" t="s">
        <v>937</v>
      </c>
      <c r="D9243" s="95" t="s">
        <v>562</v>
      </c>
      <c r="F9243" s="96">
        <v>51818</v>
      </c>
      <c r="G9243" s="95" t="s">
        <v>345</v>
      </c>
    </row>
    <row r="9244" spans="1:7">
      <c r="A9244" s="95" t="s">
        <v>938</v>
      </c>
      <c r="D9244" s="95" t="s">
        <v>562</v>
      </c>
      <c r="F9244" s="96">
        <v>51818</v>
      </c>
      <c r="G9244" s="95" t="s">
        <v>345</v>
      </c>
    </row>
    <row r="9245" spans="1:7">
      <c r="A9245" s="95" t="s">
        <v>939</v>
      </c>
      <c r="D9245" s="95" t="s">
        <v>562</v>
      </c>
      <c r="F9245" s="96">
        <v>28182</v>
      </c>
      <c r="G9245" s="95" t="s">
        <v>345</v>
      </c>
    </row>
    <row r="9246" spans="1:7">
      <c r="A9246" s="95" t="s">
        <v>940</v>
      </c>
      <c r="D9246" s="95" t="s">
        <v>562</v>
      </c>
      <c r="F9246" s="96">
        <v>15091</v>
      </c>
      <c r="G9246" s="95" t="s">
        <v>345</v>
      </c>
    </row>
    <row r="9247" spans="1:7">
      <c r="A9247" s="95" t="s">
        <v>941</v>
      </c>
      <c r="D9247" s="95" t="s">
        <v>562</v>
      </c>
      <c r="F9247" s="96">
        <v>51818</v>
      </c>
      <c r="G9247" s="95" t="s">
        <v>345</v>
      </c>
    </row>
    <row r="9248" spans="1:7">
      <c r="A9248" s="95" t="s">
        <v>942</v>
      </c>
      <c r="D9248" s="95" t="s">
        <v>562</v>
      </c>
      <c r="F9248" s="96">
        <v>25854</v>
      </c>
      <c r="G9248" s="95" t="s">
        <v>345</v>
      </c>
    </row>
    <row r="9249" spans="1:7">
      <c r="A9249" s="95" t="s">
        <v>943</v>
      </c>
      <c r="D9249" s="95" t="s">
        <v>562</v>
      </c>
      <c r="F9249" s="96">
        <v>89091</v>
      </c>
      <c r="G9249" s="95" t="s">
        <v>345</v>
      </c>
    </row>
    <row r="9250" spans="1:7">
      <c r="A9250" s="95" t="s">
        <v>944</v>
      </c>
      <c r="D9250" s="95" t="s">
        <v>562</v>
      </c>
      <c r="F9250" s="96">
        <v>8617</v>
      </c>
      <c r="G9250" s="95" t="s">
        <v>345</v>
      </c>
    </row>
    <row r="9251" spans="1:7">
      <c r="A9251" s="95" t="s">
        <v>945</v>
      </c>
      <c r="D9251" s="95" t="s">
        <v>562</v>
      </c>
      <c r="F9251" s="96">
        <v>30909</v>
      </c>
      <c r="G9251" s="95" t="s">
        <v>345</v>
      </c>
    </row>
    <row r="9252" spans="1:7">
      <c r="A9252" s="95" t="s">
        <v>946</v>
      </c>
      <c r="D9252" s="95" t="s">
        <v>562</v>
      </c>
      <c r="F9252" s="96">
        <v>36136</v>
      </c>
      <c r="G9252" s="95" t="s">
        <v>345</v>
      </c>
    </row>
    <row r="9253" spans="1:7">
      <c r="A9253" s="95" t="s">
        <v>947</v>
      </c>
      <c r="D9253" s="95" t="s">
        <v>562</v>
      </c>
      <c r="F9253" s="96">
        <v>51636</v>
      </c>
      <c r="G9253" s="95" t="s">
        <v>345</v>
      </c>
    </row>
    <row r="9254" spans="1:7">
      <c r="A9254" s="95" t="s">
        <v>948</v>
      </c>
      <c r="D9254" s="95" t="s">
        <v>562</v>
      </c>
      <c r="F9254" s="96">
        <v>475155</v>
      </c>
      <c r="G9254" s="95" t="s">
        <v>345</v>
      </c>
    </row>
    <row r="9255" spans="1:7">
      <c r="A9255" s="95" t="s">
        <v>950</v>
      </c>
      <c r="D9255" s="95" t="s">
        <v>562</v>
      </c>
      <c r="F9255" s="96">
        <v>51818</v>
      </c>
      <c r="G9255" s="95" t="s">
        <v>345</v>
      </c>
    </row>
    <row r="9256" spans="1:7">
      <c r="A9256" s="95" t="s">
        <v>952</v>
      </c>
      <c r="D9256" s="95" t="s">
        <v>345</v>
      </c>
      <c r="F9256" s="96">
        <v>23946</v>
      </c>
      <c r="G9256" s="96">
        <v>2128849</v>
      </c>
    </row>
    <row r="9257" spans="1:7">
      <c r="A9257" s="95" t="s">
        <v>953</v>
      </c>
      <c r="D9257" s="95" t="s">
        <v>345</v>
      </c>
      <c r="F9257" s="96">
        <v>51636</v>
      </c>
      <c r="G9257" s="96">
        <v>2180485</v>
      </c>
    </row>
    <row r="9258" spans="1:7">
      <c r="A9258" s="95" t="s">
        <v>954</v>
      </c>
      <c r="D9258" s="95" t="s">
        <v>562</v>
      </c>
      <c r="F9258" s="96">
        <v>14518</v>
      </c>
      <c r="G9258" s="95" t="s">
        <v>345</v>
      </c>
    </row>
    <row r="9259" spans="1:7">
      <c r="A9259" s="95" t="s">
        <v>955</v>
      </c>
      <c r="D9259" s="95" t="s">
        <v>562</v>
      </c>
      <c r="F9259" s="96">
        <v>33718</v>
      </c>
      <c r="G9259" s="95" t="s">
        <v>345</v>
      </c>
    </row>
    <row r="9260" spans="1:7">
      <c r="A9260" s="95" t="s">
        <v>956</v>
      </c>
      <c r="D9260" s="95" t="s">
        <v>562</v>
      </c>
      <c r="F9260" s="96">
        <v>51818</v>
      </c>
      <c r="G9260" s="95" t="s">
        <v>345</v>
      </c>
    </row>
    <row r="9261" spans="1:7">
      <c r="A9261" s="95" t="s">
        <v>957</v>
      </c>
      <c r="D9261" s="95" t="s">
        <v>562</v>
      </c>
      <c r="F9261" s="96">
        <v>10709</v>
      </c>
      <c r="G9261" s="95" t="s">
        <v>345</v>
      </c>
    </row>
    <row r="9262" spans="1:7">
      <c r="A9262" s="95" t="s">
        <v>958</v>
      </c>
      <c r="D9262" s="95" t="s">
        <v>562</v>
      </c>
      <c r="F9262" s="96">
        <v>31818</v>
      </c>
      <c r="G9262" s="95" t="s">
        <v>345</v>
      </c>
    </row>
    <row r="9263" spans="1:7">
      <c r="A9263" s="95" t="s">
        <v>959</v>
      </c>
      <c r="D9263" s="95" t="s">
        <v>562</v>
      </c>
      <c r="F9263" s="96">
        <v>7163</v>
      </c>
      <c r="G9263" s="95" t="s">
        <v>345</v>
      </c>
    </row>
    <row r="9264" spans="1:7">
      <c r="A9264" s="95" t="s">
        <v>960</v>
      </c>
      <c r="D9264" s="95" t="s">
        <v>562</v>
      </c>
      <c r="F9264" s="96">
        <v>11554</v>
      </c>
      <c r="G9264" s="95" t="s">
        <v>345</v>
      </c>
    </row>
    <row r="9265" spans="1:7">
      <c r="A9265" s="95" t="s">
        <v>961</v>
      </c>
      <c r="D9265" s="95" t="s">
        <v>562</v>
      </c>
      <c r="F9265" s="96">
        <v>30909</v>
      </c>
      <c r="G9265" s="95" t="s">
        <v>345</v>
      </c>
    </row>
    <row r="9266" spans="1:7">
      <c r="A9266" s="95" t="s">
        <v>962</v>
      </c>
      <c r="D9266" s="95" t="s">
        <v>562</v>
      </c>
      <c r="F9266" s="96">
        <v>51818</v>
      </c>
      <c r="G9266" s="95" t="s">
        <v>345</v>
      </c>
    </row>
    <row r="9267" spans="1:7">
      <c r="A9267" s="95" t="s">
        <v>963</v>
      </c>
      <c r="D9267" s="95" t="s">
        <v>562</v>
      </c>
      <c r="F9267" s="96">
        <v>53636</v>
      </c>
      <c r="G9267" s="95" t="s">
        <v>345</v>
      </c>
    </row>
    <row r="9268" spans="1:7">
      <c r="A9268" s="95" t="s">
        <v>964</v>
      </c>
      <c r="D9268" s="95" t="s">
        <v>562</v>
      </c>
      <c r="F9268" s="96">
        <v>51818</v>
      </c>
      <c r="G9268" s="95" t="s">
        <v>345</v>
      </c>
    </row>
    <row r="9269" spans="1:7">
      <c r="A9269" s="95" t="s">
        <v>965</v>
      </c>
      <c r="D9269" s="95" t="s">
        <v>562</v>
      </c>
      <c r="F9269" s="96">
        <v>6091</v>
      </c>
      <c r="G9269" s="95" t="s">
        <v>345</v>
      </c>
    </row>
    <row r="9270" spans="1:7">
      <c r="A9270" s="95" t="s">
        <v>966</v>
      </c>
      <c r="D9270" s="95" t="s">
        <v>562</v>
      </c>
      <c r="F9270" s="96">
        <v>6091</v>
      </c>
      <c r="G9270" s="95" t="s">
        <v>345</v>
      </c>
    </row>
    <row r="9271" spans="1:7">
      <c r="A9271" s="95" t="s">
        <v>967</v>
      </c>
      <c r="D9271" s="95" t="s">
        <v>562</v>
      </c>
      <c r="F9271" s="96">
        <v>31818</v>
      </c>
      <c r="G9271" s="95" t="s">
        <v>345</v>
      </c>
    </row>
    <row r="9272" spans="1:7">
      <c r="A9272" s="95" t="s">
        <v>968</v>
      </c>
      <c r="D9272" s="95" t="s">
        <v>562</v>
      </c>
      <c r="F9272" s="96">
        <v>170000</v>
      </c>
      <c r="G9272" s="95" t="s">
        <v>345</v>
      </c>
    </row>
    <row r="9273" spans="1:7">
      <c r="A9273" s="95" t="s">
        <v>969</v>
      </c>
      <c r="D9273" s="95" t="s">
        <v>562</v>
      </c>
      <c r="F9273" s="96">
        <v>14727</v>
      </c>
      <c r="G9273" s="96">
        <v>2758691</v>
      </c>
    </row>
    <row r="9274" spans="1:7">
      <c r="A9274" s="95" t="s">
        <v>972</v>
      </c>
      <c r="D9274" s="95" t="s">
        <v>562</v>
      </c>
      <c r="F9274" s="96">
        <v>184000</v>
      </c>
      <c r="G9274" s="95" t="s">
        <v>345</v>
      </c>
    </row>
    <row r="9275" spans="1:7">
      <c r="A9275" s="95" t="s">
        <v>973</v>
      </c>
      <c r="D9275" s="95" t="s">
        <v>562</v>
      </c>
      <c r="F9275" s="96">
        <v>2727273</v>
      </c>
      <c r="G9275" s="95" t="s">
        <v>345</v>
      </c>
    </row>
    <row r="9276" spans="1:7">
      <c r="A9276" s="95" t="s">
        <v>974</v>
      </c>
      <c r="D9276" s="95" t="s">
        <v>562</v>
      </c>
      <c r="F9276" s="96">
        <v>26727</v>
      </c>
      <c r="G9276" s="95" t="s">
        <v>345</v>
      </c>
    </row>
    <row r="9277" spans="1:7">
      <c r="A9277" s="95" t="s">
        <v>975</v>
      </c>
      <c r="D9277" s="95" t="s">
        <v>562</v>
      </c>
      <c r="F9277" s="96">
        <v>11554</v>
      </c>
      <c r="G9277" s="95" t="s">
        <v>345</v>
      </c>
    </row>
    <row r="9278" spans="1:7">
      <c r="A9278" s="95" t="s">
        <v>976</v>
      </c>
      <c r="D9278" s="95" t="s">
        <v>562</v>
      </c>
      <c r="F9278" s="96">
        <v>44645</v>
      </c>
      <c r="G9278" s="95" t="s">
        <v>345</v>
      </c>
    </row>
    <row r="9279" spans="1:7">
      <c r="A9279" s="95" t="s">
        <v>977</v>
      </c>
      <c r="D9279" s="95" t="s">
        <v>562</v>
      </c>
      <c r="F9279" s="96">
        <v>20455</v>
      </c>
      <c r="G9279" s="95" t="s">
        <v>345</v>
      </c>
    </row>
    <row r="9280" spans="1:7">
      <c r="A9280" s="95" t="s">
        <v>978</v>
      </c>
      <c r="D9280" s="95" t="s">
        <v>562</v>
      </c>
      <c r="F9280" s="96">
        <v>100909</v>
      </c>
      <c r="G9280" s="95" t="s">
        <v>345</v>
      </c>
    </row>
    <row r="9281" spans="1:7">
      <c r="A9281" s="95" t="s">
        <v>979</v>
      </c>
      <c r="D9281" s="95" t="s">
        <v>562</v>
      </c>
      <c r="F9281" s="96">
        <v>4100</v>
      </c>
      <c r="G9281" s="95" t="s">
        <v>345</v>
      </c>
    </row>
    <row r="9282" spans="1:7">
      <c r="A9282" s="95" t="s">
        <v>980</v>
      </c>
      <c r="D9282" s="95" t="s">
        <v>562</v>
      </c>
      <c r="F9282" s="96">
        <v>51818</v>
      </c>
      <c r="G9282" s="95" t="s">
        <v>345</v>
      </c>
    </row>
    <row r="9283" spans="1:7">
      <c r="A9283" s="95" t="s">
        <v>981</v>
      </c>
      <c r="D9283" s="95" t="s">
        <v>562</v>
      </c>
      <c r="F9283" s="96">
        <v>46554</v>
      </c>
      <c r="G9283" s="95" t="s">
        <v>345</v>
      </c>
    </row>
    <row r="9284" spans="1:7">
      <c r="A9284" s="95" t="s">
        <v>982</v>
      </c>
      <c r="D9284" s="95" t="s">
        <v>562</v>
      </c>
      <c r="F9284" s="96">
        <v>86472</v>
      </c>
      <c r="G9284" s="95" t="s">
        <v>345</v>
      </c>
    </row>
    <row r="9285" spans="1:7">
      <c r="A9285" s="95" t="s">
        <v>983</v>
      </c>
      <c r="D9285" s="95" t="s">
        <v>562</v>
      </c>
      <c r="F9285" s="96">
        <v>18182</v>
      </c>
      <c r="G9285" s="96">
        <v>6081380</v>
      </c>
    </row>
    <row r="9286" spans="1:7">
      <c r="A9286" s="95" t="s">
        <v>987</v>
      </c>
      <c r="D9286" s="95" t="s">
        <v>562</v>
      </c>
      <c r="F9286" s="96">
        <v>6718</v>
      </c>
      <c r="G9286" s="95" t="s">
        <v>345</v>
      </c>
    </row>
    <row r="9287" spans="1:7">
      <c r="A9287" s="95" t="s">
        <v>988</v>
      </c>
      <c r="D9287" s="95" t="s">
        <v>562</v>
      </c>
      <c r="F9287" s="96">
        <v>33718</v>
      </c>
      <c r="G9287" s="95" t="s">
        <v>345</v>
      </c>
    </row>
    <row r="9288" spans="1:7">
      <c r="A9288" s="95" t="s">
        <v>989</v>
      </c>
      <c r="D9288" s="95" t="s">
        <v>562</v>
      </c>
      <c r="F9288" s="96">
        <v>13536</v>
      </c>
      <c r="G9288" s="95" t="s">
        <v>345</v>
      </c>
    </row>
    <row r="9289" spans="1:7">
      <c r="A9289" s="95" t="s">
        <v>990</v>
      </c>
      <c r="D9289" s="95" t="s">
        <v>562</v>
      </c>
      <c r="F9289" s="96">
        <v>200000</v>
      </c>
      <c r="G9289" s="95" t="s">
        <v>345</v>
      </c>
    </row>
    <row r="9290" spans="1:7">
      <c r="A9290" s="95" t="s">
        <v>991</v>
      </c>
      <c r="D9290" s="95" t="s">
        <v>562</v>
      </c>
      <c r="F9290" s="96">
        <v>15091</v>
      </c>
      <c r="G9290" s="95" t="s">
        <v>345</v>
      </c>
    </row>
    <row r="9291" spans="1:7">
      <c r="A9291" s="95" t="s">
        <v>992</v>
      </c>
      <c r="D9291" s="95" t="s">
        <v>562</v>
      </c>
      <c r="F9291" s="96">
        <v>54545</v>
      </c>
      <c r="G9291" s="95" t="s">
        <v>345</v>
      </c>
    </row>
    <row r="9292" spans="1:7">
      <c r="A9292" s="95" t="s">
        <v>993</v>
      </c>
      <c r="D9292" s="95" t="s">
        <v>562</v>
      </c>
      <c r="F9292" s="96">
        <v>64545</v>
      </c>
      <c r="G9292" s="95" t="s">
        <v>345</v>
      </c>
    </row>
    <row r="9293" spans="1:7">
      <c r="A9293" s="95" t="s">
        <v>994</v>
      </c>
      <c r="D9293" s="95" t="s">
        <v>562</v>
      </c>
      <c r="F9293" s="96">
        <v>35154</v>
      </c>
      <c r="G9293" s="95" t="s">
        <v>345</v>
      </c>
    </row>
    <row r="9294" spans="1:7">
      <c r="A9294" s="95" t="s">
        <v>995</v>
      </c>
      <c r="D9294" s="95" t="s">
        <v>562</v>
      </c>
      <c r="F9294" s="96">
        <v>398018</v>
      </c>
      <c r="G9294" s="95" t="s">
        <v>345</v>
      </c>
    </row>
    <row r="9295" spans="1:7">
      <c r="A9295" s="95" t="s">
        <v>996</v>
      </c>
      <c r="D9295" s="95" t="s">
        <v>562</v>
      </c>
      <c r="F9295" s="96">
        <v>37000</v>
      </c>
      <c r="G9295" s="95" t="s">
        <v>345</v>
      </c>
    </row>
    <row r="9296" spans="1:7">
      <c r="A9296" s="95" t="s">
        <v>997</v>
      </c>
      <c r="D9296" s="95" t="s">
        <v>562</v>
      </c>
      <c r="F9296" s="96">
        <v>52000</v>
      </c>
      <c r="G9296" s="95" t="s">
        <v>345</v>
      </c>
    </row>
    <row r="9297" spans="1:7">
      <c r="A9297" s="95" t="s">
        <v>998</v>
      </c>
      <c r="D9297" s="95" t="s">
        <v>562</v>
      </c>
      <c r="F9297" s="96">
        <v>94555</v>
      </c>
      <c r="G9297" s="95" t="s">
        <v>345</v>
      </c>
    </row>
    <row r="9298" spans="1:7">
      <c r="A9298" s="95" t="s">
        <v>1000</v>
      </c>
      <c r="D9298" s="95" t="s">
        <v>562</v>
      </c>
      <c r="F9298" s="96">
        <v>133027</v>
      </c>
      <c r="G9298" s="96">
        <v>7219287</v>
      </c>
    </row>
    <row r="9299" spans="1:7">
      <c r="A9299" s="95" t="s">
        <v>1003</v>
      </c>
      <c r="D9299" s="95" t="s">
        <v>562</v>
      </c>
      <c r="F9299" s="96">
        <v>28363</v>
      </c>
      <c r="G9299" s="95" t="s">
        <v>345</v>
      </c>
    </row>
    <row r="9300" spans="1:7">
      <c r="A9300" s="95" t="s">
        <v>1004</v>
      </c>
      <c r="D9300" s="95" t="s">
        <v>562</v>
      </c>
      <c r="F9300" s="96">
        <v>41818</v>
      </c>
      <c r="G9300" s="95" t="s">
        <v>345</v>
      </c>
    </row>
    <row r="9301" spans="1:7">
      <c r="A9301" s="95" t="s">
        <v>1005</v>
      </c>
      <c r="D9301" s="95" t="s">
        <v>562</v>
      </c>
      <c r="F9301" s="96">
        <v>11563</v>
      </c>
      <c r="G9301" s="95" t="s">
        <v>345</v>
      </c>
    </row>
    <row r="9302" spans="1:7">
      <c r="A9302" s="95" t="s">
        <v>1006</v>
      </c>
      <c r="D9302" s="95" t="s">
        <v>562</v>
      </c>
      <c r="F9302" s="96">
        <v>447273</v>
      </c>
      <c r="G9302" s="95" t="s">
        <v>345</v>
      </c>
    </row>
    <row r="9303" spans="1:7">
      <c r="A9303" s="95" t="s">
        <v>1007</v>
      </c>
      <c r="D9303" s="95" t="s">
        <v>562</v>
      </c>
      <c r="F9303" s="96">
        <v>9872</v>
      </c>
      <c r="G9303" s="95" t="s">
        <v>345</v>
      </c>
    </row>
    <row r="9304" spans="1:7">
      <c r="A9304" s="95" t="s">
        <v>1008</v>
      </c>
      <c r="D9304" s="95" t="s">
        <v>562</v>
      </c>
      <c r="F9304" s="96">
        <v>142363</v>
      </c>
      <c r="G9304" s="95" t="s">
        <v>345</v>
      </c>
    </row>
    <row r="9305" spans="1:7">
      <c r="A9305" s="95" t="s">
        <v>1009</v>
      </c>
      <c r="D9305" s="95" t="s">
        <v>562</v>
      </c>
      <c r="F9305" s="96">
        <v>116891</v>
      </c>
      <c r="G9305" s="95" t="s">
        <v>345</v>
      </c>
    </row>
    <row r="9306" spans="1:7">
      <c r="A9306" s="95" t="s">
        <v>1010</v>
      </c>
      <c r="D9306" s="95" t="s">
        <v>562</v>
      </c>
      <c r="F9306" s="96">
        <v>65345</v>
      </c>
      <c r="G9306" s="95" t="s">
        <v>345</v>
      </c>
    </row>
    <row r="9307" spans="1:7">
      <c r="A9307" s="95" t="s">
        <v>1011</v>
      </c>
      <c r="D9307" s="95" t="s">
        <v>562</v>
      </c>
      <c r="F9307" s="96">
        <v>1616364</v>
      </c>
      <c r="G9307" s="96">
        <v>9699139</v>
      </c>
    </row>
    <row r="9308" spans="1:7">
      <c r="A9308" s="95" t="s">
        <v>1016</v>
      </c>
      <c r="D9308" s="95" t="s">
        <v>562</v>
      </c>
      <c r="F9308" s="96">
        <v>110818</v>
      </c>
      <c r="G9308" s="95" t="s">
        <v>345</v>
      </c>
    </row>
    <row r="9309" spans="1:7">
      <c r="A9309" s="95" t="s">
        <v>1017</v>
      </c>
      <c r="D9309" s="95" t="s">
        <v>562</v>
      </c>
      <c r="F9309" s="96">
        <v>170909</v>
      </c>
      <c r="G9309" s="95" t="s">
        <v>345</v>
      </c>
    </row>
    <row r="9310" spans="1:7">
      <c r="A9310" s="95" t="s">
        <v>1018</v>
      </c>
      <c r="D9310" s="95" t="s">
        <v>562</v>
      </c>
      <c r="F9310" s="96">
        <v>5600</v>
      </c>
      <c r="G9310" s="95" t="s">
        <v>345</v>
      </c>
    </row>
    <row r="9311" spans="1:7">
      <c r="A9311" s="95" t="s">
        <v>1019</v>
      </c>
      <c r="D9311" s="95" t="s">
        <v>562</v>
      </c>
      <c r="F9311" s="96">
        <v>72727</v>
      </c>
      <c r="G9311" s="95" t="s">
        <v>345</v>
      </c>
    </row>
    <row r="9312" spans="1:7">
      <c r="A9312" s="95" t="s">
        <v>1020</v>
      </c>
      <c r="D9312" s="95" t="s">
        <v>562</v>
      </c>
      <c r="F9312" s="96">
        <v>64436</v>
      </c>
      <c r="G9312" s="95" t="s">
        <v>345</v>
      </c>
    </row>
    <row r="9313" spans="1:7">
      <c r="A9313" s="95" t="s">
        <v>1021</v>
      </c>
      <c r="D9313" s="95" t="s">
        <v>562</v>
      </c>
      <c r="F9313" s="96">
        <v>192455</v>
      </c>
      <c r="G9313" s="96">
        <v>10316084</v>
      </c>
    </row>
    <row r="9314" spans="1:7">
      <c r="A9314" s="95" t="s">
        <v>1028</v>
      </c>
      <c r="D9314" s="95" t="s">
        <v>562</v>
      </c>
      <c r="F9314" s="96">
        <v>-45555</v>
      </c>
      <c r="G9314" s="95" t="s">
        <v>345</v>
      </c>
    </row>
    <row r="9315" spans="1:7">
      <c r="A9315" s="95" t="s">
        <v>1029</v>
      </c>
      <c r="D9315" s="95" t="s">
        <v>562</v>
      </c>
      <c r="F9315" s="96">
        <v>27273</v>
      </c>
      <c r="G9315" s="95" t="s">
        <v>345</v>
      </c>
    </row>
    <row r="9316" spans="1:7">
      <c r="A9316" s="95" t="s">
        <v>1030</v>
      </c>
      <c r="D9316" s="95" t="s">
        <v>562</v>
      </c>
      <c r="F9316" s="96">
        <v>30909</v>
      </c>
      <c r="G9316" s="95" t="s">
        <v>345</v>
      </c>
    </row>
    <row r="9317" spans="1:7">
      <c r="A9317" s="95" t="s">
        <v>1031</v>
      </c>
      <c r="D9317" s="95" t="s">
        <v>562</v>
      </c>
      <c r="F9317" s="96">
        <v>28245</v>
      </c>
      <c r="G9317" s="95" t="s">
        <v>345</v>
      </c>
    </row>
    <row r="9318" spans="1:7">
      <c r="A9318" s="95" t="s">
        <v>1032</v>
      </c>
      <c r="D9318" s="95" t="s">
        <v>562</v>
      </c>
      <c r="F9318" s="96">
        <v>13345</v>
      </c>
      <c r="G9318" s="95" t="s">
        <v>345</v>
      </c>
    </row>
    <row r="9319" spans="1:7">
      <c r="A9319" s="95" t="s">
        <v>1033</v>
      </c>
      <c r="D9319" s="95" t="s">
        <v>562</v>
      </c>
      <c r="F9319" s="96">
        <v>4409</v>
      </c>
      <c r="G9319" s="95" t="s">
        <v>345</v>
      </c>
    </row>
    <row r="9320" spans="1:7">
      <c r="A9320" s="95" t="s">
        <v>1034</v>
      </c>
      <c r="D9320" s="95" t="s">
        <v>562</v>
      </c>
      <c r="F9320" s="96">
        <v>14700</v>
      </c>
      <c r="G9320" s="95" t="s">
        <v>345</v>
      </c>
    </row>
    <row r="9321" spans="1:7">
      <c r="A9321" s="95" t="s">
        <v>1035</v>
      </c>
      <c r="D9321" s="95" t="s">
        <v>562</v>
      </c>
      <c r="F9321" s="96">
        <v>13536</v>
      </c>
      <c r="G9321" s="95" t="s">
        <v>345</v>
      </c>
    </row>
    <row r="9322" spans="1:7">
      <c r="A9322" s="95" t="s">
        <v>1036</v>
      </c>
      <c r="D9322" s="95" t="s">
        <v>562</v>
      </c>
      <c r="F9322" s="96">
        <v>24255</v>
      </c>
      <c r="G9322" s="95" t="s">
        <v>345</v>
      </c>
    </row>
    <row r="9323" spans="1:7">
      <c r="A9323" s="95" t="s">
        <v>1037</v>
      </c>
      <c r="D9323" s="95" t="s">
        <v>562</v>
      </c>
      <c r="F9323" s="96">
        <v>35700</v>
      </c>
      <c r="G9323" s="95" t="s">
        <v>345</v>
      </c>
    </row>
    <row r="9324" spans="1:7">
      <c r="A9324" s="95" t="s">
        <v>1038</v>
      </c>
      <c r="D9324" s="95" t="s">
        <v>562</v>
      </c>
      <c r="F9324" s="96">
        <v>72727</v>
      </c>
      <c r="G9324" s="95" t="s">
        <v>345</v>
      </c>
    </row>
    <row r="9325" spans="1:7">
      <c r="A9325" s="95" t="s">
        <v>1039</v>
      </c>
      <c r="D9325" s="95" t="s">
        <v>562</v>
      </c>
      <c r="F9325" s="96">
        <v>29727</v>
      </c>
      <c r="G9325" s="95" t="s">
        <v>345</v>
      </c>
    </row>
    <row r="9326" spans="1:7">
      <c r="A9326" s="95" t="s">
        <v>1040</v>
      </c>
      <c r="D9326" s="95" t="s">
        <v>562</v>
      </c>
      <c r="F9326" s="96">
        <v>72727</v>
      </c>
      <c r="G9326" s="95" t="s">
        <v>345</v>
      </c>
    </row>
    <row r="9327" spans="1:7">
      <c r="A9327" s="95" t="s">
        <v>1041</v>
      </c>
      <c r="D9327" s="95" t="s">
        <v>562</v>
      </c>
      <c r="F9327" s="96">
        <v>72727</v>
      </c>
      <c r="G9327" s="95" t="s">
        <v>345</v>
      </c>
    </row>
    <row r="9328" spans="1:7">
      <c r="A9328" s="95" t="s">
        <v>1042</v>
      </c>
      <c r="D9328" s="95" t="s">
        <v>562</v>
      </c>
      <c r="F9328" s="96">
        <v>62727</v>
      </c>
      <c r="G9328" s="95" t="s">
        <v>345</v>
      </c>
    </row>
    <row r="9329" spans="1:7">
      <c r="A9329" s="95" t="s">
        <v>1043</v>
      </c>
      <c r="D9329" s="95" t="s">
        <v>562</v>
      </c>
      <c r="F9329" s="96">
        <v>9654</v>
      </c>
      <c r="G9329" s="96">
        <v>10783190</v>
      </c>
    </row>
    <row r="9330" spans="1:7">
      <c r="A9330" s="95" t="s">
        <v>1049</v>
      </c>
      <c r="D9330" s="95" t="s">
        <v>562</v>
      </c>
      <c r="F9330" s="96">
        <v>60909</v>
      </c>
      <c r="G9330" s="95" t="s">
        <v>345</v>
      </c>
    </row>
    <row r="9331" spans="1:7">
      <c r="A9331" s="95" t="s">
        <v>1050</v>
      </c>
      <c r="D9331" s="95" t="s">
        <v>562</v>
      </c>
      <c r="F9331" s="96">
        <v>51818</v>
      </c>
      <c r="G9331" s="95" t="s">
        <v>345</v>
      </c>
    </row>
    <row r="9332" spans="1:7">
      <c r="A9332" s="95" t="s">
        <v>1051</v>
      </c>
      <c r="D9332" s="95" t="s">
        <v>562</v>
      </c>
      <c r="F9332" s="96">
        <v>4100</v>
      </c>
      <c r="G9332" s="95" t="s">
        <v>345</v>
      </c>
    </row>
    <row r="9333" spans="1:7">
      <c r="A9333" s="95" t="s">
        <v>1052</v>
      </c>
      <c r="D9333" s="95" t="s">
        <v>562</v>
      </c>
      <c r="F9333" s="96">
        <v>251164</v>
      </c>
      <c r="G9333" s="95" t="s">
        <v>345</v>
      </c>
    </row>
    <row r="9334" spans="1:7">
      <c r="A9334" s="95" t="s">
        <v>1053</v>
      </c>
      <c r="D9334" s="95" t="s">
        <v>562</v>
      </c>
      <c r="F9334" s="96">
        <v>28182</v>
      </c>
      <c r="G9334" s="95" t="s">
        <v>345</v>
      </c>
    </row>
    <row r="9335" spans="1:7">
      <c r="A9335" s="95" t="s">
        <v>1054</v>
      </c>
      <c r="D9335" s="95" t="s">
        <v>562</v>
      </c>
      <c r="F9335" s="96">
        <v>51818</v>
      </c>
      <c r="G9335" s="95" t="s">
        <v>345</v>
      </c>
    </row>
    <row r="9336" spans="1:7">
      <c r="A9336" s="95" t="s">
        <v>1055</v>
      </c>
      <c r="D9336" s="95" t="s">
        <v>562</v>
      </c>
      <c r="F9336" s="96">
        <v>13454</v>
      </c>
      <c r="G9336" s="95" t="s">
        <v>345</v>
      </c>
    </row>
    <row r="9337" spans="1:7">
      <c r="A9337" s="95" t="s">
        <v>1056</v>
      </c>
      <c r="D9337" s="95" t="s">
        <v>562</v>
      </c>
      <c r="F9337" s="96">
        <v>36327</v>
      </c>
      <c r="G9337" s="95" t="s">
        <v>345</v>
      </c>
    </row>
    <row r="9338" spans="1:7">
      <c r="A9338" s="95" t="s">
        <v>1057</v>
      </c>
      <c r="D9338" s="95" t="s">
        <v>562</v>
      </c>
      <c r="F9338" s="96">
        <v>239600</v>
      </c>
      <c r="G9338" s="95" t="s">
        <v>345</v>
      </c>
    </row>
    <row r="9339" spans="1:7">
      <c r="A9339" s="95" t="s">
        <v>1058</v>
      </c>
      <c r="D9339" s="95" t="s">
        <v>562</v>
      </c>
      <c r="F9339" s="96">
        <v>17272</v>
      </c>
      <c r="G9339" s="95" t="s">
        <v>345</v>
      </c>
    </row>
    <row r="9340" spans="1:7">
      <c r="A9340" s="95" t="s">
        <v>1061</v>
      </c>
      <c r="D9340" s="95" t="s">
        <v>345</v>
      </c>
      <c r="F9340" s="96">
        <v>-4100</v>
      </c>
      <c r="G9340" s="96">
        <v>11533734</v>
      </c>
    </row>
    <row r="9341" spans="1:7">
      <c r="A9341" s="95" t="s">
        <v>1062</v>
      </c>
      <c r="D9341" s="95" t="s">
        <v>562</v>
      </c>
      <c r="F9341" s="96">
        <v>30909</v>
      </c>
      <c r="G9341" s="95" t="s">
        <v>345</v>
      </c>
    </row>
    <row r="9342" spans="1:7">
      <c r="A9342" s="95" t="s">
        <v>1063</v>
      </c>
      <c r="D9342" s="95" t="s">
        <v>562</v>
      </c>
      <c r="F9342" s="96">
        <v>20900</v>
      </c>
      <c r="G9342" s="95" t="s">
        <v>345</v>
      </c>
    </row>
    <row r="9343" spans="1:7">
      <c r="A9343" s="95" t="s">
        <v>1064</v>
      </c>
      <c r="D9343" s="95" t="s">
        <v>562</v>
      </c>
      <c r="F9343" s="96">
        <v>13818</v>
      </c>
      <c r="G9343" s="95" t="s">
        <v>345</v>
      </c>
    </row>
    <row r="9344" spans="1:7">
      <c r="A9344" s="95" t="s">
        <v>1065</v>
      </c>
      <c r="D9344" s="95" t="s">
        <v>562</v>
      </c>
      <c r="F9344" s="96">
        <v>12636</v>
      </c>
      <c r="G9344" s="95" t="s">
        <v>345</v>
      </c>
    </row>
    <row r="9345" spans="1:7">
      <c r="A9345" s="95" t="s">
        <v>1066</v>
      </c>
      <c r="D9345" s="95" t="s">
        <v>562</v>
      </c>
      <c r="F9345" s="96">
        <v>207591</v>
      </c>
      <c r="G9345" s="95" t="s">
        <v>345</v>
      </c>
    </row>
    <row r="9346" spans="1:7">
      <c r="A9346" s="95" t="s">
        <v>1067</v>
      </c>
      <c r="D9346" s="95" t="s">
        <v>562</v>
      </c>
      <c r="F9346" s="96">
        <v>23000</v>
      </c>
      <c r="G9346" s="95" t="s">
        <v>345</v>
      </c>
    </row>
    <row r="9347" spans="1:7">
      <c r="A9347" s="95" t="s">
        <v>1068</v>
      </c>
      <c r="D9347" s="95" t="s">
        <v>562</v>
      </c>
      <c r="F9347" s="96">
        <v>36136</v>
      </c>
      <c r="G9347" s="95" t="s">
        <v>345</v>
      </c>
    </row>
    <row r="9348" spans="1:7">
      <c r="A9348" s="95" t="s">
        <v>1069</v>
      </c>
      <c r="D9348" s="95" t="s">
        <v>562</v>
      </c>
      <c r="F9348" s="96">
        <v>35054</v>
      </c>
      <c r="G9348" s="95" t="s">
        <v>345</v>
      </c>
    </row>
    <row r="9349" spans="1:7">
      <c r="A9349" s="95" t="s">
        <v>1070</v>
      </c>
      <c r="D9349" s="95" t="s">
        <v>562</v>
      </c>
      <c r="F9349" s="96">
        <v>60000</v>
      </c>
      <c r="G9349" s="96">
        <v>11973778</v>
      </c>
    </row>
    <row r="9350" spans="1:7">
      <c r="A9350" s="95" t="s">
        <v>1075</v>
      </c>
      <c r="D9350" s="95" t="s">
        <v>562</v>
      </c>
      <c r="F9350" s="96">
        <v>103991</v>
      </c>
      <c r="G9350" s="95" t="s">
        <v>345</v>
      </c>
    </row>
    <row r="9351" spans="1:7">
      <c r="A9351" s="95" t="s">
        <v>1076</v>
      </c>
      <c r="D9351" s="95" t="s">
        <v>562</v>
      </c>
      <c r="F9351" s="96">
        <v>100909</v>
      </c>
      <c r="G9351" s="95" t="s">
        <v>345</v>
      </c>
    </row>
    <row r="9352" spans="1:7">
      <c r="A9352" s="95" t="s">
        <v>1077</v>
      </c>
      <c r="D9352" s="95" t="s">
        <v>562</v>
      </c>
      <c r="F9352" s="96">
        <v>10909</v>
      </c>
      <c r="G9352" s="95" t="s">
        <v>345</v>
      </c>
    </row>
    <row r="9353" spans="1:7">
      <c r="A9353" s="95" t="s">
        <v>1078</v>
      </c>
      <c r="D9353" s="95" t="s">
        <v>562</v>
      </c>
      <c r="F9353" s="96">
        <v>18481</v>
      </c>
      <c r="G9353" s="95" t="s">
        <v>345</v>
      </c>
    </row>
    <row r="9354" spans="1:7">
      <c r="A9354" s="95" t="s">
        <v>1079</v>
      </c>
      <c r="D9354" s="95" t="s">
        <v>562</v>
      </c>
      <c r="F9354" s="96">
        <v>13545</v>
      </c>
      <c r="G9354" s="95" t="s">
        <v>345</v>
      </c>
    </row>
    <row r="9355" spans="1:7">
      <c r="A9355" s="95" t="s">
        <v>1080</v>
      </c>
      <c r="D9355" s="95" t="s">
        <v>562</v>
      </c>
      <c r="F9355" s="96">
        <v>1273387</v>
      </c>
      <c r="G9355" s="96">
        <v>13495000</v>
      </c>
    </row>
    <row r="9356" spans="1:7">
      <c r="A9356" s="95" t="s">
        <v>1088</v>
      </c>
      <c r="D9356" s="95" t="s">
        <v>345</v>
      </c>
      <c r="F9356" s="96">
        <v>15091</v>
      </c>
      <c r="G9356" s="95" t="s">
        <v>345</v>
      </c>
    </row>
    <row r="9357" spans="1:7">
      <c r="A9357" s="95" t="s">
        <v>1089</v>
      </c>
      <c r="D9357" s="95" t="s">
        <v>345</v>
      </c>
      <c r="F9357" s="96">
        <v>31818</v>
      </c>
      <c r="G9357" s="95" t="s">
        <v>345</v>
      </c>
    </row>
    <row r="9358" spans="1:7">
      <c r="A9358" s="95" t="s">
        <v>1090</v>
      </c>
      <c r="D9358" s="95" t="s">
        <v>345</v>
      </c>
      <c r="F9358" s="96">
        <v>53819</v>
      </c>
      <c r="G9358" s="95" t="s">
        <v>345</v>
      </c>
    </row>
    <row r="9359" spans="1:7">
      <c r="A9359" s="95" t="s">
        <v>1091</v>
      </c>
      <c r="D9359" s="95" t="s">
        <v>345</v>
      </c>
      <c r="F9359" s="96">
        <v>20399</v>
      </c>
      <c r="G9359" s="95" t="s">
        <v>345</v>
      </c>
    </row>
    <row r="9360" spans="1:7">
      <c r="A9360" s="95" t="s">
        <v>1092</v>
      </c>
      <c r="D9360" s="95" t="s">
        <v>345</v>
      </c>
      <c r="F9360" s="96">
        <v>6718</v>
      </c>
      <c r="G9360" s="95" t="s">
        <v>345</v>
      </c>
    </row>
    <row r="9361" spans="1:7">
      <c r="A9361" s="95" t="s">
        <v>1095</v>
      </c>
      <c r="D9361" s="95" t="s">
        <v>345</v>
      </c>
      <c r="F9361" s="96">
        <v>31709</v>
      </c>
      <c r="G9361" s="96">
        <v>13654554</v>
      </c>
    </row>
    <row r="9362" spans="1:7">
      <c r="A9362" s="95" t="s">
        <v>1099</v>
      </c>
      <c r="D9362" s="95" t="s">
        <v>345</v>
      </c>
      <c r="F9362" s="96">
        <v>7782</v>
      </c>
      <c r="G9362" s="95" t="s">
        <v>345</v>
      </c>
    </row>
    <row r="9363" spans="1:7">
      <c r="A9363" s="95" t="s">
        <v>1100</v>
      </c>
      <c r="D9363" s="95" t="s">
        <v>345</v>
      </c>
      <c r="F9363" s="96">
        <v>52300</v>
      </c>
      <c r="G9363" s="95" t="s">
        <v>345</v>
      </c>
    </row>
    <row r="9364" spans="1:7">
      <c r="A9364" s="95" t="s">
        <v>1101</v>
      </c>
      <c r="D9364" s="95" t="s">
        <v>345</v>
      </c>
      <c r="F9364" s="96">
        <v>16554</v>
      </c>
      <c r="G9364" s="95" t="s">
        <v>345</v>
      </c>
    </row>
    <row r="9365" spans="1:7">
      <c r="A9365" s="95" t="s">
        <v>1102</v>
      </c>
      <c r="D9365" s="95" t="s">
        <v>345</v>
      </c>
      <c r="F9365" s="96">
        <v>6718</v>
      </c>
      <c r="G9365" s="95" t="s">
        <v>345</v>
      </c>
    </row>
    <row r="9366" spans="1:7">
      <c r="A9366" s="95" t="s">
        <v>1103</v>
      </c>
      <c r="D9366" s="95" t="s">
        <v>345</v>
      </c>
      <c r="F9366" s="96">
        <v>5509</v>
      </c>
      <c r="G9366" s="95" t="s">
        <v>345</v>
      </c>
    </row>
    <row r="9367" spans="1:7">
      <c r="A9367" s="95" t="s">
        <v>1104</v>
      </c>
      <c r="D9367" s="95" t="s">
        <v>345</v>
      </c>
      <c r="F9367" s="96">
        <v>15091</v>
      </c>
      <c r="G9367" s="95" t="s">
        <v>345</v>
      </c>
    </row>
    <row r="9368" spans="1:7">
      <c r="A9368" s="95" t="s">
        <v>1105</v>
      </c>
      <c r="D9368" s="95" t="s">
        <v>345</v>
      </c>
      <c r="F9368" s="96">
        <v>17453</v>
      </c>
      <c r="G9368" s="95" t="s">
        <v>345</v>
      </c>
    </row>
    <row r="9369" spans="1:7">
      <c r="A9369" s="95" t="s">
        <v>1106</v>
      </c>
      <c r="D9369" s="95" t="s">
        <v>345</v>
      </c>
      <c r="F9369" s="96">
        <v>48491</v>
      </c>
      <c r="G9369" s="95" t="s">
        <v>345</v>
      </c>
    </row>
    <row r="9370" spans="1:7">
      <c r="A9370" s="95" t="s">
        <v>1107</v>
      </c>
      <c r="D9370" s="95" t="s">
        <v>345</v>
      </c>
      <c r="F9370" s="96">
        <v>4909</v>
      </c>
      <c r="G9370" s="95" t="s">
        <v>345</v>
      </c>
    </row>
    <row r="9371" spans="1:7">
      <c r="A9371" s="95" t="s">
        <v>1108</v>
      </c>
      <c r="D9371" s="95" t="s">
        <v>345</v>
      </c>
      <c r="F9371" s="96">
        <v>5672</v>
      </c>
      <c r="G9371" s="95" t="s">
        <v>345</v>
      </c>
    </row>
    <row r="9372" spans="1:7">
      <c r="A9372" s="95" t="s">
        <v>1109</v>
      </c>
      <c r="D9372" s="95" t="s">
        <v>345</v>
      </c>
      <c r="F9372" s="96">
        <v>14782</v>
      </c>
      <c r="G9372" s="95" t="s">
        <v>345</v>
      </c>
    </row>
    <row r="9373" spans="1:7">
      <c r="A9373" s="95" t="s">
        <v>1110</v>
      </c>
      <c r="D9373" s="95" t="s">
        <v>345</v>
      </c>
      <c r="F9373" s="96">
        <v>25909</v>
      </c>
      <c r="G9373" s="95" t="s">
        <v>345</v>
      </c>
    </row>
    <row r="9374" spans="1:7">
      <c r="A9374" s="95" t="s">
        <v>1111</v>
      </c>
      <c r="D9374" s="95" t="s">
        <v>345</v>
      </c>
      <c r="F9374" s="96">
        <v>239600</v>
      </c>
      <c r="G9374" s="95" t="s">
        <v>345</v>
      </c>
    </row>
    <row r="9375" spans="1:7">
      <c r="A9375" s="95" t="s">
        <v>1112</v>
      </c>
      <c r="D9375" s="95" t="s">
        <v>345</v>
      </c>
      <c r="F9375" s="96">
        <v>382364</v>
      </c>
      <c r="G9375" s="96">
        <v>14497688</v>
      </c>
    </row>
    <row r="9376" spans="1:7">
      <c r="A9376" s="95" t="s">
        <v>1117</v>
      </c>
      <c r="D9376" s="95" t="s">
        <v>345</v>
      </c>
      <c r="F9376" s="96">
        <v>31818</v>
      </c>
      <c r="G9376" s="95" t="s">
        <v>345</v>
      </c>
    </row>
    <row r="9377" spans="1:7">
      <c r="A9377" s="95" t="s">
        <v>1118</v>
      </c>
      <c r="D9377" s="95" t="s">
        <v>345</v>
      </c>
      <c r="F9377" s="96">
        <v>8591</v>
      </c>
      <c r="G9377" s="95" t="s">
        <v>345</v>
      </c>
    </row>
    <row r="9378" spans="1:7">
      <c r="A9378" s="95" t="s">
        <v>1119</v>
      </c>
      <c r="D9378" s="95" t="s">
        <v>345</v>
      </c>
      <c r="F9378" s="96">
        <v>17672</v>
      </c>
      <c r="G9378" s="95" t="s">
        <v>345</v>
      </c>
    </row>
    <row r="9379" spans="1:7">
      <c r="A9379" s="95" t="s">
        <v>1120</v>
      </c>
      <c r="D9379" s="95" t="s">
        <v>345</v>
      </c>
      <c r="F9379" s="96">
        <v>15545</v>
      </c>
      <c r="G9379" s="95" t="s">
        <v>345</v>
      </c>
    </row>
    <row r="9380" spans="1:7">
      <c r="A9380" s="95" t="s">
        <v>1121</v>
      </c>
      <c r="D9380" s="95" t="s">
        <v>345</v>
      </c>
      <c r="F9380" s="96">
        <v>12836</v>
      </c>
      <c r="G9380" s="95" t="s">
        <v>345</v>
      </c>
    </row>
    <row r="9381" spans="1:7">
      <c r="A9381" s="95" t="s">
        <v>1122</v>
      </c>
      <c r="D9381" s="95" t="s">
        <v>345</v>
      </c>
      <c r="F9381" s="96">
        <v>31818</v>
      </c>
      <c r="G9381" s="95" t="s">
        <v>345</v>
      </c>
    </row>
    <row r="9382" spans="1:7">
      <c r="A9382" s="95" t="s">
        <v>1123</v>
      </c>
      <c r="D9382" s="95" t="s">
        <v>345</v>
      </c>
      <c r="F9382" s="96">
        <v>35072</v>
      </c>
      <c r="G9382" s="95" t="s">
        <v>345</v>
      </c>
    </row>
    <row r="9383" spans="1:7">
      <c r="A9383" s="95" t="s">
        <v>1124</v>
      </c>
      <c r="D9383" s="95" t="s">
        <v>345</v>
      </c>
      <c r="F9383" s="96">
        <v>66818</v>
      </c>
      <c r="G9383" s="95" t="s">
        <v>345</v>
      </c>
    </row>
    <row r="9384" spans="1:7">
      <c r="A9384" s="95" t="s">
        <v>1125</v>
      </c>
      <c r="D9384" s="95" t="s">
        <v>345</v>
      </c>
      <c r="F9384" s="96">
        <v>51818</v>
      </c>
      <c r="G9384" s="95" t="s">
        <v>345</v>
      </c>
    </row>
    <row r="9385" spans="1:7">
      <c r="A9385" s="95" t="s">
        <v>1126</v>
      </c>
      <c r="D9385" s="95" t="s">
        <v>345</v>
      </c>
      <c r="F9385" s="96">
        <v>46427</v>
      </c>
      <c r="G9385" s="95" t="s">
        <v>345</v>
      </c>
    </row>
    <row r="9386" spans="1:7">
      <c r="A9386" s="95" t="s">
        <v>1127</v>
      </c>
      <c r="D9386" s="95" t="s">
        <v>345</v>
      </c>
      <c r="F9386" s="96">
        <v>33718</v>
      </c>
      <c r="G9386" s="95" t="s">
        <v>345</v>
      </c>
    </row>
    <row r="9387" spans="1:7">
      <c r="A9387" s="95" t="s">
        <v>1128</v>
      </c>
      <c r="D9387" s="95" t="s">
        <v>345</v>
      </c>
      <c r="F9387" s="96">
        <v>124407</v>
      </c>
      <c r="G9387" s="96">
        <v>14974228</v>
      </c>
    </row>
    <row r="9388" spans="1:7">
      <c r="A9388" s="95" t="s">
        <v>1131</v>
      </c>
      <c r="D9388" s="95" t="s">
        <v>345</v>
      </c>
      <c r="F9388" s="96">
        <v>95872</v>
      </c>
      <c r="G9388" s="95" t="s">
        <v>345</v>
      </c>
    </row>
    <row r="9389" spans="1:7">
      <c r="A9389" s="95" t="s">
        <v>1132</v>
      </c>
      <c r="D9389" s="95" t="s">
        <v>345</v>
      </c>
      <c r="F9389" s="96">
        <v>100145</v>
      </c>
      <c r="G9389" s="96">
        <v>15170245</v>
      </c>
    </row>
    <row r="9390" spans="1:7">
      <c r="A9390" s="95" t="s">
        <v>1136</v>
      </c>
      <c r="D9390" s="95" t="s">
        <v>345</v>
      </c>
      <c r="F9390" s="96">
        <v>20345</v>
      </c>
      <c r="G9390" s="95" t="s">
        <v>345</v>
      </c>
    </row>
    <row r="9391" spans="1:7">
      <c r="A9391" s="95" t="s">
        <v>1137</v>
      </c>
      <c r="D9391" s="95" t="s">
        <v>345</v>
      </c>
      <c r="F9391" s="96">
        <v>28182</v>
      </c>
      <c r="G9391" s="95" t="s">
        <v>345</v>
      </c>
    </row>
    <row r="9392" spans="1:7">
      <c r="A9392" s="95" t="s">
        <v>1138</v>
      </c>
      <c r="D9392" s="95" t="s">
        <v>345</v>
      </c>
      <c r="F9392" s="96">
        <v>9972</v>
      </c>
      <c r="G9392" s="95" t="s">
        <v>345</v>
      </c>
    </row>
    <row r="9393" spans="1:7">
      <c r="A9393" s="95" t="s">
        <v>1139</v>
      </c>
      <c r="D9393" s="95" t="s">
        <v>345</v>
      </c>
      <c r="F9393" s="96">
        <v>30909</v>
      </c>
      <c r="G9393" s="95" t="s">
        <v>345</v>
      </c>
    </row>
    <row r="9394" spans="1:7">
      <c r="A9394" s="95" t="s">
        <v>1140</v>
      </c>
      <c r="D9394" s="95" t="s">
        <v>345</v>
      </c>
      <c r="F9394" s="96">
        <v>62636</v>
      </c>
      <c r="G9394" s="95" t="s">
        <v>345</v>
      </c>
    </row>
    <row r="9395" spans="1:7">
      <c r="A9395" s="95" t="s">
        <v>1141</v>
      </c>
      <c r="D9395" s="95" t="s">
        <v>345</v>
      </c>
      <c r="F9395" s="96">
        <v>64609</v>
      </c>
      <c r="G9395" s="95" t="s">
        <v>345</v>
      </c>
    </row>
    <row r="9396" spans="1:7">
      <c r="A9396" s="95" t="s">
        <v>1142</v>
      </c>
      <c r="D9396" s="95" t="s">
        <v>345</v>
      </c>
      <c r="F9396" s="96">
        <v>79527</v>
      </c>
      <c r="G9396" s="95" t="s">
        <v>345</v>
      </c>
    </row>
    <row r="9397" spans="1:7">
      <c r="A9397" s="95" t="s">
        <v>1143</v>
      </c>
      <c r="D9397" s="95" t="s">
        <v>345</v>
      </c>
      <c r="F9397" s="96">
        <v>79091</v>
      </c>
      <c r="G9397" s="95" t="s">
        <v>345</v>
      </c>
    </row>
    <row r="9398" spans="1:7">
      <c r="A9398" s="95" t="s">
        <v>1144</v>
      </c>
      <c r="D9398" s="95" t="s">
        <v>345</v>
      </c>
      <c r="F9398" s="96">
        <v>5491</v>
      </c>
      <c r="G9398" s="95" t="s">
        <v>345</v>
      </c>
    </row>
    <row r="9399" spans="1:7">
      <c r="A9399" s="95" t="s">
        <v>1145</v>
      </c>
      <c r="D9399" s="95" t="s">
        <v>345</v>
      </c>
      <c r="F9399" s="96">
        <v>14545</v>
      </c>
      <c r="G9399" s="95" t="s">
        <v>345</v>
      </c>
    </row>
    <row r="9400" spans="1:7">
      <c r="A9400" s="95" t="s">
        <v>1146</v>
      </c>
      <c r="D9400" s="95" t="s">
        <v>345</v>
      </c>
      <c r="F9400" s="96">
        <v>60909</v>
      </c>
      <c r="G9400" s="95" t="s">
        <v>345</v>
      </c>
    </row>
    <row r="9401" spans="1:7">
      <c r="A9401" s="95" t="s">
        <v>1147</v>
      </c>
      <c r="D9401" s="95" t="s">
        <v>345</v>
      </c>
      <c r="F9401" s="96">
        <v>6245</v>
      </c>
      <c r="G9401" s="95" t="s">
        <v>345</v>
      </c>
    </row>
    <row r="9402" spans="1:7">
      <c r="A9402" s="95" t="s">
        <v>1148</v>
      </c>
      <c r="D9402" s="95" t="s">
        <v>345</v>
      </c>
      <c r="F9402" s="96">
        <v>64454</v>
      </c>
      <c r="G9402" s="95" t="s">
        <v>345</v>
      </c>
    </row>
    <row r="9403" spans="1:7">
      <c r="A9403" s="95" t="s">
        <v>1149</v>
      </c>
      <c r="D9403" s="95" t="s">
        <v>345</v>
      </c>
      <c r="F9403" s="96">
        <v>100090</v>
      </c>
      <c r="G9403" s="95" t="s">
        <v>345</v>
      </c>
    </row>
    <row r="9404" spans="1:7">
      <c r="A9404" s="95" t="s">
        <v>1150</v>
      </c>
      <c r="D9404" s="95" t="s">
        <v>345</v>
      </c>
      <c r="F9404" s="96">
        <v>36091</v>
      </c>
      <c r="G9404" s="95" t="s">
        <v>345</v>
      </c>
    </row>
    <row r="9405" spans="1:7">
      <c r="A9405" s="95" t="s">
        <v>1151</v>
      </c>
      <c r="D9405" s="95" t="s">
        <v>345</v>
      </c>
      <c r="F9405" s="96">
        <v>140727</v>
      </c>
      <c r="G9405" s="96">
        <v>15974068</v>
      </c>
    </row>
    <row r="9406" spans="1:7">
      <c r="A9406" s="95" t="s">
        <v>1157</v>
      </c>
      <c r="D9406" s="95" t="s">
        <v>345</v>
      </c>
      <c r="F9406" s="96">
        <v>19609</v>
      </c>
      <c r="G9406" s="95" t="s">
        <v>345</v>
      </c>
    </row>
    <row r="9407" spans="1:7">
      <c r="A9407" s="95" t="s">
        <v>1158</v>
      </c>
      <c r="D9407" s="95" t="s">
        <v>345</v>
      </c>
      <c r="F9407" s="96">
        <v>11236</v>
      </c>
      <c r="G9407" s="95" t="s">
        <v>345</v>
      </c>
    </row>
    <row r="9408" spans="1:7">
      <c r="A9408" s="95" t="s">
        <v>1159</v>
      </c>
      <c r="D9408" s="95" t="s">
        <v>345</v>
      </c>
      <c r="F9408" s="96">
        <v>62636</v>
      </c>
      <c r="G9408" s="96">
        <v>16067549</v>
      </c>
    </row>
    <row r="9409" spans="1:7">
      <c r="A9409" s="95" t="s">
        <v>1166</v>
      </c>
      <c r="D9409" s="95" t="s">
        <v>345</v>
      </c>
      <c r="F9409" s="96">
        <v>133827</v>
      </c>
      <c r="G9409" s="95" t="s">
        <v>345</v>
      </c>
    </row>
    <row r="9410" spans="1:7">
      <c r="A9410" s="95" t="s">
        <v>1167</v>
      </c>
      <c r="D9410" s="95" t="s">
        <v>345</v>
      </c>
      <c r="F9410" s="96">
        <v>24182</v>
      </c>
      <c r="G9410" s="95" t="s">
        <v>345</v>
      </c>
    </row>
    <row r="9411" spans="1:7">
      <c r="A9411" s="95" t="s">
        <v>1168</v>
      </c>
      <c r="D9411" s="95" t="s">
        <v>345</v>
      </c>
      <c r="F9411" s="96">
        <v>18827</v>
      </c>
      <c r="G9411" s="95" t="s">
        <v>345</v>
      </c>
    </row>
    <row r="9412" spans="1:7">
      <c r="A9412" s="95" t="s">
        <v>1169</v>
      </c>
      <c r="D9412" s="95" t="s">
        <v>345</v>
      </c>
      <c r="F9412" s="96">
        <v>558546</v>
      </c>
      <c r="G9412" s="95" t="s">
        <v>345</v>
      </c>
    </row>
    <row r="9413" spans="1:7">
      <c r="A9413" s="95" t="s">
        <v>1170</v>
      </c>
      <c r="D9413" s="95" t="s">
        <v>345</v>
      </c>
      <c r="F9413" s="96">
        <v>251164</v>
      </c>
      <c r="G9413" s="95" t="s">
        <v>345</v>
      </c>
    </row>
    <row r="9414" spans="1:7">
      <c r="A9414" s="95" t="s">
        <v>1171</v>
      </c>
      <c r="D9414" s="95" t="s">
        <v>345</v>
      </c>
      <c r="F9414" s="96">
        <v>10772</v>
      </c>
      <c r="G9414" s="95" t="s">
        <v>345</v>
      </c>
    </row>
    <row r="9415" spans="1:7">
      <c r="A9415" s="95" t="s">
        <v>1172</v>
      </c>
      <c r="D9415" s="95" t="s">
        <v>345</v>
      </c>
      <c r="F9415" s="96">
        <v>32863</v>
      </c>
      <c r="G9415" s="95" t="s">
        <v>345</v>
      </c>
    </row>
    <row r="9416" spans="1:7">
      <c r="A9416" s="95" t="s">
        <v>1173</v>
      </c>
      <c r="D9416" s="95" t="s">
        <v>345</v>
      </c>
      <c r="F9416" s="96">
        <v>30909</v>
      </c>
      <c r="G9416" s="95" t="s">
        <v>345</v>
      </c>
    </row>
    <row r="9417" spans="1:7">
      <c r="A9417" s="95" t="s">
        <v>1174</v>
      </c>
      <c r="D9417" s="95" t="s">
        <v>345</v>
      </c>
      <c r="F9417" s="96">
        <v>51818</v>
      </c>
      <c r="G9417" s="95" t="s">
        <v>345</v>
      </c>
    </row>
    <row r="9418" spans="1:7">
      <c r="A9418" s="95" t="s">
        <v>1175</v>
      </c>
      <c r="D9418" s="95" t="s">
        <v>345</v>
      </c>
      <c r="F9418" s="96">
        <v>8836</v>
      </c>
      <c r="G9418" s="95" t="s">
        <v>345</v>
      </c>
    </row>
    <row r="9419" spans="1:7">
      <c r="A9419" s="95" t="s">
        <v>1176</v>
      </c>
      <c r="D9419" s="95" t="s">
        <v>345</v>
      </c>
      <c r="F9419" s="96">
        <v>32972</v>
      </c>
      <c r="G9419" s="95" t="s">
        <v>345</v>
      </c>
    </row>
    <row r="9420" spans="1:7">
      <c r="A9420" s="95" t="s">
        <v>1177</v>
      </c>
      <c r="D9420" s="95" t="s">
        <v>345</v>
      </c>
      <c r="F9420" s="96">
        <v>19527</v>
      </c>
      <c r="G9420" s="95" t="s">
        <v>345</v>
      </c>
    </row>
    <row r="9421" spans="1:7">
      <c r="A9421" s="95" t="s">
        <v>1178</v>
      </c>
      <c r="D9421" s="95" t="s">
        <v>345</v>
      </c>
      <c r="F9421" s="96">
        <v>7336</v>
      </c>
      <c r="G9421" s="95" t="s">
        <v>345</v>
      </c>
    </row>
    <row r="9422" spans="1:7">
      <c r="A9422" s="95" t="s">
        <v>1179</v>
      </c>
      <c r="D9422" s="95" t="s">
        <v>345</v>
      </c>
      <c r="F9422" s="96">
        <v>65518</v>
      </c>
      <c r="G9422" s="95" t="s">
        <v>345</v>
      </c>
    </row>
    <row r="9423" spans="1:7">
      <c r="A9423" s="95" t="s">
        <v>1180</v>
      </c>
      <c r="D9423" s="95" t="s">
        <v>345</v>
      </c>
      <c r="F9423" s="96">
        <v>31472</v>
      </c>
      <c r="G9423" s="95" t="s">
        <v>345</v>
      </c>
    </row>
    <row r="9424" spans="1:7">
      <c r="A9424" s="95" t="s">
        <v>1181</v>
      </c>
      <c r="D9424" s="95" t="s">
        <v>345</v>
      </c>
      <c r="F9424" s="96">
        <v>65518</v>
      </c>
      <c r="G9424" s="96">
        <v>17411636</v>
      </c>
    </row>
    <row r="9425" spans="1:7">
      <c r="A9425" s="95" t="s">
        <v>1186</v>
      </c>
      <c r="D9425" s="95" t="s">
        <v>345</v>
      </c>
      <c r="F9425" s="96">
        <v>16800</v>
      </c>
      <c r="G9425" s="95" t="s">
        <v>345</v>
      </c>
    </row>
    <row r="9426" spans="1:7">
      <c r="A9426" s="95" t="s">
        <v>1187</v>
      </c>
      <c r="D9426" s="95" t="s">
        <v>345</v>
      </c>
      <c r="F9426" s="96">
        <v>30909</v>
      </c>
      <c r="G9426" s="95" t="s">
        <v>345</v>
      </c>
    </row>
    <row r="9427" spans="1:7">
      <c r="A9427" s="95" t="s">
        <v>1188</v>
      </c>
      <c r="D9427" s="95" t="s">
        <v>345</v>
      </c>
      <c r="F9427" s="96">
        <v>16545</v>
      </c>
      <c r="G9427" s="95" t="s">
        <v>345</v>
      </c>
    </row>
    <row r="9428" spans="1:7">
      <c r="A9428" s="95" t="s">
        <v>1189</v>
      </c>
      <c r="D9428" s="95" t="s">
        <v>345</v>
      </c>
      <c r="F9428" s="96">
        <v>18309</v>
      </c>
      <c r="G9428" s="95" t="s">
        <v>345</v>
      </c>
    </row>
    <row r="9429" spans="1:7">
      <c r="A9429" s="95" t="s">
        <v>1190</v>
      </c>
      <c r="D9429" s="95" t="s">
        <v>345</v>
      </c>
      <c r="F9429" s="96">
        <v>118018</v>
      </c>
      <c r="G9429" s="95" t="s">
        <v>345</v>
      </c>
    </row>
    <row r="9430" spans="1:7">
      <c r="A9430" s="95" t="s">
        <v>1191</v>
      </c>
      <c r="D9430" s="95" t="s">
        <v>345</v>
      </c>
      <c r="F9430" s="96">
        <v>343636</v>
      </c>
      <c r="G9430" s="95" t="s">
        <v>345</v>
      </c>
    </row>
    <row r="9431" spans="1:7">
      <c r="A9431" s="95" t="s">
        <v>1192</v>
      </c>
      <c r="D9431" s="95" t="s">
        <v>345</v>
      </c>
      <c r="F9431" s="96">
        <v>55400</v>
      </c>
      <c r="G9431" s="95" t="s">
        <v>345</v>
      </c>
    </row>
    <row r="9432" spans="1:7">
      <c r="A9432" s="95" t="s">
        <v>1193</v>
      </c>
      <c r="D9432" s="95" t="s">
        <v>345</v>
      </c>
      <c r="F9432" s="96">
        <v>216864</v>
      </c>
      <c r="G9432" s="95" t="s">
        <v>345</v>
      </c>
    </row>
    <row r="9433" spans="1:7">
      <c r="A9433" s="95" t="s">
        <v>1194</v>
      </c>
      <c r="D9433" s="95" t="s">
        <v>345</v>
      </c>
      <c r="F9433" s="96">
        <v>18627</v>
      </c>
      <c r="G9433" s="95" t="s">
        <v>345</v>
      </c>
    </row>
    <row r="9434" spans="1:7">
      <c r="A9434" s="95" t="s">
        <v>1195</v>
      </c>
      <c r="D9434" s="95" t="s">
        <v>345</v>
      </c>
      <c r="F9434" s="96">
        <v>79018</v>
      </c>
      <c r="G9434" s="96">
        <v>18325762</v>
      </c>
    </row>
    <row r="9435" spans="1:7">
      <c r="A9435" s="95" t="s">
        <v>1200</v>
      </c>
      <c r="D9435" s="95" t="s">
        <v>345</v>
      </c>
      <c r="F9435" s="96">
        <v>294000</v>
      </c>
      <c r="G9435" s="95" t="s">
        <v>345</v>
      </c>
    </row>
    <row r="9436" spans="1:7">
      <c r="A9436" s="95" t="s">
        <v>1201</v>
      </c>
      <c r="D9436" s="95" t="s">
        <v>345</v>
      </c>
      <c r="F9436" s="96">
        <v>14545</v>
      </c>
      <c r="G9436" s="95" t="s">
        <v>345</v>
      </c>
    </row>
    <row r="9437" spans="1:7">
      <c r="A9437" s="95" t="s">
        <v>1202</v>
      </c>
      <c r="D9437" s="95" t="s">
        <v>345</v>
      </c>
      <c r="F9437" s="96">
        <v>28491</v>
      </c>
      <c r="G9437" s="95" t="s">
        <v>345</v>
      </c>
    </row>
    <row r="9438" spans="1:7">
      <c r="A9438" s="95" t="s">
        <v>1203</v>
      </c>
      <c r="D9438" s="95" t="s">
        <v>345</v>
      </c>
      <c r="F9438" s="96">
        <v>198300</v>
      </c>
      <c r="G9438" s="95" t="s">
        <v>345</v>
      </c>
    </row>
    <row r="9439" spans="1:7">
      <c r="A9439" s="95" t="s">
        <v>1204</v>
      </c>
      <c r="D9439" s="95" t="s">
        <v>345</v>
      </c>
      <c r="F9439" s="96">
        <v>22119</v>
      </c>
      <c r="G9439" s="96">
        <v>18883217</v>
      </c>
    </row>
    <row r="9440" spans="1:7">
      <c r="A9440" s="95" t="s">
        <v>1221</v>
      </c>
      <c r="D9440" s="95" t="s">
        <v>345</v>
      </c>
      <c r="F9440" s="96">
        <v>83500</v>
      </c>
      <c r="G9440" s="95" t="s">
        <v>345</v>
      </c>
    </row>
    <row r="9441" spans="1:7">
      <c r="A9441" s="95" t="s">
        <v>1222</v>
      </c>
      <c r="D9441" s="95" t="s">
        <v>345</v>
      </c>
      <c r="F9441" s="96">
        <v>183545</v>
      </c>
      <c r="G9441" s="95" t="s">
        <v>345</v>
      </c>
    </row>
    <row r="9442" spans="1:7">
      <c r="A9442" s="95" t="s">
        <v>1223</v>
      </c>
      <c r="D9442" s="95" t="s">
        <v>345</v>
      </c>
      <c r="F9442" s="96">
        <v>13336</v>
      </c>
      <c r="G9442" s="95" t="s">
        <v>345</v>
      </c>
    </row>
    <row r="9443" spans="1:7">
      <c r="A9443" s="95" t="s">
        <v>1224</v>
      </c>
      <c r="D9443" s="95" t="s">
        <v>345</v>
      </c>
      <c r="F9443" s="96">
        <v>42636</v>
      </c>
      <c r="G9443" s="95" t="s">
        <v>345</v>
      </c>
    </row>
    <row r="9444" spans="1:7">
      <c r="A9444" s="95" t="s">
        <v>1225</v>
      </c>
      <c r="D9444" s="95" t="s">
        <v>345</v>
      </c>
      <c r="F9444" s="96">
        <v>38618</v>
      </c>
      <c r="G9444" s="95" t="s">
        <v>345</v>
      </c>
    </row>
    <row r="9445" spans="1:7">
      <c r="A9445" s="95" t="s">
        <v>1226</v>
      </c>
      <c r="D9445" s="95" t="s">
        <v>345</v>
      </c>
      <c r="F9445" s="96">
        <v>57291</v>
      </c>
      <c r="G9445" s="96">
        <v>19302143</v>
      </c>
    </row>
    <row r="9446" spans="1:7">
      <c r="A9446" s="95" t="s">
        <v>1251</v>
      </c>
      <c r="D9446" s="95" t="s">
        <v>345</v>
      </c>
      <c r="F9446" s="96">
        <v>5727</v>
      </c>
      <c r="G9446" s="95" t="s">
        <v>345</v>
      </c>
    </row>
    <row r="9447" spans="1:7">
      <c r="A9447" s="95" t="s">
        <v>1252</v>
      </c>
      <c r="D9447" s="95" t="s">
        <v>345</v>
      </c>
      <c r="F9447" s="96">
        <v>37382</v>
      </c>
      <c r="G9447" s="95" t="s">
        <v>345</v>
      </c>
    </row>
    <row r="9448" spans="1:7">
      <c r="A9448" s="95" t="s">
        <v>1253</v>
      </c>
      <c r="D9448" s="95" t="s">
        <v>345</v>
      </c>
      <c r="F9448" s="96">
        <v>9454</v>
      </c>
      <c r="G9448" s="95" t="s">
        <v>345</v>
      </c>
    </row>
    <row r="9449" spans="1:7">
      <c r="A9449" s="95" t="s">
        <v>1254</v>
      </c>
      <c r="D9449" s="95" t="s">
        <v>345</v>
      </c>
      <c r="F9449" s="96">
        <v>318182</v>
      </c>
      <c r="G9449" s="95" t="s">
        <v>345</v>
      </c>
    </row>
    <row r="9450" spans="1:7">
      <c r="A9450" s="95" t="s">
        <v>1255</v>
      </c>
      <c r="D9450" s="95" t="s">
        <v>345</v>
      </c>
      <c r="F9450" s="96">
        <v>45455</v>
      </c>
      <c r="G9450" s="95" t="s">
        <v>345</v>
      </c>
    </row>
    <row r="9451" spans="1:7">
      <c r="A9451" s="95" t="s">
        <v>1256</v>
      </c>
      <c r="D9451" s="95" t="s">
        <v>345</v>
      </c>
      <c r="F9451" s="96">
        <v>10709</v>
      </c>
      <c r="G9451" s="95" t="s">
        <v>345</v>
      </c>
    </row>
    <row r="9452" spans="1:7">
      <c r="A9452" s="95" t="s">
        <v>1257</v>
      </c>
      <c r="D9452" s="95" t="s">
        <v>345</v>
      </c>
      <c r="F9452" s="96">
        <v>180909</v>
      </c>
      <c r="G9452" s="95" t="s">
        <v>345</v>
      </c>
    </row>
    <row r="9453" spans="1:7">
      <c r="A9453" s="95" t="s">
        <v>1258</v>
      </c>
      <c r="D9453" s="95" t="s">
        <v>345</v>
      </c>
      <c r="F9453" s="96">
        <v>-18309</v>
      </c>
      <c r="G9453" s="95" t="s">
        <v>345</v>
      </c>
    </row>
    <row r="9454" spans="1:7">
      <c r="A9454" s="95" t="s">
        <v>1259</v>
      </c>
      <c r="D9454" s="95" t="s">
        <v>345</v>
      </c>
      <c r="F9454" s="96">
        <v>55909</v>
      </c>
      <c r="G9454" s="95" t="s">
        <v>345</v>
      </c>
    </row>
    <row r="9455" spans="1:7">
      <c r="A9455" s="95" t="s">
        <v>1260</v>
      </c>
      <c r="D9455" s="95" t="s">
        <v>345</v>
      </c>
      <c r="F9455" s="96">
        <v>280094</v>
      </c>
      <c r="G9455" s="96">
        <v>20227655</v>
      </c>
    </row>
    <row r="9456" spans="1:7">
      <c r="A9456" s="95" t="s">
        <v>361</v>
      </c>
      <c r="D9456" s="95" t="s">
        <v>345</v>
      </c>
      <c r="F9456" s="96">
        <v>20227655</v>
      </c>
      <c r="G9456" s="95" t="s">
        <v>345</v>
      </c>
    </row>
    <row r="9457" spans="1:7">
      <c r="A9457" s="95" t="s">
        <v>1303</v>
      </c>
      <c r="D9457" s="95" t="s">
        <v>345</v>
      </c>
      <c r="F9457" s="96">
        <v>30563</v>
      </c>
      <c r="G9457" s="95" t="s">
        <v>345</v>
      </c>
    </row>
    <row r="9458" spans="1:7">
      <c r="A9458" s="95" t="s">
        <v>1304</v>
      </c>
      <c r="D9458" s="95" t="s">
        <v>345</v>
      </c>
      <c r="F9458" s="96">
        <v>11236</v>
      </c>
      <c r="G9458" s="95" t="s">
        <v>345</v>
      </c>
    </row>
    <row r="9459" spans="1:7">
      <c r="A9459" s="95" t="s">
        <v>1305</v>
      </c>
      <c r="D9459" s="95" t="s">
        <v>345</v>
      </c>
      <c r="F9459" s="96">
        <v>13454</v>
      </c>
      <c r="G9459" s="95" t="s">
        <v>345</v>
      </c>
    </row>
    <row r="9460" spans="1:7">
      <c r="A9460" s="95" t="s">
        <v>1306</v>
      </c>
      <c r="D9460" s="95" t="s">
        <v>345</v>
      </c>
      <c r="F9460" s="96">
        <v>318182</v>
      </c>
      <c r="G9460" s="95" t="s">
        <v>345</v>
      </c>
    </row>
    <row r="9461" spans="1:7">
      <c r="A9461" s="95" t="s">
        <v>1307</v>
      </c>
      <c r="D9461" s="95" t="s">
        <v>345</v>
      </c>
      <c r="F9461" s="96">
        <v>15091</v>
      </c>
      <c r="G9461" s="95" t="s">
        <v>345</v>
      </c>
    </row>
    <row r="9462" spans="1:7">
      <c r="A9462" s="95" t="s">
        <v>1308</v>
      </c>
      <c r="D9462" s="95" t="s">
        <v>345</v>
      </c>
      <c r="F9462" s="96">
        <v>24182</v>
      </c>
      <c r="G9462" s="95" t="s">
        <v>345</v>
      </c>
    </row>
    <row r="9463" spans="1:7">
      <c r="A9463" s="95" t="s">
        <v>1309</v>
      </c>
      <c r="D9463" s="95" t="s">
        <v>345</v>
      </c>
      <c r="F9463" s="96">
        <v>17182</v>
      </c>
      <c r="G9463" s="95" t="s">
        <v>345</v>
      </c>
    </row>
    <row r="9464" spans="1:7">
      <c r="A9464" s="95" t="s">
        <v>1310</v>
      </c>
      <c r="D9464" s="95" t="s">
        <v>345</v>
      </c>
      <c r="F9464" s="96">
        <v>48545</v>
      </c>
      <c r="G9464" s="95" t="s">
        <v>345</v>
      </c>
    </row>
    <row r="9465" spans="1:7">
      <c r="A9465" s="95" t="s">
        <v>1311</v>
      </c>
      <c r="D9465" s="95" t="s">
        <v>345</v>
      </c>
      <c r="F9465" s="96">
        <v>53136</v>
      </c>
      <c r="G9465" s="95" t="s">
        <v>345</v>
      </c>
    </row>
    <row r="9466" spans="1:7">
      <c r="A9466" s="95" t="s">
        <v>1312</v>
      </c>
      <c r="D9466" s="95" t="s">
        <v>345</v>
      </c>
      <c r="F9466" s="96">
        <v>4309</v>
      </c>
      <c r="G9466" s="95" t="s">
        <v>345</v>
      </c>
    </row>
    <row r="9467" spans="1:7">
      <c r="A9467" s="95" t="s">
        <v>1313</v>
      </c>
      <c r="D9467" s="95" t="s">
        <v>345</v>
      </c>
      <c r="F9467" s="96">
        <v>31827</v>
      </c>
      <c r="G9467" s="95" t="s">
        <v>345</v>
      </c>
    </row>
    <row r="9468" spans="1:7">
      <c r="A9468" s="95" t="s">
        <v>1314</v>
      </c>
      <c r="D9468" s="95" t="s">
        <v>345</v>
      </c>
      <c r="F9468" s="96">
        <v>227636</v>
      </c>
      <c r="G9468" s="95" t="s">
        <v>345</v>
      </c>
    </row>
    <row r="9469" spans="1:7">
      <c r="A9469" s="95" t="s">
        <v>1317</v>
      </c>
      <c r="D9469" s="95" t="s">
        <v>345</v>
      </c>
      <c r="F9469" s="96">
        <v>24182</v>
      </c>
      <c r="G9469" s="96">
        <v>21047180</v>
      </c>
    </row>
    <row r="9470" spans="1:7">
      <c r="A9470" s="95" t="s">
        <v>1320</v>
      </c>
      <c r="D9470" s="95" t="s">
        <v>345</v>
      </c>
      <c r="F9470" s="96">
        <v>318182</v>
      </c>
      <c r="G9470" s="95" t="s">
        <v>345</v>
      </c>
    </row>
    <row r="9471" spans="1:7">
      <c r="A9471" s="95" t="s">
        <v>1321</v>
      </c>
      <c r="D9471" s="95" t="s">
        <v>345</v>
      </c>
      <c r="F9471" s="96">
        <v>38182</v>
      </c>
      <c r="G9471" s="95" t="s">
        <v>345</v>
      </c>
    </row>
    <row r="9472" spans="1:7">
      <c r="A9472" s="95" t="s">
        <v>1322</v>
      </c>
      <c r="D9472" s="95" t="s">
        <v>345</v>
      </c>
      <c r="F9472" s="96">
        <v>16227</v>
      </c>
      <c r="G9472" s="95" t="s">
        <v>345</v>
      </c>
    </row>
    <row r="9473" spans="1:7">
      <c r="A9473" s="95" t="s">
        <v>1323</v>
      </c>
      <c r="D9473" s="95" t="s">
        <v>345</v>
      </c>
      <c r="F9473" s="96">
        <v>10063</v>
      </c>
      <c r="G9473" s="95" t="s">
        <v>345</v>
      </c>
    </row>
    <row r="9474" spans="1:7">
      <c r="A9474" s="95" t="s">
        <v>1324</v>
      </c>
      <c r="D9474" s="95" t="s">
        <v>345</v>
      </c>
      <c r="F9474" s="96">
        <v>55863</v>
      </c>
      <c r="G9474" s="95" t="s">
        <v>345</v>
      </c>
    </row>
    <row r="9475" spans="1:7">
      <c r="A9475" s="95" t="s">
        <v>1325</v>
      </c>
      <c r="D9475" s="95" t="s">
        <v>345</v>
      </c>
      <c r="F9475" s="96">
        <v>8309</v>
      </c>
      <c r="G9475" s="95" t="s">
        <v>345</v>
      </c>
    </row>
    <row r="9476" spans="1:7">
      <c r="A9476" s="95" t="s">
        <v>1326</v>
      </c>
      <c r="D9476" s="95" t="s">
        <v>345</v>
      </c>
      <c r="F9476" s="96">
        <v>49991</v>
      </c>
      <c r="G9476" s="95" t="s">
        <v>345</v>
      </c>
    </row>
    <row r="9477" spans="1:7">
      <c r="A9477" s="95" t="s">
        <v>1327</v>
      </c>
      <c r="D9477" s="95" t="s">
        <v>345</v>
      </c>
      <c r="F9477" s="96">
        <v>43636</v>
      </c>
      <c r="G9477" s="95" t="s">
        <v>345</v>
      </c>
    </row>
    <row r="9478" spans="1:7">
      <c r="A9478" s="95" t="s">
        <v>1328</v>
      </c>
      <c r="D9478" s="95" t="s">
        <v>345</v>
      </c>
      <c r="F9478" s="96">
        <v>89091</v>
      </c>
      <c r="G9478" s="95" t="s">
        <v>345</v>
      </c>
    </row>
    <row r="9479" spans="1:7">
      <c r="A9479" s="95" t="s">
        <v>1329</v>
      </c>
      <c r="D9479" s="95" t="s">
        <v>345</v>
      </c>
      <c r="F9479" s="96">
        <v>-30636</v>
      </c>
      <c r="G9479" s="95" t="s">
        <v>345</v>
      </c>
    </row>
    <row r="9480" spans="1:7">
      <c r="A9480" s="95" t="s">
        <v>1330</v>
      </c>
      <c r="D9480" s="95" t="s">
        <v>345</v>
      </c>
      <c r="F9480" s="96">
        <v>-38618</v>
      </c>
      <c r="G9480" s="96">
        <v>21607470</v>
      </c>
    </row>
    <row r="9481" spans="1:7">
      <c r="A9481" s="95" t="s">
        <v>1335</v>
      </c>
      <c r="D9481" s="95" t="s">
        <v>345</v>
      </c>
      <c r="F9481" s="96">
        <v>318182</v>
      </c>
      <c r="G9481" s="95" t="s">
        <v>345</v>
      </c>
    </row>
    <row r="9482" spans="1:7">
      <c r="A9482" s="95" t="s">
        <v>1336</v>
      </c>
      <c r="D9482" s="95" t="s">
        <v>345</v>
      </c>
      <c r="F9482" s="96">
        <v>318182</v>
      </c>
      <c r="G9482" s="95" t="s">
        <v>345</v>
      </c>
    </row>
    <row r="9483" spans="1:7">
      <c r="A9483" s="95" t="s">
        <v>1337</v>
      </c>
      <c r="D9483" s="95" t="s">
        <v>345</v>
      </c>
      <c r="F9483" s="96">
        <v>11727</v>
      </c>
      <c r="G9483" s="95" t="s">
        <v>345</v>
      </c>
    </row>
    <row r="9484" spans="1:7">
      <c r="A9484" s="95" t="s">
        <v>1338</v>
      </c>
      <c r="D9484" s="95" t="s">
        <v>345</v>
      </c>
      <c r="F9484" s="96">
        <v>11236</v>
      </c>
      <c r="G9484" s="95" t="s">
        <v>345</v>
      </c>
    </row>
    <row r="9485" spans="1:7">
      <c r="A9485" s="95" t="s">
        <v>1339</v>
      </c>
      <c r="D9485" s="95" t="s">
        <v>345</v>
      </c>
      <c r="F9485" s="96">
        <v>9909</v>
      </c>
      <c r="G9485" s="95" t="s">
        <v>345</v>
      </c>
    </row>
    <row r="9486" spans="1:7">
      <c r="A9486" s="95" t="s">
        <v>1340</v>
      </c>
      <c r="D9486" s="95" t="s">
        <v>345</v>
      </c>
      <c r="F9486" s="96">
        <v>85454</v>
      </c>
      <c r="G9486" s="95" t="s">
        <v>345</v>
      </c>
    </row>
    <row r="9487" spans="1:7">
      <c r="A9487" s="95" t="s">
        <v>1341</v>
      </c>
      <c r="D9487" s="95" t="s">
        <v>345</v>
      </c>
      <c r="F9487" s="96">
        <v>111982</v>
      </c>
      <c r="G9487" s="95" t="s">
        <v>345</v>
      </c>
    </row>
    <row r="9488" spans="1:7">
      <c r="A9488" s="95" t="s">
        <v>1342</v>
      </c>
      <c r="D9488" s="95" t="s">
        <v>345</v>
      </c>
      <c r="F9488" s="96">
        <v>14700</v>
      </c>
      <c r="G9488" s="95" t="s">
        <v>345</v>
      </c>
    </row>
    <row r="9489" spans="1:7">
      <c r="A9489" s="95" t="s">
        <v>1343</v>
      </c>
      <c r="D9489" s="95" t="s">
        <v>345</v>
      </c>
      <c r="F9489" s="96">
        <v>12809</v>
      </c>
      <c r="G9489" s="95" t="s">
        <v>345</v>
      </c>
    </row>
    <row r="9490" spans="1:7">
      <c r="A9490" s="95" t="s">
        <v>1344</v>
      </c>
      <c r="D9490" s="95" t="s">
        <v>345</v>
      </c>
      <c r="F9490" s="96">
        <v>182364</v>
      </c>
      <c r="G9490" s="96">
        <v>22684015</v>
      </c>
    </row>
    <row r="9491" spans="1:7">
      <c r="A9491" s="95" t="s">
        <v>1348</v>
      </c>
      <c r="D9491" s="95" t="s">
        <v>345</v>
      </c>
      <c r="F9491" s="96">
        <v>16072</v>
      </c>
      <c r="G9491" s="95" t="s">
        <v>345</v>
      </c>
    </row>
    <row r="9492" spans="1:7">
      <c r="A9492" s="95" t="s">
        <v>1349</v>
      </c>
      <c r="D9492" s="95" t="s">
        <v>345</v>
      </c>
      <c r="F9492" s="96">
        <v>105454</v>
      </c>
      <c r="G9492" s="95" t="s">
        <v>345</v>
      </c>
    </row>
    <row r="9493" spans="1:7">
      <c r="A9493" s="95" t="s">
        <v>1350</v>
      </c>
      <c r="D9493" s="95" t="s">
        <v>345</v>
      </c>
      <c r="F9493" s="96">
        <v>6245</v>
      </c>
      <c r="G9493" s="95" t="s">
        <v>345</v>
      </c>
    </row>
    <row r="9494" spans="1:7">
      <c r="A9494" s="95" t="s">
        <v>1351</v>
      </c>
      <c r="D9494" s="95" t="s">
        <v>345</v>
      </c>
      <c r="F9494" s="96">
        <v>6691</v>
      </c>
      <c r="G9494" s="95" t="s">
        <v>345</v>
      </c>
    </row>
    <row r="9495" spans="1:7">
      <c r="A9495" s="95" t="s">
        <v>1352</v>
      </c>
      <c r="D9495" s="95" t="s">
        <v>345</v>
      </c>
      <c r="F9495" s="96">
        <v>33718</v>
      </c>
      <c r="G9495" s="95" t="s">
        <v>345</v>
      </c>
    </row>
    <row r="9496" spans="1:7">
      <c r="A9496" s="95" t="s">
        <v>1353</v>
      </c>
      <c r="D9496" s="95" t="s">
        <v>345</v>
      </c>
      <c r="F9496" s="96">
        <v>48500</v>
      </c>
      <c r="G9496" s="95" t="s">
        <v>345</v>
      </c>
    </row>
    <row r="9497" spans="1:7">
      <c r="A9497" s="95" t="s">
        <v>1354</v>
      </c>
      <c r="D9497" s="95" t="s">
        <v>345</v>
      </c>
      <c r="F9497" s="96">
        <v>46363</v>
      </c>
      <c r="G9497" s="95" t="s">
        <v>345</v>
      </c>
    </row>
    <row r="9498" spans="1:7">
      <c r="A9498" s="95" t="s">
        <v>1355</v>
      </c>
      <c r="D9498" s="95" t="s">
        <v>345</v>
      </c>
      <c r="F9498" s="96">
        <v>16882</v>
      </c>
      <c r="G9498" s="95" t="s">
        <v>345</v>
      </c>
    </row>
    <row r="9499" spans="1:7">
      <c r="A9499" s="95" t="s">
        <v>1356</v>
      </c>
      <c r="D9499" s="95" t="s">
        <v>345</v>
      </c>
      <c r="F9499" s="96">
        <v>203636</v>
      </c>
      <c r="G9499" s="95" t="s">
        <v>345</v>
      </c>
    </row>
    <row r="9500" spans="1:7">
      <c r="A9500" s="95" t="s">
        <v>1357</v>
      </c>
      <c r="D9500" s="95" t="s">
        <v>345</v>
      </c>
      <c r="F9500" s="96">
        <v>40409</v>
      </c>
      <c r="G9500" s="95" t="s">
        <v>345</v>
      </c>
    </row>
    <row r="9501" spans="1:7">
      <c r="A9501" s="95" t="s">
        <v>1358</v>
      </c>
      <c r="D9501" s="95" t="s">
        <v>345</v>
      </c>
      <c r="F9501" s="96">
        <v>89654</v>
      </c>
      <c r="G9501" s="95" t="s">
        <v>345</v>
      </c>
    </row>
    <row r="9502" spans="1:7">
      <c r="A9502" s="95" t="s">
        <v>1359</v>
      </c>
      <c r="D9502" s="95" t="s">
        <v>345</v>
      </c>
      <c r="F9502" s="96">
        <v>47072</v>
      </c>
      <c r="G9502" s="96">
        <v>23344711</v>
      </c>
    </row>
    <row r="9503" spans="1:7">
      <c r="A9503" s="95" t="s">
        <v>1364</v>
      </c>
      <c r="D9503" s="95" t="s">
        <v>345</v>
      </c>
      <c r="F9503" s="96">
        <v>133827</v>
      </c>
      <c r="G9503" s="95" t="s">
        <v>345</v>
      </c>
    </row>
    <row r="9504" spans="1:7">
      <c r="A9504" s="95" t="s">
        <v>1365</v>
      </c>
      <c r="D9504" s="95" t="s">
        <v>345</v>
      </c>
      <c r="F9504" s="96">
        <v>52800</v>
      </c>
      <c r="G9504" s="95" t="s">
        <v>345</v>
      </c>
    </row>
    <row r="9505" spans="1:7">
      <c r="A9505" s="95" t="s">
        <v>1366</v>
      </c>
      <c r="D9505" s="95" t="s">
        <v>345</v>
      </c>
      <c r="F9505" s="96">
        <v>173718</v>
      </c>
      <c r="G9505" s="95" t="s">
        <v>345</v>
      </c>
    </row>
    <row r="9506" spans="1:7">
      <c r="A9506" s="95" t="s">
        <v>1367</v>
      </c>
      <c r="D9506" s="95" t="s">
        <v>345</v>
      </c>
      <c r="F9506" s="96">
        <v>16009</v>
      </c>
      <c r="G9506" s="95" t="s">
        <v>345</v>
      </c>
    </row>
    <row r="9507" spans="1:7">
      <c r="A9507" s="95" t="s">
        <v>1368</v>
      </c>
      <c r="D9507" s="95" t="s">
        <v>345</v>
      </c>
      <c r="F9507" s="96">
        <v>12909</v>
      </c>
      <c r="G9507" s="95" t="s">
        <v>345</v>
      </c>
    </row>
    <row r="9508" spans="1:7">
      <c r="A9508" s="95" t="s">
        <v>1369</v>
      </c>
      <c r="D9508" s="95" t="s">
        <v>345</v>
      </c>
      <c r="F9508" s="96">
        <v>16645</v>
      </c>
      <c r="G9508" s="95" t="s">
        <v>345</v>
      </c>
    </row>
    <row r="9509" spans="1:7">
      <c r="A9509" s="95" t="s">
        <v>1370</v>
      </c>
      <c r="D9509" s="95" t="s">
        <v>345</v>
      </c>
      <c r="F9509" s="96">
        <v>15545</v>
      </c>
      <c r="G9509" s="96">
        <v>23766164</v>
      </c>
    </row>
    <row r="9510" spans="1:7">
      <c r="A9510" s="95" t="s">
        <v>1380</v>
      </c>
      <c r="D9510" s="95" t="s">
        <v>345</v>
      </c>
      <c r="F9510" s="96">
        <v>63909</v>
      </c>
      <c r="G9510" s="95" t="s">
        <v>345</v>
      </c>
    </row>
    <row r="9511" spans="1:7">
      <c r="A9511" s="95" t="s">
        <v>1381</v>
      </c>
      <c r="D9511" s="95" t="s">
        <v>345</v>
      </c>
      <c r="F9511" s="96">
        <v>15545</v>
      </c>
      <c r="G9511" s="95" t="s">
        <v>345</v>
      </c>
    </row>
    <row r="9512" spans="1:7">
      <c r="A9512" s="95" t="s">
        <v>1382</v>
      </c>
      <c r="D9512" s="95" t="s">
        <v>345</v>
      </c>
      <c r="F9512" s="96">
        <v>30909</v>
      </c>
      <c r="G9512" s="95" t="s">
        <v>345</v>
      </c>
    </row>
    <row r="9513" spans="1:7">
      <c r="A9513" s="95" t="s">
        <v>1383</v>
      </c>
      <c r="D9513" s="95" t="s">
        <v>345</v>
      </c>
      <c r="F9513" s="96">
        <v>47808</v>
      </c>
      <c r="G9513" s="95" t="s">
        <v>345</v>
      </c>
    </row>
    <row r="9514" spans="1:7">
      <c r="A9514" s="95" t="s">
        <v>1384</v>
      </c>
      <c r="D9514" s="95" t="s">
        <v>345</v>
      </c>
      <c r="F9514" s="96">
        <v>13454</v>
      </c>
      <c r="G9514" s="95" t="s">
        <v>345</v>
      </c>
    </row>
    <row r="9515" spans="1:7">
      <c r="A9515" s="95" t="s">
        <v>1385</v>
      </c>
      <c r="D9515" s="95" t="s">
        <v>345</v>
      </c>
      <c r="F9515" s="96">
        <v>8509</v>
      </c>
      <c r="G9515" s="95" t="s">
        <v>345</v>
      </c>
    </row>
    <row r="9516" spans="1:7">
      <c r="A9516" s="95" t="s">
        <v>1386</v>
      </c>
      <c r="D9516" s="95" t="s">
        <v>345</v>
      </c>
      <c r="F9516" s="96">
        <v>59091</v>
      </c>
      <c r="G9516" s="95" t="s">
        <v>345</v>
      </c>
    </row>
    <row r="9517" spans="1:7">
      <c r="A9517" s="95" t="s">
        <v>1387</v>
      </c>
      <c r="D9517" s="95" t="s">
        <v>345</v>
      </c>
      <c r="F9517" s="96">
        <v>69418</v>
      </c>
      <c r="G9517" s="95" t="s">
        <v>345</v>
      </c>
    </row>
    <row r="9518" spans="1:7">
      <c r="A9518" s="95" t="s">
        <v>1388</v>
      </c>
      <c r="D9518" s="95" t="s">
        <v>345</v>
      </c>
      <c r="F9518" s="96">
        <v>26654</v>
      </c>
      <c r="G9518" s="95" t="s">
        <v>345</v>
      </c>
    </row>
    <row r="9519" spans="1:7">
      <c r="A9519" s="95" t="s">
        <v>1389</v>
      </c>
      <c r="D9519" s="95" t="s">
        <v>345</v>
      </c>
      <c r="F9519" s="96">
        <v>7618</v>
      </c>
      <c r="G9519" s="95" t="s">
        <v>345</v>
      </c>
    </row>
    <row r="9520" spans="1:7">
      <c r="A9520" s="95" t="s">
        <v>1390</v>
      </c>
      <c r="D9520" s="95" t="s">
        <v>345</v>
      </c>
      <c r="F9520" s="96">
        <v>30909</v>
      </c>
      <c r="G9520" s="95" t="s">
        <v>345</v>
      </c>
    </row>
    <row r="9521" spans="1:7">
      <c r="A9521" s="95" t="s">
        <v>1391</v>
      </c>
      <c r="D9521" s="95" t="s">
        <v>345</v>
      </c>
      <c r="F9521" s="96">
        <v>62636</v>
      </c>
      <c r="G9521" s="95" t="s">
        <v>345</v>
      </c>
    </row>
    <row r="9522" spans="1:7">
      <c r="A9522" s="95" t="s">
        <v>1393</v>
      </c>
      <c r="D9522" s="95" t="s">
        <v>345</v>
      </c>
      <c r="F9522" s="96">
        <v>93864</v>
      </c>
      <c r="G9522" s="95" t="s">
        <v>345</v>
      </c>
    </row>
    <row r="9523" spans="1:7">
      <c r="A9523" s="95" t="s">
        <v>1395</v>
      </c>
      <c r="D9523" s="95" t="s">
        <v>345</v>
      </c>
      <c r="F9523" s="96">
        <v>6863</v>
      </c>
      <c r="G9523" s="96">
        <v>24303351</v>
      </c>
    </row>
    <row r="9524" spans="1:7">
      <c r="A9524" s="95" t="s">
        <v>1398</v>
      </c>
      <c r="D9524" s="95" t="s">
        <v>345</v>
      </c>
      <c r="F9524" s="96">
        <v>5455</v>
      </c>
      <c r="G9524" s="96">
        <v>24308806</v>
      </c>
    </row>
    <row r="9525" spans="1:7">
      <c r="A9525" s="95" t="s">
        <v>1410</v>
      </c>
      <c r="D9525" s="95" t="s">
        <v>345</v>
      </c>
      <c r="F9525" s="96">
        <v>479200</v>
      </c>
      <c r="G9525" s="96">
        <v>24788006</v>
      </c>
    </row>
    <row r="9526" spans="1:7">
      <c r="A9526" s="95" t="s">
        <v>1416</v>
      </c>
      <c r="D9526" s="95" t="s">
        <v>345</v>
      </c>
      <c r="F9526" s="96">
        <v>83500</v>
      </c>
      <c r="G9526" s="95" t="s">
        <v>345</v>
      </c>
    </row>
    <row r="9527" spans="1:7">
      <c r="A9527" s="95" t="s">
        <v>1417</v>
      </c>
      <c r="D9527" s="95" t="s">
        <v>345</v>
      </c>
      <c r="F9527" s="96">
        <v>11236</v>
      </c>
      <c r="G9527" s="95" t="s">
        <v>345</v>
      </c>
    </row>
    <row r="9528" spans="1:7">
      <c r="A9528" s="95" t="s">
        <v>1418</v>
      </c>
      <c r="D9528" s="95" t="s">
        <v>345</v>
      </c>
      <c r="F9528" s="96">
        <v>15091</v>
      </c>
      <c r="G9528" s="95" t="s">
        <v>345</v>
      </c>
    </row>
    <row r="9529" spans="1:7">
      <c r="A9529" s="95" t="s">
        <v>1419</v>
      </c>
      <c r="D9529" s="95" t="s">
        <v>345</v>
      </c>
      <c r="F9529" s="96">
        <v>15091</v>
      </c>
      <c r="G9529" s="95" t="s">
        <v>345</v>
      </c>
    </row>
    <row r="9530" spans="1:7">
      <c r="A9530" s="95" t="s">
        <v>1420</v>
      </c>
      <c r="D9530" s="95" t="s">
        <v>345</v>
      </c>
      <c r="F9530" s="96">
        <v>14091</v>
      </c>
      <c r="G9530" s="95" t="s">
        <v>345</v>
      </c>
    </row>
    <row r="9531" spans="1:7">
      <c r="A9531" s="95" t="s">
        <v>1421</v>
      </c>
      <c r="D9531" s="95" t="s">
        <v>345</v>
      </c>
      <c r="F9531" s="96">
        <v>17272</v>
      </c>
      <c r="G9531" s="95" t="s">
        <v>345</v>
      </c>
    </row>
    <row r="9532" spans="1:7">
      <c r="A9532" s="95" t="s">
        <v>1422</v>
      </c>
      <c r="D9532" s="95" t="s">
        <v>345</v>
      </c>
      <c r="F9532" s="96">
        <v>16527</v>
      </c>
      <c r="G9532" s="95" t="s">
        <v>345</v>
      </c>
    </row>
    <row r="9533" spans="1:7">
      <c r="A9533" s="95" t="s">
        <v>1423</v>
      </c>
      <c r="D9533" s="95" t="s">
        <v>345</v>
      </c>
      <c r="F9533" s="96">
        <v>32727</v>
      </c>
      <c r="G9533" s="95" t="s">
        <v>345</v>
      </c>
    </row>
    <row r="9534" spans="1:7">
      <c r="A9534" s="95" t="s">
        <v>1424</v>
      </c>
      <c r="D9534" s="95" t="s">
        <v>345</v>
      </c>
      <c r="F9534" s="96">
        <v>26873</v>
      </c>
      <c r="G9534" s="95" t="s">
        <v>345</v>
      </c>
    </row>
    <row r="9535" spans="1:7">
      <c r="A9535" s="95" t="s">
        <v>1425</v>
      </c>
      <c r="D9535" s="95" t="s">
        <v>345</v>
      </c>
      <c r="F9535" s="96">
        <v>5672</v>
      </c>
      <c r="G9535" s="95" t="s">
        <v>345</v>
      </c>
    </row>
    <row r="9536" spans="1:7">
      <c r="A9536" s="95" t="s">
        <v>1426</v>
      </c>
      <c r="D9536" s="95" t="s">
        <v>345</v>
      </c>
      <c r="F9536" s="96">
        <v>54545</v>
      </c>
      <c r="G9536" s="95" t="s">
        <v>345</v>
      </c>
    </row>
    <row r="9537" spans="1:7">
      <c r="A9537" s="95" t="s">
        <v>1427</v>
      </c>
      <c r="D9537" s="95" t="s">
        <v>345</v>
      </c>
      <c r="F9537" s="96">
        <v>50000</v>
      </c>
      <c r="G9537" s="95" t="s">
        <v>345</v>
      </c>
    </row>
    <row r="9538" spans="1:7">
      <c r="A9538" s="95" t="s">
        <v>1428</v>
      </c>
      <c r="D9538" s="95" t="s">
        <v>345</v>
      </c>
      <c r="F9538" s="96">
        <v>17100</v>
      </c>
      <c r="G9538" s="95" t="s">
        <v>345</v>
      </c>
    </row>
    <row r="9539" spans="1:7">
      <c r="A9539" s="95" t="s">
        <v>1429</v>
      </c>
      <c r="D9539" s="95" t="s">
        <v>345</v>
      </c>
      <c r="F9539" s="96">
        <v>7891</v>
      </c>
      <c r="G9539" s="95" t="s">
        <v>345</v>
      </c>
    </row>
    <row r="9540" spans="1:7">
      <c r="A9540" s="95" t="s">
        <v>1430</v>
      </c>
      <c r="D9540" s="95" t="s">
        <v>345</v>
      </c>
      <c r="F9540" s="96">
        <v>5518</v>
      </c>
      <c r="G9540" s="95" t="s">
        <v>345</v>
      </c>
    </row>
    <row r="9541" spans="1:7">
      <c r="A9541" s="95" t="s">
        <v>1431</v>
      </c>
      <c r="D9541" s="95" t="s">
        <v>345</v>
      </c>
      <c r="F9541" s="96">
        <v>31818</v>
      </c>
      <c r="G9541" s="95" t="s">
        <v>345</v>
      </c>
    </row>
    <row r="9542" spans="1:7">
      <c r="A9542" s="95" t="s">
        <v>1432</v>
      </c>
      <c r="D9542" s="95" t="s">
        <v>345</v>
      </c>
      <c r="F9542" s="96">
        <v>51636</v>
      </c>
      <c r="G9542" s="95" t="s">
        <v>345</v>
      </c>
    </row>
    <row r="9543" spans="1:7">
      <c r="A9543" s="95" t="s">
        <v>1433</v>
      </c>
      <c r="D9543" s="95" t="s">
        <v>345</v>
      </c>
      <c r="F9543" s="96">
        <v>119563</v>
      </c>
      <c r="G9543" s="95" t="s">
        <v>345</v>
      </c>
    </row>
    <row r="9544" spans="1:7">
      <c r="A9544" s="95" t="s">
        <v>1434</v>
      </c>
      <c r="D9544" s="95" t="s">
        <v>345</v>
      </c>
      <c r="F9544" s="96">
        <v>126145</v>
      </c>
      <c r="G9544" s="95" t="s">
        <v>345</v>
      </c>
    </row>
    <row r="9545" spans="1:7">
      <c r="A9545" s="95" t="s">
        <v>1435</v>
      </c>
      <c r="D9545" s="95" t="s">
        <v>345</v>
      </c>
      <c r="F9545" s="96">
        <v>32727</v>
      </c>
      <c r="G9545" s="95" t="s">
        <v>345</v>
      </c>
    </row>
    <row r="9546" spans="1:7">
      <c r="A9546" s="95" t="s">
        <v>1436</v>
      </c>
      <c r="D9546" s="95" t="s">
        <v>345</v>
      </c>
      <c r="F9546" s="96">
        <v>122527</v>
      </c>
      <c r="G9546" s="95" t="s">
        <v>345</v>
      </c>
    </row>
    <row r="9547" spans="1:7">
      <c r="A9547" s="95" t="s">
        <v>1437</v>
      </c>
      <c r="D9547" s="95" t="s">
        <v>345</v>
      </c>
      <c r="F9547" s="96">
        <v>54218</v>
      </c>
      <c r="G9547" s="95" t="s">
        <v>345</v>
      </c>
    </row>
    <row r="9548" spans="1:7">
      <c r="A9548" s="95" t="s">
        <v>1440</v>
      </c>
      <c r="D9548" s="95" t="s">
        <v>345</v>
      </c>
      <c r="F9548" s="96">
        <v>-47808</v>
      </c>
      <c r="G9548" s="96">
        <v>25651966</v>
      </c>
    </row>
    <row r="9549" spans="1:7">
      <c r="A9549" s="95" t="s">
        <v>1447</v>
      </c>
      <c r="D9549" s="95" t="s">
        <v>345</v>
      </c>
      <c r="F9549" s="96">
        <v>100545</v>
      </c>
      <c r="G9549" s="95" t="s">
        <v>345</v>
      </c>
    </row>
    <row r="9550" spans="1:7">
      <c r="A9550" s="95" t="s">
        <v>1448</v>
      </c>
      <c r="D9550" s="95" t="s">
        <v>345</v>
      </c>
      <c r="F9550" s="96">
        <v>60909</v>
      </c>
      <c r="G9550" s="95" t="s">
        <v>345</v>
      </c>
    </row>
    <row r="9551" spans="1:7">
      <c r="A9551" s="95" t="s">
        <v>1449</v>
      </c>
      <c r="D9551" s="95" t="s">
        <v>345</v>
      </c>
      <c r="F9551" s="96">
        <v>41854</v>
      </c>
      <c r="G9551" s="95" t="s">
        <v>345</v>
      </c>
    </row>
    <row r="9552" spans="1:7">
      <c r="A9552" s="95" t="s">
        <v>1450</v>
      </c>
      <c r="D9552" s="95" t="s">
        <v>345</v>
      </c>
      <c r="F9552" s="96">
        <v>288000</v>
      </c>
      <c r="G9552" s="95" t="s">
        <v>345</v>
      </c>
    </row>
    <row r="9553" spans="1:7">
      <c r="A9553" s="95" t="s">
        <v>1451</v>
      </c>
      <c r="D9553" s="95" t="s">
        <v>345</v>
      </c>
      <c r="F9553" s="96">
        <v>73491</v>
      </c>
      <c r="G9553" s="95" t="s">
        <v>345</v>
      </c>
    </row>
    <row r="9554" spans="1:7">
      <c r="A9554" s="95" t="s">
        <v>1452</v>
      </c>
      <c r="D9554" s="95" t="s">
        <v>345</v>
      </c>
      <c r="F9554" s="96">
        <v>133827</v>
      </c>
      <c r="G9554" s="95" t="s">
        <v>345</v>
      </c>
    </row>
    <row r="9555" spans="1:7">
      <c r="A9555" s="95" t="s">
        <v>1453</v>
      </c>
      <c r="D9555" s="95" t="s">
        <v>345</v>
      </c>
      <c r="F9555" s="96">
        <v>4336</v>
      </c>
      <c r="G9555" s="95" t="s">
        <v>345</v>
      </c>
    </row>
    <row r="9556" spans="1:7">
      <c r="A9556" s="95" t="s">
        <v>1454</v>
      </c>
      <c r="D9556" s="95" t="s">
        <v>345</v>
      </c>
      <c r="F9556" s="96">
        <v>47418</v>
      </c>
      <c r="G9556" s="95" t="s">
        <v>345</v>
      </c>
    </row>
    <row r="9557" spans="1:7">
      <c r="A9557" s="95" t="s">
        <v>1455</v>
      </c>
      <c r="D9557" s="95" t="s">
        <v>345</v>
      </c>
      <c r="F9557" s="96">
        <v>7782</v>
      </c>
      <c r="G9557" s="95" t="s">
        <v>345</v>
      </c>
    </row>
    <row r="9558" spans="1:7">
      <c r="A9558" s="95" t="s">
        <v>1456</v>
      </c>
      <c r="D9558" s="95" t="s">
        <v>345</v>
      </c>
      <c r="F9558" s="96">
        <v>62345</v>
      </c>
      <c r="G9558" s="96">
        <v>26472473</v>
      </c>
    </row>
    <row r="9559" spans="1:7">
      <c r="A9559" s="95" t="s">
        <v>1459</v>
      </c>
      <c r="D9559" s="95" t="s">
        <v>345</v>
      </c>
      <c r="F9559" s="96">
        <v>38091</v>
      </c>
      <c r="G9559" s="95" t="s">
        <v>345</v>
      </c>
    </row>
    <row r="9560" spans="1:7">
      <c r="A9560" s="95" t="s">
        <v>1460</v>
      </c>
      <c r="D9560" s="95" t="s">
        <v>345</v>
      </c>
      <c r="F9560" s="96">
        <v>30909</v>
      </c>
      <c r="G9560" s="95" t="s">
        <v>345</v>
      </c>
    </row>
    <row r="9561" spans="1:7">
      <c r="A9561" s="95" t="s">
        <v>1461</v>
      </c>
      <c r="D9561" s="95" t="s">
        <v>345</v>
      </c>
      <c r="F9561" s="96">
        <v>12127</v>
      </c>
      <c r="G9561" s="95" t="s">
        <v>345</v>
      </c>
    </row>
    <row r="9562" spans="1:7">
      <c r="A9562" s="95" t="s">
        <v>1462</v>
      </c>
      <c r="D9562" s="95" t="s">
        <v>345</v>
      </c>
      <c r="F9562" s="96">
        <v>130000</v>
      </c>
      <c r="G9562" s="96">
        <v>26683600</v>
      </c>
    </row>
    <row r="9563" spans="1:7">
      <c r="A9563" s="95" t="s">
        <v>1466</v>
      </c>
      <c r="D9563" s="95" t="s">
        <v>345</v>
      </c>
      <c r="F9563" s="96">
        <v>15145</v>
      </c>
      <c r="G9563" s="95" t="s">
        <v>345</v>
      </c>
    </row>
    <row r="9564" spans="1:7">
      <c r="A9564" s="95" t="s">
        <v>1467</v>
      </c>
      <c r="D9564" s="95" t="s">
        <v>345</v>
      </c>
      <c r="F9564" s="96">
        <v>72727</v>
      </c>
      <c r="G9564" s="95" t="s">
        <v>345</v>
      </c>
    </row>
    <row r="9565" spans="1:7">
      <c r="A9565" s="95" t="s">
        <v>1468</v>
      </c>
      <c r="D9565" s="95" t="s">
        <v>345</v>
      </c>
      <c r="F9565" s="96">
        <v>72727</v>
      </c>
      <c r="G9565" s="95" t="s">
        <v>345</v>
      </c>
    </row>
    <row r="9566" spans="1:7">
      <c r="A9566" s="95" t="s">
        <v>1469</v>
      </c>
      <c r="D9566" s="95" t="s">
        <v>345</v>
      </c>
      <c r="F9566" s="96">
        <v>72727</v>
      </c>
      <c r="G9566" s="95" t="s">
        <v>345</v>
      </c>
    </row>
    <row r="9567" spans="1:7">
      <c r="A9567" s="95" t="s">
        <v>1470</v>
      </c>
      <c r="D9567" s="95" t="s">
        <v>345</v>
      </c>
      <c r="F9567" s="96">
        <v>29063</v>
      </c>
      <c r="G9567" s="95" t="s">
        <v>345</v>
      </c>
    </row>
    <row r="9568" spans="1:7">
      <c r="A9568" s="95" t="s">
        <v>1471</v>
      </c>
      <c r="D9568" s="95" t="s">
        <v>345</v>
      </c>
      <c r="F9568" s="96">
        <v>100909</v>
      </c>
      <c r="G9568" s="95" t="s">
        <v>345</v>
      </c>
    </row>
    <row r="9569" spans="1:7">
      <c r="A9569" s="95" t="s">
        <v>1472</v>
      </c>
      <c r="D9569" s="95" t="s">
        <v>345</v>
      </c>
      <c r="F9569" s="96">
        <v>772909</v>
      </c>
      <c r="G9569" s="95" t="s">
        <v>345</v>
      </c>
    </row>
    <row r="9570" spans="1:7">
      <c r="A9570" s="95" t="s">
        <v>1473</v>
      </c>
      <c r="D9570" s="95" t="s">
        <v>345</v>
      </c>
      <c r="F9570" s="96">
        <v>20872</v>
      </c>
      <c r="G9570" s="95" t="s">
        <v>345</v>
      </c>
    </row>
    <row r="9571" spans="1:7">
      <c r="A9571" s="95" t="s">
        <v>1474</v>
      </c>
      <c r="D9571" s="95" t="s">
        <v>345</v>
      </c>
      <c r="F9571" s="96">
        <v>76636</v>
      </c>
      <c r="G9571" s="95" t="s">
        <v>345</v>
      </c>
    </row>
    <row r="9572" spans="1:7">
      <c r="A9572" s="95" t="s">
        <v>1475</v>
      </c>
      <c r="D9572" s="95" t="s">
        <v>345</v>
      </c>
      <c r="F9572" s="96">
        <v>107127</v>
      </c>
      <c r="G9572" s="95" t="s">
        <v>345</v>
      </c>
    </row>
    <row r="9573" spans="1:7">
      <c r="A9573" s="95" t="s">
        <v>1476</v>
      </c>
      <c r="D9573" s="95" t="s">
        <v>345</v>
      </c>
      <c r="F9573" s="96">
        <v>51054</v>
      </c>
      <c r="G9573" s="96">
        <v>28075496</v>
      </c>
    </row>
    <row r="9574" spans="1:7">
      <c r="A9574" s="95" t="s">
        <v>1480</v>
      </c>
      <c r="D9574" s="95" t="s">
        <v>345</v>
      </c>
      <c r="F9574" s="96">
        <v>43636</v>
      </c>
      <c r="G9574" s="95" t="s">
        <v>345</v>
      </c>
    </row>
    <row r="9575" spans="1:7">
      <c r="A9575" s="95" t="s">
        <v>1481</v>
      </c>
      <c r="D9575" s="95" t="s">
        <v>345</v>
      </c>
      <c r="F9575" s="96">
        <v>34237</v>
      </c>
      <c r="G9575" s="95" t="s">
        <v>345</v>
      </c>
    </row>
    <row r="9576" spans="1:7">
      <c r="A9576" s="95" t="s">
        <v>1482</v>
      </c>
      <c r="D9576" s="95" t="s">
        <v>345</v>
      </c>
      <c r="F9576" s="96">
        <v>51245</v>
      </c>
      <c r="G9576" s="96">
        <v>28204614</v>
      </c>
    </row>
    <row r="9577" spans="1:7">
      <c r="A9577" s="95" t="s">
        <v>1488</v>
      </c>
      <c r="D9577" s="95" t="s">
        <v>345</v>
      </c>
      <c r="F9577" s="96">
        <v>6300</v>
      </c>
      <c r="G9577" s="95" t="s">
        <v>345</v>
      </c>
    </row>
    <row r="9578" spans="1:7">
      <c r="A9578" s="95" t="s">
        <v>1489</v>
      </c>
      <c r="D9578" s="95" t="s">
        <v>345</v>
      </c>
      <c r="F9578" s="96">
        <v>30909</v>
      </c>
      <c r="G9578" s="95" t="s">
        <v>345</v>
      </c>
    </row>
    <row r="9579" spans="1:7">
      <c r="A9579" s="95" t="s">
        <v>1490</v>
      </c>
      <c r="D9579" s="95" t="s">
        <v>345</v>
      </c>
      <c r="F9579" s="96">
        <v>59091</v>
      </c>
      <c r="G9579" s="95" t="s">
        <v>345</v>
      </c>
    </row>
    <row r="9580" spans="1:7">
      <c r="A9580" s="95" t="s">
        <v>1491</v>
      </c>
      <c r="D9580" s="95" t="s">
        <v>345</v>
      </c>
      <c r="F9580" s="96">
        <v>4245</v>
      </c>
      <c r="G9580" s="95" t="s">
        <v>345</v>
      </c>
    </row>
    <row r="9581" spans="1:7">
      <c r="A9581" s="95" t="s">
        <v>1492</v>
      </c>
      <c r="D9581" s="95" t="s">
        <v>345</v>
      </c>
      <c r="F9581" s="96">
        <v>30909</v>
      </c>
      <c r="G9581" s="95" t="s">
        <v>345</v>
      </c>
    </row>
    <row r="9582" spans="1:7">
      <c r="A9582" s="95" t="s">
        <v>1493</v>
      </c>
      <c r="D9582" s="95" t="s">
        <v>345</v>
      </c>
      <c r="F9582" s="96">
        <v>71373</v>
      </c>
      <c r="G9582" s="95" t="s">
        <v>345</v>
      </c>
    </row>
    <row r="9583" spans="1:7">
      <c r="A9583" s="95" t="s">
        <v>1494</v>
      </c>
      <c r="D9583" s="95" t="s">
        <v>345</v>
      </c>
      <c r="F9583" s="96">
        <v>72727</v>
      </c>
      <c r="G9583" s="95" t="s">
        <v>345</v>
      </c>
    </row>
    <row r="9584" spans="1:7">
      <c r="A9584" s="95" t="s">
        <v>1495</v>
      </c>
      <c r="D9584" s="95" t="s">
        <v>345</v>
      </c>
      <c r="F9584" s="96">
        <v>72727</v>
      </c>
      <c r="G9584" s="95" t="s">
        <v>345</v>
      </c>
    </row>
    <row r="9585" spans="1:7">
      <c r="A9585" s="95" t="s">
        <v>1496</v>
      </c>
      <c r="D9585" s="95" t="s">
        <v>345</v>
      </c>
      <c r="F9585" s="96">
        <v>62636</v>
      </c>
      <c r="G9585" s="95" t="s">
        <v>345</v>
      </c>
    </row>
    <row r="9586" spans="1:7">
      <c r="A9586" s="95" t="s">
        <v>1497</v>
      </c>
      <c r="D9586" s="95" t="s">
        <v>345</v>
      </c>
      <c r="F9586" s="96">
        <v>62636</v>
      </c>
      <c r="G9586" s="95" t="s">
        <v>345</v>
      </c>
    </row>
    <row r="9587" spans="1:7">
      <c r="A9587" s="95" t="s">
        <v>1498</v>
      </c>
      <c r="D9587" s="95" t="s">
        <v>345</v>
      </c>
      <c r="F9587" s="96">
        <v>62636</v>
      </c>
      <c r="G9587" s="95" t="s">
        <v>345</v>
      </c>
    </row>
    <row r="9588" spans="1:7">
      <c r="A9588" s="95" t="s">
        <v>1499</v>
      </c>
      <c r="D9588" s="95" t="s">
        <v>345</v>
      </c>
      <c r="F9588" s="96">
        <v>45454</v>
      </c>
      <c r="G9588" s="95" t="s">
        <v>345</v>
      </c>
    </row>
    <row r="9589" spans="1:7">
      <c r="A9589" s="95" t="s">
        <v>1500</v>
      </c>
      <c r="D9589" s="95" t="s">
        <v>345</v>
      </c>
      <c r="F9589" s="96">
        <v>30909</v>
      </c>
      <c r="G9589" s="95" t="s">
        <v>345</v>
      </c>
    </row>
    <row r="9590" spans="1:7">
      <c r="A9590" s="95" t="s">
        <v>1501</v>
      </c>
      <c r="D9590" s="95" t="s">
        <v>345</v>
      </c>
      <c r="F9590" s="96">
        <v>142527</v>
      </c>
      <c r="G9590" s="95" t="s">
        <v>345</v>
      </c>
    </row>
    <row r="9591" spans="1:7">
      <c r="A9591" s="95" t="s">
        <v>1502</v>
      </c>
      <c r="D9591" s="95" t="s">
        <v>345</v>
      </c>
      <c r="F9591" s="96">
        <v>67437</v>
      </c>
      <c r="G9591" s="95" t="s">
        <v>345</v>
      </c>
    </row>
    <row r="9592" spans="1:7">
      <c r="A9592" s="95" t="s">
        <v>1503</v>
      </c>
      <c r="D9592" s="95" t="s">
        <v>345</v>
      </c>
      <c r="F9592" s="96">
        <v>-17182</v>
      </c>
      <c r="G9592" s="96">
        <v>29009948</v>
      </c>
    </row>
    <row r="9593" spans="1:7">
      <c r="A9593" s="95" t="s">
        <v>1513</v>
      </c>
      <c r="D9593" s="95" t="s">
        <v>345</v>
      </c>
      <c r="F9593" s="96">
        <v>71727</v>
      </c>
      <c r="G9593" s="95" t="s">
        <v>345</v>
      </c>
    </row>
    <row r="9594" spans="1:7">
      <c r="A9594" s="95" t="s">
        <v>1514</v>
      </c>
      <c r="D9594" s="95" t="s">
        <v>345</v>
      </c>
      <c r="F9594" s="96">
        <v>31482</v>
      </c>
      <c r="G9594" s="95" t="s">
        <v>345</v>
      </c>
    </row>
    <row r="9595" spans="1:7">
      <c r="A9595" s="95" t="s">
        <v>1515</v>
      </c>
      <c r="D9595" s="95" t="s">
        <v>345</v>
      </c>
      <c r="F9595" s="96">
        <v>28182</v>
      </c>
      <c r="G9595" s="95" t="s">
        <v>345</v>
      </c>
    </row>
    <row r="9596" spans="1:7">
      <c r="A9596" s="95" t="s">
        <v>1516</v>
      </c>
      <c r="D9596" s="95" t="s">
        <v>345</v>
      </c>
      <c r="F9596" s="96">
        <v>14700</v>
      </c>
      <c r="G9596" s="95" t="s">
        <v>345</v>
      </c>
    </row>
    <row r="9597" spans="1:7">
      <c r="A9597" s="95" t="s">
        <v>1517</v>
      </c>
      <c r="D9597" s="95" t="s">
        <v>345</v>
      </c>
      <c r="F9597" s="96">
        <v>183055</v>
      </c>
      <c r="G9597" s="95" t="s">
        <v>345</v>
      </c>
    </row>
    <row r="9598" spans="1:7">
      <c r="A9598" s="95" t="s">
        <v>1518</v>
      </c>
      <c r="D9598" s="95" t="s">
        <v>345</v>
      </c>
      <c r="F9598" s="96">
        <v>11936</v>
      </c>
      <c r="G9598" s="95" t="s">
        <v>345</v>
      </c>
    </row>
    <row r="9599" spans="1:7">
      <c r="A9599" s="95" t="s">
        <v>1519</v>
      </c>
      <c r="D9599" s="95" t="s">
        <v>345</v>
      </c>
      <c r="F9599" s="96">
        <v>25445</v>
      </c>
      <c r="G9599" s="95" t="s">
        <v>345</v>
      </c>
    </row>
    <row r="9600" spans="1:7">
      <c r="A9600" s="95" t="s">
        <v>1520</v>
      </c>
      <c r="D9600" s="95" t="s">
        <v>345</v>
      </c>
      <c r="F9600" s="96">
        <v>-142527</v>
      </c>
      <c r="G9600" s="95" t="s">
        <v>345</v>
      </c>
    </row>
    <row r="9601" spans="1:7">
      <c r="A9601" s="95" t="s">
        <v>1524</v>
      </c>
      <c r="D9601" s="95" t="s">
        <v>345</v>
      </c>
      <c r="F9601" s="96">
        <v>60909</v>
      </c>
      <c r="G9601" s="96">
        <v>29294857</v>
      </c>
    </row>
    <row r="9602" spans="1:7">
      <c r="A9602" s="95" t="s">
        <v>1525</v>
      </c>
      <c r="D9602" s="95" t="s">
        <v>345</v>
      </c>
      <c r="F9602" s="96">
        <v>31818</v>
      </c>
      <c r="G9602" s="95" t="s">
        <v>345</v>
      </c>
    </row>
    <row r="9603" spans="1:7">
      <c r="A9603" s="95" t="s">
        <v>1526</v>
      </c>
      <c r="D9603" s="95" t="s">
        <v>345</v>
      </c>
      <c r="F9603" s="96">
        <v>13636</v>
      </c>
      <c r="G9603" s="95" t="s">
        <v>345</v>
      </c>
    </row>
    <row r="9604" spans="1:7">
      <c r="A9604" s="95" t="s">
        <v>1527</v>
      </c>
      <c r="D9604" s="95" t="s">
        <v>345</v>
      </c>
      <c r="F9604" s="96">
        <v>31818</v>
      </c>
      <c r="G9604" s="95" t="s">
        <v>345</v>
      </c>
    </row>
    <row r="9605" spans="1:7">
      <c r="A9605" s="95" t="s">
        <v>1528</v>
      </c>
      <c r="D9605" s="95" t="s">
        <v>345</v>
      </c>
      <c r="F9605" s="96">
        <v>1157391</v>
      </c>
      <c r="G9605" s="95" t="s">
        <v>345</v>
      </c>
    </row>
    <row r="9606" spans="1:7">
      <c r="A9606" s="95" t="s">
        <v>1529</v>
      </c>
      <c r="D9606" s="95" t="s">
        <v>345</v>
      </c>
      <c r="F9606" s="96">
        <v>60027</v>
      </c>
      <c r="G9606" s="95" t="s">
        <v>345</v>
      </c>
    </row>
    <row r="9607" spans="1:7">
      <c r="A9607" s="95" t="s">
        <v>1530</v>
      </c>
      <c r="D9607" s="95" t="s">
        <v>345</v>
      </c>
      <c r="F9607" s="96">
        <v>94363</v>
      </c>
      <c r="G9607" s="95" t="s">
        <v>345</v>
      </c>
    </row>
    <row r="9608" spans="1:7">
      <c r="A9608" s="95" t="s">
        <v>1531</v>
      </c>
      <c r="D9608" s="95" t="s">
        <v>345</v>
      </c>
      <c r="F9608" s="96">
        <v>218500</v>
      </c>
      <c r="G9608" s="95" t="s">
        <v>345</v>
      </c>
    </row>
    <row r="9609" spans="1:7">
      <c r="A9609" s="95" t="s">
        <v>1532</v>
      </c>
      <c r="D9609" s="95" t="s">
        <v>345</v>
      </c>
      <c r="F9609" s="96">
        <v>59591</v>
      </c>
      <c r="G9609" s="95" t="s">
        <v>345</v>
      </c>
    </row>
    <row r="9610" spans="1:7">
      <c r="A9610" s="95" t="s">
        <v>1533</v>
      </c>
      <c r="D9610" s="95" t="s">
        <v>345</v>
      </c>
      <c r="F9610" s="96">
        <v>218872</v>
      </c>
      <c r="G9610" s="96">
        <v>31180873</v>
      </c>
    </row>
    <row r="9611" spans="1:7">
      <c r="A9611" s="95" t="s">
        <v>1545</v>
      </c>
      <c r="D9611" s="95" t="s">
        <v>345</v>
      </c>
      <c r="F9611" s="96">
        <v>197273</v>
      </c>
      <c r="G9611" s="95" t="s">
        <v>345</v>
      </c>
    </row>
    <row r="9612" spans="1:7">
      <c r="A9612" s="95" t="s">
        <v>1546</v>
      </c>
      <c r="D9612" s="95" t="s">
        <v>345</v>
      </c>
      <c r="F9612" s="96">
        <v>96363</v>
      </c>
      <c r="G9612" s="95" t="s">
        <v>345</v>
      </c>
    </row>
    <row r="9613" spans="1:7">
      <c r="A9613" s="95" t="s">
        <v>1547</v>
      </c>
      <c r="D9613" s="95" t="s">
        <v>345</v>
      </c>
      <c r="F9613" s="96">
        <v>30909</v>
      </c>
      <c r="G9613" s="95" t="s">
        <v>345</v>
      </c>
    </row>
    <row r="9614" spans="1:7">
      <c r="A9614" s="95" t="s">
        <v>1548</v>
      </c>
      <c r="D9614" s="95" t="s">
        <v>345</v>
      </c>
      <c r="F9614" s="96">
        <v>193336</v>
      </c>
      <c r="G9614" s="95" t="s">
        <v>345</v>
      </c>
    </row>
    <row r="9615" spans="1:7">
      <c r="A9615" s="95" t="s">
        <v>1549</v>
      </c>
      <c r="D9615" s="95" t="s">
        <v>345</v>
      </c>
      <c r="F9615" s="96">
        <v>6872</v>
      </c>
      <c r="G9615" s="95" t="s">
        <v>345</v>
      </c>
    </row>
    <row r="9616" spans="1:7">
      <c r="A9616" s="95" t="s">
        <v>1550</v>
      </c>
      <c r="D9616" s="95" t="s">
        <v>345</v>
      </c>
      <c r="F9616" s="96">
        <v>10091</v>
      </c>
      <c r="G9616" s="96">
        <v>31715717</v>
      </c>
    </row>
    <row r="9617" spans="1:7">
      <c r="A9617" s="95" t="s">
        <v>1573</v>
      </c>
      <c r="D9617" s="95" t="s">
        <v>345</v>
      </c>
      <c r="F9617" s="96">
        <v>18818</v>
      </c>
      <c r="G9617" s="95" t="s">
        <v>345</v>
      </c>
    </row>
    <row r="9618" spans="1:7">
      <c r="A9618" s="95" t="s">
        <v>1574</v>
      </c>
      <c r="D9618" s="95" t="s">
        <v>345</v>
      </c>
      <c r="F9618" s="96">
        <v>29063</v>
      </c>
      <c r="G9618" s="95" t="s">
        <v>345</v>
      </c>
    </row>
    <row r="9619" spans="1:7">
      <c r="A9619" s="95" t="s">
        <v>1575</v>
      </c>
      <c r="D9619" s="95" t="s">
        <v>345</v>
      </c>
      <c r="F9619" s="96">
        <v>29363</v>
      </c>
      <c r="G9619" s="95" t="s">
        <v>345</v>
      </c>
    </row>
    <row r="9620" spans="1:7">
      <c r="A9620" s="95" t="s">
        <v>1576</v>
      </c>
      <c r="D9620" s="95" t="s">
        <v>345</v>
      </c>
      <c r="F9620" s="96">
        <v>34700</v>
      </c>
      <c r="G9620" s="95" t="s">
        <v>345</v>
      </c>
    </row>
    <row r="9621" spans="1:7">
      <c r="A9621" s="95" t="s">
        <v>1577</v>
      </c>
      <c r="D9621" s="95" t="s">
        <v>345</v>
      </c>
      <c r="F9621" s="96">
        <v>36772</v>
      </c>
      <c r="G9621" s="96">
        <v>31864433</v>
      </c>
    </row>
    <row r="9622" spans="1:7">
      <c r="A9622" s="95" t="s">
        <v>376</v>
      </c>
      <c r="D9622" s="95" t="s">
        <v>345</v>
      </c>
      <c r="F9622" s="96">
        <v>11636778</v>
      </c>
      <c r="G9622" s="95" t="s">
        <v>345</v>
      </c>
    </row>
    <row r="9623" spans="1:7">
      <c r="A9623" s="95" t="s">
        <v>1616</v>
      </c>
      <c r="D9623" s="95" t="s">
        <v>345</v>
      </c>
      <c r="F9623" s="96">
        <v>-30909</v>
      </c>
      <c r="G9623" s="95" t="s">
        <v>345</v>
      </c>
    </row>
    <row r="9624" spans="1:7">
      <c r="A9624" s="95" t="s">
        <v>1617</v>
      </c>
      <c r="D9624" s="95" t="s">
        <v>345</v>
      </c>
      <c r="F9624" s="96">
        <v>5455</v>
      </c>
      <c r="G9624" s="96">
        <v>31838979</v>
      </c>
    </row>
    <row r="9625" spans="1:7">
      <c r="A9625" s="95" t="s">
        <v>1621</v>
      </c>
      <c r="D9625" s="95" t="s">
        <v>345</v>
      </c>
      <c r="F9625" s="96">
        <v>223636</v>
      </c>
      <c r="G9625" s="95" t="s">
        <v>345</v>
      </c>
    </row>
    <row r="9626" spans="1:7">
      <c r="A9626" s="95" t="s">
        <v>1622</v>
      </c>
      <c r="D9626" s="95" t="s">
        <v>345</v>
      </c>
      <c r="F9626" s="96">
        <v>19400</v>
      </c>
      <c r="G9626" s="95" t="s">
        <v>345</v>
      </c>
    </row>
    <row r="9627" spans="1:7">
      <c r="A9627" s="95" t="s">
        <v>1623</v>
      </c>
      <c r="D9627" s="95" t="s">
        <v>345</v>
      </c>
      <c r="F9627" s="96">
        <v>40218</v>
      </c>
      <c r="G9627" s="95" t="s">
        <v>345</v>
      </c>
    </row>
    <row r="9628" spans="1:7">
      <c r="A9628" s="95" t="s">
        <v>1624</v>
      </c>
      <c r="D9628" s="95" t="s">
        <v>345</v>
      </c>
      <c r="F9628" s="96">
        <v>18818</v>
      </c>
      <c r="G9628" s="95" t="s">
        <v>345</v>
      </c>
    </row>
    <row r="9629" spans="1:7">
      <c r="A9629" s="95" t="s">
        <v>1625</v>
      </c>
      <c r="D9629" s="95" t="s">
        <v>345</v>
      </c>
      <c r="F9629" s="96">
        <v>30909</v>
      </c>
      <c r="G9629" s="95" t="s">
        <v>345</v>
      </c>
    </row>
    <row r="9630" spans="1:7">
      <c r="A9630" s="95" t="s">
        <v>1626</v>
      </c>
      <c r="D9630" s="95" t="s">
        <v>345</v>
      </c>
      <c r="F9630" s="96">
        <v>13309</v>
      </c>
      <c r="G9630" s="95" t="s">
        <v>345</v>
      </c>
    </row>
    <row r="9631" spans="1:7">
      <c r="A9631" s="95" t="s">
        <v>1627</v>
      </c>
      <c r="D9631" s="95" t="s">
        <v>345</v>
      </c>
      <c r="F9631" s="96">
        <v>79091</v>
      </c>
      <c r="G9631" s="95" t="s">
        <v>345</v>
      </c>
    </row>
    <row r="9632" spans="1:7">
      <c r="A9632" s="95" t="s">
        <v>1628</v>
      </c>
      <c r="D9632" s="95" t="s">
        <v>345</v>
      </c>
      <c r="F9632" s="96">
        <v>39309</v>
      </c>
      <c r="G9632" s="95" t="s">
        <v>345</v>
      </c>
    </row>
    <row r="9633" spans="1:7">
      <c r="A9633" s="95" t="s">
        <v>1629</v>
      </c>
      <c r="D9633" s="95" t="s">
        <v>345</v>
      </c>
      <c r="F9633" s="96">
        <v>76091</v>
      </c>
      <c r="G9633" s="95" t="s">
        <v>345</v>
      </c>
    </row>
    <row r="9634" spans="1:7">
      <c r="A9634" s="95" t="s">
        <v>1630</v>
      </c>
      <c r="D9634" s="95" t="s">
        <v>345</v>
      </c>
      <c r="F9634" s="96">
        <v>28936</v>
      </c>
      <c r="G9634" s="95" t="s">
        <v>345</v>
      </c>
    </row>
    <row r="9635" spans="1:7">
      <c r="A9635" s="95" t="s">
        <v>1631</v>
      </c>
      <c r="D9635" s="95" t="s">
        <v>345</v>
      </c>
      <c r="F9635" s="96">
        <v>180909</v>
      </c>
      <c r="G9635" s="96">
        <v>32589605</v>
      </c>
    </row>
    <row r="9636" spans="1:7">
      <c r="A9636" s="95" t="s">
        <v>1640</v>
      </c>
      <c r="D9636" s="95" t="s">
        <v>345</v>
      </c>
      <c r="F9636" s="96">
        <v>43636</v>
      </c>
      <c r="G9636" s="95" t="s">
        <v>345</v>
      </c>
    </row>
    <row r="9637" spans="1:7">
      <c r="A9637" s="95" t="s">
        <v>1641</v>
      </c>
      <c r="D9637" s="95" t="s">
        <v>345</v>
      </c>
      <c r="F9637" s="96">
        <v>463636</v>
      </c>
      <c r="G9637" s="95" t="s">
        <v>345</v>
      </c>
    </row>
    <row r="9638" spans="1:7">
      <c r="A9638" s="95" t="s">
        <v>1642</v>
      </c>
      <c r="D9638" s="95" t="s">
        <v>345</v>
      </c>
      <c r="F9638" s="96">
        <v>14800</v>
      </c>
      <c r="G9638" s="95" t="s">
        <v>345</v>
      </c>
    </row>
    <row r="9639" spans="1:7">
      <c r="A9639" s="95" t="s">
        <v>1643</v>
      </c>
      <c r="D9639" s="95" t="s">
        <v>345</v>
      </c>
      <c r="F9639" s="96">
        <v>67437</v>
      </c>
      <c r="G9639" s="95" t="s">
        <v>345</v>
      </c>
    </row>
    <row r="9640" spans="1:7">
      <c r="A9640" s="95" t="s">
        <v>1644</v>
      </c>
      <c r="D9640" s="95" t="s">
        <v>345</v>
      </c>
      <c r="F9640" s="96">
        <v>28254</v>
      </c>
      <c r="G9640" s="95" t="s">
        <v>345</v>
      </c>
    </row>
    <row r="9641" spans="1:7">
      <c r="A9641" s="95" t="s">
        <v>1645</v>
      </c>
      <c r="D9641" s="95" t="s">
        <v>345</v>
      </c>
      <c r="F9641" s="96">
        <v>14745</v>
      </c>
      <c r="G9641" s="95" t="s">
        <v>345</v>
      </c>
    </row>
    <row r="9642" spans="1:7">
      <c r="A9642" s="95" t="s">
        <v>1646</v>
      </c>
      <c r="D9642" s="95" t="s">
        <v>345</v>
      </c>
      <c r="F9642" s="96">
        <v>162327</v>
      </c>
      <c r="G9642" s="95" t="s">
        <v>345</v>
      </c>
    </row>
    <row r="9643" spans="1:7">
      <c r="A9643" s="95" t="s">
        <v>1647</v>
      </c>
      <c r="D9643" s="95" t="s">
        <v>345</v>
      </c>
      <c r="F9643" s="96">
        <v>315455</v>
      </c>
      <c r="G9643" s="95" t="s">
        <v>345</v>
      </c>
    </row>
    <row r="9644" spans="1:7">
      <c r="A9644" s="95" t="s">
        <v>1648</v>
      </c>
      <c r="D9644" s="95" t="s">
        <v>345</v>
      </c>
      <c r="F9644" s="96">
        <v>40254</v>
      </c>
      <c r="G9644" s="96">
        <v>33740149</v>
      </c>
    </row>
    <row r="9645" spans="1:7">
      <c r="A9645" s="95" t="s">
        <v>1649</v>
      </c>
      <c r="D9645" s="95" t="s">
        <v>345</v>
      </c>
      <c r="F9645" s="96">
        <v>14509</v>
      </c>
      <c r="G9645" s="95" t="s">
        <v>345</v>
      </c>
    </row>
    <row r="9646" spans="1:7">
      <c r="A9646" s="95" t="s">
        <v>1650</v>
      </c>
      <c r="D9646" s="95" t="s">
        <v>345</v>
      </c>
      <c r="F9646" s="96">
        <v>51636</v>
      </c>
      <c r="G9646" s="95" t="s">
        <v>345</v>
      </c>
    </row>
    <row r="9647" spans="1:7">
      <c r="A9647" s="95" t="s">
        <v>1651</v>
      </c>
      <c r="D9647" s="95" t="s">
        <v>345</v>
      </c>
      <c r="F9647" s="96">
        <v>20391</v>
      </c>
      <c r="G9647" s="95" t="s">
        <v>345</v>
      </c>
    </row>
    <row r="9648" spans="1:7">
      <c r="A9648" s="95" t="s">
        <v>1652</v>
      </c>
      <c r="D9648" s="95" t="s">
        <v>345</v>
      </c>
      <c r="F9648" s="96">
        <v>145655</v>
      </c>
      <c r="G9648" s="96">
        <v>33972340</v>
      </c>
    </row>
    <row r="9649" spans="1:7">
      <c r="A9649" s="95" t="s">
        <v>1655</v>
      </c>
      <c r="D9649" s="95" t="s">
        <v>345</v>
      </c>
      <c r="F9649" s="96">
        <v>45454</v>
      </c>
      <c r="G9649" s="95" t="s">
        <v>345</v>
      </c>
    </row>
    <row r="9650" spans="1:7">
      <c r="A9650" s="95" t="s">
        <v>1656</v>
      </c>
      <c r="D9650" s="95" t="s">
        <v>345</v>
      </c>
      <c r="F9650" s="96">
        <v>13309</v>
      </c>
      <c r="G9650" s="95" t="s">
        <v>345</v>
      </c>
    </row>
    <row r="9651" spans="1:7">
      <c r="A9651" s="95" t="s">
        <v>1657</v>
      </c>
      <c r="D9651" s="95" t="s">
        <v>345</v>
      </c>
      <c r="F9651" s="96">
        <v>20399</v>
      </c>
      <c r="G9651" s="95" t="s">
        <v>345</v>
      </c>
    </row>
    <row r="9652" spans="1:7">
      <c r="A9652" s="95" t="s">
        <v>1658</v>
      </c>
      <c r="D9652" s="95" t="s">
        <v>345</v>
      </c>
      <c r="F9652" s="96">
        <v>62727</v>
      </c>
      <c r="G9652" s="95" t="s">
        <v>345</v>
      </c>
    </row>
    <row r="9653" spans="1:7">
      <c r="A9653" s="95" t="s">
        <v>1659</v>
      </c>
      <c r="D9653" s="95" t="s">
        <v>345</v>
      </c>
      <c r="F9653" s="96">
        <v>57272</v>
      </c>
      <c r="G9653" s="95" t="s">
        <v>345</v>
      </c>
    </row>
    <row r="9654" spans="1:7">
      <c r="A9654" s="95" t="s">
        <v>1660</v>
      </c>
      <c r="D9654" s="95" t="s">
        <v>345</v>
      </c>
      <c r="F9654" s="96">
        <v>73636</v>
      </c>
      <c r="G9654" s="96">
        <v>34245137</v>
      </c>
    </row>
    <row r="9655" spans="1:7">
      <c r="A9655" s="95" t="s">
        <v>1670</v>
      </c>
      <c r="D9655" s="95" t="s">
        <v>345</v>
      </c>
      <c r="F9655" s="96">
        <v>11236</v>
      </c>
      <c r="G9655" s="95" t="s">
        <v>345</v>
      </c>
    </row>
    <row r="9656" spans="1:7">
      <c r="A9656" s="95" t="s">
        <v>1671</v>
      </c>
      <c r="D9656" s="95" t="s">
        <v>345</v>
      </c>
      <c r="F9656" s="96">
        <v>46363</v>
      </c>
      <c r="G9656" s="95" t="s">
        <v>345</v>
      </c>
    </row>
    <row r="9657" spans="1:7">
      <c r="A9657" s="95" t="s">
        <v>1672</v>
      </c>
      <c r="D9657" s="95" t="s">
        <v>345</v>
      </c>
      <c r="F9657" s="96">
        <v>25772</v>
      </c>
      <c r="G9657" s="95" t="s">
        <v>345</v>
      </c>
    </row>
    <row r="9658" spans="1:7">
      <c r="A9658" s="95" t="s">
        <v>1673</v>
      </c>
      <c r="D9658" s="95" t="s">
        <v>345</v>
      </c>
      <c r="F9658" s="96">
        <v>31818</v>
      </c>
      <c r="G9658" s="95" t="s">
        <v>345</v>
      </c>
    </row>
    <row r="9659" spans="1:7">
      <c r="A9659" s="95" t="s">
        <v>1674</v>
      </c>
      <c r="D9659" s="95" t="s">
        <v>345</v>
      </c>
      <c r="F9659" s="96">
        <v>46427</v>
      </c>
      <c r="G9659" s="95" t="s">
        <v>345</v>
      </c>
    </row>
    <row r="9660" spans="1:7">
      <c r="A9660" s="95" t="s">
        <v>1675</v>
      </c>
      <c r="D9660" s="95" t="s">
        <v>345</v>
      </c>
      <c r="F9660" s="96">
        <v>225455</v>
      </c>
      <c r="G9660" s="95" t="s">
        <v>345</v>
      </c>
    </row>
    <row r="9661" spans="1:7">
      <c r="A9661" s="95" t="s">
        <v>1676</v>
      </c>
      <c r="D9661" s="95" t="s">
        <v>345</v>
      </c>
      <c r="F9661" s="96">
        <v>22045</v>
      </c>
      <c r="G9661" s="95" t="s">
        <v>345</v>
      </c>
    </row>
    <row r="9662" spans="1:7">
      <c r="A9662" s="95" t="s">
        <v>1677</v>
      </c>
      <c r="D9662" s="95" t="s">
        <v>345</v>
      </c>
      <c r="F9662" s="96">
        <v>1138182</v>
      </c>
      <c r="G9662" s="95" t="s">
        <v>345</v>
      </c>
    </row>
    <row r="9663" spans="1:7">
      <c r="A9663" s="95" t="s">
        <v>1683</v>
      </c>
      <c r="D9663" s="95" t="s">
        <v>345</v>
      </c>
      <c r="F9663" s="96">
        <v>-1138182</v>
      </c>
      <c r="G9663" s="96">
        <v>34654253</v>
      </c>
    </row>
    <row r="9664" spans="1:7">
      <c r="A9664" s="95" t="s">
        <v>1684</v>
      </c>
      <c r="D9664" s="95" t="s">
        <v>345</v>
      </c>
      <c r="F9664" s="96">
        <v>19091</v>
      </c>
      <c r="G9664" s="95" t="s">
        <v>345</v>
      </c>
    </row>
    <row r="9665" spans="1:7">
      <c r="A9665" s="95" t="s">
        <v>1685</v>
      </c>
      <c r="D9665" s="95" t="s">
        <v>345</v>
      </c>
      <c r="F9665" s="96">
        <v>75772</v>
      </c>
      <c r="G9665" s="95" t="s">
        <v>345</v>
      </c>
    </row>
    <row r="9666" spans="1:7">
      <c r="A9666" s="95" t="s">
        <v>1686</v>
      </c>
      <c r="D9666" s="95" t="s">
        <v>345</v>
      </c>
      <c r="F9666" s="96">
        <v>61637</v>
      </c>
      <c r="G9666" s="95" t="s">
        <v>345</v>
      </c>
    </row>
    <row r="9667" spans="1:7">
      <c r="A9667" s="95" t="s">
        <v>1687</v>
      </c>
      <c r="D9667" s="95" t="s">
        <v>345</v>
      </c>
      <c r="F9667" s="96">
        <v>129091</v>
      </c>
      <c r="G9667" s="95" t="s">
        <v>345</v>
      </c>
    </row>
    <row r="9668" spans="1:7">
      <c r="A9668" s="95" t="s">
        <v>1688</v>
      </c>
      <c r="D9668" s="95" t="s">
        <v>345</v>
      </c>
      <c r="F9668" s="96">
        <v>218500</v>
      </c>
      <c r="G9668" s="95" t="s">
        <v>345</v>
      </c>
    </row>
    <row r="9669" spans="1:7">
      <c r="A9669" s="95" t="s">
        <v>1689</v>
      </c>
      <c r="D9669" s="95" t="s">
        <v>345</v>
      </c>
      <c r="F9669" s="96">
        <v>26363</v>
      </c>
      <c r="G9669" s="95" t="s">
        <v>345</v>
      </c>
    </row>
    <row r="9670" spans="1:7">
      <c r="A9670" s="95" t="s">
        <v>1690</v>
      </c>
      <c r="D9670" s="95" t="s">
        <v>345</v>
      </c>
      <c r="F9670" s="96">
        <v>51636</v>
      </c>
      <c r="G9670" s="95" t="s">
        <v>345</v>
      </c>
    </row>
    <row r="9671" spans="1:7">
      <c r="A9671" s="95" t="s">
        <v>1691</v>
      </c>
      <c r="D9671" s="95" t="s">
        <v>345</v>
      </c>
      <c r="F9671" s="96">
        <v>35054</v>
      </c>
      <c r="G9671" s="96">
        <v>35271397</v>
      </c>
    </row>
    <row r="9672" spans="1:7">
      <c r="A9672" s="95" t="s">
        <v>1694</v>
      </c>
      <c r="D9672" s="95" t="s">
        <v>345</v>
      </c>
      <c r="F9672" s="96">
        <v>-12000</v>
      </c>
      <c r="G9672" s="95" t="s">
        <v>345</v>
      </c>
    </row>
    <row r="9673" spans="1:7">
      <c r="A9673" s="95" t="s">
        <v>1695</v>
      </c>
      <c r="D9673" s="95" t="s">
        <v>345</v>
      </c>
      <c r="F9673" s="96">
        <v>151657</v>
      </c>
      <c r="G9673" s="95" t="s">
        <v>345</v>
      </c>
    </row>
    <row r="9674" spans="1:7">
      <c r="A9674" s="95" t="s">
        <v>1696</v>
      </c>
      <c r="D9674" s="95" t="s">
        <v>345</v>
      </c>
      <c r="F9674" s="96">
        <v>67814</v>
      </c>
      <c r="G9674" s="95" t="s">
        <v>345</v>
      </c>
    </row>
    <row r="9675" spans="1:7">
      <c r="A9675" s="95" t="s">
        <v>1697</v>
      </c>
      <c r="D9675" s="95" t="s">
        <v>345</v>
      </c>
      <c r="F9675" s="96">
        <v>53552</v>
      </c>
      <c r="G9675" s="95" t="s">
        <v>345</v>
      </c>
    </row>
    <row r="9676" spans="1:7">
      <c r="A9676" s="95" t="s">
        <v>1698</v>
      </c>
      <c r="D9676" s="95" t="s">
        <v>345</v>
      </c>
      <c r="F9676" s="96">
        <v>45327</v>
      </c>
      <c r="G9676" s="95" t="s">
        <v>345</v>
      </c>
    </row>
    <row r="9677" spans="1:7">
      <c r="A9677" s="95" t="s">
        <v>1699</v>
      </c>
      <c r="D9677" s="95" t="s">
        <v>345</v>
      </c>
      <c r="F9677" s="96">
        <v>149695</v>
      </c>
      <c r="G9677" s="95" t="s">
        <v>345</v>
      </c>
    </row>
    <row r="9678" spans="1:7">
      <c r="A9678" s="95" t="s">
        <v>1700</v>
      </c>
      <c r="D9678" s="95" t="s">
        <v>345</v>
      </c>
      <c r="F9678" s="96">
        <v>173769</v>
      </c>
      <c r="G9678" s="95" t="s">
        <v>345</v>
      </c>
    </row>
    <row r="9679" spans="1:7">
      <c r="A9679" s="95" t="s">
        <v>1701</v>
      </c>
      <c r="D9679" s="95" t="s">
        <v>345</v>
      </c>
      <c r="F9679" s="96">
        <v>122600</v>
      </c>
      <c r="G9679" s="95" t="s">
        <v>345</v>
      </c>
    </row>
    <row r="9680" spans="1:7">
      <c r="A9680" s="95" t="s">
        <v>1702</v>
      </c>
      <c r="D9680" s="95" t="s">
        <v>345</v>
      </c>
      <c r="F9680" s="96">
        <v>79091</v>
      </c>
      <c r="G9680" s="95" t="s">
        <v>345</v>
      </c>
    </row>
    <row r="9681" spans="1:7">
      <c r="A9681" s="95" t="s">
        <v>1703</v>
      </c>
      <c r="D9681" s="95" t="s">
        <v>345</v>
      </c>
      <c r="F9681" s="96">
        <v>25727</v>
      </c>
      <c r="G9681" s="95" t="s">
        <v>345</v>
      </c>
    </row>
    <row r="9682" spans="1:7">
      <c r="A9682" s="95" t="s">
        <v>1704</v>
      </c>
      <c r="D9682" s="95" t="s">
        <v>345</v>
      </c>
      <c r="F9682" s="96">
        <v>28491</v>
      </c>
      <c r="G9682" s="95" t="s">
        <v>345</v>
      </c>
    </row>
    <row r="9683" spans="1:7">
      <c r="A9683" s="95" t="s">
        <v>1705</v>
      </c>
      <c r="D9683" s="95" t="s">
        <v>345</v>
      </c>
      <c r="F9683" s="96">
        <v>31791</v>
      </c>
      <c r="G9683" s="95" t="s">
        <v>345</v>
      </c>
    </row>
    <row r="9684" spans="1:7">
      <c r="A9684" s="95" t="s">
        <v>1706</v>
      </c>
      <c r="D9684" s="95" t="s">
        <v>345</v>
      </c>
      <c r="F9684" s="96">
        <v>55400</v>
      </c>
      <c r="G9684" s="95" t="s">
        <v>345</v>
      </c>
    </row>
    <row r="9685" spans="1:7">
      <c r="A9685" s="95" t="s">
        <v>1707</v>
      </c>
      <c r="D9685" s="95" t="s">
        <v>345</v>
      </c>
      <c r="F9685" s="96">
        <v>43636</v>
      </c>
      <c r="G9685" s="95" t="s">
        <v>345</v>
      </c>
    </row>
    <row r="9686" spans="1:7">
      <c r="A9686" s="95" t="s">
        <v>1708</v>
      </c>
      <c r="D9686" s="95" t="s">
        <v>345</v>
      </c>
      <c r="F9686" s="96">
        <v>18818</v>
      </c>
      <c r="G9686" s="95" t="s">
        <v>345</v>
      </c>
    </row>
    <row r="9687" spans="1:7">
      <c r="A9687" s="95" t="s">
        <v>1709</v>
      </c>
      <c r="D9687" s="95" t="s">
        <v>345</v>
      </c>
      <c r="F9687" s="96">
        <v>47163</v>
      </c>
      <c r="G9687" s="95" t="s">
        <v>345</v>
      </c>
    </row>
    <row r="9688" spans="1:7">
      <c r="A9688" s="95" t="s">
        <v>1710</v>
      </c>
      <c r="D9688" s="95" t="s">
        <v>345</v>
      </c>
      <c r="F9688" s="96">
        <v>28982</v>
      </c>
      <c r="G9688" s="96">
        <v>36382910</v>
      </c>
    </row>
    <row r="9689" spans="1:7">
      <c r="A9689" s="95" t="s">
        <v>1718</v>
      </c>
      <c r="D9689" s="95" t="s">
        <v>345</v>
      </c>
      <c r="F9689" s="96">
        <v>38936</v>
      </c>
      <c r="G9689" s="95" t="s">
        <v>345</v>
      </c>
    </row>
    <row r="9690" spans="1:7">
      <c r="A9690" s="95" t="s">
        <v>1719</v>
      </c>
      <c r="D9690" s="95" t="s">
        <v>345</v>
      </c>
      <c r="F9690" s="96">
        <v>18482</v>
      </c>
      <c r="G9690" s="95" t="s">
        <v>345</v>
      </c>
    </row>
    <row r="9691" spans="1:7">
      <c r="A9691" s="95" t="s">
        <v>1720</v>
      </c>
      <c r="D9691" s="95" t="s">
        <v>345</v>
      </c>
      <c r="F9691" s="96">
        <v>31818</v>
      </c>
      <c r="G9691" s="95" t="s">
        <v>345</v>
      </c>
    </row>
    <row r="9692" spans="1:7">
      <c r="A9692" s="95" t="s">
        <v>1721</v>
      </c>
      <c r="D9692" s="95" t="s">
        <v>345</v>
      </c>
      <c r="F9692" s="96">
        <v>23226</v>
      </c>
      <c r="G9692" s="96">
        <v>36495372</v>
      </c>
    </row>
    <row r="9693" spans="1:7">
      <c r="A9693" s="95" t="s">
        <v>1722</v>
      </c>
      <c r="D9693" s="95" t="s">
        <v>345</v>
      </c>
      <c r="F9693" s="96">
        <v>1138182</v>
      </c>
      <c r="G9693" s="95" t="s">
        <v>345</v>
      </c>
    </row>
    <row r="9694" spans="1:7">
      <c r="A9694" s="95" t="s">
        <v>1723</v>
      </c>
      <c r="D9694" s="95" t="s">
        <v>345</v>
      </c>
      <c r="F9694" s="96">
        <v>17400</v>
      </c>
      <c r="G9694" s="95" t="s">
        <v>345</v>
      </c>
    </row>
    <row r="9695" spans="1:7">
      <c r="A9695" s="95" t="s">
        <v>1724</v>
      </c>
      <c r="D9695" s="95" t="s">
        <v>345</v>
      </c>
      <c r="F9695" s="96">
        <v>8836</v>
      </c>
      <c r="G9695" s="95" t="s">
        <v>345</v>
      </c>
    </row>
    <row r="9696" spans="1:7">
      <c r="A9696" s="95" t="s">
        <v>1725</v>
      </c>
      <c r="D9696" s="95" t="s">
        <v>345</v>
      </c>
      <c r="F9696" s="96">
        <v>36527</v>
      </c>
      <c r="G9696" s="95" t="s">
        <v>345</v>
      </c>
    </row>
    <row r="9697" spans="1:7">
      <c r="A9697" s="95" t="s">
        <v>1726</v>
      </c>
      <c r="D9697" s="95" t="s">
        <v>345</v>
      </c>
      <c r="F9697" s="96">
        <v>48218</v>
      </c>
      <c r="G9697" s="95" t="s">
        <v>345</v>
      </c>
    </row>
    <row r="9698" spans="1:7">
      <c r="A9698" s="95" t="s">
        <v>1727</v>
      </c>
      <c r="D9698" s="95" t="s">
        <v>345</v>
      </c>
      <c r="F9698" s="96">
        <v>912455</v>
      </c>
      <c r="G9698" s="96">
        <v>38656990</v>
      </c>
    </row>
    <row r="9699" spans="1:7">
      <c r="A9699" s="95" t="s">
        <v>1737</v>
      </c>
      <c r="D9699" s="95" t="s">
        <v>345</v>
      </c>
      <c r="F9699" s="96">
        <v>47727</v>
      </c>
      <c r="G9699" s="95" t="s">
        <v>345</v>
      </c>
    </row>
    <row r="9700" spans="1:7">
      <c r="A9700" s="95" t="s">
        <v>1738</v>
      </c>
      <c r="D9700" s="95" t="s">
        <v>345</v>
      </c>
      <c r="F9700" s="96">
        <v>4245</v>
      </c>
      <c r="G9700" s="95" t="s">
        <v>345</v>
      </c>
    </row>
    <row r="9701" spans="1:7">
      <c r="A9701" s="95" t="s">
        <v>1739</v>
      </c>
      <c r="D9701" s="95" t="s">
        <v>345</v>
      </c>
      <c r="F9701" s="96">
        <v>8617</v>
      </c>
      <c r="G9701" s="95" t="s">
        <v>345</v>
      </c>
    </row>
    <row r="9702" spans="1:7">
      <c r="A9702" s="95" t="s">
        <v>1740</v>
      </c>
      <c r="D9702" s="95" t="s">
        <v>345</v>
      </c>
      <c r="F9702" s="96">
        <v>24182</v>
      </c>
      <c r="G9702" s="95" t="s">
        <v>345</v>
      </c>
    </row>
    <row r="9703" spans="1:7">
      <c r="A9703" s="95" t="s">
        <v>1741</v>
      </c>
      <c r="D9703" s="95" t="s">
        <v>345</v>
      </c>
      <c r="F9703" s="96">
        <v>32727</v>
      </c>
      <c r="G9703" s="95" t="s">
        <v>345</v>
      </c>
    </row>
    <row r="9704" spans="1:7">
      <c r="A9704" s="95" t="s">
        <v>1742</v>
      </c>
      <c r="D9704" s="95" t="s">
        <v>345</v>
      </c>
      <c r="F9704" s="96">
        <v>15854</v>
      </c>
      <c r="G9704" s="95" t="s">
        <v>345</v>
      </c>
    </row>
    <row r="9705" spans="1:7">
      <c r="A9705" s="95" t="s">
        <v>1743</v>
      </c>
      <c r="D9705" s="95" t="s">
        <v>345</v>
      </c>
      <c r="F9705" s="96">
        <v>12272</v>
      </c>
      <c r="G9705" s="95" t="s">
        <v>345</v>
      </c>
    </row>
    <row r="9706" spans="1:7">
      <c r="A9706" s="95" t="s">
        <v>1744</v>
      </c>
      <c r="D9706" s="95" t="s">
        <v>345</v>
      </c>
      <c r="F9706" s="96">
        <v>30091</v>
      </c>
      <c r="G9706" s="95" t="s">
        <v>345</v>
      </c>
    </row>
    <row r="9707" spans="1:7">
      <c r="A9707" s="95" t="s">
        <v>1745</v>
      </c>
      <c r="D9707" s="95" t="s">
        <v>345</v>
      </c>
      <c r="F9707" s="96">
        <v>15172</v>
      </c>
      <c r="G9707" s="95" t="s">
        <v>345</v>
      </c>
    </row>
    <row r="9708" spans="1:7">
      <c r="A9708" s="95" t="s">
        <v>1746</v>
      </c>
      <c r="D9708" s="95" t="s">
        <v>345</v>
      </c>
      <c r="F9708" s="96">
        <v>8136</v>
      </c>
      <c r="G9708" s="95" t="s">
        <v>345</v>
      </c>
    </row>
    <row r="9709" spans="1:7">
      <c r="A9709" s="95" t="s">
        <v>1747</v>
      </c>
      <c r="D9709" s="95" t="s">
        <v>345</v>
      </c>
      <c r="F9709" s="96">
        <v>164882</v>
      </c>
      <c r="G9709" s="96">
        <v>39020895</v>
      </c>
    </row>
    <row r="9710" spans="1:7">
      <c r="A9710" s="95" t="s">
        <v>1754</v>
      </c>
      <c r="D9710" s="95" t="s">
        <v>345</v>
      </c>
      <c r="F9710" s="96">
        <v>39482</v>
      </c>
      <c r="G9710" s="95" t="s">
        <v>345</v>
      </c>
    </row>
    <row r="9711" spans="1:7">
      <c r="A9711" s="95" t="s">
        <v>1755</v>
      </c>
      <c r="D9711" s="95" t="s">
        <v>345</v>
      </c>
      <c r="F9711" s="96">
        <v>39236</v>
      </c>
      <c r="G9711" s="95" t="s">
        <v>345</v>
      </c>
    </row>
    <row r="9712" spans="1:7">
      <c r="A9712" s="95" t="s">
        <v>1756</v>
      </c>
      <c r="D9712" s="95" t="s">
        <v>345</v>
      </c>
      <c r="F9712" s="96">
        <v>30909</v>
      </c>
      <c r="G9712" s="95" t="s">
        <v>345</v>
      </c>
    </row>
    <row r="9713" spans="1:7">
      <c r="A9713" s="95" t="s">
        <v>1757</v>
      </c>
      <c r="D9713" s="95" t="s">
        <v>345</v>
      </c>
      <c r="F9713" s="96">
        <v>18818</v>
      </c>
      <c r="G9713" s="95" t="s">
        <v>345</v>
      </c>
    </row>
    <row r="9714" spans="1:7">
      <c r="A9714" s="95" t="s">
        <v>1758</v>
      </c>
      <c r="D9714" s="95" t="s">
        <v>345</v>
      </c>
      <c r="F9714" s="96">
        <v>51636</v>
      </c>
      <c r="G9714" s="96">
        <v>39200976</v>
      </c>
    </row>
    <row r="9715" spans="1:7">
      <c r="A9715" s="95" t="s">
        <v>1763</v>
      </c>
      <c r="D9715" s="95" t="s">
        <v>345</v>
      </c>
      <c r="F9715" s="96">
        <v>44145</v>
      </c>
      <c r="G9715" s="95" t="s">
        <v>345</v>
      </c>
    </row>
    <row r="9716" spans="1:7">
      <c r="A9716" s="95" t="s">
        <v>1764</v>
      </c>
      <c r="D9716" s="95" t="s">
        <v>345</v>
      </c>
      <c r="F9716" s="96">
        <v>16363</v>
      </c>
      <c r="G9716" s="95" t="s">
        <v>345</v>
      </c>
    </row>
    <row r="9717" spans="1:7">
      <c r="A9717" s="95" t="s">
        <v>1765</v>
      </c>
      <c r="D9717" s="95" t="s">
        <v>345</v>
      </c>
      <c r="F9717" s="96">
        <v>17091</v>
      </c>
      <c r="G9717" s="95" t="s">
        <v>345</v>
      </c>
    </row>
    <row r="9718" spans="1:7">
      <c r="A9718" s="95" t="s">
        <v>1766</v>
      </c>
      <c r="D9718" s="95" t="s">
        <v>345</v>
      </c>
      <c r="F9718" s="96">
        <v>14700</v>
      </c>
      <c r="G9718" s="95" t="s">
        <v>345</v>
      </c>
    </row>
    <row r="9719" spans="1:7">
      <c r="A9719" s="95" t="s">
        <v>1767</v>
      </c>
      <c r="D9719" s="95" t="s">
        <v>345</v>
      </c>
      <c r="F9719" s="96">
        <v>92727</v>
      </c>
      <c r="G9719" s="95" t="s">
        <v>345</v>
      </c>
    </row>
    <row r="9720" spans="1:7">
      <c r="A9720" s="95" t="s">
        <v>1768</v>
      </c>
      <c r="D9720" s="95" t="s">
        <v>345</v>
      </c>
      <c r="F9720" s="96">
        <v>19954</v>
      </c>
      <c r="G9720" s="95" t="s">
        <v>345</v>
      </c>
    </row>
    <row r="9721" spans="1:7">
      <c r="A9721" s="95" t="s">
        <v>1769</v>
      </c>
      <c r="D9721" s="95" t="s">
        <v>345</v>
      </c>
      <c r="F9721" s="96">
        <v>23582</v>
      </c>
      <c r="G9721" s="95" t="s">
        <v>345</v>
      </c>
    </row>
    <row r="9722" spans="1:7">
      <c r="A9722" s="95" t="s">
        <v>1770</v>
      </c>
      <c r="D9722" s="95" t="s">
        <v>345</v>
      </c>
      <c r="F9722" s="96">
        <v>9727</v>
      </c>
      <c r="G9722" s="96">
        <v>39439265</v>
      </c>
    </row>
    <row r="9723" spans="1:7">
      <c r="A9723" s="95" t="s">
        <v>1775</v>
      </c>
      <c r="D9723" s="95" t="s">
        <v>345</v>
      </c>
      <c r="F9723" s="96">
        <v>210000</v>
      </c>
      <c r="G9723" s="95" t="s">
        <v>345</v>
      </c>
    </row>
    <row r="9724" spans="1:7">
      <c r="A9724" s="95" t="s">
        <v>1776</v>
      </c>
      <c r="D9724" s="95" t="s">
        <v>345</v>
      </c>
      <c r="F9724" s="96">
        <v>51591</v>
      </c>
      <c r="G9724" s="95" t="s">
        <v>345</v>
      </c>
    </row>
    <row r="9725" spans="1:7">
      <c r="A9725" s="95" t="s">
        <v>1777</v>
      </c>
      <c r="D9725" s="95" t="s">
        <v>345</v>
      </c>
      <c r="F9725" s="96">
        <v>34700</v>
      </c>
      <c r="G9725" s="95" t="s">
        <v>345</v>
      </c>
    </row>
    <row r="9726" spans="1:7">
      <c r="A9726" s="95" t="s">
        <v>1778</v>
      </c>
      <c r="D9726" s="95" t="s">
        <v>345</v>
      </c>
      <c r="F9726" s="96">
        <v>5600</v>
      </c>
      <c r="G9726" s="95" t="s">
        <v>345</v>
      </c>
    </row>
    <row r="9727" spans="1:7">
      <c r="A9727" s="95" t="s">
        <v>1779</v>
      </c>
      <c r="D9727" s="95" t="s">
        <v>345</v>
      </c>
      <c r="F9727" s="96">
        <v>43636</v>
      </c>
      <c r="G9727" s="95" t="s">
        <v>345</v>
      </c>
    </row>
    <row r="9728" spans="1:7">
      <c r="A9728" s="95" t="s">
        <v>1780</v>
      </c>
      <c r="D9728" s="95" t="s">
        <v>345</v>
      </c>
      <c r="F9728" s="96">
        <v>29063</v>
      </c>
      <c r="G9728" s="95" t="s">
        <v>345</v>
      </c>
    </row>
    <row r="9729" spans="1:7">
      <c r="A9729" s="95" t="s">
        <v>1781</v>
      </c>
      <c r="D9729" s="95" t="s">
        <v>345</v>
      </c>
      <c r="F9729" s="96">
        <v>15091</v>
      </c>
      <c r="G9729" s="95" t="s">
        <v>345</v>
      </c>
    </row>
    <row r="9730" spans="1:7">
      <c r="A9730" s="95" t="s">
        <v>1782</v>
      </c>
      <c r="D9730" s="95" t="s">
        <v>345</v>
      </c>
      <c r="F9730" s="96">
        <v>32727</v>
      </c>
      <c r="G9730" s="95" t="s">
        <v>345</v>
      </c>
    </row>
    <row r="9731" spans="1:7">
      <c r="A9731" s="95" t="s">
        <v>1783</v>
      </c>
      <c r="D9731" s="95" t="s">
        <v>345</v>
      </c>
      <c r="F9731" s="96">
        <v>60181</v>
      </c>
      <c r="G9731" s="95" t="s">
        <v>345</v>
      </c>
    </row>
    <row r="9732" spans="1:7">
      <c r="A9732" s="95" t="s">
        <v>1784</v>
      </c>
      <c r="D9732" s="95" t="s">
        <v>345</v>
      </c>
      <c r="F9732" s="96">
        <v>10454</v>
      </c>
      <c r="G9732" s="95" t="s">
        <v>345</v>
      </c>
    </row>
    <row r="9733" spans="1:7">
      <c r="A9733" s="95" t="s">
        <v>1785</v>
      </c>
      <c r="D9733" s="95" t="s">
        <v>345</v>
      </c>
      <c r="F9733" s="96">
        <v>16182</v>
      </c>
      <c r="G9733" s="96">
        <v>39948490</v>
      </c>
    </row>
    <row r="9734" spans="1:7">
      <c r="A9734" s="95" t="s">
        <v>1789</v>
      </c>
      <c r="D9734" s="95" t="s">
        <v>345</v>
      </c>
      <c r="F9734" s="96">
        <v>23500</v>
      </c>
      <c r="G9734" s="95" t="s">
        <v>345</v>
      </c>
    </row>
    <row r="9735" spans="1:7">
      <c r="A9735" s="95" t="s">
        <v>1790</v>
      </c>
      <c r="D9735" s="95" t="s">
        <v>345</v>
      </c>
      <c r="F9735" s="96">
        <v>19745</v>
      </c>
      <c r="G9735" s="95" t="s">
        <v>345</v>
      </c>
    </row>
    <row r="9736" spans="1:7">
      <c r="A9736" s="95" t="s">
        <v>1791</v>
      </c>
      <c r="D9736" s="95" t="s">
        <v>345</v>
      </c>
      <c r="F9736" s="96">
        <v>7618</v>
      </c>
      <c r="G9736" s="95" t="s">
        <v>345</v>
      </c>
    </row>
    <row r="9737" spans="1:7">
      <c r="A9737" s="95" t="s">
        <v>1792</v>
      </c>
      <c r="D9737" s="95" t="s">
        <v>345</v>
      </c>
      <c r="F9737" s="96">
        <v>115000</v>
      </c>
      <c r="G9737" s="95" t="s">
        <v>345</v>
      </c>
    </row>
    <row r="9738" spans="1:7">
      <c r="A9738" s="95" t="s">
        <v>1793</v>
      </c>
      <c r="D9738" s="95" t="s">
        <v>345</v>
      </c>
      <c r="F9738" s="96">
        <v>63382</v>
      </c>
      <c r="G9738" s="95" t="s">
        <v>345</v>
      </c>
    </row>
    <row r="9739" spans="1:7">
      <c r="A9739" s="95" t="s">
        <v>1794</v>
      </c>
      <c r="D9739" s="95" t="s">
        <v>345</v>
      </c>
      <c r="F9739" s="96">
        <v>26654</v>
      </c>
      <c r="G9739" s="96">
        <v>40204389</v>
      </c>
    </row>
    <row r="9740" spans="1:7">
      <c r="A9740" s="95" t="s">
        <v>1805</v>
      </c>
      <c r="D9740" s="95" t="s">
        <v>345</v>
      </c>
      <c r="F9740" s="96">
        <v>60000</v>
      </c>
      <c r="G9740" s="95" t="s">
        <v>345</v>
      </c>
    </row>
    <row r="9741" spans="1:7">
      <c r="A9741" s="95" t="s">
        <v>1806</v>
      </c>
      <c r="D9741" s="95" t="s">
        <v>345</v>
      </c>
      <c r="F9741" s="96">
        <v>149727</v>
      </c>
      <c r="G9741" s="95" t="s">
        <v>345</v>
      </c>
    </row>
    <row r="9742" spans="1:7">
      <c r="A9742" s="95" t="s">
        <v>1807</v>
      </c>
      <c r="D9742" s="95" t="s">
        <v>345</v>
      </c>
      <c r="F9742" s="96">
        <v>43636</v>
      </c>
      <c r="G9742" s="95" t="s">
        <v>345</v>
      </c>
    </row>
    <row r="9743" spans="1:7">
      <c r="A9743" s="95" t="s">
        <v>1808</v>
      </c>
      <c r="D9743" s="95" t="s">
        <v>345</v>
      </c>
      <c r="F9743" s="96">
        <v>23809</v>
      </c>
      <c r="G9743" s="95" t="s">
        <v>345</v>
      </c>
    </row>
    <row r="9744" spans="1:7">
      <c r="A9744" s="95" t="s">
        <v>1809</v>
      </c>
      <c r="D9744" s="95" t="s">
        <v>345</v>
      </c>
      <c r="F9744" s="96">
        <v>193500</v>
      </c>
      <c r="G9744" s="95" t="s">
        <v>345</v>
      </c>
    </row>
    <row r="9745" spans="1:7">
      <c r="A9745" s="95" t="s">
        <v>1810</v>
      </c>
      <c r="D9745" s="95" t="s">
        <v>345</v>
      </c>
      <c r="F9745" s="96">
        <v>98182</v>
      </c>
      <c r="G9745" s="95" t="s">
        <v>345</v>
      </c>
    </row>
    <row r="9746" spans="1:7">
      <c r="A9746" s="95" t="s">
        <v>1811</v>
      </c>
      <c r="D9746" s="95" t="s">
        <v>345</v>
      </c>
      <c r="F9746" s="96">
        <v>37391</v>
      </c>
      <c r="G9746" s="95" t="s">
        <v>345</v>
      </c>
    </row>
    <row r="9747" spans="1:7">
      <c r="A9747" s="95" t="s">
        <v>1812</v>
      </c>
      <c r="D9747" s="95" t="s">
        <v>345</v>
      </c>
      <c r="F9747" s="96">
        <v>24182</v>
      </c>
      <c r="G9747" s="95" t="s">
        <v>345</v>
      </c>
    </row>
    <row r="9748" spans="1:7">
      <c r="A9748" s="95" t="s">
        <v>1813</v>
      </c>
      <c r="D9748" s="95" t="s">
        <v>345</v>
      </c>
      <c r="F9748" s="96">
        <v>8754</v>
      </c>
      <c r="G9748" s="95" t="s">
        <v>345</v>
      </c>
    </row>
    <row r="9749" spans="1:7">
      <c r="A9749" s="95" t="s">
        <v>1814</v>
      </c>
      <c r="D9749" s="95" t="s">
        <v>345</v>
      </c>
      <c r="F9749" s="96">
        <v>19272</v>
      </c>
      <c r="G9749" s="95" t="s">
        <v>345</v>
      </c>
    </row>
    <row r="9750" spans="1:7">
      <c r="A9750" s="95" t="s">
        <v>1815</v>
      </c>
      <c r="D9750" s="95" t="s">
        <v>345</v>
      </c>
      <c r="F9750" s="96">
        <v>7336</v>
      </c>
      <c r="G9750" s="95" t="s">
        <v>345</v>
      </c>
    </row>
    <row r="9751" spans="1:7">
      <c r="A9751" s="95" t="s">
        <v>1816</v>
      </c>
      <c r="D9751" s="95" t="s">
        <v>345</v>
      </c>
      <c r="F9751" s="96">
        <v>13136</v>
      </c>
      <c r="G9751" s="95" t="s">
        <v>345</v>
      </c>
    </row>
    <row r="9752" spans="1:7">
      <c r="A9752" s="95" t="s">
        <v>1817</v>
      </c>
      <c r="D9752" s="95" t="s">
        <v>345</v>
      </c>
      <c r="F9752" s="96">
        <v>10291</v>
      </c>
      <c r="G9752" s="95" t="s">
        <v>345</v>
      </c>
    </row>
    <row r="9753" spans="1:7">
      <c r="A9753" s="95" t="s">
        <v>1818</v>
      </c>
      <c r="D9753" s="95" t="s">
        <v>345</v>
      </c>
      <c r="F9753" s="96">
        <v>4409</v>
      </c>
      <c r="G9753" s="96">
        <v>40898014</v>
      </c>
    </row>
    <row r="9754" spans="1:7">
      <c r="A9754" s="95" t="s">
        <v>1822</v>
      </c>
      <c r="D9754" s="95" t="s">
        <v>345</v>
      </c>
      <c r="F9754" s="96">
        <v>26254</v>
      </c>
      <c r="G9754" s="95" t="s">
        <v>345</v>
      </c>
    </row>
    <row r="9755" spans="1:7">
      <c r="A9755" s="95" t="s">
        <v>1823</v>
      </c>
      <c r="D9755" s="95" t="s">
        <v>345</v>
      </c>
      <c r="F9755" s="96">
        <v>20727</v>
      </c>
      <c r="G9755" s="95" t="s">
        <v>345</v>
      </c>
    </row>
    <row r="9756" spans="1:7">
      <c r="A9756" s="95" t="s">
        <v>1824</v>
      </c>
      <c r="D9756" s="95" t="s">
        <v>345</v>
      </c>
      <c r="F9756" s="96">
        <v>55500</v>
      </c>
      <c r="G9756" s="95" t="s">
        <v>345</v>
      </c>
    </row>
    <row r="9757" spans="1:7">
      <c r="A9757" s="95" t="s">
        <v>1825</v>
      </c>
      <c r="D9757" s="95" t="s">
        <v>345</v>
      </c>
      <c r="F9757" s="96">
        <v>128309</v>
      </c>
      <c r="G9757" s="95" t="s">
        <v>345</v>
      </c>
    </row>
    <row r="9758" spans="1:7">
      <c r="A9758" s="95" t="s">
        <v>1826</v>
      </c>
      <c r="D9758" s="95" t="s">
        <v>345</v>
      </c>
      <c r="F9758" s="96">
        <v>147309</v>
      </c>
      <c r="G9758" s="96">
        <v>41276113</v>
      </c>
    </row>
    <row r="9759" spans="1:7">
      <c r="A9759" s="95" t="s">
        <v>1832</v>
      </c>
      <c r="D9759" s="95" t="s">
        <v>345</v>
      </c>
      <c r="F9759" s="96">
        <v>163636</v>
      </c>
      <c r="G9759" s="95" t="s">
        <v>345</v>
      </c>
    </row>
    <row r="9760" spans="1:7">
      <c r="A9760" s="95" t="s">
        <v>1833</v>
      </c>
      <c r="D9760" s="95" t="s">
        <v>345</v>
      </c>
      <c r="F9760" s="96">
        <v>294000</v>
      </c>
      <c r="G9760" s="95" t="s">
        <v>345</v>
      </c>
    </row>
    <row r="9761" spans="1:7">
      <c r="A9761" s="95" t="s">
        <v>1834</v>
      </c>
      <c r="D9761" s="95" t="s">
        <v>345</v>
      </c>
      <c r="F9761" s="96">
        <v>7172</v>
      </c>
      <c r="G9761" s="95" t="s">
        <v>345</v>
      </c>
    </row>
    <row r="9762" spans="1:7">
      <c r="A9762" s="95" t="s">
        <v>1835</v>
      </c>
      <c r="D9762" s="95" t="s">
        <v>345</v>
      </c>
      <c r="F9762" s="96">
        <v>9454</v>
      </c>
      <c r="G9762" s="96">
        <v>41750375</v>
      </c>
    </row>
    <row r="9763" spans="1:7">
      <c r="A9763" s="95" t="s">
        <v>1839</v>
      </c>
      <c r="D9763" s="95" t="s">
        <v>345</v>
      </c>
      <c r="F9763" s="96">
        <v>40455</v>
      </c>
      <c r="G9763" s="95" t="s">
        <v>345</v>
      </c>
    </row>
    <row r="9764" spans="1:7">
      <c r="A9764" s="95" t="s">
        <v>1840</v>
      </c>
      <c r="D9764" s="95" t="s">
        <v>345</v>
      </c>
      <c r="F9764" s="96">
        <v>32727</v>
      </c>
      <c r="G9764" s="95" t="s">
        <v>345</v>
      </c>
    </row>
    <row r="9765" spans="1:7">
      <c r="A9765" s="95" t="s">
        <v>1841</v>
      </c>
      <c r="D9765" s="95" t="s">
        <v>345</v>
      </c>
      <c r="F9765" s="96">
        <v>6091</v>
      </c>
      <c r="G9765" s="95" t="s">
        <v>345</v>
      </c>
    </row>
    <row r="9766" spans="1:7">
      <c r="A9766" s="95" t="s">
        <v>1842</v>
      </c>
      <c r="D9766" s="95" t="s">
        <v>345</v>
      </c>
      <c r="F9766" s="96">
        <v>70200</v>
      </c>
      <c r="G9766" s="96">
        <v>41899848</v>
      </c>
    </row>
    <row r="9767" spans="1:7">
      <c r="A9767" s="95" t="s">
        <v>1851</v>
      </c>
      <c r="D9767" s="95" t="s">
        <v>345</v>
      </c>
      <c r="F9767" s="96">
        <v>149727</v>
      </c>
      <c r="G9767" s="95" t="s">
        <v>345</v>
      </c>
    </row>
    <row r="9768" spans="1:7">
      <c r="A9768" s="95" t="s">
        <v>1852</v>
      </c>
      <c r="D9768" s="95" t="s">
        <v>345</v>
      </c>
      <c r="F9768" s="96">
        <v>9254</v>
      </c>
      <c r="G9768" s="95" t="s">
        <v>345</v>
      </c>
    </row>
    <row r="9769" spans="1:7">
      <c r="A9769" s="95" t="s">
        <v>1853</v>
      </c>
      <c r="D9769" s="95" t="s">
        <v>345</v>
      </c>
      <c r="F9769" s="96">
        <v>98182</v>
      </c>
      <c r="G9769" s="95" t="s">
        <v>345</v>
      </c>
    </row>
    <row r="9770" spans="1:7">
      <c r="A9770" s="95" t="s">
        <v>1854</v>
      </c>
      <c r="D9770" s="95" t="s">
        <v>345</v>
      </c>
      <c r="F9770" s="96">
        <v>30909</v>
      </c>
      <c r="G9770" s="95" t="s">
        <v>345</v>
      </c>
    </row>
    <row r="9771" spans="1:7">
      <c r="A9771" s="95" t="s">
        <v>1855</v>
      </c>
      <c r="D9771" s="95" t="s">
        <v>345</v>
      </c>
      <c r="F9771" s="96">
        <v>51818</v>
      </c>
      <c r="G9771" s="95" t="s">
        <v>345</v>
      </c>
    </row>
    <row r="9772" spans="1:7">
      <c r="A9772" s="95" t="s">
        <v>1856</v>
      </c>
      <c r="D9772" s="95" t="s">
        <v>345</v>
      </c>
      <c r="F9772" s="96">
        <v>19400</v>
      </c>
      <c r="G9772" s="95" t="s">
        <v>345</v>
      </c>
    </row>
    <row r="9773" spans="1:7">
      <c r="A9773" s="95" t="s">
        <v>1857</v>
      </c>
      <c r="D9773" s="95" t="s">
        <v>345</v>
      </c>
      <c r="F9773" s="96">
        <v>41245</v>
      </c>
      <c r="G9773" s="95" t="s">
        <v>345</v>
      </c>
    </row>
    <row r="9774" spans="1:7">
      <c r="A9774" s="95" t="s">
        <v>1858</v>
      </c>
      <c r="D9774" s="95" t="s">
        <v>345</v>
      </c>
      <c r="F9774" s="96">
        <v>89272</v>
      </c>
      <c r="G9774" s="95" t="s">
        <v>345</v>
      </c>
    </row>
    <row r="9775" spans="1:7">
      <c r="A9775" s="95" t="s">
        <v>1859</v>
      </c>
      <c r="D9775" s="95" t="s">
        <v>345</v>
      </c>
      <c r="F9775" s="96">
        <v>51872</v>
      </c>
      <c r="G9775" s="95" t="s">
        <v>345</v>
      </c>
    </row>
    <row r="9776" spans="1:7">
      <c r="A9776" s="95" t="s">
        <v>1860</v>
      </c>
      <c r="D9776" s="95" t="s">
        <v>345</v>
      </c>
      <c r="F9776" s="96">
        <v>52910</v>
      </c>
      <c r="G9776" s="96">
        <v>42494437</v>
      </c>
    </row>
    <row r="9777" spans="1:7">
      <c r="A9777" s="95" t="s">
        <v>1869</v>
      </c>
      <c r="D9777" s="95" t="s">
        <v>345</v>
      </c>
      <c r="F9777" s="96">
        <v>97272</v>
      </c>
      <c r="G9777" s="95" t="s">
        <v>345</v>
      </c>
    </row>
    <row r="9778" spans="1:7">
      <c r="A9778" s="95" t="s">
        <v>1870</v>
      </c>
      <c r="D9778" s="95" t="s">
        <v>345</v>
      </c>
      <c r="F9778" s="96">
        <v>102272</v>
      </c>
      <c r="G9778" s="96">
        <v>42693981</v>
      </c>
    </row>
    <row r="9779" spans="1:7">
      <c r="A9779" s="95" t="s">
        <v>1884</v>
      </c>
      <c r="D9779" s="95" t="s">
        <v>345</v>
      </c>
      <c r="F9779" s="96">
        <v>180909</v>
      </c>
      <c r="G9779" s="95" t="s">
        <v>345</v>
      </c>
    </row>
    <row r="9780" spans="1:7">
      <c r="A9780" s="95" t="s">
        <v>1885</v>
      </c>
      <c r="D9780" s="95" t="s">
        <v>345</v>
      </c>
      <c r="F9780" s="96">
        <v>238861</v>
      </c>
      <c r="G9780" s="95" t="s">
        <v>345</v>
      </c>
    </row>
    <row r="9781" spans="1:7">
      <c r="A9781" s="95" t="s">
        <v>1886</v>
      </c>
      <c r="D9781" s="95" t="s">
        <v>345</v>
      </c>
      <c r="F9781" s="96">
        <v>269944</v>
      </c>
      <c r="G9781" s="95" t="s">
        <v>345</v>
      </c>
    </row>
    <row r="9782" spans="1:7">
      <c r="A9782" s="95" t="s">
        <v>1910</v>
      </c>
      <c r="D9782" s="95" t="s">
        <v>345</v>
      </c>
      <c r="F9782" s="96">
        <v>19418</v>
      </c>
      <c r="G9782" s="95" t="s">
        <v>345</v>
      </c>
    </row>
    <row r="9783" spans="1:7">
      <c r="A9783" s="95" t="s">
        <v>1911</v>
      </c>
      <c r="D9783" s="95" t="s">
        <v>345</v>
      </c>
      <c r="F9783" s="96">
        <v>-7172</v>
      </c>
      <c r="G9783" s="95" t="s">
        <v>345</v>
      </c>
    </row>
    <row r="9784" spans="1:7">
      <c r="A9784" s="95" t="s">
        <v>1912</v>
      </c>
      <c r="D9784" s="95" t="s">
        <v>562</v>
      </c>
      <c r="F9784" s="96">
        <v>-618132</v>
      </c>
      <c r="G9784" s="95" t="s">
        <v>345</v>
      </c>
    </row>
    <row r="9785" spans="1:7">
      <c r="A9785" s="95" t="s">
        <v>1913</v>
      </c>
      <c r="D9785" s="95" t="s">
        <v>562</v>
      </c>
      <c r="F9785" s="96">
        <v>-282957</v>
      </c>
      <c r="G9785" s="95" t="s">
        <v>345</v>
      </c>
    </row>
    <row r="9786" spans="1:7">
      <c r="A9786" s="95" t="s">
        <v>1914</v>
      </c>
      <c r="D9786" s="95" t="s">
        <v>562</v>
      </c>
      <c r="F9786" s="96">
        <v>901089</v>
      </c>
      <c r="G9786" s="95" t="s">
        <v>345</v>
      </c>
    </row>
    <row r="9787" spans="1:7">
      <c r="A9787" s="95" t="s">
        <v>1915</v>
      </c>
      <c r="D9787" s="95" t="s">
        <v>562</v>
      </c>
      <c r="F9787" s="96">
        <v>-2101</v>
      </c>
      <c r="G9787" s="95" t="s">
        <v>345</v>
      </c>
    </row>
    <row r="9788" spans="1:7">
      <c r="A9788" s="95" t="s">
        <v>1916</v>
      </c>
      <c r="D9788" s="95" t="s">
        <v>562</v>
      </c>
      <c r="F9788" s="95">
        <v>-687</v>
      </c>
      <c r="G9788" s="95" t="s">
        <v>345</v>
      </c>
    </row>
    <row r="9789" spans="1:7">
      <c r="A9789" s="95" t="s">
        <v>1917</v>
      </c>
      <c r="D9789" s="95" t="s">
        <v>562</v>
      </c>
      <c r="F9789" s="96">
        <v>2788</v>
      </c>
      <c r="G9789" s="95" t="s">
        <v>345</v>
      </c>
    </row>
    <row r="9790" spans="1:7">
      <c r="A9790" s="95" t="s">
        <v>1918</v>
      </c>
      <c r="D9790" s="95" t="s">
        <v>562</v>
      </c>
      <c r="F9790" s="96">
        <v>9600509</v>
      </c>
      <c r="G9790" s="95" t="s">
        <v>345</v>
      </c>
    </row>
    <row r="9791" spans="1:7">
      <c r="A9791" s="95" t="s">
        <v>2970</v>
      </c>
      <c r="D9791" s="95" t="s">
        <v>345</v>
      </c>
      <c r="F9791" s="95">
        <v>105</v>
      </c>
      <c r="G9791" s="96">
        <v>52996555</v>
      </c>
    </row>
    <row r="9792" spans="1:7">
      <c r="A9792" s="95" t="s">
        <v>396</v>
      </c>
      <c r="D9792" s="95" t="s">
        <v>345</v>
      </c>
      <c r="F9792" s="96">
        <v>21132122</v>
      </c>
      <c r="G9792" s="95" t="s">
        <v>345</v>
      </c>
    </row>
    <row r="9793" spans="1:7">
      <c r="A9793" s="95" t="s">
        <v>397</v>
      </c>
      <c r="D9793" s="95" t="s">
        <v>345</v>
      </c>
      <c r="F9793" s="96">
        <v>52996555</v>
      </c>
      <c r="G9793" s="96">
        <v>52996555</v>
      </c>
    </row>
    <row r="9794" spans="1:7">
      <c r="A9794" s="95" t="s">
        <v>398</v>
      </c>
    </row>
    <row r="9796" spans="1:7">
      <c r="A9796" s="95" t="s">
        <v>9151</v>
      </c>
    </row>
    <row r="9797" spans="1:7">
      <c r="A9797" s="95" t="s">
        <v>338</v>
      </c>
      <c r="D9797" s="95" t="s">
        <v>341</v>
      </c>
      <c r="E9797" s="95" t="s">
        <v>342</v>
      </c>
      <c r="F9797" s="95" t="s">
        <v>343</v>
      </c>
      <c r="G9797" s="95" t="s">
        <v>344</v>
      </c>
    </row>
    <row r="9798" spans="1:7">
      <c r="A9798" s="95" t="s">
        <v>949</v>
      </c>
      <c r="D9798" s="95" t="s">
        <v>415</v>
      </c>
      <c r="F9798" s="96">
        <v>180000</v>
      </c>
      <c r="G9798" s="95" t="s">
        <v>345</v>
      </c>
    </row>
    <row r="9799" spans="1:7">
      <c r="A9799" s="95" t="s">
        <v>951</v>
      </c>
      <c r="D9799" s="95" t="s">
        <v>415</v>
      </c>
      <c r="F9799" s="96">
        <v>770000</v>
      </c>
      <c r="G9799" s="96">
        <v>950000</v>
      </c>
    </row>
    <row r="9800" spans="1:7">
      <c r="A9800" s="95" t="s">
        <v>1282</v>
      </c>
      <c r="D9800" s="95" t="s">
        <v>415</v>
      </c>
      <c r="F9800" s="96">
        <v>700000</v>
      </c>
      <c r="G9800" s="95" t="s">
        <v>345</v>
      </c>
    </row>
    <row r="9801" spans="1:7">
      <c r="A9801" s="95" t="s">
        <v>1283</v>
      </c>
      <c r="D9801" s="95" t="s">
        <v>415</v>
      </c>
      <c r="F9801" s="96">
        <v>790000</v>
      </c>
      <c r="G9801" s="95" t="s">
        <v>345</v>
      </c>
    </row>
    <row r="9802" spans="1:7">
      <c r="A9802" s="95" t="s">
        <v>1284</v>
      </c>
      <c r="D9802" s="95" t="s">
        <v>415</v>
      </c>
      <c r="F9802" s="96">
        <v>180000</v>
      </c>
      <c r="G9802" s="95" t="s">
        <v>345</v>
      </c>
    </row>
    <row r="9803" spans="1:7">
      <c r="A9803" s="95" t="s">
        <v>1285</v>
      </c>
      <c r="D9803" s="95" t="s">
        <v>415</v>
      </c>
      <c r="F9803" s="96">
        <v>452000</v>
      </c>
      <c r="G9803" s="95" t="s">
        <v>345</v>
      </c>
    </row>
    <row r="9804" spans="1:7">
      <c r="A9804" s="95" t="s">
        <v>1286</v>
      </c>
      <c r="D9804" s="95" t="s">
        <v>415</v>
      </c>
      <c r="F9804" s="96">
        <v>1050000</v>
      </c>
      <c r="G9804" s="95" t="s">
        <v>345</v>
      </c>
    </row>
    <row r="9805" spans="1:7">
      <c r="A9805" s="95" t="s">
        <v>1287</v>
      </c>
      <c r="D9805" s="95" t="s">
        <v>415</v>
      </c>
      <c r="F9805" s="96">
        <v>1626000</v>
      </c>
      <c r="G9805" s="95" t="s">
        <v>345</v>
      </c>
    </row>
    <row r="9806" spans="1:7">
      <c r="A9806" s="95" t="s">
        <v>1288</v>
      </c>
      <c r="D9806" s="95" t="s">
        <v>415</v>
      </c>
      <c r="F9806" s="96">
        <v>350000</v>
      </c>
      <c r="G9806" s="95" t="s">
        <v>345</v>
      </c>
    </row>
    <row r="9807" spans="1:7">
      <c r="A9807" s="95" t="s">
        <v>1289</v>
      </c>
      <c r="D9807" s="95" t="s">
        <v>415</v>
      </c>
      <c r="F9807" s="96">
        <v>1019000</v>
      </c>
      <c r="G9807" s="95" t="s">
        <v>345</v>
      </c>
    </row>
    <row r="9808" spans="1:7">
      <c r="A9808" s="95" t="s">
        <v>1290</v>
      </c>
      <c r="D9808" s="95" t="s">
        <v>415</v>
      </c>
      <c r="F9808" s="96">
        <v>1820000</v>
      </c>
      <c r="G9808" s="95" t="s">
        <v>345</v>
      </c>
    </row>
    <row r="9809" spans="1:7">
      <c r="A9809" s="95" t="s">
        <v>1291</v>
      </c>
      <c r="D9809" s="95" t="s">
        <v>415</v>
      </c>
      <c r="F9809" s="96">
        <v>916000</v>
      </c>
      <c r="G9809" s="95" t="s">
        <v>345</v>
      </c>
    </row>
    <row r="9810" spans="1:7">
      <c r="A9810" s="95" t="s">
        <v>1292</v>
      </c>
      <c r="D9810" s="95" t="s">
        <v>415</v>
      </c>
      <c r="F9810" s="96">
        <v>70000</v>
      </c>
      <c r="G9810" s="95" t="s">
        <v>345</v>
      </c>
    </row>
    <row r="9811" spans="1:7">
      <c r="A9811" s="95" t="s">
        <v>1293</v>
      </c>
      <c r="D9811" s="95" t="s">
        <v>415</v>
      </c>
      <c r="F9811" s="96">
        <v>518000</v>
      </c>
      <c r="G9811" s="95" t="s">
        <v>345</v>
      </c>
    </row>
    <row r="9812" spans="1:7">
      <c r="A9812" s="95" t="s">
        <v>1294</v>
      </c>
      <c r="D9812" s="95" t="s">
        <v>415</v>
      </c>
      <c r="F9812" s="96">
        <v>114000</v>
      </c>
      <c r="G9812" s="95" t="s">
        <v>345</v>
      </c>
    </row>
    <row r="9813" spans="1:7">
      <c r="A9813" s="95" t="s">
        <v>1295</v>
      </c>
      <c r="D9813" s="95" t="s">
        <v>415</v>
      </c>
      <c r="F9813" s="96">
        <v>30000</v>
      </c>
      <c r="G9813" s="95" t="s">
        <v>345</v>
      </c>
    </row>
    <row r="9814" spans="1:7">
      <c r="A9814" s="95" t="s">
        <v>1296</v>
      </c>
      <c r="D9814" s="95" t="s">
        <v>415</v>
      </c>
      <c r="F9814" s="96">
        <v>1298000</v>
      </c>
      <c r="G9814" s="95" t="s">
        <v>345</v>
      </c>
    </row>
    <row r="9815" spans="1:7">
      <c r="A9815" s="95" t="s">
        <v>1297</v>
      </c>
      <c r="D9815" s="95" t="s">
        <v>415</v>
      </c>
      <c r="F9815" s="96">
        <v>790500</v>
      </c>
      <c r="G9815" s="95" t="s">
        <v>345</v>
      </c>
    </row>
    <row r="9816" spans="1:7">
      <c r="A9816" s="95" t="s">
        <v>1298</v>
      </c>
      <c r="D9816" s="95" t="s">
        <v>415</v>
      </c>
      <c r="F9816" s="96">
        <v>1492000</v>
      </c>
      <c r="G9816" s="95" t="s">
        <v>345</v>
      </c>
    </row>
    <row r="9817" spans="1:7">
      <c r="A9817" s="95" t="s">
        <v>1299</v>
      </c>
      <c r="D9817" s="95" t="s">
        <v>415</v>
      </c>
      <c r="F9817" s="96">
        <v>884000</v>
      </c>
      <c r="G9817" s="96">
        <v>15049500</v>
      </c>
    </row>
    <row r="9818" spans="1:7">
      <c r="A9818" s="95" t="s">
        <v>361</v>
      </c>
      <c r="D9818" s="95" t="s">
        <v>345</v>
      </c>
      <c r="F9818" s="96">
        <v>15049500</v>
      </c>
      <c r="G9818" s="95" t="s">
        <v>345</v>
      </c>
    </row>
    <row r="9819" spans="1:7">
      <c r="A9819" s="95" t="s">
        <v>1596</v>
      </c>
      <c r="D9819" s="95" t="s">
        <v>415</v>
      </c>
      <c r="F9819" s="96">
        <v>700000</v>
      </c>
      <c r="G9819" s="95" t="s">
        <v>345</v>
      </c>
    </row>
    <row r="9820" spans="1:7">
      <c r="A9820" s="95" t="s">
        <v>1597</v>
      </c>
      <c r="D9820" s="95" t="s">
        <v>415</v>
      </c>
      <c r="F9820" s="96">
        <v>736000</v>
      </c>
      <c r="G9820" s="95" t="s">
        <v>345</v>
      </c>
    </row>
    <row r="9821" spans="1:7">
      <c r="A9821" s="95" t="s">
        <v>1598</v>
      </c>
      <c r="D9821" s="95" t="s">
        <v>415</v>
      </c>
      <c r="F9821" s="96">
        <v>180000</v>
      </c>
      <c r="G9821" s="95" t="s">
        <v>345</v>
      </c>
    </row>
    <row r="9822" spans="1:7">
      <c r="A9822" s="95" t="s">
        <v>1601</v>
      </c>
      <c r="D9822" s="95" t="s">
        <v>415</v>
      </c>
      <c r="F9822" s="96">
        <v>480000</v>
      </c>
      <c r="G9822" s="95" t="s">
        <v>345</v>
      </c>
    </row>
    <row r="9823" spans="1:7">
      <c r="A9823" s="95" t="s">
        <v>1602</v>
      </c>
      <c r="D9823" s="95" t="s">
        <v>415</v>
      </c>
      <c r="F9823" s="96">
        <v>776000</v>
      </c>
      <c r="G9823" s="95" t="s">
        <v>345</v>
      </c>
    </row>
    <row r="9824" spans="1:7">
      <c r="A9824" s="95" t="s">
        <v>1603</v>
      </c>
      <c r="D9824" s="95" t="s">
        <v>415</v>
      </c>
      <c r="F9824" s="96">
        <v>1014000</v>
      </c>
      <c r="G9824" s="95" t="s">
        <v>345</v>
      </c>
    </row>
    <row r="9825" spans="1:7">
      <c r="A9825" s="95" t="s">
        <v>1604</v>
      </c>
      <c r="D9825" s="95" t="s">
        <v>415</v>
      </c>
      <c r="F9825" s="96">
        <v>420000</v>
      </c>
      <c r="G9825" s="95" t="s">
        <v>345</v>
      </c>
    </row>
    <row r="9826" spans="1:7">
      <c r="A9826" s="95" t="s">
        <v>1605</v>
      </c>
      <c r="D9826" s="95" t="s">
        <v>415</v>
      </c>
      <c r="F9826" s="96">
        <v>1032000</v>
      </c>
      <c r="G9826" s="95" t="s">
        <v>345</v>
      </c>
    </row>
    <row r="9827" spans="1:7">
      <c r="A9827" s="95" t="s">
        <v>1606</v>
      </c>
      <c r="D9827" s="95" t="s">
        <v>415</v>
      </c>
      <c r="F9827" s="96">
        <v>70000</v>
      </c>
      <c r="G9827" s="95" t="s">
        <v>345</v>
      </c>
    </row>
    <row r="9828" spans="1:7">
      <c r="A9828" s="95" t="s">
        <v>1607</v>
      </c>
      <c r="D9828" s="95" t="s">
        <v>415</v>
      </c>
      <c r="F9828" s="96">
        <v>752000</v>
      </c>
      <c r="G9828" s="95" t="s">
        <v>345</v>
      </c>
    </row>
    <row r="9829" spans="1:7">
      <c r="A9829" s="95" t="s">
        <v>1608</v>
      </c>
      <c r="D9829" s="95" t="s">
        <v>415</v>
      </c>
      <c r="F9829" s="96">
        <v>1372000</v>
      </c>
      <c r="G9829" s="95" t="s">
        <v>345</v>
      </c>
    </row>
    <row r="9830" spans="1:7">
      <c r="A9830" s="95" t="s">
        <v>1609</v>
      </c>
      <c r="D9830" s="95" t="s">
        <v>415</v>
      </c>
      <c r="F9830" s="96">
        <v>1908000</v>
      </c>
      <c r="G9830" s="95" t="s">
        <v>345</v>
      </c>
    </row>
    <row r="9831" spans="1:7">
      <c r="A9831" s="95" t="s">
        <v>1610</v>
      </c>
      <c r="D9831" s="95" t="s">
        <v>415</v>
      </c>
      <c r="F9831" s="96">
        <v>1116000</v>
      </c>
      <c r="G9831" s="95" t="s">
        <v>345</v>
      </c>
    </row>
    <row r="9832" spans="1:7">
      <c r="A9832" s="95" t="s">
        <v>1611</v>
      </c>
      <c r="D9832" s="95" t="s">
        <v>415</v>
      </c>
      <c r="F9832" s="96">
        <v>490000</v>
      </c>
      <c r="G9832" s="95" t="s">
        <v>345</v>
      </c>
    </row>
    <row r="9833" spans="1:7">
      <c r="A9833" s="95" t="s">
        <v>1612</v>
      </c>
      <c r="D9833" s="95" t="s">
        <v>415</v>
      </c>
      <c r="F9833" s="96">
        <v>812000</v>
      </c>
      <c r="G9833" s="95" t="s">
        <v>345</v>
      </c>
    </row>
    <row r="9834" spans="1:7">
      <c r="A9834" s="95" t="s">
        <v>1613</v>
      </c>
      <c r="D9834" s="95" t="s">
        <v>415</v>
      </c>
      <c r="F9834" s="96">
        <v>70000</v>
      </c>
      <c r="G9834" s="95" t="s">
        <v>345</v>
      </c>
    </row>
    <row r="9835" spans="1:7">
      <c r="A9835" s="95" t="s">
        <v>1614</v>
      </c>
      <c r="D9835" s="95" t="s">
        <v>415</v>
      </c>
      <c r="F9835" s="96">
        <v>1481000</v>
      </c>
      <c r="G9835" s="96">
        <v>28458500</v>
      </c>
    </row>
    <row r="9836" spans="1:7">
      <c r="A9836" s="95" t="s">
        <v>376</v>
      </c>
      <c r="D9836" s="95" t="s">
        <v>345</v>
      </c>
      <c r="F9836" s="96">
        <v>13409000</v>
      </c>
      <c r="G9836" s="95" t="s">
        <v>345</v>
      </c>
    </row>
    <row r="9837" spans="1:7">
      <c r="A9837" s="95" t="s">
        <v>2962</v>
      </c>
      <c r="D9837" s="95" t="s">
        <v>415</v>
      </c>
      <c r="F9837" s="96">
        <v>-20000</v>
      </c>
      <c r="G9837" s="95" t="s">
        <v>345</v>
      </c>
    </row>
    <row r="9838" spans="1:7">
      <c r="A9838" s="95" t="s">
        <v>2963</v>
      </c>
      <c r="D9838" s="95" t="s">
        <v>415</v>
      </c>
      <c r="F9838" s="96">
        <v>-20000</v>
      </c>
      <c r="G9838" s="96">
        <v>28418500</v>
      </c>
    </row>
    <row r="9839" spans="1:7">
      <c r="A9839" s="95" t="s">
        <v>1821</v>
      </c>
      <c r="D9839" s="95" t="s">
        <v>415</v>
      </c>
      <c r="F9839" s="96">
        <v>-50000</v>
      </c>
      <c r="G9839" s="96">
        <v>28368500</v>
      </c>
    </row>
    <row r="9840" spans="1:7">
      <c r="A9840" s="95" t="s">
        <v>1909</v>
      </c>
      <c r="D9840" s="95" t="s">
        <v>415</v>
      </c>
      <c r="F9840" s="96">
        <v>738390</v>
      </c>
      <c r="G9840" s="95" t="s">
        <v>345</v>
      </c>
    </row>
    <row r="9841" spans="1:7">
      <c r="A9841" s="95" t="s">
        <v>1919</v>
      </c>
      <c r="D9841" s="95" t="s">
        <v>415</v>
      </c>
      <c r="F9841" s="96">
        <v>180000</v>
      </c>
      <c r="G9841" s="95" t="s">
        <v>345</v>
      </c>
    </row>
    <row r="9842" spans="1:7">
      <c r="A9842" s="95" t="s">
        <v>1920</v>
      </c>
      <c r="D9842" s="95" t="s">
        <v>415</v>
      </c>
      <c r="F9842" s="96">
        <v>700000</v>
      </c>
      <c r="G9842" s="95" t="s">
        <v>345</v>
      </c>
    </row>
    <row r="9843" spans="1:7">
      <c r="A9843" s="95" t="s">
        <v>1921</v>
      </c>
      <c r="D9843" s="95" t="s">
        <v>415</v>
      </c>
      <c r="F9843" s="96">
        <v>480000</v>
      </c>
      <c r="G9843" s="95" t="s">
        <v>345</v>
      </c>
    </row>
    <row r="9844" spans="1:7">
      <c r="A9844" s="95" t="s">
        <v>1922</v>
      </c>
      <c r="D9844" s="95" t="s">
        <v>415</v>
      </c>
      <c r="F9844" s="96">
        <v>1002000</v>
      </c>
      <c r="G9844" s="95" t="s">
        <v>345</v>
      </c>
    </row>
    <row r="9845" spans="1:7">
      <c r="A9845" s="95" t="s">
        <v>1923</v>
      </c>
      <c r="D9845" s="95" t="s">
        <v>415</v>
      </c>
      <c r="F9845" s="96">
        <v>375000</v>
      </c>
      <c r="G9845" s="95" t="s">
        <v>345</v>
      </c>
    </row>
    <row r="9846" spans="1:7">
      <c r="A9846" s="95" t="s">
        <v>1924</v>
      </c>
      <c r="D9846" s="95" t="s">
        <v>415</v>
      </c>
      <c r="F9846" s="96">
        <v>70000</v>
      </c>
      <c r="G9846" s="95" t="s">
        <v>345</v>
      </c>
    </row>
    <row r="9847" spans="1:7">
      <c r="A9847" s="95" t="s">
        <v>1925</v>
      </c>
      <c r="D9847" s="95" t="s">
        <v>415</v>
      </c>
      <c r="F9847" s="96">
        <v>1847000</v>
      </c>
      <c r="G9847" s="95" t="s">
        <v>345</v>
      </c>
    </row>
    <row r="9848" spans="1:7">
      <c r="A9848" s="95" t="s">
        <v>1926</v>
      </c>
      <c r="D9848" s="95" t="s">
        <v>415</v>
      </c>
      <c r="F9848" s="96">
        <v>1050000</v>
      </c>
      <c r="G9848" s="95" t="s">
        <v>345</v>
      </c>
    </row>
    <row r="9849" spans="1:7">
      <c r="A9849" s="95" t="s">
        <v>1927</v>
      </c>
      <c r="D9849" s="95" t="s">
        <v>415</v>
      </c>
      <c r="F9849" s="96">
        <v>1064000</v>
      </c>
      <c r="G9849" s="95" t="s">
        <v>345</v>
      </c>
    </row>
    <row r="9850" spans="1:7">
      <c r="A9850" s="95" t="s">
        <v>1928</v>
      </c>
      <c r="D9850" s="95" t="s">
        <v>415</v>
      </c>
      <c r="F9850" s="96">
        <v>782000</v>
      </c>
      <c r="G9850" s="95" t="s">
        <v>345</v>
      </c>
    </row>
    <row r="9851" spans="1:7">
      <c r="A9851" s="95" t="s">
        <v>1929</v>
      </c>
      <c r="D9851" s="95" t="s">
        <v>415</v>
      </c>
      <c r="F9851" s="96">
        <v>70000</v>
      </c>
      <c r="G9851" s="95" t="s">
        <v>345</v>
      </c>
    </row>
    <row r="9852" spans="1:7">
      <c r="A9852" s="95" t="s">
        <v>1930</v>
      </c>
      <c r="D9852" s="95" t="s">
        <v>415</v>
      </c>
      <c r="F9852" s="96">
        <v>605200</v>
      </c>
      <c r="G9852" s="95" t="s">
        <v>345</v>
      </c>
    </row>
    <row r="9853" spans="1:7">
      <c r="A9853" s="95" t="s">
        <v>1931</v>
      </c>
      <c r="D9853" s="95" t="s">
        <v>415</v>
      </c>
      <c r="F9853" s="96">
        <v>650000</v>
      </c>
      <c r="G9853" s="95" t="s">
        <v>345</v>
      </c>
    </row>
    <row r="9854" spans="1:7">
      <c r="A9854" s="95" t="s">
        <v>1932</v>
      </c>
      <c r="D9854" s="95" t="s">
        <v>415</v>
      </c>
      <c r="F9854" s="96">
        <v>1418000</v>
      </c>
      <c r="G9854" s="95" t="s">
        <v>345</v>
      </c>
    </row>
    <row r="9855" spans="1:7">
      <c r="A9855" s="95" t="s">
        <v>1933</v>
      </c>
      <c r="D9855" s="95" t="s">
        <v>415</v>
      </c>
      <c r="F9855" s="96">
        <v>734000</v>
      </c>
      <c r="G9855" s="95" t="s">
        <v>345</v>
      </c>
    </row>
    <row r="9856" spans="1:7">
      <c r="A9856" s="95" t="s">
        <v>1934</v>
      </c>
      <c r="D9856" s="95" t="s">
        <v>415</v>
      </c>
      <c r="F9856" s="96">
        <v>1460000</v>
      </c>
      <c r="G9856" s="96">
        <v>41594090</v>
      </c>
    </row>
    <row r="9857" spans="1:7">
      <c r="A9857" s="95" t="s">
        <v>396</v>
      </c>
      <c r="D9857" s="95" t="s">
        <v>345</v>
      </c>
      <c r="F9857" s="96">
        <v>13135590</v>
      </c>
      <c r="G9857" s="95" t="s">
        <v>345</v>
      </c>
    </row>
    <row r="9858" spans="1:7">
      <c r="A9858" s="95" t="s">
        <v>397</v>
      </c>
      <c r="D9858" s="95" t="s">
        <v>345</v>
      </c>
      <c r="F9858" s="96">
        <v>41594090</v>
      </c>
      <c r="G9858" s="96">
        <v>41594090</v>
      </c>
    </row>
    <row r="9859" spans="1:7">
      <c r="A9859" s="95" t="s">
        <v>398</v>
      </c>
    </row>
    <row r="9861" spans="1:7">
      <c r="A9861" s="95" t="s">
        <v>9152</v>
      </c>
    </row>
    <row r="9862" spans="1:7">
      <c r="A9862" s="95" t="s">
        <v>338</v>
      </c>
      <c r="D9862" s="95" t="s">
        <v>341</v>
      </c>
      <c r="E9862" s="95" t="s">
        <v>342</v>
      </c>
      <c r="F9862" s="95" t="s">
        <v>343</v>
      </c>
      <c r="G9862" s="95" t="s">
        <v>344</v>
      </c>
    </row>
    <row r="9863" spans="1:7">
      <c r="A9863" s="95" t="s">
        <v>984</v>
      </c>
      <c r="D9863" s="95" t="s">
        <v>9315</v>
      </c>
      <c r="F9863" s="96">
        <v>29091</v>
      </c>
      <c r="G9863" s="96">
        <v>29091</v>
      </c>
    </row>
    <row r="9864" spans="1:7">
      <c r="A9864" s="95" t="s">
        <v>1012</v>
      </c>
      <c r="D9864" s="95" t="s">
        <v>9315</v>
      </c>
      <c r="F9864" s="96">
        <v>19582</v>
      </c>
      <c r="G9864" s="95" t="s">
        <v>345</v>
      </c>
    </row>
    <row r="9865" spans="1:7">
      <c r="A9865" s="95" t="s">
        <v>1013</v>
      </c>
      <c r="D9865" s="95" t="s">
        <v>9315</v>
      </c>
      <c r="F9865" s="96">
        <v>5460</v>
      </c>
      <c r="G9865" s="96">
        <v>54133</v>
      </c>
    </row>
    <row r="9866" spans="1:7">
      <c r="A9866" s="95" t="s">
        <v>1022</v>
      </c>
      <c r="D9866" s="95" t="s">
        <v>9315</v>
      </c>
      <c r="F9866" s="96">
        <v>8290</v>
      </c>
      <c r="G9866" s="95" t="s">
        <v>345</v>
      </c>
    </row>
    <row r="9867" spans="1:7">
      <c r="A9867" s="95" t="s">
        <v>1023</v>
      </c>
      <c r="D9867" s="95" t="s">
        <v>9315</v>
      </c>
      <c r="F9867" s="96">
        <v>12785</v>
      </c>
      <c r="G9867" s="96">
        <v>75208</v>
      </c>
    </row>
    <row r="9868" spans="1:7">
      <c r="A9868" s="95" t="s">
        <v>1026</v>
      </c>
      <c r="D9868" s="95" t="s">
        <v>9315</v>
      </c>
      <c r="F9868" s="96">
        <v>13127</v>
      </c>
      <c r="G9868" s="95" t="s">
        <v>345</v>
      </c>
    </row>
    <row r="9869" spans="1:7">
      <c r="A9869" s="95" t="s">
        <v>1027</v>
      </c>
      <c r="D9869" s="95" t="s">
        <v>9315</v>
      </c>
      <c r="F9869" s="96">
        <v>7560</v>
      </c>
      <c r="G9869" s="96">
        <v>95895</v>
      </c>
    </row>
    <row r="9870" spans="1:7">
      <c r="A9870" s="95" t="s">
        <v>1044</v>
      </c>
      <c r="D9870" s="95" t="s">
        <v>9315</v>
      </c>
      <c r="F9870" s="96">
        <v>15455</v>
      </c>
      <c r="G9870" s="95" t="s">
        <v>345</v>
      </c>
    </row>
    <row r="9871" spans="1:7">
      <c r="A9871" s="95" t="s">
        <v>1045</v>
      </c>
      <c r="D9871" s="95" t="s">
        <v>9315</v>
      </c>
      <c r="F9871" s="96">
        <v>23182</v>
      </c>
      <c r="G9871" s="96">
        <v>134532</v>
      </c>
    </row>
    <row r="9872" spans="1:7">
      <c r="A9872" s="95" t="s">
        <v>1071</v>
      </c>
      <c r="D9872" s="95" t="s">
        <v>9315</v>
      </c>
      <c r="F9872" s="96">
        <v>40000</v>
      </c>
      <c r="G9872" s="95" t="s">
        <v>345</v>
      </c>
    </row>
    <row r="9873" spans="1:7">
      <c r="A9873" s="95" t="s">
        <v>1072</v>
      </c>
      <c r="D9873" s="95" t="s">
        <v>9315</v>
      </c>
      <c r="F9873" s="96">
        <v>18000</v>
      </c>
      <c r="G9873" s="96">
        <v>192532</v>
      </c>
    </row>
    <row r="9874" spans="1:7">
      <c r="A9874" s="95" t="s">
        <v>1083</v>
      </c>
      <c r="D9874" s="95" t="s">
        <v>9315</v>
      </c>
      <c r="F9874" s="96">
        <v>970910</v>
      </c>
      <c r="G9874" s="95" t="s">
        <v>345</v>
      </c>
    </row>
    <row r="9875" spans="1:7">
      <c r="A9875" s="95" t="s">
        <v>1084</v>
      </c>
      <c r="D9875" s="95" t="s">
        <v>9315</v>
      </c>
      <c r="F9875" s="96">
        <v>1675211</v>
      </c>
      <c r="G9875" s="95" t="s">
        <v>345</v>
      </c>
    </row>
    <row r="9876" spans="1:7">
      <c r="A9876" s="95" t="s">
        <v>1085</v>
      </c>
      <c r="D9876" s="95" t="s">
        <v>9315</v>
      </c>
      <c r="F9876" s="96">
        <v>604610</v>
      </c>
      <c r="G9876" s="95" t="s">
        <v>345</v>
      </c>
    </row>
    <row r="9877" spans="1:7">
      <c r="A9877" s="95" t="s">
        <v>1086</v>
      </c>
      <c r="D9877" s="95" t="s">
        <v>9315</v>
      </c>
      <c r="F9877" s="96">
        <v>798270</v>
      </c>
      <c r="G9877" s="95" t="s">
        <v>345</v>
      </c>
    </row>
    <row r="9878" spans="1:7">
      <c r="A9878" s="95" t="s">
        <v>1087</v>
      </c>
      <c r="D9878" s="95" t="s">
        <v>9315</v>
      </c>
      <c r="F9878" s="96">
        <v>65455</v>
      </c>
      <c r="G9878" s="96">
        <v>4306988</v>
      </c>
    </row>
    <row r="9879" spans="1:7">
      <c r="A9879" s="95" t="s">
        <v>1096</v>
      </c>
      <c r="D9879" s="95" t="s">
        <v>9315</v>
      </c>
      <c r="F9879" s="96">
        <v>58182</v>
      </c>
      <c r="G9879" s="96">
        <v>4365170</v>
      </c>
    </row>
    <row r="9880" spans="1:7">
      <c r="A9880" s="95" t="s">
        <v>1097</v>
      </c>
      <c r="D9880" s="95" t="s">
        <v>9315</v>
      </c>
      <c r="F9880" s="96">
        <v>131352</v>
      </c>
      <c r="G9880" s="95" t="s">
        <v>345</v>
      </c>
    </row>
    <row r="9881" spans="1:7">
      <c r="A9881" s="95" t="s">
        <v>1098</v>
      </c>
      <c r="D9881" s="95" t="s">
        <v>9315</v>
      </c>
      <c r="F9881" s="96">
        <v>394730</v>
      </c>
      <c r="G9881" s="95" t="s">
        <v>345</v>
      </c>
    </row>
    <row r="9882" spans="1:7">
      <c r="A9882" s="95" t="s">
        <v>1113</v>
      </c>
      <c r="D9882" s="95" t="s">
        <v>9315</v>
      </c>
      <c r="F9882" s="96">
        <v>14000</v>
      </c>
      <c r="G9882" s="95" t="s">
        <v>345</v>
      </c>
    </row>
    <row r="9883" spans="1:7">
      <c r="A9883" s="95" t="s">
        <v>1114</v>
      </c>
      <c r="D9883" s="95" t="s">
        <v>9315</v>
      </c>
      <c r="F9883" s="96">
        <v>9091</v>
      </c>
      <c r="G9883" s="96">
        <v>4914343</v>
      </c>
    </row>
    <row r="9884" spans="1:7">
      <c r="A9884" s="95" t="s">
        <v>1133</v>
      </c>
      <c r="D9884" s="95" t="s">
        <v>9315</v>
      </c>
      <c r="F9884" s="96">
        <v>29091</v>
      </c>
      <c r="G9884" s="96">
        <v>4943434</v>
      </c>
    </row>
    <row r="9885" spans="1:7">
      <c r="A9885" s="95" t="s">
        <v>1152</v>
      </c>
      <c r="D9885" s="95" t="s">
        <v>9315</v>
      </c>
      <c r="F9885" s="96">
        <v>14210</v>
      </c>
      <c r="G9885" s="95" t="s">
        <v>345</v>
      </c>
    </row>
    <row r="9886" spans="1:7">
      <c r="A9886" s="95" t="s">
        <v>1153</v>
      </c>
      <c r="D9886" s="95" t="s">
        <v>9315</v>
      </c>
      <c r="F9886" s="96">
        <v>25455</v>
      </c>
      <c r="G9886" s="95" t="s">
        <v>345</v>
      </c>
    </row>
    <row r="9887" spans="1:7">
      <c r="A9887" s="95" t="s">
        <v>1154</v>
      </c>
      <c r="D9887" s="95" t="s">
        <v>9315</v>
      </c>
      <c r="F9887" s="96">
        <v>11340</v>
      </c>
      <c r="G9887" s="96">
        <v>4994439</v>
      </c>
    </row>
    <row r="9888" spans="1:7">
      <c r="A9888" s="95" t="s">
        <v>1160</v>
      </c>
      <c r="D9888" s="95" t="s">
        <v>9315</v>
      </c>
      <c r="F9888" s="96">
        <v>48000</v>
      </c>
      <c r="G9888" s="96">
        <v>5042439</v>
      </c>
    </row>
    <row r="9889" spans="1:7">
      <c r="A9889" s="95" t="s">
        <v>1163</v>
      </c>
      <c r="D9889" s="95" t="s">
        <v>9315</v>
      </c>
      <c r="F9889" s="96">
        <v>129710</v>
      </c>
      <c r="G9889" s="95" t="s">
        <v>345</v>
      </c>
    </row>
    <row r="9890" spans="1:7">
      <c r="A9890" s="95" t="s">
        <v>1164</v>
      </c>
      <c r="D9890" s="95" t="s">
        <v>9315</v>
      </c>
      <c r="F9890" s="96">
        <v>392644</v>
      </c>
      <c r="G9890" s="95" t="s">
        <v>345</v>
      </c>
    </row>
    <row r="9891" spans="1:7">
      <c r="A9891" s="95" t="s">
        <v>1165</v>
      </c>
      <c r="D9891" s="95" t="s">
        <v>9315</v>
      </c>
      <c r="F9891" s="96">
        <v>20364</v>
      </c>
      <c r="G9891" s="96">
        <v>5585157</v>
      </c>
    </row>
    <row r="9892" spans="1:7">
      <c r="A9892" s="95" t="s">
        <v>1196</v>
      </c>
      <c r="D9892" s="95" t="s">
        <v>9315</v>
      </c>
      <c r="F9892" s="96">
        <v>9400</v>
      </c>
      <c r="G9892" s="96">
        <v>5594557</v>
      </c>
    </row>
    <row r="9893" spans="1:7">
      <c r="A9893" s="95" t="s">
        <v>1205</v>
      </c>
      <c r="D9893" s="95" t="s">
        <v>9315</v>
      </c>
      <c r="F9893" s="96">
        <v>17273</v>
      </c>
      <c r="G9893" s="96">
        <v>5611830</v>
      </c>
    </row>
    <row r="9894" spans="1:7">
      <c r="A9894" s="95" t="s">
        <v>1208</v>
      </c>
      <c r="D9894" s="95" t="s">
        <v>9315</v>
      </c>
      <c r="F9894" s="96">
        <v>75080</v>
      </c>
      <c r="G9894" s="95" t="s">
        <v>345</v>
      </c>
    </row>
    <row r="9895" spans="1:7">
      <c r="A9895" s="95" t="s">
        <v>1209</v>
      </c>
      <c r="D9895" s="95" t="s">
        <v>9315</v>
      </c>
      <c r="F9895" s="96">
        <v>223355</v>
      </c>
      <c r="G9895" s="95" t="s">
        <v>345</v>
      </c>
    </row>
    <row r="9896" spans="1:7">
      <c r="A9896" s="95" t="s">
        <v>1210</v>
      </c>
      <c r="D9896" s="95" t="s">
        <v>9315</v>
      </c>
      <c r="F9896" s="96">
        <v>106870</v>
      </c>
      <c r="G9896" s="95" t="s">
        <v>345</v>
      </c>
    </row>
    <row r="9897" spans="1:7">
      <c r="A9897" s="95" t="s">
        <v>1211</v>
      </c>
      <c r="D9897" s="95" t="s">
        <v>9315</v>
      </c>
      <c r="F9897" s="96">
        <v>111264</v>
      </c>
      <c r="G9897" s="95" t="s">
        <v>345</v>
      </c>
    </row>
    <row r="9898" spans="1:7">
      <c r="A9898" s="95" t="s">
        <v>1212</v>
      </c>
      <c r="D9898" s="95" t="s">
        <v>9315</v>
      </c>
      <c r="F9898" s="96">
        <v>79712</v>
      </c>
      <c r="G9898" s="95" t="s">
        <v>345</v>
      </c>
    </row>
    <row r="9899" spans="1:7">
      <c r="A9899" s="95" t="s">
        <v>1213</v>
      </c>
      <c r="D9899" s="95" t="s">
        <v>9315</v>
      </c>
      <c r="F9899" s="96">
        <v>200952</v>
      </c>
      <c r="G9899" s="95" t="s">
        <v>345</v>
      </c>
    </row>
    <row r="9900" spans="1:7">
      <c r="A9900" s="95" t="s">
        <v>1214</v>
      </c>
      <c r="D9900" s="95" t="s">
        <v>9315</v>
      </c>
      <c r="F9900" s="96">
        <v>96170</v>
      </c>
      <c r="G9900" s="95" t="s">
        <v>345</v>
      </c>
    </row>
    <row r="9901" spans="1:7">
      <c r="A9901" s="95" t="s">
        <v>1215</v>
      </c>
      <c r="D9901" s="95" t="s">
        <v>9315</v>
      </c>
      <c r="F9901" s="96">
        <v>218103</v>
      </c>
      <c r="G9901" s="95" t="s">
        <v>345</v>
      </c>
    </row>
    <row r="9902" spans="1:7">
      <c r="A9902" s="95" t="s">
        <v>1216</v>
      </c>
      <c r="D9902" s="95" t="s">
        <v>9315</v>
      </c>
      <c r="F9902" s="96">
        <v>18900</v>
      </c>
      <c r="G9902" s="95" t="s">
        <v>345</v>
      </c>
    </row>
    <row r="9903" spans="1:7">
      <c r="A9903" s="95" t="s">
        <v>1217</v>
      </c>
      <c r="D9903" s="95" t="s">
        <v>9315</v>
      </c>
      <c r="F9903" s="96">
        <v>80485</v>
      </c>
      <c r="G9903" s="95" t="s">
        <v>345</v>
      </c>
    </row>
    <row r="9904" spans="1:7">
      <c r="A9904" s="95" t="s">
        <v>1218</v>
      </c>
      <c r="D9904" s="95" t="s">
        <v>9315</v>
      </c>
      <c r="F9904" s="96">
        <v>148061</v>
      </c>
      <c r="G9904" s="95" t="s">
        <v>345</v>
      </c>
    </row>
    <row r="9905" spans="1:7">
      <c r="A9905" s="95" t="s">
        <v>1219</v>
      </c>
      <c r="D9905" s="95" t="s">
        <v>9315</v>
      </c>
      <c r="F9905" s="96">
        <v>59960</v>
      </c>
      <c r="G9905" s="95" t="s">
        <v>345</v>
      </c>
    </row>
    <row r="9906" spans="1:7">
      <c r="A9906" s="95" t="s">
        <v>1220</v>
      </c>
      <c r="D9906" s="95" t="s">
        <v>9315</v>
      </c>
      <c r="F9906" s="96">
        <v>189718</v>
      </c>
      <c r="G9906" s="95" t="s">
        <v>345</v>
      </c>
    </row>
    <row r="9907" spans="1:7">
      <c r="A9907" s="95" t="s">
        <v>1227</v>
      </c>
      <c r="D9907" s="95" t="s">
        <v>9315</v>
      </c>
      <c r="F9907" s="96">
        <v>1880</v>
      </c>
      <c r="G9907" s="95" t="s">
        <v>345</v>
      </c>
    </row>
    <row r="9908" spans="1:7">
      <c r="A9908" s="95" t="s">
        <v>1228</v>
      </c>
      <c r="D9908" s="95" t="s">
        <v>9315</v>
      </c>
      <c r="F9908" s="96">
        <v>15054</v>
      </c>
      <c r="G9908" s="96">
        <v>7237394</v>
      </c>
    </row>
    <row r="9909" spans="1:7">
      <c r="A9909" s="95" t="s">
        <v>1231</v>
      </c>
      <c r="D9909" s="95" t="s">
        <v>9315</v>
      </c>
      <c r="F9909" s="96">
        <v>683012</v>
      </c>
      <c r="G9909" s="95" t="s">
        <v>345</v>
      </c>
    </row>
    <row r="9910" spans="1:7">
      <c r="A9910" s="95" t="s">
        <v>1232</v>
      </c>
      <c r="D9910" s="95" t="s">
        <v>9315</v>
      </c>
      <c r="F9910" s="96">
        <v>2416099</v>
      </c>
      <c r="G9910" s="95" t="s">
        <v>345</v>
      </c>
    </row>
    <row r="9911" spans="1:7">
      <c r="A9911" s="95" t="s">
        <v>1233</v>
      </c>
      <c r="D9911" s="95" t="s">
        <v>9315</v>
      </c>
      <c r="F9911" s="96">
        <v>676500</v>
      </c>
      <c r="G9911" s="95" t="s">
        <v>345</v>
      </c>
    </row>
    <row r="9912" spans="1:7">
      <c r="A9912" s="95" t="s">
        <v>1234</v>
      </c>
      <c r="D9912" s="95" t="s">
        <v>9315</v>
      </c>
      <c r="F9912" s="96">
        <v>837314</v>
      </c>
      <c r="G9912" s="95" t="s">
        <v>345</v>
      </c>
    </row>
    <row r="9913" spans="1:7">
      <c r="A9913" s="95" t="s">
        <v>1235</v>
      </c>
      <c r="D9913" s="95" t="s">
        <v>9315</v>
      </c>
      <c r="F9913" s="96">
        <v>76546</v>
      </c>
      <c r="G9913" s="95" t="s">
        <v>345</v>
      </c>
    </row>
    <row r="9914" spans="1:7">
      <c r="A9914" s="95" t="s">
        <v>1236</v>
      </c>
      <c r="D9914" s="95" t="s">
        <v>9315</v>
      </c>
      <c r="F9914" s="96">
        <v>99307</v>
      </c>
      <c r="G9914" s="95" t="s">
        <v>345</v>
      </c>
    </row>
    <row r="9915" spans="1:7">
      <c r="A9915" s="95" t="s">
        <v>1237</v>
      </c>
      <c r="D9915" s="95" t="s">
        <v>9315</v>
      </c>
      <c r="F9915" s="96">
        <v>300762</v>
      </c>
      <c r="G9915" s="95" t="s">
        <v>345</v>
      </c>
    </row>
    <row r="9916" spans="1:7">
      <c r="A9916" s="95" t="s">
        <v>1238</v>
      </c>
      <c r="D9916" s="95" t="s">
        <v>9315</v>
      </c>
      <c r="F9916" s="96">
        <v>15620</v>
      </c>
      <c r="G9916" s="95" t="s">
        <v>345</v>
      </c>
    </row>
    <row r="9917" spans="1:7">
      <c r="A9917" s="95" t="s">
        <v>1239</v>
      </c>
      <c r="D9917" s="95" t="s">
        <v>9315</v>
      </c>
      <c r="F9917" s="96">
        <v>102099</v>
      </c>
      <c r="G9917" s="95" t="s">
        <v>345</v>
      </c>
    </row>
    <row r="9918" spans="1:7">
      <c r="A9918" s="95" t="s">
        <v>1240</v>
      </c>
      <c r="D9918" s="95" t="s">
        <v>9315</v>
      </c>
      <c r="F9918" s="96">
        <v>30290</v>
      </c>
      <c r="G9918" s="95" t="s">
        <v>345</v>
      </c>
    </row>
    <row r="9919" spans="1:7">
      <c r="A9919" s="95" t="s">
        <v>1241</v>
      </c>
      <c r="D9919" s="95" t="s">
        <v>9315</v>
      </c>
      <c r="F9919" s="96">
        <v>77400</v>
      </c>
      <c r="G9919" s="95" t="s">
        <v>345</v>
      </c>
    </row>
    <row r="9920" spans="1:7">
      <c r="A9920" s="95" t="s">
        <v>1242</v>
      </c>
      <c r="D9920" s="95" t="s">
        <v>9315</v>
      </c>
      <c r="F9920" s="96">
        <v>99086</v>
      </c>
      <c r="G9920" s="95" t="s">
        <v>345</v>
      </c>
    </row>
    <row r="9921" spans="1:7">
      <c r="A9921" s="95" t="s">
        <v>1243</v>
      </c>
      <c r="D9921" s="95" t="s">
        <v>9315</v>
      </c>
      <c r="F9921" s="96">
        <v>202702</v>
      </c>
      <c r="G9921" s="95" t="s">
        <v>345</v>
      </c>
    </row>
    <row r="9922" spans="1:7">
      <c r="A9922" s="95" t="s">
        <v>1244</v>
      </c>
      <c r="D9922" s="95" t="s">
        <v>9315</v>
      </c>
      <c r="F9922" s="96">
        <v>20840</v>
      </c>
      <c r="G9922" s="95" t="s">
        <v>345</v>
      </c>
    </row>
    <row r="9923" spans="1:7">
      <c r="A9923" s="95" t="s">
        <v>1245</v>
      </c>
      <c r="D9923" s="95" t="s">
        <v>9315</v>
      </c>
      <c r="F9923" s="96">
        <v>29600</v>
      </c>
      <c r="G9923" s="95" t="s">
        <v>345</v>
      </c>
    </row>
    <row r="9924" spans="1:7">
      <c r="A9924" s="95" t="s">
        <v>1246</v>
      </c>
      <c r="D9924" s="95" t="s">
        <v>9315</v>
      </c>
      <c r="F9924" s="96">
        <v>14000</v>
      </c>
      <c r="G9924" s="95" t="s">
        <v>345</v>
      </c>
    </row>
    <row r="9925" spans="1:7">
      <c r="A9925" s="95" t="s">
        <v>1247</v>
      </c>
      <c r="D9925" s="95" t="s">
        <v>9315</v>
      </c>
      <c r="F9925" s="96">
        <v>26170</v>
      </c>
      <c r="G9925" s="95" t="s">
        <v>345</v>
      </c>
    </row>
    <row r="9926" spans="1:7">
      <c r="A9926" s="95" t="s">
        <v>1248</v>
      </c>
      <c r="D9926" s="95" t="s">
        <v>9315</v>
      </c>
      <c r="F9926" s="96">
        <v>5280</v>
      </c>
      <c r="G9926" s="95" t="s">
        <v>345</v>
      </c>
    </row>
    <row r="9927" spans="1:7">
      <c r="A9927" s="95" t="s">
        <v>1249</v>
      </c>
      <c r="D9927" s="95" t="s">
        <v>9315</v>
      </c>
      <c r="F9927" s="96">
        <v>108610</v>
      </c>
      <c r="G9927" s="95" t="s">
        <v>345</v>
      </c>
    </row>
    <row r="9928" spans="1:7">
      <c r="A9928" s="95" t="s">
        <v>1250</v>
      </c>
      <c r="D9928" s="95" t="s">
        <v>9315</v>
      </c>
      <c r="F9928" s="96">
        <v>361893</v>
      </c>
      <c r="G9928" s="95" t="s">
        <v>345</v>
      </c>
    </row>
    <row r="9929" spans="1:7">
      <c r="A9929" s="95" t="s">
        <v>1261</v>
      </c>
      <c r="D9929" s="95" t="s">
        <v>9315</v>
      </c>
      <c r="F9929" s="96">
        <v>2050</v>
      </c>
      <c r="G9929" s="95" t="s">
        <v>345</v>
      </c>
    </row>
    <row r="9930" spans="1:7">
      <c r="A9930" s="95" t="s">
        <v>1262</v>
      </c>
      <c r="D9930" s="95" t="s">
        <v>9315</v>
      </c>
      <c r="F9930" s="96">
        <v>8182</v>
      </c>
      <c r="G9930" s="95" t="s">
        <v>345</v>
      </c>
    </row>
    <row r="9931" spans="1:7">
      <c r="A9931" s="95" t="s">
        <v>1263</v>
      </c>
      <c r="D9931" s="95" t="s">
        <v>9315</v>
      </c>
      <c r="F9931" s="96">
        <v>58182</v>
      </c>
      <c r="G9931" s="95" t="s">
        <v>345</v>
      </c>
    </row>
    <row r="9932" spans="1:7">
      <c r="A9932" s="95" t="s">
        <v>1266</v>
      </c>
      <c r="D9932" s="95" t="s">
        <v>9315</v>
      </c>
      <c r="F9932" s="96">
        <v>20000</v>
      </c>
      <c r="G9932" s="95" t="s">
        <v>345</v>
      </c>
    </row>
    <row r="9933" spans="1:7">
      <c r="A9933" s="95" t="s">
        <v>1267</v>
      </c>
      <c r="D9933" s="95" t="s">
        <v>9315</v>
      </c>
      <c r="F9933" s="96">
        <v>18350</v>
      </c>
      <c r="G9933" s="96">
        <v>13527288</v>
      </c>
    </row>
    <row r="9934" spans="1:7">
      <c r="A9934" s="95" t="s">
        <v>1268</v>
      </c>
      <c r="D9934" s="95" t="s">
        <v>9315</v>
      </c>
      <c r="F9934" s="96">
        <v>286900</v>
      </c>
      <c r="G9934" s="95" t="s">
        <v>345</v>
      </c>
    </row>
    <row r="9935" spans="1:7">
      <c r="A9935" s="95" t="s">
        <v>1269</v>
      </c>
      <c r="D9935" s="95" t="s">
        <v>9315</v>
      </c>
      <c r="F9935" s="96">
        <v>173875</v>
      </c>
      <c r="G9935" s="95" t="s">
        <v>345</v>
      </c>
    </row>
    <row r="9936" spans="1:7">
      <c r="A9936" s="95" t="s">
        <v>1270</v>
      </c>
      <c r="D9936" s="95" t="s">
        <v>9315</v>
      </c>
      <c r="F9936" s="96">
        <v>6281451</v>
      </c>
      <c r="G9936" s="95" t="s">
        <v>345</v>
      </c>
    </row>
    <row r="9937" spans="1:7">
      <c r="A9937" s="95" t="s">
        <v>1271</v>
      </c>
      <c r="D9937" s="95" t="s">
        <v>9315</v>
      </c>
      <c r="F9937" s="96">
        <v>7350697</v>
      </c>
      <c r="G9937" s="95" t="s">
        <v>345</v>
      </c>
    </row>
    <row r="9938" spans="1:7">
      <c r="A9938" s="95" t="s">
        <v>1272</v>
      </c>
      <c r="D9938" s="95" t="s">
        <v>9315</v>
      </c>
      <c r="F9938" s="96">
        <v>1218339</v>
      </c>
      <c r="G9938" s="95" t="s">
        <v>345</v>
      </c>
    </row>
    <row r="9939" spans="1:7">
      <c r="A9939" s="95" t="s">
        <v>1273</v>
      </c>
      <c r="D9939" s="95" t="s">
        <v>9315</v>
      </c>
      <c r="F9939" s="96">
        <v>1321758</v>
      </c>
      <c r="G9939" s="95" t="s">
        <v>345</v>
      </c>
    </row>
    <row r="9940" spans="1:7">
      <c r="A9940" s="95" t="s">
        <v>1274</v>
      </c>
      <c r="D9940" s="95" t="s">
        <v>9315</v>
      </c>
      <c r="F9940" s="96">
        <v>3182449</v>
      </c>
      <c r="G9940" s="95" t="s">
        <v>345</v>
      </c>
    </row>
    <row r="9941" spans="1:7">
      <c r="A9941" s="95" t="s">
        <v>1275</v>
      </c>
      <c r="D9941" s="95" t="s">
        <v>9315</v>
      </c>
      <c r="F9941" s="96">
        <v>155400</v>
      </c>
      <c r="G9941" s="95" t="s">
        <v>345</v>
      </c>
    </row>
    <row r="9942" spans="1:7">
      <c r="A9942" s="95" t="s">
        <v>1276</v>
      </c>
      <c r="D9942" s="95" t="s">
        <v>9315</v>
      </c>
      <c r="F9942" s="96">
        <v>377722</v>
      </c>
      <c r="G9942" s="95" t="s">
        <v>345</v>
      </c>
    </row>
    <row r="9943" spans="1:7">
      <c r="A9943" s="95" t="s">
        <v>1277</v>
      </c>
      <c r="D9943" s="95" t="s">
        <v>9315</v>
      </c>
      <c r="F9943" s="96">
        <v>17406388</v>
      </c>
      <c r="G9943" s="95" t="s">
        <v>345</v>
      </c>
    </row>
    <row r="9944" spans="1:7">
      <c r="A9944" s="95" t="s">
        <v>1278</v>
      </c>
      <c r="D9944" s="95" t="s">
        <v>9315</v>
      </c>
      <c r="F9944" s="96">
        <v>7545097</v>
      </c>
      <c r="G9944" s="95" t="s">
        <v>345</v>
      </c>
    </row>
    <row r="9945" spans="1:7">
      <c r="A9945" s="95" t="s">
        <v>1279</v>
      </c>
      <c r="D9945" s="95" t="s">
        <v>9315</v>
      </c>
      <c r="F9945" s="96">
        <v>4542456</v>
      </c>
      <c r="G9945" s="95" t="s">
        <v>345</v>
      </c>
    </row>
    <row r="9946" spans="1:7">
      <c r="A9946" s="95" t="s">
        <v>1280</v>
      </c>
      <c r="D9946" s="95" t="s">
        <v>9315</v>
      </c>
      <c r="F9946" s="96">
        <v>3059911</v>
      </c>
      <c r="G9946" s="95" t="s">
        <v>345</v>
      </c>
    </row>
    <row r="9947" spans="1:7">
      <c r="A9947" s="95" t="s">
        <v>1281</v>
      </c>
      <c r="D9947" s="95" t="s">
        <v>9315</v>
      </c>
      <c r="F9947" s="96">
        <v>17499307</v>
      </c>
      <c r="G9947" s="96">
        <v>83929038</v>
      </c>
    </row>
    <row r="9948" spans="1:7">
      <c r="A9948" s="95" t="s">
        <v>361</v>
      </c>
      <c r="D9948" s="95" t="s">
        <v>345</v>
      </c>
      <c r="F9948" s="96">
        <v>83929038</v>
      </c>
      <c r="G9948" s="95" t="s">
        <v>345</v>
      </c>
    </row>
    <row r="9949" spans="1:7">
      <c r="A9949" s="95" t="s">
        <v>1300</v>
      </c>
      <c r="D9949" s="95" t="s">
        <v>9315</v>
      </c>
      <c r="F9949" s="96">
        <v>1177037</v>
      </c>
      <c r="G9949" s="95" t="s">
        <v>345</v>
      </c>
    </row>
    <row r="9950" spans="1:7">
      <c r="A9950" s="95" t="s">
        <v>1301</v>
      </c>
      <c r="D9950" s="95" t="s">
        <v>9315</v>
      </c>
      <c r="F9950" s="96">
        <v>315259</v>
      </c>
      <c r="G9950" s="95" t="s">
        <v>345</v>
      </c>
    </row>
    <row r="9951" spans="1:7">
      <c r="A9951" s="95" t="s">
        <v>1302</v>
      </c>
      <c r="D9951" s="95" t="s">
        <v>9315</v>
      </c>
      <c r="F9951" s="96">
        <v>2454900</v>
      </c>
      <c r="G9951" s="95" t="s">
        <v>345</v>
      </c>
    </row>
    <row r="9952" spans="1:7">
      <c r="A9952" s="95" t="s">
        <v>1318</v>
      </c>
      <c r="D9952" s="95" t="s">
        <v>9315</v>
      </c>
      <c r="F9952" s="96">
        <v>9091</v>
      </c>
      <c r="G9952" s="95" t="s">
        <v>345</v>
      </c>
    </row>
    <row r="9953" spans="1:7">
      <c r="A9953" s="95" t="s">
        <v>1319</v>
      </c>
      <c r="D9953" s="95" t="s">
        <v>9315</v>
      </c>
      <c r="F9953" s="96">
        <v>58182</v>
      </c>
      <c r="G9953" s="96">
        <v>87943507</v>
      </c>
    </row>
    <row r="9954" spans="1:7">
      <c r="A9954" s="95" t="s">
        <v>1334</v>
      </c>
      <c r="D9954" s="95" t="s">
        <v>9315</v>
      </c>
      <c r="F9954" s="96">
        <v>30000</v>
      </c>
      <c r="G9954" s="96">
        <v>87973507</v>
      </c>
    </row>
    <row r="9955" spans="1:7">
      <c r="A9955" s="95" t="s">
        <v>1347</v>
      </c>
      <c r="D9955" s="95" t="s">
        <v>9315</v>
      </c>
      <c r="F9955" s="96">
        <v>9000</v>
      </c>
      <c r="G9955" s="96">
        <v>87982507</v>
      </c>
    </row>
    <row r="9956" spans="1:7">
      <c r="A9956" s="95" t="s">
        <v>1363</v>
      </c>
      <c r="D9956" s="95" t="s">
        <v>9315</v>
      </c>
      <c r="F9956" s="96">
        <v>17273</v>
      </c>
      <c r="G9956" s="96">
        <v>87999780</v>
      </c>
    </row>
    <row r="9957" spans="1:7">
      <c r="A9957" s="95" t="s">
        <v>1373</v>
      </c>
      <c r="D9957" s="95" t="s">
        <v>9315</v>
      </c>
      <c r="F9957" s="96">
        <v>22040</v>
      </c>
      <c r="G9957" s="95" t="s">
        <v>345</v>
      </c>
    </row>
    <row r="9958" spans="1:7">
      <c r="A9958" s="95" t="s">
        <v>1374</v>
      </c>
      <c r="D9958" s="95" t="s">
        <v>9315</v>
      </c>
      <c r="F9958" s="96">
        <v>8182</v>
      </c>
      <c r="G9958" s="95" t="s">
        <v>345</v>
      </c>
    </row>
    <row r="9959" spans="1:7">
      <c r="A9959" s="95" t="s">
        <v>1375</v>
      </c>
      <c r="D9959" s="95" t="s">
        <v>9315</v>
      </c>
      <c r="F9959" s="96">
        <v>25351</v>
      </c>
      <c r="G9959" s="96">
        <v>88055353</v>
      </c>
    </row>
    <row r="9960" spans="1:7">
      <c r="A9960" s="95" t="s">
        <v>1376</v>
      </c>
      <c r="D9960" s="95" t="s">
        <v>9315</v>
      </c>
      <c r="F9960" s="96">
        <v>115950</v>
      </c>
      <c r="G9960" s="95" t="s">
        <v>345</v>
      </c>
    </row>
    <row r="9961" spans="1:7">
      <c r="A9961" s="95" t="s">
        <v>1377</v>
      </c>
      <c r="D9961" s="95" t="s">
        <v>9315</v>
      </c>
      <c r="F9961" s="96">
        <v>103486</v>
      </c>
      <c r="G9961" s="95" t="s">
        <v>345</v>
      </c>
    </row>
    <row r="9962" spans="1:7">
      <c r="A9962" s="95" t="s">
        <v>1378</v>
      </c>
      <c r="D9962" s="95" t="s">
        <v>9315</v>
      </c>
      <c r="F9962" s="96">
        <v>150200</v>
      </c>
      <c r="G9962" s="95" t="s">
        <v>345</v>
      </c>
    </row>
    <row r="9963" spans="1:7">
      <c r="A9963" s="95" t="s">
        <v>1379</v>
      </c>
      <c r="D9963" s="95" t="s">
        <v>9315</v>
      </c>
      <c r="F9963" s="96">
        <v>387931</v>
      </c>
      <c r="G9963" s="95" t="s">
        <v>345</v>
      </c>
    </row>
    <row r="9964" spans="1:7">
      <c r="A9964" s="95" t="s">
        <v>1396</v>
      </c>
      <c r="D9964" s="95" t="s">
        <v>9315</v>
      </c>
      <c r="F9964" s="96">
        <v>69000</v>
      </c>
      <c r="G9964" s="95" t="s">
        <v>345</v>
      </c>
    </row>
    <row r="9965" spans="1:7">
      <c r="A9965" s="95" t="s">
        <v>1397</v>
      </c>
      <c r="D9965" s="95" t="s">
        <v>9315</v>
      </c>
      <c r="F9965" s="96">
        <v>126364</v>
      </c>
      <c r="G9965" s="96">
        <v>89008284</v>
      </c>
    </row>
    <row r="9966" spans="1:7">
      <c r="A9966" s="95" t="s">
        <v>1401</v>
      </c>
      <c r="D9966" s="95" t="s">
        <v>9315</v>
      </c>
      <c r="F9966" s="96">
        <v>7273</v>
      </c>
      <c r="G9966" s="96">
        <v>89015557</v>
      </c>
    </row>
    <row r="9967" spans="1:7">
      <c r="A9967" s="95" t="s">
        <v>1405</v>
      </c>
      <c r="D9967" s="95" t="s">
        <v>9315</v>
      </c>
      <c r="F9967" s="96">
        <v>29140</v>
      </c>
      <c r="G9967" s="95" t="s">
        <v>345</v>
      </c>
    </row>
    <row r="9968" spans="1:7">
      <c r="A9968" s="95" t="s">
        <v>1406</v>
      </c>
      <c r="D9968" s="95" t="s">
        <v>9315</v>
      </c>
      <c r="F9968" s="96">
        <v>15470</v>
      </c>
      <c r="G9968" s="95" t="s">
        <v>345</v>
      </c>
    </row>
    <row r="9969" spans="1:7">
      <c r="A9969" s="95" t="s">
        <v>1407</v>
      </c>
      <c r="D9969" s="95" t="s">
        <v>9315</v>
      </c>
      <c r="F9969" s="96">
        <v>48182</v>
      </c>
      <c r="G9969" s="95" t="s">
        <v>345</v>
      </c>
    </row>
    <row r="9970" spans="1:7">
      <c r="A9970" s="95" t="s">
        <v>1408</v>
      </c>
      <c r="D9970" s="95" t="s">
        <v>9315</v>
      </c>
      <c r="F9970" s="96">
        <v>63864</v>
      </c>
      <c r="G9970" s="95" t="s">
        <v>345</v>
      </c>
    </row>
    <row r="9971" spans="1:7">
      <c r="A9971" s="95" t="s">
        <v>1409</v>
      </c>
      <c r="D9971" s="95" t="s">
        <v>9315</v>
      </c>
      <c r="F9971" s="96">
        <v>5910</v>
      </c>
      <c r="G9971" s="96">
        <v>89178123</v>
      </c>
    </row>
    <row r="9972" spans="1:7">
      <c r="A9972" s="95" t="s">
        <v>1411</v>
      </c>
      <c r="D9972" s="95" t="s">
        <v>9315</v>
      </c>
      <c r="F9972" s="96">
        <v>824659</v>
      </c>
      <c r="G9972" s="95" t="s">
        <v>345</v>
      </c>
    </row>
    <row r="9973" spans="1:7">
      <c r="A9973" s="95" t="s">
        <v>1412</v>
      </c>
      <c r="D9973" s="95" t="s">
        <v>9315</v>
      </c>
      <c r="F9973" s="96">
        <v>1698905</v>
      </c>
      <c r="G9973" s="95" t="s">
        <v>345</v>
      </c>
    </row>
    <row r="9974" spans="1:7">
      <c r="A9974" s="95" t="s">
        <v>1413</v>
      </c>
      <c r="D9974" s="95" t="s">
        <v>9315</v>
      </c>
      <c r="F9974" s="96">
        <v>539840</v>
      </c>
      <c r="G9974" s="95" t="s">
        <v>345</v>
      </c>
    </row>
    <row r="9975" spans="1:7">
      <c r="A9975" s="95" t="s">
        <v>1414</v>
      </c>
      <c r="D9975" s="95" t="s">
        <v>9315</v>
      </c>
      <c r="F9975" s="96">
        <v>814825</v>
      </c>
      <c r="G9975" s="95" t="s">
        <v>345</v>
      </c>
    </row>
    <row r="9976" spans="1:7">
      <c r="A9976" s="95" t="s">
        <v>1415</v>
      </c>
      <c r="D9976" s="95" t="s">
        <v>9315</v>
      </c>
      <c r="F9976" s="96">
        <v>63182</v>
      </c>
      <c r="G9976" s="96">
        <v>93119534</v>
      </c>
    </row>
    <row r="9977" spans="1:7">
      <c r="A9977" s="95" t="s">
        <v>1441</v>
      </c>
      <c r="D9977" s="95" t="s">
        <v>9315</v>
      </c>
      <c r="F9977" s="96">
        <v>39936</v>
      </c>
      <c r="G9977" s="95" t="s">
        <v>345</v>
      </c>
    </row>
    <row r="9978" spans="1:7">
      <c r="A9978" s="95" t="s">
        <v>1442</v>
      </c>
      <c r="D9978" s="95" t="s">
        <v>9315</v>
      </c>
      <c r="F9978" s="96">
        <v>105356</v>
      </c>
      <c r="G9978" s="95" t="s">
        <v>345</v>
      </c>
    </row>
    <row r="9979" spans="1:7">
      <c r="A9979" s="95" t="s">
        <v>1443</v>
      </c>
      <c r="D9979" s="95" t="s">
        <v>9315</v>
      </c>
      <c r="F9979" s="96">
        <v>81130</v>
      </c>
      <c r="G9979" s="95" t="s">
        <v>345</v>
      </c>
    </row>
    <row r="9980" spans="1:7">
      <c r="A9980" s="95" t="s">
        <v>1444</v>
      </c>
      <c r="D9980" s="95" t="s">
        <v>9315</v>
      </c>
      <c r="F9980" s="96">
        <v>83201</v>
      </c>
      <c r="G9980" s="95" t="s">
        <v>345</v>
      </c>
    </row>
    <row r="9981" spans="1:7">
      <c r="A9981" s="95" t="s">
        <v>1445</v>
      </c>
      <c r="D9981" s="95" t="s">
        <v>9315</v>
      </c>
      <c r="F9981" s="96">
        <v>73060</v>
      </c>
      <c r="G9981" s="95" t="s">
        <v>345</v>
      </c>
    </row>
    <row r="9982" spans="1:7">
      <c r="A9982" s="95" t="s">
        <v>1446</v>
      </c>
      <c r="D9982" s="95" t="s">
        <v>9315</v>
      </c>
      <c r="F9982" s="96">
        <v>199575</v>
      </c>
      <c r="G9982" s="96">
        <v>93701792</v>
      </c>
    </row>
    <row r="9983" spans="1:7">
      <c r="A9983" s="95" t="s">
        <v>1485</v>
      </c>
      <c r="D9983" s="95" t="s">
        <v>9315</v>
      </c>
      <c r="F9983" s="96">
        <v>4091</v>
      </c>
      <c r="G9983" s="95" t="s">
        <v>345</v>
      </c>
    </row>
    <row r="9984" spans="1:7">
      <c r="A9984" s="95" t="s">
        <v>1486</v>
      </c>
      <c r="D9984" s="95" t="s">
        <v>9315</v>
      </c>
      <c r="F9984" s="96">
        <v>378182</v>
      </c>
      <c r="G9984" s="95" t="s">
        <v>345</v>
      </c>
    </row>
    <row r="9985" spans="1:7">
      <c r="A9985" s="95" t="s">
        <v>1487</v>
      </c>
      <c r="D9985" s="95" t="s">
        <v>9315</v>
      </c>
      <c r="F9985" s="96">
        <v>26250</v>
      </c>
      <c r="G9985" s="96">
        <v>94110315</v>
      </c>
    </row>
    <row r="9986" spans="1:7">
      <c r="A9986" s="95" t="s">
        <v>1507</v>
      </c>
      <c r="D9986" s="95" t="s">
        <v>9315</v>
      </c>
      <c r="F9986" s="96">
        <v>18182</v>
      </c>
      <c r="G9986" s="96">
        <v>94128497</v>
      </c>
    </row>
    <row r="9987" spans="1:7">
      <c r="A9987" s="95" t="s">
        <v>1508</v>
      </c>
      <c r="D9987" s="95" t="s">
        <v>9315</v>
      </c>
      <c r="F9987" s="96">
        <v>122880</v>
      </c>
      <c r="G9987" s="95" t="s">
        <v>345</v>
      </c>
    </row>
    <row r="9988" spans="1:7">
      <c r="A9988" s="95" t="s">
        <v>1509</v>
      </c>
      <c r="D9988" s="95" t="s">
        <v>9315</v>
      </c>
      <c r="F9988" s="96">
        <v>320475</v>
      </c>
      <c r="G9988" s="95" t="s">
        <v>345</v>
      </c>
    </row>
    <row r="9989" spans="1:7">
      <c r="A9989" s="95" t="s">
        <v>1510</v>
      </c>
      <c r="D9989" s="95" t="s">
        <v>9315</v>
      </c>
      <c r="F9989" s="96">
        <v>2727</v>
      </c>
      <c r="G9989" s="95" t="s">
        <v>345</v>
      </c>
    </row>
    <row r="9990" spans="1:7">
      <c r="A9990" s="95" t="s">
        <v>1511</v>
      </c>
      <c r="D9990" s="95" t="s">
        <v>9315</v>
      </c>
      <c r="F9990" s="96">
        <v>50910</v>
      </c>
      <c r="G9990" s="95" t="s">
        <v>345</v>
      </c>
    </row>
    <row r="9991" spans="1:7">
      <c r="A9991" s="95" t="s">
        <v>1512</v>
      </c>
      <c r="D9991" s="95" t="s">
        <v>9315</v>
      </c>
      <c r="F9991" s="96">
        <v>202719</v>
      </c>
      <c r="G9991" s="96">
        <v>94828208</v>
      </c>
    </row>
    <row r="9992" spans="1:7">
      <c r="A9992" s="95" t="s">
        <v>1537</v>
      </c>
      <c r="D9992" s="95" t="s">
        <v>9315</v>
      </c>
      <c r="F9992" s="96">
        <v>84910</v>
      </c>
      <c r="G9992" s="95" t="s">
        <v>345</v>
      </c>
    </row>
    <row r="9993" spans="1:7">
      <c r="A9993" s="95" t="s">
        <v>1538</v>
      </c>
      <c r="D9993" s="95" t="s">
        <v>9315</v>
      </c>
      <c r="F9993" s="96">
        <v>58182</v>
      </c>
      <c r="G9993" s="95" t="s">
        <v>345</v>
      </c>
    </row>
    <row r="9994" spans="1:7">
      <c r="A9994" s="95" t="s">
        <v>1539</v>
      </c>
      <c r="D9994" s="95" t="s">
        <v>9315</v>
      </c>
      <c r="F9994" s="96">
        <v>4000</v>
      </c>
      <c r="G9994" s="96">
        <v>94975300</v>
      </c>
    </row>
    <row r="9995" spans="1:7">
      <c r="A9995" s="95" t="s">
        <v>1540</v>
      </c>
      <c r="D9995" s="95" t="s">
        <v>9315</v>
      </c>
      <c r="F9995" s="96">
        <v>970306</v>
      </c>
      <c r="G9995" s="95" t="s">
        <v>345</v>
      </c>
    </row>
    <row r="9996" spans="1:7">
      <c r="A9996" s="95" t="s">
        <v>1541</v>
      </c>
      <c r="D9996" s="95" t="s">
        <v>9315</v>
      </c>
      <c r="F9996" s="96">
        <v>1798860</v>
      </c>
      <c r="G9996" s="95" t="s">
        <v>345</v>
      </c>
    </row>
    <row r="9997" spans="1:7">
      <c r="A9997" s="95" t="s">
        <v>1542</v>
      </c>
      <c r="D9997" s="95" t="s">
        <v>9315</v>
      </c>
      <c r="F9997" s="96">
        <v>624610</v>
      </c>
      <c r="G9997" s="95" t="s">
        <v>345</v>
      </c>
    </row>
    <row r="9998" spans="1:7">
      <c r="A9998" s="95" t="s">
        <v>1543</v>
      </c>
      <c r="D9998" s="95" t="s">
        <v>9315</v>
      </c>
      <c r="F9998" s="96">
        <v>592280</v>
      </c>
      <c r="G9998" s="95" t="s">
        <v>345</v>
      </c>
    </row>
    <row r="9999" spans="1:7">
      <c r="A9999" s="95" t="s">
        <v>1544</v>
      </c>
      <c r="D9999" s="95" t="s">
        <v>9315</v>
      </c>
      <c r="F9999" s="96">
        <v>109405</v>
      </c>
      <c r="G9999" s="95" t="s">
        <v>345</v>
      </c>
    </row>
    <row r="10000" spans="1:7">
      <c r="A10000" s="95" t="s">
        <v>1554</v>
      </c>
      <c r="D10000" s="95" t="s">
        <v>9315</v>
      </c>
      <c r="F10000" s="96">
        <v>1400</v>
      </c>
      <c r="G10000" s="96">
        <v>99072161</v>
      </c>
    </row>
    <row r="10001" spans="1:7">
      <c r="A10001" s="95" t="s">
        <v>1555</v>
      </c>
      <c r="D10001" s="95" t="s">
        <v>9315</v>
      </c>
      <c r="F10001" s="96">
        <v>119700</v>
      </c>
      <c r="G10001" s="95" t="s">
        <v>345</v>
      </c>
    </row>
    <row r="10002" spans="1:7">
      <c r="A10002" s="95" t="s">
        <v>1556</v>
      </c>
      <c r="D10002" s="95" t="s">
        <v>9315</v>
      </c>
      <c r="F10002" s="96">
        <v>408007</v>
      </c>
      <c r="G10002" s="95" t="s">
        <v>345</v>
      </c>
    </row>
    <row r="10003" spans="1:7">
      <c r="A10003" s="95" t="s">
        <v>1557</v>
      </c>
      <c r="D10003" s="95" t="s">
        <v>9315</v>
      </c>
      <c r="F10003" s="96">
        <v>106090</v>
      </c>
      <c r="G10003" s="95" t="s">
        <v>345</v>
      </c>
    </row>
    <row r="10004" spans="1:7">
      <c r="A10004" s="95" t="s">
        <v>1558</v>
      </c>
      <c r="D10004" s="95" t="s">
        <v>9315</v>
      </c>
      <c r="F10004" s="96">
        <v>189456</v>
      </c>
      <c r="G10004" s="95" t="s">
        <v>345</v>
      </c>
    </row>
    <row r="10005" spans="1:7">
      <c r="A10005" s="95" t="s">
        <v>1559</v>
      </c>
      <c r="D10005" s="95" t="s">
        <v>9315</v>
      </c>
      <c r="F10005" s="96">
        <v>19050</v>
      </c>
      <c r="G10005" s="95" t="s">
        <v>345</v>
      </c>
    </row>
    <row r="10006" spans="1:7">
      <c r="A10006" s="95" t="s">
        <v>1560</v>
      </c>
      <c r="D10006" s="95" t="s">
        <v>9315</v>
      </c>
      <c r="F10006" s="96">
        <v>174217</v>
      </c>
      <c r="G10006" s="95" t="s">
        <v>345</v>
      </c>
    </row>
    <row r="10007" spans="1:7">
      <c r="A10007" s="95" t="s">
        <v>1561</v>
      </c>
      <c r="D10007" s="95" t="s">
        <v>9315</v>
      </c>
      <c r="F10007" s="96">
        <v>125718</v>
      </c>
      <c r="G10007" s="95" t="s">
        <v>345</v>
      </c>
    </row>
    <row r="10008" spans="1:7">
      <c r="A10008" s="95" t="s">
        <v>1562</v>
      </c>
      <c r="D10008" s="95" t="s">
        <v>9315</v>
      </c>
      <c r="F10008" s="96">
        <v>446710</v>
      </c>
      <c r="G10008" s="95" t="s">
        <v>345</v>
      </c>
    </row>
    <row r="10009" spans="1:7">
      <c r="A10009" s="95" t="s">
        <v>1563</v>
      </c>
      <c r="D10009" s="95" t="s">
        <v>9315</v>
      </c>
      <c r="F10009" s="96">
        <v>29590</v>
      </c>
      <c r="G10009" s="95" t="s">
        <v>345</v>
      </c>
    </row>
    <row r="10010" spans="1:7">
      <c r="A10010" s="95" t="s">
        <v>1564</v>
      </c>
      <c r="D10010" s="95" t="s">
        <v>9315</v>
      </c>
      <c r="F10010" s="96">
        <v>58850</v>
      </c>
      <c r="G10010" s="95" t="s">
        <v>345</v>
      </c>
    </row>
    <row r="10011" spans="1:7">
      <c r="A10011" s="95" t="s">
        <v>1565</v>
      </c>
      <c r="D10011" s="95" t="s">
        <v>9315</v>
      </c>
      <c r="F10011" s="96">
        <v>39330</v>
      </c>
      <c r="G10011" s="95" t="s">
        <v>345</v>
      </c>
    </row>
    <row r="10012" spans="1:7">
      <c r="A10012" s="95" t="s">
        <v>1566</v>
      </c>
      <c r="D10012" s="95" t="s">
        <v>9315</v>
      </c>
      <c r="F10012" s="96">
        <v>55338</v>
      </c>
      <c r="G10012" s="95" t="s">
        <v>345</v>
      </c>
    </row>
    <row r="10013" spans="1:7">
      <c r="A10013" s="95" t="s">
        <v>1567</v>
      </c>
      <c r="D10013" s="95" t="s">
        <v>9315</v>
      </c>
      <c r="F10013" s="96">
        <v>77058</v>
      </c>
      <c r="G10013" s="95" t="s">
        <v>345</v>
      </c>
    </row>
    <row r="10014" spans="1:7">
      <c r="A10014" s="95" t="s">
        <v>1568</v>
      </c>
      <c r="D10014" s="95" t="s">
        <v>9315</v>
      </c>
      <c r="F10014" s="96">
        <v>203767</v>
      </c>
      <c r="G10014" s="95" t="s">
        <v>345</v>
      </c>
    </row>
    <row r="10015" spans="1:7">
      <c r="A10015" s="95" t="s">
        <v>1569</v>
      </c>
      <c r="D10015" s="95" t="s">
        <v>9315</v>
      </c>
      <c r="F10015" s="96">
        <v>17250</v>
      </c>
      <c r="G10015" s="95" t="s">
        <v>345</v>
      </c>
    </row>
    <row r="10016" spans="1:7">
      <c r="A10016" s="95" t="s">
        <v>1570</v>
      </c>
      <c r="D10016" s="95" t="s">
        <v>9315</v>
      </c>
      <c r="F10016" s="96">
        <v>15000</v>
      </c>
      <c r="G10016" s="95" t="s">
        <v>345</v>
      </c>
    </row>
    <row r="10017" spans="1:7">
      <c r="A10017" s="95" t="s">
        <v>1571</v>
      </c>
      <c r="D10017" s="95" t="s">
        <v>9315</v>
      </c>
      <c r="F10017" s="96">
        <v>14980</v>
      </c>
      <c r="G10017" s="95" t="s">
        <v>345</v>
      </c>
    </row>
    <row r="10018" spans="1:7">
      <c r="A10018" s="95" t="s">
        <v>1572</v>
      </c>
      <c r="D10018" s="95" t="s">
        <v>9315</v>
      </c>
      <c r="F10018" s="96">
        <v>9800</v>
      </c>
      <c r="G10018" s="95" t="s">
        <v>345</v>
      </c>
    </row>
    <row r="10019" spans="1:7">
      <c r="A10019" s="95" t="s">
        <v>1579</v>
      </c>
      <c r="D10019" s="95" t="s">
        <v>9315</v>
      </c>
      <c r="F10019" s="96">
        <v>12340</v>
      </c>
      <c r="G10019" s="95" t="s">
        <v>345</v>
      </c>
    </row>
    <row r="10020" spans="1:7">
      <c r="A10020" s="95" t="s">
        <v>1580</v>
      </c>
      <c r="D10020" s="95" t="s">
        <v>9315</v>
      </c>
      <c r="F10020" s="96">
        <v>6136</v>
      </c>
      <c r="G10020" s="95" t="s">
        <v>345</v>
      </c>
    </row>
    <row r="10021" spans="1:7">
      <c r="A10021" s="95" t="s">
        <v>1581</v>
      </c>
      <c r="D10021" s="95" t="s">
        <v>9315</v>
      </c>
      <c r="F10021" s="96">
        <v>3000</v>
      </c>
      <c r="G10021" s="96">
        <v>101203548</v>
      </c>
    </row>
    <row r="10022" spans="1:7">
      <c r="A10022" s="95" t="s">
        <v>1584</v>
      </c>
      <c r="D10022" s="95" t="s">
        <v>9315</v>
      </c>
      <c r="F10022" s="96">
        <v>203370</v>
      </c>
      <c r="G10022" s="95" t="s">
        <v>345</v>
      </c>
    </row>
    <row r="10023" spans="1:7">
      <c r="A10023" s="95" t="s">
        <v>1585</v>
      </c>
      <c r="D10023" s="95" t="s">
        <v>9315</v>
      </c>
      <c r="F10023" s="96">
        <v>6067250</v>
      </c>
      <c r="G10023" s="95" t="s">
        <v>345</v>
      </c>
    </row>
    <row r="10024" spans="1:7">
      <c r="A10024" s="95" t="s">
        <v>1586</v>
      </c>
      <c r="D10024" s="95" t="s">
        <v>9315</v>
      </c>
      <c r="F10024" s="96">
        <v>1171447</v>
      </c>
      <c r="G10024" s="95" t="s">
        <v>345</v>
      </c>
    </row>
    <row r="10025" spans="1:7">
      <c r="A10025" s="95" t="s">
        <v>1587</v>
      </c>
      <c r="D10025" s="95" t="s">
        <v>9315</v>
      </c>
      <c r="F10025" s="96">
        <v>1108737</v>
      </c>
      <c r="G10025" s="95" t="s">
        <v>345</v>
      </c>
    </row>
    <row r="10026" spans="1:7">
      <c r="A10026" s="95" t="s">
        <v>1588</v>
      </c>
      <c r="D10026" s="95" t="s">
        <v>9315</v>
      </c>
      <c r="F10026" s="96">
        <v>7775017</v>
      </c>
      <c r="G10026" s="95" t="s">
        <v>345</v>
      </c>
    </row>
    <row r="10027" spans="1:7">
      <c r="A10027" s="95" t="s">
        <v>1589</v>
      </c>
      <c r="D10027" s="95" t="s">
        <v>9315</v>
      </c>
      <c r="F10027" s="96">
        <v>7855840</v>
      </c>
      <c r="G10027" s="95" t="s">
        <v>345</v>
      </c>
    </row>
    <row r="10028" spans="1:7">
      <c r="A10028" s="95" t="s">
        <v>1590</v>
      </c>
      <c r="D10028" s="95" t="s">
        <v>9315</v>
      </c>
      <c r="F10028" s="96">
        <v>89300</v>
      </c>
      <c r="G10028" s="95" t="s">
        <v>345</v>
      </c>
    </row>
    <row r="10029" spans="1:7">
      <c r="A10029" s="95" t="s">
        <v>1591</v>
      </c>
      <c r="D10029" s="95" t="s">
        <v>9315</v>
      </c>
      <c r="F10029" s="96">
        <v>3926631</v>
      </c>
      <c r="G10029" s="95" t="s">
        <v>345</v>
      </c>
    </row>
    <row r="10030" spans="1:7">
      <c r="A10030" s="95" t="s">
        <v>1592</v>
      </c>
      <c r="D10030" s="95" t="s">
        <v>9315</v>
      </c>
      <c r="F10030" s="96">
        <v>2712575</v>
      </c>
      <c r="G10030" s="95" t="s">
        <v>345</v>
      </c>
    </row>
    <row r="10031" spans="1:7">
      <c r="A10031" s="95" t="s">
        <v>1593</v>
      </c>
      <c r="D10031" s="95" t="s">
        <v>9315</v>
      </c>
      <c r="F10031" s="96">
        <v>16107183</v>
      </c>
      <c r="G10031" s="95" t="s">
        <v>345</v>
      </c>
    </row>
    <row r="10032" spans="1:7">
      <c r="A10032" s="95" t="s">
        <v>1594</v>
      </c>
      <c r="D10032" s="95" t="s">
        <v>9315</v>
      </c>
      <c r="F10032" s="96">
        <v>3357107</v>
      </c>
      <c r="G10032" s="95" t="s">
        <v>345</v>
      </c>
    </row>
    <row r="10033" spans="1:7">
      <c r="A10033" s="95" t="s">
        <v>1595</v>
      </c>
      <c r="D10033" s="95" t="s">
        <v>9315</v>
      </c>
      <c r="F10033" s="96">
        <v>17208623</v>
      </c>
      <c r="G10033" s="95" t="s">
        <v>345</v>
      </c>
    </row>
    <row r="10034" spans="1:7">
      <c r="A10034" s="95" t="s">
        <v>1599</v>
      </c>
      <c r="D10034" s="95" t="s">
        <v>9315</v>
      </c>
      <c r="F10034" s="96">
        <v>260762</v>
      </c>
      <c r="G10034" s="95" t="s">
        <v>345</v>
      </c>
    </row>
    <row r="10035" spans="1:7">
      <c r="A10035" s="95" t="s">
        <v>1600</v>
      </c>
      <c r="D10035" s="95" t="s">
        <v>9315</v>
      </c>
      <c r="F10035" s="96">
        <v>366783</v>
      </c>
      <c r="G10035" s="96">
        <v>169414173</v>
      </c>
    </row>
    <row r="10036" spans="1:7">
      <c r="A10036" s="95" t="s">
        <v>376</v>
      </c>
      <c r="D10036" s="95" t="s">
        <v>345</v>
      </c>
      <c r="F10036" s="96">
        <v>85485135</v>
      </c>
      <c r="G10036" s="95" t="s">
        <v>345</v>
      </c>
    </row>
    <row r="10037" spans="1:7">
      <c r="A10037" s="95" t="s">
        <v>1618</v>
      </c>
      <c r="D10037" s="95" t="s">
        <v>9315</v>
      </c>
      <c r="F10037" s="96">
        <v>1017965</v>
      </c>
      <c r="G10037" s="95" t="s">
        <v>345</v>
      </c>
    </row>
    <row r="10038" spans="1:7">
      <c r="A10038" s="95" t="s">
        <v>1619</v>
      </c>
      <c r="D10038" s="95" t="s">
        <v>9315</v>
      </c>
      <c r="F10038" s="96">
        <v>1876400</v>
      </c>
      <c r="G10038" s="95" t="s">
        <v>345</v>
      </c>
    </row>
    <row r="10039" spans="1:7">
      <c r="A10039" s="95" t="s">
        <v>1620</v>
      </c>
      <c r="D10039" s="95" t="s">
        <v>9315</v>
      </c>
      <c r="F10039" s="96">
        <v>490237</v>
      </c>
      <c r="G10039" s="95" t="s">
        <v>345</v>
      </c>
    </row>
    <row r="10040" spans="1:7">
      <c r="A10040" s="95" t="s">
        <v>1636</v>
      </c>
      <c r="D10040" s="95" t="s">
        <v>9315</v>
      </c>
      <c r="F10040" s="96">
        <v>3780</v>
      </c>
      <c r="G10040" s="96">
        <v>172802555</v>
      </c>
    </row>
    <row r="10041" spans="1:7">
      <c r="A10041" s="95" t="s">
        <v>1664</v>
      </c>
      <c r="D10041" s="95" t="s">
        <v>9315</v>
      </c>
      <c r="F10041" s="96">
        <v>22309</v>
      </c>
      <c r="G10041" s="95" t="s">
        <v>345</v>
      </c>
    </row>
    <row r="10042" spans="1:7">
      <c r="A10042" s="95" t="s">
        <v>1665</v>
      </c>
      <c r="D10042" s="95" t="s">
        <v>9315</v>
      </c>
      <c r="F10042" s="96">
        <v>12646</v>
      </c>
      <c r="G10042" s="96">
        <v>172837510</v>
      </c>
    </row>
    <row r="10043" spans="1:7">
      <c r="A10043" s="95" t="s">
        <v>1666</v>
      </c>
      <c r="D10043" s="95" t="s">
        <v>9315</v>
      </c>
      <c r="F10043" s="96">
        <v>57021</v>
      </c>
      <c r="G10043" s="95" t="s">
        <v>345</v>
      </c>
    </row>
    <row r="10044" spans="1:7">
      <c r="A10044" s="95" t="s">
        <v>1667</v>
      </c>
      <c r="D10044" s="95" t="s">
        <v>9315</v>
      </c>
      <c r="F10044" s="96">
        <v>134410</v>
      </c>
      <c r="G10044" s="95" t="s">
        <v>345</v>
      </c>
    </row>
    <row r="10045" spans="1:7">
      <c r="A10045" s="95" t="s">
        <v>1668</v>
      </c>
      <c r="D10045" s="95" t="s">
        <v>9315</v>
      </c>
      <c r="F10045" s="96">
        <v>312489</v>
      </c>
      <c r="G10045" s="95" t="s">
        <v>345</v>
      </c>
    </row>
    <row r="10046" spans="1:7">
      <c r="A10046" s="95" t="s">
        <v>1669</v>
      </c>
      <c r="D10046" s="95" t="s">
        <v>9315</v>
      </c>
      <c r="F10046" s="96">
        <v>74400</v>
      </c>
      <c r="G10046" s="96">
        <v>173415830</v>
      </c>
    </row>
    <row r="10047" spans="1:7">
      <c r="A10047" s="95" t="s">
        <v>1713</v>
      </c>
      <c r="D10047" s="95" t="s">
        <v>9315</v>
      </c>
      <c r="F10047" s="96">
        <v>22727</v>
      </c>
      <c r="G10047" s="95" t="s">
        <v>345</v>
      </c>
    </row>
    <row r="10048" spans="1:7">
      <c r="A10048" s="95" t="s">
        <v>1714</v>
      </c>
      <c r="D10048" s="95" t="s">
        <v>9315</v>
      </c>
      <c r="F10048" s="96">
        <v>58182</v>
      </c>
      <c r="G10048" s="96">
        <v>173496739</v>
      </c>
    </row>
    <row r="10049" spans="1:7">
      <c r="A10049" s="95" t="s">
        <v>1730</v>
      </c>
      <c r="D10049" s="95" t="s">
        <v>9315</v>
      </c>
      <c r="F10049" s="96">
        <v>8213</v>
      </c>
      <c r="G10049" s="95" t="s">
        <v>345</v>
      </c>
    </row>
    <row r="10050" spans="1:7">
      <c r="A10050" s="95" t="s">
        <v>1731</v>
      </c>
      <c r="D10050" s="95" t="s">
        <v>9315</v>
      </c>
      <c r="F10050" s="96">
        <v>11000</v>
      </c>
      <c r="G10050" s="95" t="s">
        <v>345</v>
      </c>
    </row>
    <row r="10051" spans="1:7">
      <c r="A10051" s="95" t="s">
        <v>1732</v>
      </c>
      <c r="D10051" s="95" t="s">
        <v>9315</v>
      </c>
      <c r="F10051" s="96">
        <v>1430</v>
      </c>
      <c r="G10051" s="96">
        <v>173517382</v>
      </c>
    </row>
    <row r="10052" spans="1:7">
      <c r="A10052" s="95" t="s">
        <v>1733</v>
      </c>
      <c r="D10052" s="95" t="s">
        <v>9315</v>
      </c>
      <c r="F10052" s="96">
        <v>133904</v>
      </c>
      <c r="G10052" s="95" t="s">
        <v>345</v>
      </c>
    </row>
    <row r="10053" spans="1:7">
      <c r="A10053" s="95" t="s">
        <v>1734</v>
      </c>
      <c r="D10053" s="95" t="s">
        <v>9315</v>
      </c>
      <c r="F10053" s="96">
        <v>348119</v>
      </c>
      <c r="G10053" s="95" t="s">
        <v>345</v>
      </c>
    </row>
    <row r="10054" spans="1:7">
      <c r="A10054" s="95" t="s">
        <v>1735</v>
      </c>
      <c r="D10054" s="95" t="s">
        <v>9315</v>
      </c>
      <c r="F10054" s="96">
        <v>133551</v>
      </c>
      <c r="G10054" s="95" t="s">
        <v>345</v>
      </c>
    </row>
    <row r="10055" spans="1:7">
      <c r="A10055" s="95" t="s">
        <v>1736</v>
      </c>
      <c r="D10055" s="95" t="s">
        <v>9315</v>
      </c>
      <c r="F10055" s="96">
        <v>67820</v>
      </c>
      <c r="G10055" s="95" t="s">
        <v>345</v>
      </c>
    </row>
    <row r="10056" spans="1:7">
      <c r="A10056" s="95" t="s">
        <v>1750</v>
      </c>
      <c r="D10056" s="95" t="s">
        <v>9315</v>
      </c>
      <c r="F10056" s="96">
        <v>5500</v>
      </c>
      <c r="G10056" s="95" t="s">
        <v>345</v>
      </c>
    </row>
    <row r="10057" spans="1:7">
      <c r="A10057" s="95" t="s">
        <v>1751</v>
      </c>
      <c r="D10057" s="95" t="s">
        <v>9315</v>
      </c>
      <c r="F10057" s="96">
        <v>9785</v>
      </c>
      <c r="G10057" s="96">
        <v>174216061</v>
      </c>
    </row>
    <row r="10058" spans="1:7">
      <c r="A10058" s="95" t="s">
        <v>1752</v>
      </c>
      <c r="D10058" s="95" t="s">
        <v>9315</v>
      </c>
      <c r="F10058" s="96">
        <v>1516885</v>
      </c>
      <c r="G10058" s="95" t="s">
        <v>345</v>
      </c>
    </row>
    <row r="10059" spans="1:7">
      <c r="A10059" s="95" t="s">
        <v>1753</v>
      </c>
      <c r="D10059" s="95" t="s">
        <v>9315</v>
      </c>
      <c r="F10059" s="96">
        <v>4180540</v>
      </c>
      <c r="G10059" s="96">
        <v>179913486</v>
      </c>
    </row>
    <row r="10060" spans="1:7">
      <c r="A10060" s="95" t="s">
        <v>1774</v>
      </c>
      <c r="D10060" s="95" t="s">
        <v>9315</v>
      </c>
      <c r="F10060" s="96">
        <v>58182</v>
      </c>
      <c r="G10060" s="96">
        <v>179971668</v>
      </c>
    </row>
    <row r="10061" spans="1:7">
      <c r="A10061" s="95" t="s">
        <v>1788</v>
      </c>
      <c r="D10061" s="95" t="s">
        <v>9315</v>
      </c>
      <c r="F10061" s="96">
        <v>98182</v>
      </c>
      <c r="G10061" s="96">
        <v>180069850</v>
      </c>
    </row>
    <row r="10062" spans="1:7">
      <c r="A10062" s="95" t="s">
        <v>1798</v>
      </c>
      <c r="D10062" s="95" t="s">
        <v>9315</v>
      </c>
      <c r="F10062" s="96">
        <v>3640</v>
      </c>
      <c r="G10062" s="95" t="s">
        <v>345</v>
      </c>
    </row>
    <row r="10063" spans="1:7">
      <c r="A10063" s="95" t="s">
        <v>1799</v>
      </c>
      <c r="D10063" s="95" t="s">
        <v>9315</v>
      </c>
      <c r="F10063" s="96">
        <v>8350</v>
      </c>
      <c r="G10063" s="96">
        <v>180081840</v>
      </c>
    </row>
    <row r="10064" spans="1:7">
      <c r="A10064" s="95" t="s">
        <v>1800</v>
      </c>
      <c r="D10064" s="95" t="s">
        <v>9315</v>
      </c>
      <c r="F10064" s="96">
        <v>15000</v>
      </c>
      <c r="G10064" s="96">
        <v>180096840</v>
      </c>
    </row>
    <row r="10065" spans="1:7">
      <c r="A10065" s="95" t="s">
        <v>1801</v>
      </c>
      <c r="D10065" s="95" t="s">
        <v>9315</v>
      </c>
      <c r="F10065" s="96">
        <v>85762</v>
      </c>
      <c r="G10065" s="95" t="s">
        <v>345</v>
      </c>
    </row>
    <row r="10066" spans="1:7">
      <c r="A10066" s="95" t="s">
        <v>1802</v>
      </c>
      <c r="D10066" s="95" t="s">
        <v>9315</v>
      </c>
      <c r="F10066" s="96">
        <v>280514</v>
      </c>
      <c r="G10066" s="95" t="s">
        <v>345</v>
      </c>
    </row>
    <row r="10067" spans="1:7">
      <c r="A10067" s="95" t="s">
        <v>1803</v>
      </c>
      <c r="D10067" s="95" t="s">
        <v>9315</v>
      </c>
      <c r="F10067" s="96">
        <v>294291</v>
      </c>
      <c r="G10067" s="95" t="s">
        <v>345</v>
      </c>
    </row>
    <row r="10068" spans="1:7">
      <c r="A10068" s="95" t="s">
        <v>1804</v>
      </c>
      <c r="D10068" s="95" t="s">
        <v>9315</v>
      </c>
      <c r="F10068" s="96">
        <v>168910</v>
      </c>
      <c r="G10068" s="96">
        <v>180926317</v>
      </c>
    </row>
    <row r="10069" spans="1:7">
      <c r="A10069" s="95" t="s">
        <v>1830</v>
      </c>
      <c r="D10069" s="95" t="s">
        <v>9315</v>
      </c>
      <c r="F10069" s="96">
        <v>7273</v>
      </c>
      <c r="G10069" s="96">
        <v>180933590</v>
      </c>
    </row>
    <row r="10070" spans="1:7">
      <c r="A10070" s="95" t="s">
        <v>1831</v>
      </c>
      <c r="D10070" s="95" t="s">
        <v>9315</v>
      </c>
      <c r="F10070" s="96">
        <v>22728</v>
      </c>
      <c r="G10070" s="96">
        <v>180956318</v>
      </c>
    </row>
    <row r="10071" spans="1:7">
      <c r="A10071" s="95" t="s">
        <v>1845</v>
      </c>
      <c r="D10071" s="95" t="s">
        <v>9315</v>
      </c>
      <c r="F10071" s="96">
        <v>29091</v>
      </c>
      <c r="G10071" s="96">
        <v>180985409</v>
      </c>
    </row>
    <row r="10072" spans="1:7">
      <c r="A10072" s="95" t="s">
        <v>1846</v>
      </c>
      <c r="D10072" s="95" t="s">
        <v>9315</v>
      </c>
      <c r="F10072" s="96">
        <v>6590</v>
      </c>
      <c r="G10072" s="95" t="s">
        <v>345</v>
      </c>
    </row>
    <row r="10073" spans="1:7">
      <c r="A10073" s="95" t="s">
        <v>1847</v>
      </c>
      <c r="D10073" s="95" t="s">
        <v>9315</v>
      </c>
      <c r="F10073" s="96">
        <v>22728</v>
      </c>
      <c r="G10073" s="96">
        <v>181014727</v>
      </c>
    </row>
    <row r="10074" spans="1:7">
      <c r="A10074" s="95" t="s">
        <v>1864</v>
      </c>
      <c r="D10074" s="95" t="s">
        <v>9315</v>
      </c>
      <c r="F10074" s="96">
        <v>1250</v>
      </c>
      <c r="G10074" s="95" t="s">
        <v>345</v>
      </c>
    </row>
    <row r="10075" spans="1:7">
      <c r="A10075" s="95" t="s">
        <v>1865</v>
      </c>
      <c r="D10075" s="95" t="s">
        <v>9315</v>
      </c>
      <c r="F10075" s="96">
        <v>101819</v>
      </c>
      <c r="G10075" s="95" t="s">
        <v>345</v>
      </c>
    </row>
    <row r="10076" spans="1:7">
      <c r="A10076" s="95" t="s">
        <v>1866</v>
      </c>
      <c r="D10076" s="95" t="s">
        <v>9315</v>
      </c>
      <c r="F10076" s="96">
        <v>10372</v>
      </c>
      <c r="G10076" s="95" t="s">
        <v>345</v>
      </c>
    </row>
    <row r="10077" spans="1:7">
      <c r="A10077" s="95" t="s">
        <v>1867</v>
      </c>
      <c r="D10077" s="95" t="s">
        <v>9315</v>
      </c>
      <c r="F10077" s="96">
        <v>66500</v>
      </c>
      <c r="G10077" s="96">
        <v>181194668</v>
      </c>
    </row>
    <row r="10078" spans="1:7">
      <c r="A10078" s="95" t="s">
        <v>1868</v>
      </c>
      <c r="D10078" s="95" t="s">
        <v>9315</v>
      </c>
      <c r="F10078" s="96">
        <v>7636</v>
      </c>
      <c r="G10078" s="95" t="s">
        <v>345</v>
      </c>
    </row>
    <row r="10079" spans="1:7">
      <c r="A10079" s="95" t="s">
        <v>1874</v>
      </c>
      <c r="D10079" s="95" t="s">
        <v>9315</v>
      </c>
      <c r="F10079" s="96">
        <v>163379</v>
      </c>
      <c r="G10079" s="95" t="s">
        <v>345</v>
      </c>
    </row>
    <row r="10080" spans="1:7">
      <c r="A10080" s="95" t="s">
        <v>1875</v>
      </c>
      <c r="D10080" s="95" t="s">
        <v>9315</v>
      </c>
      <c r="F10080" s="96">
        <v>156971</v>
      </c>
      <c r="G10080" s="95" t="s">
        <v>345</v>
      </c>
    </row>
    <row r="10081" spans="1:7">
      <c r="A10081" s="95" t="s">
        <v>1876</v>
      </c>
      <c r="D10081" s="95" t="s">
        <v>9315</v>
      </c>
      <c r="F10081" s="96">
        <v>157840</v>
      </c>
      <c r="G10081" s="95" t="s">
        <v>345</v>
      </c>
    </row>
    <row r="10082" spans="1:7">
      <c r="A10082" s="95" t="s">
        <v>1877</v>
      </c>
      <c r="D10082" s="95" t="s">
        <v>9315</v>
      </c>
      <c r="F10082" s="96">
        <v>107965</v>
      </c>
      <c r="G10082" s="95" t="s">
        <v>345</v>
      </c>
    </row>
    <row r="10083" spans="1:7">
      <c r="A10083" s="95" t="s">
        <v>1878</v>
      </c>
      <c r="D10083" s="95" t="s">
        <v>9315</v>
      </c>
      <c r="F10083" s="96">
        <v>432331</v>
      </c>
      <c r="G10083" s="95" t="s">
        <v>345</v>
      </c>
    </row>
    <row r="10084" spans="1:7">
      <c r="A10084" s="95" t="s">
        <v>1879</v>
      </c>
      <c r="D10084" s="95" t="s">
        <v>9315</v>
      </c>
      <c r="F10084" s="96">
        <v>554835</v>
      </c>
      <c r="G10084" s="95" t="s">
        <v>345</v>
      </c>
    </row>
    <row r="10085" spans="1:7">
      <c r="A10085" s="95" t="s">
        <v>1880</v>
      </c>
      <c r="D10085" s="95" t="s">
        <v>9315</v>
      </c>
      <c r="F10085" s="96">
        <v>164564</v>
      </c>
      <c r="G10085" s="95" t="s">
        <v>345</v>
      </c>
    </row>
    <row r="10086" spans="1:7">
      <c r="A10086" s="95" t="s">
        <v>1881</v>
      </c>
      <c r="D10086" s="95" t="s">
        <v>9315</v>
      </c>
      <c r="F10086" s="96">
        <v>388501</v>
      </c>
      <c r="G10086" s="96">
        <v>183328690</v>
      </c>
    </row>
    <row r="10087" spans="1:7">
      <c r="A10087" s="95" t="s">
        <v>1882</v>
      </c>
      <c r="D10087" s="95" t="s">
        <v>9315</v>
      </c>
      <c r="F10087" s="96">
        <v>2636973</v>
      </c>
      <c r="G10087" s="95" t="s">
        <v>345</v>
      </c>
    </row>
    <row r="10088" spans="1:7">
      <c r="A10088" s="95" t="s">
        <v>1883</v>
      </c>
      <c r="D10088" s="95" t="s">
        <v>9315</v>
      </c>
      <c r="F10088" s="96">
        <v>3838144</v>
      </c>
      <c r="G10088" s="95" t="s">
        <v>345</v>
      </c>
    </row>
    <row r="10089" spans="1:7">
      <c r="A10089" s="95" t="s">
        <v>1887</v>
      </c>
      <c r="D10089" s="95" t="s">
        <v>9315</v>
      </c>
      <c r="F10089" s="96">
        <v>1001084</v>
      </c>
      <c r="G10089" s="95" t="s">
        <v>345</v>
      </c>
    </row>
    <row r="10090" spans="1:7">
      <c r="A10090" s="95" t="s">
        <v>1888</v>
      </c>
      <c r="D10090" s="95" t="s">
        <v>9315</v>
      </c>
      <c r="F10090" s="96">
        <v>759080</v>
      </c>
      <c r="G10090" s="95" t="s">
        <v>345</v>
      </c>
    </row>
    <row r="10091" spans="1:7">
      <c r="A10091" s="95" t="s">
        <v>1889</v>
      </c>
      <c r="D10091" s="95" t="s">
        <v>9315</v>
      </c>
      <c r="F10091" s="96">
        <v>730590</v>
      </c>
      <c r="G10091" s="95" t="s">
        <v>345</v>
      </c>
    </row>
    <row r="10092" spans="1:7">
      <c r="A10092" s="95" t="s">
        <v>1890</v>
      </c>
      <c r="D10092" s="95" t="s">
        <v>9315</v>
      </c>
      <c r="F10092" s="96">
        <v>345080</v>
      </c>
      <c r="G10092" s="95" t="s">
        <v>345</v>
      </c>
    </row>
    <row r="10093" spans="1:7">
      <c r="A10093" s="95" t="s">
        <v>1891</v>
      </c>
      <c r="D10093" s="95" t="s">
        <v>9315</v>
      </c>
      <c r="F10093" s="96">
        <v>1350398</v>
      </c>
      <c r="G10093" s="95" t="s">
        <v>345</v>
      </c>
    </row>
    <row r="10094" spans="1:7">
      <c r="A10094" s="95" t="s">
        <v>1892</v>
      </c>
      <c r="D10094" s="95" t="s">
        <v>9315</v>
      </c>
      <c r="F10094" s="96">
        <v>4737734</v>
      </c>
      <c r="G10094" s="95" t="s">
        <v>345</v>
      </c>
    </row>
    <row r="10095" spans="1:7">
      <c r="A10095" s="95" t="s">
        <v>1893</v>
      </c>
      <c r="D10095" s="95" t="s">
        <v>9315</v>
      </c>
      <c r="F10095" s="96">
        <v>242060</v>
      </c>
      <c r="G10095" s="95" t="s">
        <v>345</v>
      </c>
    </row>
    <row r="10096" spans="1:7">
      <c r="A10096" s="95" t="s">
        <v>1894</v>
      </c>
      <c r="D10096" s="95" t="s">
        <v>9315</v>
      </c>
      <c r="F10096" s="96">
        <v>6529440</v>
      </c>
      <c r="G10096" s="95" t="s">
        <v>345</v>
      </c>
    </row>
    <row r="10097" spans="1:7">
      <c r="A10097" s="95" t="s">
        <v>1895</v>
      </c>
      <c r="D10097" s="95" t="s">
        <v>9315</v>
      </c>
      <c r="F10097" s="96">
        <v>6971633</v>
      </c>
      <c r="G10097" s="95" t="s">
        <v>345</v>
      </c>
    </row>
    <row r="10098" spans="1:7">
      <c r="A10098" s="95" t="s">
        <v>1896</v>
      </c>
      <c r="D10098" s="95" t="s">
        <v>9315</v>
      </c>
      <c r="F10098" s="96">
        <v>7167647</v>
      </c>
      <c r="G10098" s="95" t="s">
        <v>345</v>
      </c>
    </row>
    <row r="10099" spans="1:7">
      <c r="A10099" s="95" t="s">
        <v>1897</v>
      </c>
      <c r="D10099" s="95" t="s">
        <v>9315</v>
      </c>
      <c r="F10099" s="96">
        <v>225390</v>
      </c>
      <c r="G10099" s="95" t="s">
        <v>345</v>
      </c>
    </row>
    <row r="10100" spans="1:7">
      <c r="A10100" s="95" t="s">
        <v>1898</v>
      </c>
      <c r="D10100" s="95" t="s">
        <v>9315</v>
      </c>
      <c r="F10100" s="96">
        <v>472448</v>
      </c>
      <c r="G10100" s="95" t="s">
        <v>345</v>
      </c>
    </row>
    <row r="10101" spans="1:7">
      <c r="A10101" s="95" t="s">
        <v>1899</v>
      </c>
      <c r="D10101" s="95" t="s">
        <v>9315</v>
      </c>
      <c r="F10101" s="96">
        <v>17742270</v>
      </c>
      <c r="G10101" s="95" t="s">
        <v>345</v>
      </c>
    </row>
    <row r="10102" spans="1:7">
      <c r="A10102" s="95" t="s">
        <v>1900</v>
      </c>
      <c r="D10102" s="95" t="s">
        <v>9315</v>
      </c>
      <c r="F10102" s="96">
        <v>3910848</v>
      </c>
      <c r="G10102" s="95" t="s">
        <v>345</v>
      </c>
    </row>
    <row r="10103" spans="1:7">
      <c r="A10103" s="95" t="s">
        <v>1901</v>
      </c>
      <c r="D10103" s="95" t="s">
        <v>9315</v>
      </c>
      <c r="F10103" s="96">
        <v>3620731</v>
      </c>
      <c r="G10103" s="95" t="s">
        <v>345</v>
      </c>
    </row>
    <row r="10104" spans="1:7">
      <c r="A10104" s="95" t="s">
        <v>1902</v>
      </c>
      <c r="D10104" s="95" t="s">
        <v>9315</v>
      </c>
      <c r="F10104" s="96">
        <v>14788493</v>
      </c>
      <c r="G10104" s="95" t="s">
        <v>345</v>
      </c>
    </row>
    <row r="10105" spans="1:7">
      <c r="A10105" s="95" t="s">
        <v>1903</v>
      </c>
      <c r="D10105" s="95" t="s">
        <v>9315</v>
      </c>
      <c r="F10105" s="96">
        <v>2549482</v>
      </c>
      <c r="G10105" s="95" t="s">
        <v>345</v>
      </c>
    </row>
    <row r="10106" spans="1:7">
      <c r="A10106" s="95" t="s">
        <v>1904</v>
      </c>
      <c r="D10106" s="95" t="s">
        <v>9315</v>
      </c>
      <c r="F10106" s="96">
        <v>874472</v>
      </c>
      <c r="G10106" s="96">
        <v>263822687</v>
      </c>
    </row>
    <row r="10107" spans="1:7">
      <c r="A10107" s="95" t="s">
        <v>396</v>
      </c>
      <c r="D10107" s="95" t="s">
        <v>345</v>
      </c>
      <c r="F10107" s="96">
        <v>94408514</v>
      </c>
      <c r="G10107" s="95" t="s">
        <v>345</v>
      </c>
    </row>
    <row r="10108" spans="1:7">
      <c r="A10108" s="95" t="s">
        <v>397</v>
      </c>
      <c r="D10108" s="95" t="s">
        <v>345</v>
      </c>
      <c r="F10108" s="96">
        <v>263822687</v>
      </c>
      <c r="G10108" s="96">
        <v>263822687</v>
      </c>
    </row>
    <row r="10109" spans="1:7">
      <c r="A10109" s="95" t="s">
        <v>398</v>
      </c>
    </row>
    <row r="10111" spans="1:7">
      <c r="A10111" s="95" t="s">
        <v>9153</v>
      </c>
    </row>
    <row r="10112" spans="1:7">
      <c r="A10112" s="95" t="s">
        <v>338</v>
      </c>
      <c r="D10112" s="95" t="s">
        <v>341</v>
      </c>
      <c r="E10112" s="95" t="s">
        <v>342</v>
      </c>
      <c r="F10112" s="95" t="s">
        <v>343</v>
      </c>
      <c r="G10112" s="95" t="s">
        <v>344</v>
      </c>
    </row>
    <row r="10113" spans="1:7">
      <c r="A10113" s="95" t="s">
        <v>970</v>
      </c>
      <c r="D10113" s="95" t="s">
        <v>400</v>
      </c>
      <c r="F10113" s="96">
        <v>968744</v>
      </c>
      <c r="G10113" s="95" t="s">
        <v>345</v>
      </c>
    </row>
    <row r="10114" spans="1:7">
      <c r="A10114" s="95" t="s">
        <v>971</v>
      </c>
      <c r="D10114" s="95" t="s">
        <v>400</v>
      </c>
      <c r="F10114" s="96">
        <v>-586904</v>
      </c>
      <c r="G10114" s="96">
        <v>381840</v>
      </c>
    </row>
    <row r="10115" spans="1:7">
      <c r="A10115" s="95" t="s">
        <v>985</v>
      </c>
      <c r="D10115" s="95" t="s">
        <v>400</v>
      </c>
      <c r="F10115" s="96">
        <v>724605</v>
      </c>
      <c r="G10115" s="95" t="s">
        <v>345</v>
      </c>
    </row>
    <row r="10116" spans="1:7">
      <c r="A10116" s="95" t="s">
        <v>986</v>
      </c>
      <c r="D10116" s="95" t="s">
        <v>400</v>
      </c>
      <c r="F10116" s="96">
        <v>-641667</v>
      </c>
      <c r="G10116" s="96">
        <v>464778</v>
      </c>
    </row>
    <row r="10117" spans="1:7">
      <c r="A10117" s="95" t="s">
        <v>1001</v>
      </c>
      <c r="D10117" s="95" t="s">
        <v>400</v>
      </c>
      <c r="F10117" s="96">
        <v>857674</v>
      </c>
      <c r="G10117" s="95" t="s">
        <v>345</v>
      </c>
    </row>
    <row r="10118" spans="1:7">
      <c r="A10118" s="95" t="s">
        <v>1002</v>
      </c>
      <c r="D10118" s="95" t="s">
        <v>400</v>
      </c>
      <c r="F10118" s="96">
        <v>-37800</v>
      </c>
      <c r="G10118" s="96">
        <v>1284652</v>
      </c>
    </row>
    <row r="10119" spans="1:7">
      <c r="A10119" s="95" t="s">
        <v>1014</v>
      </c>
      <c r="D10119" s="95" t="s">
        <v>400</v>
      </c>
      <c r="F10119" s="96">
        <v>2049979</v>
      </c>
      <c r="G10119" s="95" t="s">
        <v>345</v>
      </c>
    </row>
    <row r="10120" spans="1:7">
      <c r="A10120" s="95" t="s">
        <v>1015</v>
      </c>
      <c r="D10120" s="95" t="s">
        <v>400</v>
      </c>
      <c r="F10120" s="96">
        <v>-294971</v>
      </c>
      <c r="G10120" s="96">
        <v>3039660</v>
      </c>
    </row>
    <row r="10121" spans="1:7">
      <c r="A10121" s="95" t="s">
        <v>1024</v>
      </c>
      <c r="D10121" s="95" t="s">
        <v>400</v>
      </c>
      <c r="F10121" s="96">
        <v>337874</v>
      </c>
      <c r="G10121" s="95" t="s">
        <v>345</v>
      </c>
    </row>
    <row r="10122" spans="1:7">
      <c r="A10122" s="95" t="s">
        <v>1025</v>
      </c>
      <c r="D10122" s="95" t="s">
        <v>400</v>
      </c>
      <c r="F10122" s="96">
        <v>-588765</v>
      </c>
      <c r="G10122" s="96">
        <v>2788769</v>
      </c>
    </row>
    <row r="10123" spans="1:7">
      <c r="A10123" s="95" t="s">
        <v>1046</v>
      </c>
      <c r="D10123" s="95" t="s">
        <v>400</v>
      </c>
      <c r="F10123" s="96">
        <v>840964</v>
      </c>
      <c r="G10123" s="95" t="s">
        <v>345</v>
      </c>
    </row>
    <row r="10124" spans="1:7">
      <c r="A10124" s="95" t="s">
        <v>1047</v>
      </c>
      <c r="D10124" s="95" t="s">
        <v>400</v>
      </c>
      <c r="F10124" s="96">
        <v>-402062</v>
      </c>
      <c r="G10124" s="95" t="s">
        <v>345</v>
      </c>
    </row>
    <row r="10125" spans="1:7">
      <c r="A10125" s="95" t="s">
        <v>1048</v>
      </c>
      <c r="D10125" s="95" t="s">
        <v>400</v>
      </c>
      <c r="F10125" s="96">
        <v>87000</v>
      </c>
      <c r="G10125" s="96">
        <v>3314671</v>
      </c>
    </row>
    <row r="10126" spans="1:7">
      <c r="A10126" s="95" t="s">
        <v>1059</v>
      </c>
      <c r="D10126" s="95" t="s">
        <v>400</v>
      </c>
      <c r="F10126" s="96">
        <v>346430</v>
      </c>
      <c r="G10126" s="95" t="s">
        <v>345</v>
      </c>
    </row>
    <row r="10127" spans="1:7">
      <c r="A10127" s="95" t="s">
        <v>1060</v>
      </c>
      <c r="D10127" s="95" t="s">
        <v>400</v>
      </c>
      <c r="F10127" s="96">
        <v>-259981</v>
      </c>
      <c r="G10127" s="96">
        <v>3401120</v>
      </c>
    </row>
    <row r="10128" spans="1:7">
      <c r="A10128" s="95" t="s">
        <v>1073</v>
      </c>
      <c r="D10128" s="95" t="s">
        <v>400</v>
      </c>
      <c r="F10128" s="96">
        <v>539080</v>
      </c>
      <c r="G10128" s="95" t="s">
        <v>345</v>
      </c>
    </row>
    <row r="10129" spans="1:7">
      <c r="A10129" s="95" t="s">
        <v>1074</v>
      </c>
      <c r="D10129" s="95" t="s">
        <v>400</v>
      </c>
      <c r="F10129" s="96">
        <v>-26991</v>
      </c>
      <c r="G10129" s="96">
        <v>3913209</v>
      </c>
    </row>
    <row r="10130" spans="1:7">
      <c r="A10130" s="95" t="s">
        <v>1081</v>
      </c>
      <c r="D10130" s="95" t="s">
        <v>400</v>
      </c>
      <c r="F10130" s="96">
        <v>536446</v>
      </c>
      <c r="G10130" s="95" t="s">
        <v>345</v>
      </c>
    </row>
    <row r="10131" spans="1:7">
      <c r="A10131" s="95" t="s">
        <v>1082</v>
      </c>
      <c r="D10131" s="95" t="s">
        <v>400</v>
      </c>
      <c r="F10131" s="96">
        <v>-199558</v>
      </c>
      <c r="G10131" s="96">
        <v>4250097</v>
      </c>
    </row>
    <row r="10132" spans="1:7">
      <c r="A10132" s="95" t="s">
        <v>1093</v>
      </c>
      <c r="D10132" s="95" t="s">
        <v>400</v>
      </c>
      <c r="F10132" s="96">
        <v>788724</v>
      </c>
      <c r="G10132" s="95" t="s">
        <v>345</v>
      </c>
    </row>
    <row r="10133" spans="1:7">
      <c r="A10133" s="95" t="s">
        <v>1094</v>
      </c>
      <c r="D10133" s="95" t="s">
        <v>400</v>
      </c>
      <c r="F10133" s="96">
        <v>-130541</v>
      </c>
      <c r="G10133" s="96">
        <v>4908280</v>
      </c>
    </row>
    <row r="10134" spans="1:7">
      <c r="A10134" s="95" t="s">
        <v>1115</v>
      </c>
      <c r="D10134" s="95" t="s">
        <v>400</v>
      </c>
      <c r="F10134" s="96">
        <v>432900</v>
      </c>
      <c r="G10134" s="95" t="s">
        <v>345</v>
      </c>
    </row>
    <row r="10135" spans="1:7">
      <c r="A10135" s="95" t="s">
        <v>1116</v>
      </c>
      <c r="D10135" s="95" t="s">
        <v>400</v>
      </c>
      <c r="F10135" s="96">
        <v>-216159</v>
      </c>
      <c r="G10135" s="96">
        <v>5125021</v>
      </c>
    </row>
    <row r="10136" spans="1:7">
      <c r="A10136" s="95" t="s">
        <v>1129</v>
      </c>
      <c r="D10136" s="95" t="s">
        <v>400</v>
      </c>
      <c r="F10136" s="96">
        <v>615927</v>
      </c>
      <c r="G10136" s="95" t="s">
        <v>345</v>
      </c>
    </row>
    <row r="10137" spans="1:7">
      <c r="A10137" s="95" t="s">
        <v>1130</v>
      </c>
      <c r="D10137" s="95" t="s">
        <v>400</v>
      </c>
      <c r="F10137" s="96">
        <v>-37400</v>
      </c>
      <c r="G10137" s="96">
        <v>5703548</v>
      </c>
    </row>
    <row r="10138" spans="1:7">
      <c r="A10138" s="95" t="s">
        <v>1134</v>
      </c>
      <c r="D10138" s="95" t="s">
        <v>400</v>
      </c>
      <c r="F10138" s="96">
        <v>490871</v>
      </c>
      <c r="G10138" s="95" t="s">
        <v>345</v>
      </c>
    </row>
    <row r="10139" spans="1:7">
      <c r="A10139" s="95" t="s">
        <v>1135</v>
      </c>
      <c r="D10139" s="95" t="s">
        <v>400</v>
      </c>
      <c r="F10139" s="96">
        <v>-17200</v>
      </c>
      <c r="G10139" s="96">
        <v>6177219</v>
      </c>
    </row>
    <row r="10140" spans="1:7">
      <c r="A10140" s="95" t="s">
        <v>1155</v>
      </c>
      <c r="D10140" s="95" t="s">
        <v>400</v>
      </c>
      <c r="F10140" s="96">
        <v>726182</v>
      </c>
      <c r="G10140" s="95" t="s">
        <v>345</v>
      </c>
    </row>
    <row r="10141" spans="1:7">
      <c r="A10141" s="95" t="s">
        <v>1156</v>
      </c>
      <c r="D10141" s="95" t="s">
        <v>400</v>
      </c>
      <c r="F10141" s="96">
        <v>-203559</v>
      </c>
      <c r="G10141" s="96">
        <v>6699842</v>
      </c>
    </row>
    <row r="10142" spans="1:7">
      <c r="A10142" s="95" t="s">
        <v>1161</v>
      </c>
      <c r="D10142" s="95" t="s">
        <v>400</v>
      </c>
      <c r="F10142" s="96">
        <v>411056</v>
      </c>
      <c r="G10142" s="95" t="s">
        <v>345</v>
      </c>
    </row>
    <row r="10143" spans="1:7">
      <c r="A10143" s="95" t="s">
        <v>1162</v>
      </c>
      <c r="D10143" s="95" t="s">
        <v>400</v>
      </c>
      <c r="F10143" s="96">
        <v>-152014</v>
      </c>
      <c r="G10143" s="96">
        <v>6958884</v>
      </c>
    </row>
    <row r="10144" spans="1:7">
      <c r="A10144" s="95" t="s">
        <v>1183</v>
      </c>
      <c r="D10144" s="95" t="s">
        <v>400</v>
      </c>
      <c r="F10144" s="96">
        <v>392969</v>
      </c>
      <c r="G10144" s="95" t="s">
        <v>345</v>
      </c>
    </row>
    <row r="10145" spans="1:7">
      <c r="A10145" s="95" t="s">
        <v>1184</v>
      </c>
      <c r="D10145" s="95" t="s">
        <v>400</v>
      </c>
      <c r="F10145" s="96">
        <v>87000</v>
      </c>
      <c r="G10145" s="95" t="s">
        <v>345</v>
      </c>
    </row>
    <row r="10146" spans="1:7">
      <c r="A10146" s="95" t="s">
        <v>1185</v>
      </c>
      <c r="D10146" s="95" t="s">
        <v>400</v>
      </c>
      <c r="F10146" s="96">
        <v>-144628</v>
      </c>
      <c r="G10146" s="96">
        <v>7294225</v>
      </c>
    </row>
    <row r="10147" spans="1:7">
      <c r="A10147" s="95" t="s">
        <v>1197</v>
      </c>
      <c r="D10147" s="95" t="s">
        <v>400</v>
      </c>
      <c r="F10147" s="96">
        <v>377393</v>
      </c>
      <c r="G10147" s="95" t="s">
        <v>345</v>
      </c>
    </row>
    <row r="10148" spans="1:7">
      <c r="A10148" s="95" t="s">
        <v>1198</v>
      </c>
      <c r="D10148" s="95" t="s">
        <v>400</v>
      </c>
      <c r="F10148" s="96">
        <v>-30501</v>
      </c>
      <c r="G10148" s="95" t="s">
        <v>345</v>
      </c>
    </row>
    <row r="10149" spans="1:7">
      <c r="A10149" s="95" t="s">
        <v>1199</v>
      </c>
      <c r="D10149" s="95" t="s">
        <v>400</v>
      </c>
      <c r="F10149" s="96">
        <v>-5745</v>
      </c>
      <c r="G10149" s="96">
        <v>7635372</v>
      </c>
    </row>
    <row r="10150" spans="1:7">
      <c r="A10150" s="95" t="s">
        <v>1206</v>
      </c>
      <c r="D10150" s="95" t="s">
        <v>400</v>
      </c>
      <c r="F10150" s="96">
        <v>185132</v>
      </c>
      <c r="G10150" s="95" t="s">
        <v>345</v>
      </c>
    </row>
    <row r="10151" spans="1:7">
      <c r="A10151" s="95" t="s">
        <v>1207</v>
      </c>
      <c r="D10151" s="95" t="s">
        <v>400</v>
      </c>
      <c r="F10151" s="96">
        <v>-367527</v>
      </c>
      <c r="G10151" s="96">
        <v>7452977</v>
      </c>
    </row>
    <row r="10152" spans="1:7">
      <c r="A10152" s="95" t="s">
        <v>1229</v>
      </c>
      <c r="D10152" s="95" t="s">
        <v>400</v>
      </c>
      <c r="F10152" s="96">
        <v>994771</v>
      </c>
      <c r="G10152" s="95" t="s">
        <v>345</v>
      </c>
    </row>
    <row r="10153" spans="1:7">
      <c r="A10153" s="95" t="s">
        <v>1230</v>
      </c>
      <c r="D10153" s="95" t="s">
        <v>400</v>
      </c>
      <c r="F10153" s="96">
        <v>-110737</v>
      </c>
      <c r="G10153" s="96">
        <v>8337011</v>
      </c>
    </row>
    <row r="10154" spans="1:7">
      <c r="A10154" s="95" t="s">
        <v>1264</v>
      </c>
      <c r="D10154" s="95" t="s">
        <v>400</v>
      </c>
      <c r="F10154" s="96">
        <v>348716</v>
      </c>
      <c r="G10154" s="95" t="s">
        <v>345</v>
      </c>
    </row>
    <row r="10155" spans="1:7">
      <c r="A10155" s="95" t="s">
        <v>1265</v>
      </c>
      <c r="D10155" s="95" t="s">
        <v>400</v>
      </c>
      <c r="F10155" s="96">
        <v>-171569</v>
      </c>
      <c r="G10155" s="96">
        <v>8514158</v>
      </c>
    </row>
    <row r="10156" spans="1:7">
      <c r="A10156" s="95" t="s">
        <v>361</v>
      </c>
      <c r="D10156" s="95" t="s">
        <v>345</v>
      </c>
      <c r="F10156" s="96">
        <v>8514158</v>
      </c>
      <c r="G10156" s="95" t="s">
        <v>345</v>
      </c>
    </row>
    <row r="10157" spans="1:7">
      <c r="A10157" s="95" t="s">
        <v>1315</v>
      </c>
      <c r="D10157" s="95" t="s">
        <v>400</v>
      </c>
      <c r="F10157" s="96">
        <v>241260</v>
      </c>
      <c r="G10157" s="95" t="s">
        <v>345</v>
      </c>
    </row>
    <row r="10158" spans="1:7">
      <c r="A10158" s="95" t="s">
        <v>1316</v>
      </c>
      <c r="D10158" s="95" t="s">
        <v>400</v>
      </c>
      <c r="F10158" s="96">
        <v>-244548</v>
      </c>
      <c r="G10158" s="96">
        <v>8510870</v>
      </c>
    </row>
    <row r="10159" spans="1:7">
      <c r="A10159" s="95" t="s">
        <v>1331</v>
      </c>
      <c r="D10159" s="95" t="s">
        <v>400</v>
      </c>
      <c r="F10159" s="96">
        <v>274685</v>
      </c>
      <c r="G10159" s="95" t="s">
        <v>345</v>
      </c>
    </row>
    <row r="10160" spans="1:7">
      <c r="A10160" s="95" t="s">
        <v>1332</v>
      </c>
      <c r="D10160" s="95" t="s">
        <v>400</v>
      </c>
      <c r="F10160" s="96">
        <v>-67524</v>
      </c>
      <c r="G10160" s="95" t="s">
        <v>345</v>
      </c>
    </row>
    <row r="10161" spans="1:7">
      <c r="A10161" s="95" t="s">
        <v>1333</v>
      </c>
      <c r="D10161" s="95" t="s">
        <v>400</v>
      </c>
      <c r="F10161" s="96">
        <v>77700</v>
      </c>
      <c r="G10161" s="96">
        <v>8795731</v>
      </c>
    </row>
    <row r="10162" spans="1:7">
      <c r="A10162" s="95" t="s">
        <v>1345</v>
      </c>
      <c r="D10162" s="95" t="s">
        <v>400</v>
      </c>
      <c r="F10162" s="96">
        <v>560786</v>
      </c>
      <c r="G10162" s="95" t="s">
        <v>345</v>
      </c>
    </row>
    <row r="10163" spans="1:7">
      <c r="A10163" s="95" t="s">
        <v>1346</v>
      </c>
      <c r="D10163" s="95" t="s">
        <v>400</v>
      </c>
      <c r="F10163" s="96">
        <v>-45638</v>
      </c>
      <c r="G10163" s="96">
        <v>9310879</v>
      </c>
    </row>
    <row r="10164" spans="1:7">
      <c r="A10164" s="95" t="s">
        <v>1360</v>
      </c>
      <c r="D10164" s="95" t="s">
        <v>400</v>
      </c>
      <c r="F10164" s="96">
        <v>1444927</v>
      </c>
      <c r="G10164" s="95" t="s">
        <v>345</v>
      </c>
    </row>
    <row r="10165" spans="1:7">
      <c r="A10165" s="95" t="s">
        <v>1361</v>
      </c>
      <c r="D10165" s="95" t="s">
        <v>400</v>
      </c>
      <c r="F10165" s="96">
        <v>-166886</v>
      </c>
      <c r="G10165" s="95" t="s">
        <v>345</v>
      </c>
    </row>
    <row r="10166" spans="1:7">
      <c r="A10166" s="95" t="s">
        <v>1362</v>
      </c>
      <c r="D10166" s="95" t="s">
        <v>400</v>
      </c>
      <c r="F10166" s="96">
        <v>39000</v>
      </c>
      <c r="G10166" s="96">
        <v>10627920</v>
      </c>
    </row>
    <row r="10167" spans="1:7">
      <c r="A10167" s="95" t="s">
        <v>1371</v>
      </c>
      <c r="D10167" s="95" t="s">
        <v>400</v>
      </c>
      <c r="F10167" s="96">
        <v>1011362</v>
      </c>
      <c r="G10167" s="95" t="s">
        <v>345</v>
      </c>
    </row>
    <row r="10168" spans="1:7">
      <c r="A10168" s="95" t="s">
        <v>1372</v>
      </c>
      <c r="D10168" s="95" t="s">
        <v>400</v>
      </c>
      <c r="F10168" s="96">
        <v>-165844</v>
      </c>
      <c r="G10168" s="96">
        <v>11473438</v>
      </c>
    </row>
    <row r="10169" spans="1:7">
      <c r="A10169" s="95" t="s">
        <v>1392</v>
      </c>
      <c r="D10169" s="95" t="s">
        <v>400</v>
      </c>
      <c r="F10169" s="96">
        <v>466274</v>
      </c>
      <c r="G10169" s="96">
        <v>11939712</v>
      </c>
    </row>
    <row r="10170" spans="1:7">
      <c r="A10170" s="95" t="s">
        <v>1399</v>
      </c>
      <c r="D10170" s="95" t="s">
        <v>400</v>
      </c>
      <c r="F10170" s="96">
        <v>388293</v>
      </c>
      <c r="G10170" s="95" t="s">
        <v>345</v>
      </c>
    </row>
    <row r="10171" spans="1:7">
      <c r="A10171" s="95" t="s">
        <v>1400</v>
      </c>
      <c r="D10171" s="95" t="s">
        <v>400</v>
      </c>
      <c r="F10171" s="96">
        <v>-45014</v>
      </c>
      <c r="G10171" s="96">
        <v>12282991</v>
      </c>
    </row>
    <row r="10172" spans="1:7">
      <c r="A10172" s="95" t="s">
        <v>1402</v>
      </c>
      <c r="D10172" s="95" t="s">
        <v>400</v>
      </c>
      <c r="F10172" s="96">
        <v>505852</v>
      </c>
      <c r="G10172" s="95" t="s">
        <v>345</v>
      </c>
    </row>
    <row r="10173" spans="1:7">
      <c r="A10173" s="95" t="s">
        <v>1403</v>
      </c>
      <c r="D10173" s="95" t="s">
        <v>400</v>
      </c>
      <c r="F10173" s="96">
        <v>-4624</v>
      </c>
      <c r="G10173" s="95" t="s">
        <v>345</v>
      </c>
    </row>
    <row r="10174" spans="1:7">
      <c r="A10174" s="95" t="s">
        <v>1404</v>
      </c>
      <c r="D10174" s="95" t="s">
        <v>400</v>
      </c>
      <c r="F10174" s="96">
        <v>170807</v>
      </c>
      <c r="G10174" s="96">
        <v>12955026</v>
      </c>
    </row>
    <row r="10175" spans="1:7">
      <c r="A10175" s="95" t="s">
        <v>1438</v>
      </c>
      <c r="D10175" s="95" t="s">
        <v>400</v>
      </c>
      <c r="F10175" s="96">
        <v>1448711</v>
      </c>
      <c r="G10175" s="95" t="s">
        <v>345</v>
      </c>
    </row>
    <row r="10176" spans="1:7">
      <c r="A10176" s="95" t="s">
        <v>1439</v>
      </c>
      <c r="D10176" s="95" t="s">
        <v>400</v>
      </c>
      <c r="F10176" s="96">
        <v>-375600</v>
      </c>
      <c r="G10176" s="96">
        <v>14028137</v>
      </c>
    </row>
    <row r="10177" spans="1:7">
      <c r="A10177" s="95" t="s">
        <v>1457</v>
      </c>
      <c r="D10177" s="95" t="s">
        <v>400</v>
      </c>
      <c r="F10177" s="96">
        <v>645823</v>
      </c>
      <c r="G10177" s="95" t="s">
        <v>345</v>
      </c>
    </row>
    <row r="10178" spans="1:7">
      <c r="A10178" s="95" t="s">
        <v>1458</v>
      </c>
      <c r="D10178" s="95" t="s">
        <v>400</v>
      </c>
      <c r="F10178" s="96">
        <v>-289170</v>
      </c>
      <c r="G10178" s="96">
        <v>14384790</v>
      </c>
    </row>
    <row r="10179" spans="1:7">
      <c r="A10179" s="95" t="s">
        <v>1463</v>
      </c>
      <c r="D10179" s="95" t="s">
        <v>400</v>
      </c>
      <c r="F10179" s="96">
        <v>198600</v>
      </c>
      <c r="G10179" s="95" t="s">
        <v>345</v>
      </c>
    </row>
    <row r="10180" spans="1:7">
      <c r="A10180" s="95" t="s">
        <v>1464</v>
      </c>
      <c r="D10180" s="95" t="s">
        <v>400</v>
      </c>
      <c r="F10180" s="96">
        <v>-545805</v>
      </c>
      <c r="G10180" s="95" t="s">
        <v>345</v>
      </c>
    </row>
    <row r="10181" spans="1:7">
      <c r="A10181" s="95" t="s">
        <v>1465</v>
      </c>
      <c r="D10181" s="95" t="s">
        <v>400</v>
      </c>
      <c r="F10181" s="96">
        <v>62300</v>
      </c>
      <c r="G10181" s="96">
        <v>14099885</v>
      </c>
    </row>
    <row r="10182" spans="1:7">
      <c r="A10182" s="95" t="s">
        <v>1477</v>
      </c>
      <c r="D10182" s="95" t="s">
        <v>400</v>
      </c>
      <c r="F10182" s="96">
        <v>2218796</v>
      </c>
      <c r="G10182" s="95" t="s">
        <v>345</v>
      </c>
    </row>
    <row r="10183" spans="1:7">
      <c r="A10183" s="95" t="s">
        <v>1478</v>
      </c>
      <c r="D10183" s="95" t="s">
        <v>400</v>
      </c>
      <c r="F10183" s="96">
        <v>65100</v>
      </c>
      <c r="G10183" s="95" t="s">
        <v>345</v>
      </c>
    </row>
    <row r="10184" spans="1:7">
      <c r="A10184" s="95" t="s">
        <v>1479</v>
      </c>
      <c r="D10184" s="95" t="s">
        <v>400</v>
      </c>
      <c r="F10184" s="96">
        <v>-443695</v>
      </c>
      <c r="G10184" s="96">
        <v>15940086</v>
      </c>
    </row>
    <row r="10185" spans="1:7">
      <c r="A10185" s="95" t="s">
        <v>1483</v>
      </c>
      <c r="D10185" s="95" t="s">
        <v>400</v>
      </c>
      <c r="F10185" s="96">
        <v>345262</v>
      </c>
      <c r="G10185" s="95" t="s">
        <v>345</v>
      </c>
    </row>
    <row r="10186" spans="1:7">
      <c r="A10186" s="95" t="s">
        <v>1484</v>
      </c>
      <c r="D10186" s="95" t="s">
        <v>400</v>
      </c>
      <c r="F10186" s="96">
        <v>-58800</v>
      </c>
      <c r="G10186" s="96">
        <v>16226548</v>
      </c>
    </row>
    <row r="10187" spans="1:7">
      <c r="A10187" s="95" t="s">
        <v>1504</v>
      </c>
      <c r="D10187" s="95" t="s">
        <v>400</v>
      </c>
      <c r="F10187" s="96">
        <v>748902</v>
      </c>
      <c r="G10187" s="95" t="s">
        <v>345</v>
      </c>
    </row>
    <row r="10188" spans="1:7">
      <c r="A10188" s="95" t="s">
        <v>1505</v>
      </c>
      <c r="D10188" s="95" t="s">
        <v>400</v>
      </c>
      <c r="F10188" s="96">
        <v>61463</v>
      </c>
      <c r="G10188" s="95" t="s">
        <v>345</v>
      </c>
    </row>
    <row r="10189" spans="1:7">
      <c r="A10189" s="95" t="s">
        <v>1506</v>
      </c>
      <c r="D10189" s="95" t="s">
        <v>400</v>
      </c>
      <c r="F10189" s="96">
        <v>-89963</v>
      </c>
      <c r="G10189" s="96">
        <v>16946950</v>
      </c>
    </row>
    <row r="10190" spans="1:7">
      <c r="A10190" s="95" t="s">
        <v>1521</v>
      </c>
      <c r="D10190" s="95" t="s">
        <v>400</v>
      </c>
      <c r="F10190" s="96">
        <v>495488</v>
      </c>
      <c r="G10190" s="95" t="s">
        <v>345</v>
      </c>
    </row>
    <row r="10191" spans="1:7">
      <c r="A10191" s="95" t="s">
        <v>1522</v>
      </c>
      <c r="D10191" s="95" t="s">
        <v>400</v>
      </c>
      <c r="F10191" s="96">
        <v>-304569</v>
      </c>
      <c r="G10191" s="95" t="s">
        <v>345</v>
      </c>
    </row>
    <row r="10192" spans="1:7">
      <c r="A10192" s="95" t="s">
        <v>1523</v>
      </c>
      <c r="D10192" s="95" t="s">
        <v>400</v>
      </c>
      <c r="F10192" s="96">
        <v>-53625</v>
      </c>
      <c r="G10192" s="96">
        <v>17084244</v>
      </c>
    </row>
    <row r="10193" spans="1:7">
      <c r="A10193" s="95" t="s">
        <v>1534</v>
      </c>
      <c r="D10193" s="95" t="s">
        <v>400</v>
      </c>
      <c r="F10193" s="96">
        <v>862603</v>
      </c>
      <c r="G10193" s="95" t="s">
        <v>345</v>
      </c>
    </row>
    <row r="10194" spans="1:7">
      <c r="A10194" s="95" t="s">
        <v>1535</v>
      </c>
      <c r="D10194" s="95" t="s">
        <v>400</v>
      </c>
      <c r="F10194" s="96">
        <v>6900</v>
      </c>
      <c r="G10194" s="95" t="s">
        <v>345</v>
      </c>
    </row>
    <row r="10195" spans="1:7">
      <c r="A10195" s="95" t="s">
        <v>1536</v>
      </c>
      <c r="D10195" s="95" t="s">
        <v>400</v>
      </c>
      <c r="F10195" s="96">
        <v>-160761</v>
      </c>
      <c r="G10195" s="96">
        <v>17792986</v>
      </c>
    </row>
    <row r="10196" spans="1:7">
      <c r="A10196" s="95" t="s">
        <v>1551</v>
      </c>
      <c r="D10196" s="95" t="s">
        <v>400</v>
      </c>
      <c r="F10196" s="96">
        <v>1649196</v>
      </c>
      <c r="G10196" s="95" t="s">
        <v>345</v>
      </c>
    </row>
    <row r="10197" spans="1:7">
      <c r="A10197" s="95" t="s">
        <v>1552</v>
      </c>
      <c r="D10197" s="95" t="s">
        <v>400</v>
      </c>
      <c r="F10197" s="96">
        <v>18600</v>
      </c>
      <c r="G10197" s="95" t="s">
        <v>345</v>
      </c>
    </row>
    <row r="10198" spans="1:7">
      <c r="A10198" s="95" t="s">
        <v>1553</v>
      </c>
      <c r="D10198" s="95" t="s">
        <v>400</v>
      </c>
      <c r="F10198" s="96">
        <v>-405649</v>
      </c>
      <c r="G10198" s="96">
        <v>19055133</v>
      </c>
    </row>
    <row r="10199" spans="1:7">
      <c r="A10199" s="95" t="s">
        <v>1578</v>
      </c>
      <c r="D10199" s="95" t="s">
        <v>400</v>
      </c>
      <c r="F10199" s="96">
        <v>380124</v>
      </c>
      <c r="G10199" s="95" t="s">
        <v>345</v>
      </c>
    </row>
    <row r="10200" spans="1:7">
      <c r="A10200" s="95" t="s">
        <v>1582</v>
      </c>
      <c r="D10200" s="95" t="s">
        <v>400</v>
      </c>
      <c r="F10200" s="96">
        <v>28799</v>
      </c>
      <c r="G10200" s="95" t="s">
        <v>345</v>
      </c>
    </row>
    <row r="10201" spans="1:7">
      <c r="A10201" s="95" t="s">
        <v>1583</v>
      </c>
      <c r="D10201" s="95" t="s">
        <v>400</v>
      </c>
      <c r="F10201" s="96">
        <v>-264374</v>
      </c>
      <c r="G10201" s="96">
        <v>19199682</v>
      </c>
    </row>
    <row r="10202" spans="1:7">
      <c r="A10202" s="95" t="s">
        <v>376</v>
      </c>
      <c r="D10202" s="95" t="s">
        <v>345</v>
      </c>
      <c r="F10202" s="96">
        <v>10685524</v>
      </c>
      <c r="G10202" s="95" t="s">
        <v>345</v>
      </c>
    </row>
    <row r="10203" spans="1:7">
      <c r="A10203" s="95" t="s">
        <v>1632</v>
      </c>
      <c r="D10203" s="95" t="s">
        <v>400</v>
      </c>
      <c r="F10203" s="96">
        <v>500408</v>
      </c>
      <c r="G10203" s="95" t="s">
        <v>345</v>
      </c>
    </row>
    <row r="10204" spans="1:7">
      <c r="A10204" s="95" t="s">
        <v>1633</v>
      </c>
      <c r="D10204" s="95" t="s">
        <v>400</v>
      </c>
      <c r="F10204" s="96">
        <v>79588</v>
      </c>
      <c r="G10204" s="95" t="s">
        <v>345</v>
      </c>
    </row>
    <row r="10205" spans="1:7">
      <c r="A10205" s="95" t="s">
        <v>1634</v>
      </c>
      <c r="D10205" s="95" t="s">
        <v>400</v>
      </c>
      <c r="F10205" s="96">
        <v>-523125</v>
      </c>
      <c r="G10205" s="95" t="s">
        <v>345</v>
      </c>
    </row>
    <row r="10206" spans="1:7">
      <c r="A10206" s="95" t="s">
        <v>1635</v>
      </c>
      <c r="D10206" s="95" t="s">
        <v>400</v>
      </c>
      <c r="F10206" s="96">
        <v>-25828</v>
      </c>
      <c r="G10206" s="96">
        <v>19230725</v>
      </c>
    </row>
    <row r="10207" spans="1:7">
      <c r="A10207" s="95" t="s">
        <v>1638</v>
      </c>
      <c r="D10207" s="95" t="s">
        <v>400</v>
      </c>
      <c r="F10207" s="96">
        <v>379300</v>
      </c>
      <c r="G10207" s="95" t="s">
        <v>345</v>
      </c>
    </row>
    <row r="10208" spans="1:7">
      <c r="A10208" s="95" t="s">
        <v>1639</v>
      </c>
      <c r="D10208" s="95" t="s">
        <v>400</v>
      </c>
      <c r="F10208" s="96">
        <v>-59749</v>
      </c>
      <c r="G10208" s="96">
        <v>19550276</v>
      </c>
    </row>
    <row r="10209" spans="1:7">
      <c r="A10209" s="95" t="s">
        <v>1653</v>
      </c>
      <c r="D10209" s="95" t="s">
        <v>400</v>
      </c>
      <c r="F10209" s="96">
        <v>509252</v>
      </c>
      <c r="G10209" s="95" t="s">
        <v>345</v>
      </c>
    </row>
    <row r="10210" spans="1:7">
      <c r="A10210" s="95" t="s">
        <v>1654</v>
      </c>
      <c r="D10210" s="95" t="s">
        <v>400</v>
      </c>
      <c r="F10210" s="96">
        <v>-141857</v>
      </c>
      <c r="G10210" s="96">
        <v>19917671</v>
      </c>
    </row>
    <row r="10211" spans="1:7">
      <c r="A10211" s="95" t="s">
        <v>1661</v>
      </c>
      <c r="D10211" s="95" t="s">
        <v>400</v>
      </c>
      <c r="F10211" s="96">
        <v>1803899</v>
      </c>
      <c r="G10211" s="95" t="s">
        <v>345</v>
      </c>
    </row>
    <row r="10212" spans="1:7">
      <c r="A10212" s="95" t="s">
        <v>1662</v>
      </c>
      <c r="D10212" s="95" t="s">
        <v>400</v>
      </c>
      <c r="F10212" s="96">
        <v>-368070</v>
      </c>
      <c r="G10212" s="95" t="s">
        <v>345</v>
      </c>
    </row>
    <row r="10213" spans="1:7">
      <c r="A10213" s="95" t="s">
        <v>1663</v>
      </c>
      <c r="D10213" s="95" t="s">
        <v>400</v>
      </c>
      <c r="F10213" s="96">
        <v>24300</v>
      </c>
      <c r="G10213" s="96">
        <v>21377800</v>
      </c>
    </row>
    <row r="10214" spans="1:7">
      <c r="A10214" s="95" t="s">
        <v>1678</v>
      </c>
      <c r="D10214" s="95" t="s">
        <v>400</v>
      </c>
      <c r="F10214" s="96">
        <v>707889</v>
      </c>
      <c r="G10214" s="95" t="s">
        <v>345</v>
      </c>
    </row>
    <row r="10215" spans="1:7">
      <c r="A10215" s="95" t="s">
        <v>1679</v>
      </c>
      <c r="D10215" s="95" t="s">
        <v>400</v>
      </c>
      <c r="F10215" s="96">
        <v>9300</v>
      </c>
      <c r="G10215" s="95" t="s">
        <v>345</v>
      </c>
    </row>
    <row r="10216" spans="1:7">
      <c r="A10216" s="95" t="s">
        <v>1680</v>
      </c>
      <c r="D10216" s="95" t="s">
        <v>400</v>
      </c>
      <c r="F10216" s="96">
        <v>-236971</v>
      </c>
      <c r="G10216" s="95" t="s">
        <v>345</v>
      </c>
    </row>
    <row r="10217" spans="1:7">
      <c r="A10217" s="95" t="s">
        <v>1682</v>
      </c>
      <c r="D10217" s="95" t="s">
        <v>400</v>
      </c>
      <c r="F10217" s="96">
        <v>-46313</v>
      </c>
      <c r="G10217" s="96">
        <v>21811705</v>
      </c>
    </row>
    <row r="10218" spans="1:7">
      <c r="A10218" s="95" t="s">
        <v>1692</v>
      </c>
      <c r="D10218" s="95" t="s">
        <v>400</v>
      </c>
      <c r="F10218" s="96">
        <v>463833</v>
      </c>
      <c r="G10218" s="95" t="s">
        <v>345</v>
      </c>
    </row>
    <row r="10219" spans="1:7">
      <c r="A10219" s="95" t="s">
        <v>1693</v>
      </c>
      <c r="D10219" s="95" t="s">
        <v>400</v>
      </c>
      <c r="F10219" s="96">
        <v>-251590</v>
      </c>
      <c r="G10219" s="96">
        <v>22023948</v>
      </c>
    </row>
    <row r="10220" spans="1:7">
      <c r="A10220" s="95" t="s">
        <v>1711</v>
      </c>
      <c r="D10220" s="95" t="s">
        <v>400</v>
      </c>
      <c r="F10220" s="96">
        <v>631340</v>
      </c>
      <c r="G10220" s="96">
        <v>22655288</v>
      </c>
    </row>
    <row r="10221" spans="1:7">
      <c r="A10221" s="95" t="s">
        <v>1715</v>
      </c>
      <c r="D10221" s="95" t="s">
        <v>400</v>
      </c>
      <c r="F10221" s="96">
        <v>1156622</v>
      </c>
      <c r="G10221" s="95" t="s">
        <v>345</v>
      </c>
    </row>
    <row r="10222" spans="1:7">
      <c r="A10222" s="95" t="s">
        <v>1716</v>
      </c>
      <c r="D10222" s="95" t="s">
        <v>400</v>
      </c>
      <c r="F10222" s="96">
        <v>26714</v>
      </c>
      <c r="G10222" s="95" t="s">
        <v>345</v>
      </c>
    </row>
    <row r="10223" spans="1:7">
      <c r="A10223" s="95" t="s">
        <v>1717</v>
      </c>
      <c r="D10223" s="95" t="s">
        <v>400</v>
      </c>
      <c r="F10223" s="96">
        <v>-163882</v>
      </c>
      <c r="G10223" s="96">
        <v>23674742</v>
      </c>
    </row>
    <row r="10224" spans="1:7">
      <c r="A10224" s="95" t="s">
        <v>1728</v>
      </c>
      <c r="D10224" s="95" t="s">
        <v>400</v>
      </c>
      <c r="F10224" s="96">
        <v>565076</v>
      </c>
      <c r="G10224" s="95" t="s">
        <v>345</v>
      </c>
    </row>
    <row r="10225" spans="1:7">
      <c r="A10225" s="95" t="s">
        <v>1729</v>
      </c>
      <c r="D10225" s="95" t="s">
        <v>400</v>
      </c>
      <c r="F10225" s="96">
        <v>-230085</v>
      </c>
      <c r="G10225" s="96">
        <v>24009733</v>
      </c>
    </row>
    <row r="10226" spans="1:7">
      <c r="A10226" s="95" t="s">
        <v>1748</v>
      </c>
      <c r="D10226" s="95" t="s">
        <v>400</v>
      </c>
      <c r="F10226" s="96">
        <v>491858</v>
      </c>
      <c r="G10226" s="95" t="s">
        <v>345</v>
      </c>
    </row>
    <row r="10227" spans="1:7">
      <c r="A10227" s="95" t="s">
        <v>1749</v>
      </c>
      <c r="D10227" s="95" t="s">
        <v>400</v>
      </c>
      <c r="F10227" s="96">
        <v>-79505</v>
      </c>
      <c r="G10227" s="96">
        <v>24422086</v>
      </c>
    </row>
    <row r="10228" spans="1:7">
      <c r="A10228" s="95" t="s">
        <v>1759</v>
      </c>
      <c r="D10228" s="95" t="s">
        <v>400</v>
      </c>
      <c r="F10228" s="96">
        <v>511102</v>
      </c>
      <c r="G10228" s="95" t="s">
        <v>345</v>
      </c>
    </row>
    <row r="10229" spans="1:7">
      <c r="A10229" s="95" t="s">
        <v>1760</v>
      </c>
      <c r="D10229" s="95" t="s">
        <v>400</v>
      </c>
      <c r="F10229" s="96">
        <v>460763</v>
      </c>
      <c r="G10229" s="95" t="s">
        <v>345</v>
      </c>
    </row>
    <row r="10230" spans="1:7">
      <c r="A10230" s="95" t="s">
        <v>1761</v>
      </c>
      <c r="D10230" s="95" t="s">
        <v>400</v>
      </c>
      <c r="F10230" s="96">
        <v>-97473</v>
      </c>
      <c r="G10230" s="96">
        <v>25296478</v>
      </c>
    </row>
    <row r="10231" spans="1:7">
      <c r="A10231" s="95" t="s">
        <v>1771</v>
      </c>
      <c r="D10231" s="95" t="s">
        <v>400</v>
      </c>
      <c r="F10231" s="96">
        <v>520163</v>
      </c>
      <c r="G10231" s="95" t="s">
        <v>345</v>
      </c>
    </row>
    <row r="10232" spans="1:7">
      <c r="A10232" s="95" t="s">
        <v>1772</v>
      </c>
      <c r="D10232" s="95" t="s">
        <v>400</v>
      </c>
      <c r="F10232" s="96">
        <v>-178463</v>
      </c>
      <c r="G10232" s="95" t="s">
        <v>345</v>
      </c>
    </row>
    <row r="10233" spans="1:7">
      <c r="A10233" s="95" t="s">
        <v>1773</v>
      </c>
      <c r="D10233" s="95" t="s">
        <v>400</v>
      </c>
      <c r="F10233" s="96">
        <v>-284636</v>
      </c>
      <c r="G10233" s="96">
        <v>25353542</v>
      </c>
    </row>
    <row r="10234" spans="1:7">
      <c r="A10234" s="95" t="s">
        <v>1786</v>
      </c>
      <c r="D10234" s="95" t="s">
        <v>400</v>
      </c>
      <c r="F10234" s="96">
        <v>1346123</v>
      </c>
      <c r="G10234" s="95" t="s">
        <v>345</v>
      </c>
    </row>
    <row r="10235" spans="1:7">
      <c r="A10235" s="95" t="s">
        <v>1787</v>
      </c>
      <c r="D10235" s="95" t="s">
        <v>400</v>
      </c>
      <c r="F10235" s="96">
        <v>-145350</v>
      </c>
      <c r="G10235" s="96">
        <v>26554315</v>
      </c>
    </row>
    <row r="10236" spans="1:7">
      <c r="A10236" s="95" t="s">
        <v>1795</v>
      </c>
      <c r="D10236" s="95" t="s">
        <v>400</v>
      </c>
      <c r="F10236" s="96">
        <v>1471841</v>
      </c>
      <c r="G10236" s="95" t="s">
        <v>345</v>
      </c>
    </row>
    <row r="10237" spans="1:7">
      <c r="A10237" s="95" t="s">
        <v>1796</v>
      </c>
      <c r="D10237" s="95" t="s">
        <v>400</v>
      </c>
      <c r="F10237" s="96">
        <v>115305</v>
      </c>
      <c r="G10237" s="95" t="s">
        <v>345</v>
      </c>
    </row>
    <row r="10238" spans="1:7">
      <c r="A10238" s="95" t="s">
        <v>1797</v>
      </c>
      <c r="D10238" s="95" t="s">
        <v>400</v>
      </c>
      <c r="F10238" s="96">
        <v>-414188</v>
      </c>
      <c r="G10238" s="96">
        <v>27727273</v>
      </c>
    </row>
    <row r="10239" spans="1:7">
      <c r="A10239" s="95" t="s">
        <v>1819</v>
      </c>
      <c r="D10239" s="95" t="s">
        <v>400</v>
      </c>
      <c r="F10239" s="96">
        <v>544631</v>
      </c>
      <c r="G10239" s="95" t="s">
        <v>345</v>
      </c>
    </row>
    <row r="10240" spans="1:7">
      <c r="A10240" s="95" t="s">
        <v>1820</v>
      </c>
      <c r="D10240" s="95" t="s">
        <v>400</v>
      </c>
      <c r="F10240" s="96">
        <v>-155394</v>
      </c>
      <c r="G10240" s="96">
        <v>28116510</v>
      </c>
    </row>
    <row r="10241" spans="1:7">
      <c r="A10241" s="95" t="s">
        <v>1827</v>
      </c>
      <c r="D10241" s="95" t="s">
        <v>400</v>
      </c>
      <c r="F10241" s="96">
        <v>830111</v>
      </c>
      <c r="G10241" s="95" t="s">
        <v>345</v>
      </c>
    </row>
    <row r="10242" spans="1:7">
      <c r="A10242" s="95" t="s">
        <v>1828</v>
      </c>
      <c r="D10242" s="95" t="s">
        <v>400</v>
      </c>
      <c r="F10242" s="96">
        <v>54000</v>
      </c>
      <c r="G10242" s="95" t="s">
        <v>345</v>
      </c>
    </row>
    <row r="10243" spans="1:7">
      <c r="A10243" s="95" t="s">
        <v>1829</v>
      </c>
      <c r="D10243" s="95" t="s">
        <v>400</v>
      </c>
      <c r="F10243" s="96">
        <v>-296312</v>
      </c>
      <c r="G10243" s="96">
        <v>28704309</v>
      </c>
    </row>
    <row r="10244" spans="1:7">
      <c r="A10244" s="95" t="s">
        <v>1836</v>
      </c>
      <c r="D10244" s="95" t="s">
        <v>400</v>
      </c>
      <c r="F10244" s="96">
        <v>977867</v>
      </c>
      <c r="G10244" s="95" t="s">
        <v>345</v>
      </c>
    </row>
    <row r="10245" spans="1:7">
      <c r="A10245" s="95" t="s">
        <v>1837</v>
      </c>
      <c r="D10245" s="95" t="s">
        <v>400</v>
      </c>
      <c r="F10245" s="96">
        <v>-68007</v>
      </c>
      <c r="G10245" s="95" t="s">
        <v>345</v>
      </c>
    </row>
    <row r="10246" spans="1:7">
      <c r="A10246" s="95" t="s">
        <v>1838</v>
      </c>
      <c r="D10246" s="95" t="s">
        <v>400</v>
      </c>
      <c r="F10246" s="96">
        <v>-54000</v>
      </c>
      <c r="G10246" s="96">
        <v>29560169</v>
      </c>
    </row>
    <row r="10247" spans="1:7">
      <c r="A10247" s="95" t="s">
        <v>1843</v>
      </c>
      <c r="D10247" s="95" t="s">
        <v>400</v>
      </c>
      <c r="F10247" s="96">
        <v>1920511</v>
      </c>
      <c r="G10247" s="95" t="s">
        <v>345</v>
      </c>
    </row>
    <row r="10248" spans="1:7">
      <c r="A10248" s="95" t="s">
        <v>1844</v>
      </c>
      <c r="D10248" s="95" t="s">
        <v>400</v>
      </c>
      <c r="F10248" s="96">
        <v>-458313</v>
      </c>
      <c r="G10248" s="96">
        <v>31022367</v>
      </c>
    </row>
    <row r="10249" spans="1:7">
      <c r="A10249" s="95" t="s">
        <v>1848</v>
      </c>
      <c r="D10249" s="95" t="s">
        <v>400</v>
      </c>
      <c r="F10249" s="96">
        <v>572114</v>
      </c>
      <c r="G10249" s="95" t="s">
        <v>345</v>
      </c>
    </row>
    <row r="10250" spans="1:7">
      <c r="A10250" s="95" t="s">
        <v>1849</v>
      </c>
      <c r="D10250" s="95" t="s">
        <v>400</v>
      </c>
      <c r="F10250" s="96">
        <v>462075</v>
      </c>
      <c r="G10250" s="95" t="s">
        <v>345</v>
      </c>
    </row>
    <row r="10251" spans="1:7">
      <c r="A10251" s="95" t="s">
        <v>1850</v>
      </c>
      <c r="D10251" s="95" t="s">
        <v>400</v>
      </c>
      <c r="F10251" s="96">
        <v>-181387</v>
      </c>
      <c r="G10251" s="96">
        <v>31875169</v>
      </c>
    </row>
    <row r="10252" spans="1:7">
      <c r="A10252" s="95" t="s">
        <v>1861</v>
      </c>
      <c r="D10252" s="95" t="s">
        <v>400</v>
      </c>
      <c r="F10252" s="96">
        <v>926623</v>
      </c>
      <c r="G10252" s="95" t="s">
        <v>345</v>
      </c>
    </row>
    <row r="10253" spans="1:7">
      <c r="A10253" s="95" t="s">
        <v>1862</v>
      </c>
      <c r="D10253" s="95" t="s">
        <v>400</v>
      </c>
      <c r="F10253" s="96">
        <v>26100</v>
      </c>
      <c r="G10253" s="95" t="s">
        <v>345</v>
      </c>
    </row>
    <row r="10254" spans="1:7">
      <c r="A10254" s="95" t="s">
        <v>1863</v>
      </c>
      <c r="D10254" s="95" t="s">
        <v>400</v>
      </c>
      <c r="F10254" s="96">
        <v>-160086</v>
      </c>
      <c r="G10254" s="96">
        <v>32667806</v>
      </c>
    </row>
    <row r="10255" spans="1:7">
      <c r="A10255" s="95" t="s">
        <v>1871</v>
      </c>
      <c r="D10255" s="95" t="s">
        <v>400</v>
      </c>
      <c r="F10255" s="96">
        <v>273513</v>
      </c>
      <c r="G10255" s="95" t="s">
        <v>345</v>
      </c>
    </row>
    <row r="10256" spans="1:7">
      <c r="A10256" s="95" t="s">
        <v>1872</v>
      </c>
      <c r="D10256" s="95" t="s">
        <v>400</v>
      </c>
      <c r="F10256" s="96">
        <v>134400</v>
      </c>
      <c r="G10256" s="95" t="s">
        <v>345</v>
      </c>
    </row>
    <row r="10257" spans="1:7">
      <c r="A10257" s="95" t="s">
        <v>1873</v>
      </c>
      <c r="D10257" s="95" t="s">
        <v>400</v>
      </c>
      <c r="F10257" s="96">
        <v>-92660</v>
      </c>
      <c r="G10257" s="96">
        <v>32983059</v>
      </c>
    </row>
    <row r="10258" spans="1:7">
      <c r="A10258" s="95" t="s">
        <v>1905</v>
      </c>
      <c r="D10258" s="95" t="s">
        <v>400</v>
      </c>
      <c r="F10258" s="96">
        <v>520960</v>
      </c>
      <c r="G10258" s="95" t="s">
        <v>345</v>
      </c>
    </row>
    <row r="10259" spans="1:7">
      <c r="A10259" s="95" t="s">
        <v>1906</v>
      </c>
      <c r="D10259" s="95" t="s">
        <v>400</v>
      </c>
      <c r="F10259" s="96">
        <v>26100</v>
      </c>
      <c r="G10259" s="95" t="s">
        <v>345</v>
      </c>
    </row>
    <row r="10260" spans="1:7">
      <c r="A10260" s="95" t="s">
        <v>1907</v>
      </c>
      <c r="D10260" s="95" t="s">
        <v>400</v>
      </c>
      <c r="F10260" s="96">
        <v>-322034</v>
      </c>
      <c r="G10260" s="95" t="s">
        <v>345</v>
      </c>
    </row>
    <row r="10261" spans="1:7">
      <c r="A10261" s="95" t="s">
        <v>1908</v>
      </c>
      <c r="D10261" s="95" t="s">
        <v>400</v>
      </c>
      <c r="F10261" s="96">
        <v>-134400</v>
      </c>
      <c r="G10261" s="96">
        <v>33073685</v>
      </c>
    </row>
    <row r="10262" spans="1:7">
      <c r="A10262" s="95" t="s">
        <v>396</v>
      </c>
      <c r="D10262" s="95" t="s">
        <v>345</v>
      </c>
      <c r="F10262" s="96">
        <v>13874003</v>
      </c>
      <c r="G10262" s="95" t="s">
        <v>345</v>
      </c>
    </row>
    <row r="10263" spans="1:7">
      <c r="A10263" s="95" t="s">
        <v>397</v>
      </c>
      <c r="D10263" s="95" t="s">
        <v>345</v>
      </c>
      <c r="F10263" s="96">
        <v>33073685</v>
      </c>
      <c r="G10263" s="96">
        <v>33073685</v>
      </c>
    </row>
    <row r="10264" spans="1:7">
      <c r="A10264" s="95" t="s">
        <v>398</v>
      </c>
    </row>
    <row r="10266" spans="1:7">
      <c r="A10266" s="95" t="s">
        <v>9154</v>
      </c>
    </row>
    <row r="10267" spans="1:7">
      <c r="A10267" s="95" t="s">
        <v>338</v>
      </c>
      <c r="D10267" s="95" t="s">
        <v>341</v>
      </c>
      <c r="E10267" s="95" t="s">
        <v>342</v>
      </c>
      <c r="F10267" s="95" t="s">
        <v>343</v>
      </c>
      <c r="G10267" s="95" t="s">
        <v>344</v>
      </c>
    </row>
    <row r="10268" spans="1:7">
      <c r="A10268" s="95" t="s">
        <v>1615</v>
      </c>
      <c r="D10268" s="95" t="s">
        <v>479</v>
      </c>
      <c r="F10268" s="96">
        <v>4229</v>
      </c>
      <c r="G10268" s="96">
        <v>4229</v>
      </c>
    </row>
    <row r="10269" spans="1:7">
      <c r="A10269" s="95" t="s">
        <v>1637</v>
      </c>
      <c r="D10269" s="95" t="s">
        <v>479</v>
      </c>
      <c r="F10269" s="95">
        <v>909</v>
      </c>
      <c r="G10269" s="96">
        <v>5138</v>
      </c>
    </row>
    <row r="10270" spans="1:7">
      <c r="A10270" s="95" t="s">
        <v>396</v>
      </c>
      <c r="D10270" s="95" t="s">
        <v>345</v>
      </c>
      <c r="F10270" s="96">
        <v>5138</v>
      </c>
      <c r="G10270" s="95" t="s">
        <v>345</v>
      </c>
    </row>
    <row r="10271" spans="1:7">
      <c r="A10271" s="95" t="s">
        <v>397</v>
      </c>
      <c r="D10271" s="95" t="s">
        <v>345</v>
      </c>
      <c r="F10271" s="96">
        <v>5138</v>
      </c>
      <c r="G10271" s="96">
        <v>5138</v>
      </c>
    </row>
    <row r="10272" spans="1:7">
      <c r="A10272" s="95" t="s">
        <v>398</v>
      </c>
    </row>
    <row r="10274" spans="1:7">
      <c r="A10274" s="95" t="s">
        <v>9155</v>
      </c>
    </row>
    <row r="10275" spans="1:7">
      <c r="A10275" s="95" t="s">
        <v>338</v>
      </c>
      <c r="D10275" s="95" t="s">
        <v>341</v>
      </c>
      <c r="E10275" s="95" t="s">
        <v>342</v>
      </c>
      <c r="F10275" s="95" t="s">
        <v>343</v>
      </c>
      <c r="G10275" s="95" t="s">
        <v>344</v>
      </c>
    </row>
    <row r="10276" spans="1:7">
      <c r="A10276" s="95" t="s">
        <v>2967</v>
      </c>
      <c r="D10276" s="95" t="s">
        <v>345</v>
      </c>
      <c r="E10276" s="96">
        <v>9712366</v>
      </c>
      <c r="G10276" s="95" t="s">
        <v>345</v>
      </c>
    </row>
    <row r="10277" spans="1:7">
      <c r="A10277" s="95" t="s">
        <v>2967</v>
      </c>
      <c r="D10277" s="95" t="s">
        <v>562</v>
      </c>
      <c r="E10277" s="96">
        <v>16996688</v>
      </c>
      <c r="G10277" s="95" t="s">
        <v>345</v>
      </c>
    </row>
    <row r="10278" spans="1:7">
      <c r="A10278" s="95" t="s">
        <v>2967</v>
      </c>
      <c r="D10278" s="95" t="s">
        <v>9315</v>
      </c>
      <c r="E10278" s="96">
        <v>70076210</v>
      </c>
      <c r="G10278" s="96">
        <v>96785264</v>
      </c>
    </row>
    <row r="10279" spans="1:7">
      <c r="A10279" s="95" t="s">
        <v>361</v>
      </c>
      <c r="D10279" s="95" t="s">
        <v>345</v>
      </c>
      <c r="E10279" s="96">
        <v>96785264</v>
      </c>
      <c r="G10279" s="95" t="s">
        <v>345</v>
      </c>
    </row>
    <row r="10280" spans="1:7">
      <c r="A10280" s="95" t="s">
        <v>2968</v>
      </c>
      <c r="D10280" s="95" t="s">
        <v>345</v>
      </c>
      <c r="E10280" s="96">
        <v>7987995</v>
      </c>
      <c r="G10280" s="95" t="s">
        <v>345</v>
      </c>
    </row>
    <row r="10281" spans="1:7">
      <c r="A10281" s="95" t="s">
        <v>2968</v>
      </c>
      <c r="D10281" s="95" t="s">
        <v>9315</v>
      </c>
      <c r="E10281" s="96">
        <v>60294261</v>
      </c>
      <c r="G10281" s="96">
        <v>165067520</v>
      </c>
    </row>
    <row r="10282" spans="1:7">
      <c r="A10282" s="95" t="s">
        <v>376</v>
      </c>
      <c r="D10282" s="95" t="s">
        <v>345</v>
      </c>
      <c r="E10282" s="96">
        <v>68282256</v>
      </c>
      <c r="G10282" s="95" t="s">
        <v>345</v>
      </c>
    </row>
    <row r="10283" spans="1:7">
      <c r="A10283" s="95" t="s">
        <v>2969</v>
      </c>
      <c r="D10283" s="95" t="s">
        <v>345</v>
      </c>
      <c r="E10283" s="96">
        <v>-3569670</v>
      </c>
      <c r="G10283" s="95" t="s">
        <v>345</v>
      </c>
    </row>
    <row r="10284" spans="1:7">
      <c r="A10284" s="95" t="s">
        <v>2969</v>
      </c>
      <c r="D10284" s="95" t="s">
        <v>9315</v>
      </c>
      <c r="E10284" s="96">
        <v>58969167</v>
      </c>
      <c r="G10284" s="96">
        <v>220467017</v>
      </c>
    </row>
    <row r="10285" spans="1:7">
      <c r="A10285" s="95" t="s">
        <v>396</v>
      </c>
      <c r="D10285" s="95" t="s">
        <v>345</v>
      </c>
      <c r="E10285" s="96">
        <v>55399497</v>
      </c>
      <c r="G10285" s="95" t="s">
        <v>345</v>
      </c>
    </row>
    <row r="10286" spans="1:7">
      <c r="A10286" s="95" t="s">
        <v>397</v>
      </c>
      <c r="D10286" s="95" t="s">
        <v>345</v>
      </c>
      <c r="E10286" s="96">
        <v>220467017</v>
      </c>
      <c r="G10286" s="96">
        <v>220467017</v>
      </c>
    </row>
    <row r="10287" spans="1:7">
      <c r="A10287" s="95" t="s">
        <v>398</v>
      </c>
    </row>
    <row r="10289" spans="1:7">
      <c r="A10289" s="95" t="s">
        <v>9156</v>
      </c>
    </row>
    <row r="10290" spans="1:7">
      <c r="A10290" s="95" t="s">
        <v>338</v>
      </c>
      <c r="D10290" s="95" t="s">
        <v>341</v>
      </c>
      <c r="E10290" s="95" t="s">
        <v>342</v>
      </c>
      <c r="F10290" s="95" t="s">
        <v>343</v>
      </c>
      <c r="G10290" s="95" t="s">
        <v>344</v>
      </c>
    </row>
    <row r="10291" spans="1:7">
      <c r="A10291" s="95" t="s">
        <v>2558</v>
      </c>
      <c r="D10291" s="95" t="s">
        <v>393</v>
      </c>
      <c r="E10291" s="96">
        <v>10206891</v>
      </c>
      <c r="G10291" s="95" t="s">
        <v>345</v>
      </c>
    </row>
    <row r="10292" spans="1:7">
      <c r="A10292" s="95" t="s">
        <v>2558</v>
      </c>
      <c r="D10292" s="95" t="s">
        <v>479</v>
      </c>
      <c r="E10292" s="96">
        <v>5744016</v>
      </c>
      <c r="G10292" s="96">
        <v>15950907</v>
      </c>
    </row>
    <row r="10293" spans="1:7">
      <c r="A10293" s="95" t="s">
        <v>361</v>
      </c>
      <c r="D10293" s="95" t="s">
        <v>345</v>
      </c>
      <c r="E10293" s="96">
        <v>15950907</v>
      </c>
      <c r="G10293" s="95" t="s">
        <v>345</v>
      </c>
    </row>
    <row r="10294" spans="1:7">
      <c r="A10294" s="95" t="s">
        <v>633</v>
      </c>
      <c r="D10294" s="95" t="s">
        <v>393</v>
      </c>
      <c r="E10294" s="96">
        <v>350000</v>
      </c>
      <c r="G10294" s="95" t="s">
        <v>345</v>
      </c>
    </row>
    <row r="10295" spans="1:7">
      <c r="A10295" s="95" t="s">
        <v>633</v>
      </c>
      <c r="D10295" s="95" t="s">
        <v>479</v>
      </c>
      <c r="E10295" s="96">
        <v>350000</v>
      </c>
      <c r="G10295" s="96">
        <v>16650907</v>
      </c>
    </row>
    <row r="10296" spans="1:7">
      <c r="A10296" s="95" t="s">
        <v>1947</v>
      </c>
      <c r="D10296" s="95" t="s">
        <v>393</v>
      </c>
      <c r="E10296" s="96">
        <v>11335923</v>
      </c>
      <c r="G10296" s="95" t="s">
        <v>345</v>
      </c>
    </row>
    <row r="10297" spans="1:7">
      <c r="A10297" s="95" t="s">
        <v>1947</v>
      </c>
      <c r="D10297" s="95" t="s">
        <v>479</v>
      </c>
      <c r="E10297" s="96">
        <v>6359446</v>
      </c>
      <c r="G10297" s="96">
        <v>34346276</v>
      </c>
    </row>
    <row r="10298" spans="1:7">
      <c r="A10298" s="95" t="s">
        <v>376</v>
      </c>
      <c r="D10298" s="95" t="s">
        <v>345</v>
      </c>
      <c r="E10298" s="96">
        <v>18395369</v>
      </c>
      <c r="G10298" s="95" t="s">
        <v>345</v>
      </c>
    </row>
    <row r="10299" spans="1:7">
      <c r="A10299" s="95" t="s">
        <v>2956</v>
      </c>
      <c r="D10299" s="95" t="s">
        <v>349</v>
      </c>
      <c r="E10299" s="96">
        <v>14692779</v>
      </c>
      <c r="G10299" s="95" t="s">
        <v>345</v>
      </c>
    </row>
    <row r="10300" spans="1:7">
      <c r="A10300" s="95" t="s">
        <v>2956</v>
      </c>
      <c r="D10300" s="95" t="s">
        <v>479</v>
      </c>
      <c r="E10300" s="96">
        <v>6359446</v>
      </c>
      <c r="G10300" s="96">
        <v>55398501</v>
      </c>
    </row>
    <row r="10301" spans="1:7">
      <c r="A10301" s="95" t="s">
        <v>396</v>
      </c>
      <c r="D10301" s="95" t="s">
        <v>345</v>
      </c>
      <c r="E10301" s="96">
        <v>21052225</v>
      </c>
      <c r="G10301" s="95" t="s">
        <v>345</v>
      </c>
    </row>
    <row r="10302" spans="1:7">
      <c r="A10302" s="95" t="s">
        <v>397</v>
      </c>
      <c r="D10302" s="95" t="s">
        <v>345</v>
      </c>
      <c r="E10302" s="96">
        <v>55398501</v>
      </c>
      <c r="G10302" s="96">
        <v>55398501</v>
      </c>
    </row>
    <row r="10303" spans="1:7">
      <c r="A10303" s="95" t="s">
        <v>398</v>
      </c>
    </row>
    <row r="10305" spans="1:7">
      <c r="A10305" s="95" t="s">
        <v>9157</v>
      </c>
    </row>
    <row r="10306" spans="1:7">
      <c r="A10306" s="95" t="s">
        <v>338</v>
      </c>
      <c r="D10306" s="95" t="s">
        <v>341</v>
      </c>
      <c r="E10306" s="95" t="s">
        <v>342</v>
      </c>
      <c r="F10306" s="95" t="s">
        <v>343</v>
      </c>
      <c r="G10306" s="95" t="s">
        <v>344</v>
      </c>
    </row>
    <row r="10307" spans="1:7">
      <c r="A10307" s="95" t="s">
        <v>2558</v>
      </c>
      <c r="D10307" s="95" t="s">
        <v>349</v>
      </c>
      <c r="E10307" s="96">
        <v>7277958</v>
      </c>
      <c r="G10307" s="95" t="s">
        <v>345</v>
      </c>
    </row>
    <row r="10308" spans="1:7">
      <c r="A10308" s="95" t="s">
        <v>2558</v>
      </c>
      <c r="D10308" s="95" t="s">
        <v>415</v>
      </c>
      <c r="E10308" s="96">
        <v>6827870</v>
      </c>
      <c r="G10308" s="95" t="s">
        <v>345</v>
      </c>
    </row>
    <row r="10309" spans="1:7">
      <c r="A10309" s="95" t="s">
        <v>2558</v>
      </c>
      <c r="D10309" s="95" t="s">
        <v>562</v>
      </c>
      <c r="E10309" s="96">
        <v>4494624</v>
      </c>
      <c r="G10309" s="95" t="s">
        <v>345</v>
      </c>
    </row>
    <row r="10310" spans="1:7">
      <c r="A10310" s="95" t="s">
        <v>2558</v>
      </c>
      <c r="D10310" s="95" t="s">
        <v>9315</v>
      </c>
      <c r="E10310" s="96">
        <v>6610183</v>
      </c>
      <c r="G10310" s="95" t="s">
        <v>345</v>
      </c>
    </row>
    <row r="10311" spans="1:7">
      <c r="A10311" s="95" t="s">
        <v>2558</v>
      </c>
      <c r="D10311" s="95" t="s">
        <v>415</v>
      </c>
      <c r="E10311" s="96">
        <v>1182795</v>
      </c>
      <c r="G10311" s="95" t="s">
        <v>345</v>
      </c>
    </row>
    <row r="10312" spans="1:7">
      <c r="A10312" s="95" t="s">
        <v>2558</v>
      </c>
      <c r="D10312" s="95" t="s">
        <v>479</v>
      </c>
      <c r="E10312" s="96">
        <v>7631336</v>
      </c>
      <c r="G10312" s="95" t="s">
        <v>345</v>
      </c>
    </row>
    <row r="10313" spans="1:7">
      <c r="A10313" s="95" t="s">
        <v>2558</v>
      </c>
      <c r="D10313" s="95" t="s">
        <v>400</v>
      </c>
      <c r="E10313" s="96">
        <v>60467618</v>
      </c>
      <c r="G10313" s="95" t="s">
        <v>345</v>
      </c>
    </row>
    <row r="10314" spans="1:7">
      <c r="A10314" s="95" t="s">
        <v>2558</v>
      </c>
      <c r="D10314" s="95" t="s">
        <v>1958</v>
      </c>
      <c r="E10314" s="96">
        <v>3910732</v>
      </c>
      <c r="G10314" s="96">
        <v>98403116</v>
      </c>
    </row>
    <row r="10315" spans="1:7">
      <c r="A10315" s="95" t="s">
        <v>361</v>
      </c>
      <c r="D10315" s="95" t="s">
        <v>345</v>
      </c>
      <c r="E10315" s="96">
        <v>98403116</v>
      </c>
      <c r="G10315" s="95" t="s">
        <v>345</v>
      </c>
    </row>
    <row r="10316" spans="1:7">
      <c r="A10316" s="95" t="s">
        <v>1947</v>
      </c>
      <c r="D10316" s="95" t="s">
        <v>349</v>
      </c>
      <c r="E10316" s="96">
        <v>7435392</v>
      </c>
      <c r="G10316" s="95" t="s">
        <v>345</v>
      </c>
    </row>
    <row r="10317" spans="1:7">
      <c r="A10317" s="95" t="s">
        <v>1947</v>
      </c>
      <c r="D10317" s="95" t="s">
        <v>415</v>
      </c>
      <c r="E10317" s="96">
        <v>6827870</v>
      </c>
      <c r="G10317" s="95" t="s">
        <v>345</v>
      </c>
    </row>
    <row r="10318" spans="1:7">
      <c r="A10318" s="95" t="s">
        <v>1947</v>
      </c>
      <c r="D10318" s="95" t="s">
        <v>562</v>
      </c>
      <c r="E10318" s="96">
        <v>2247312</v>
      </c>
      <c r="G10318" s="95" t="s">
        <v>345</v>
      </c>
    </row>
    <row r="10319" spans="1:7">
      <c r="A10319" s="95" t="s">
        <v>1947</v>
      </c>
      <c r="D10319" s="95" t="s">
        <v>9315</v>
      </c>
      <c r="E10319" s="96">
        <v>6846993</v>
      </c>
      <c r="G10319" s="95" t="s">
        <v>345</v>
      </c>
    </row>
    <row r="10320" spans="1:7">
      <c r="A10320" s="95" t="s">
        <v>1947</v>
      </c>
      <c r="D10320" s="95" t="s">
        <v>400</v>
      </c>
      <c r="E10320" s="96">
        <v>77759939</v>
      </c>
      <c r="G10320" s="95" t="s">
        <v>345</v>
      </c>
    </row>
    <row r="10321" spans="1:7">
      <c r="A10321" s="95" t="s">
        <v>1947</v>
      </c>
      <c r="D10321" s="95" t="s">
        <v>1958</v>
      </c>
      <c r="E10321" s="96">
        <v>3910732</v>
      </c>
      <c r="G10321" s="95" t="s">
        <v>345</v>
      </c>
    </row>
    <row r="10322" spans="1:7">
      <c r="A10322" s="95" t="s">
        <v>1947</v>
      </c>
      <c r="D10322" s="95" t="s">
        <v>479</v>
      </c>
      <c r="E10322" s="96">
        <v>7631336</v>
      </c>
      <c r="G10322" s="96">
        <v>211062690</v>
      </c>
    </row>
    <row r="10323" spans="1:7">
      <c r="A10323" s="95" t="s">
        <v>376</v>
      </c>
      <c r="D10323" s="95" t="s">
        <v>345</v>
      </c>
      <c r="E10323" s="96">
        <v>112659574</v>
      </c>
      <c r="G10323" s="95" t="s">
        <v>345</v>
      </c>
    </row>
    <row r="10324" spans="1:7">
      <c r="A10324" s="95" t="s">
        <v>2956</v>
      </c>
      <c r="D10324" s="95" t="s">
        <v>349</v>
      </c>
      <c r="E10324" s="96">
        <v>7435392</v>
      </c>
      <c r="G10324" s="95" t="s">
        <v>345</v>
      </c>
    </row>
    <row r="10325" spans="1:7">
      <c r="A10325" s="95" t="s">
        <v>2956</v>
      </c>
      <c r="D10325" s="95" t="s">
        <v>415</v>
      </c>
      <c r="E10325" s="96">
        <v>6827870</v>
      </c>
      <c r="G10325" s="95" t="s">
        <v>345</v>
      </c>
    </row>
    <row r="10326" spans="1:7">
      <c r="A10326" s="95" t="s">
        <v>2956</v>
      </c>
      <c r="D10326" s="95" t="s">
        <v>562</v>
      </c>
      <c r="E10326" s="96">
        <v>2247312</v>
      </c>
      <c r="G10326" s="95" t="s">
        <v>345</v>
      </c>
    </row>
    <row r="10327" spans="1:7">
      <c r="A10327" s="95" t="s">
        <v>2956</v>
      </c>
      <c r="D10327" s="95" t="s">
        <v>9315</v>
      </c>
      <c r="E10327" s="96">
        <v>6578103</v>
      </c>
      <c r="G10327" s="95" t="s">
        <v>345</v>
      </c>
    </row>
    <row r="10328" spans="1:7">
      <c r="A10328" s="95" t="s">
        <v>2956</v>
      </c>
      <c r="D10328" s="95" t="s">
        <v>400</v>
      </c>
      <c r="E10328" s="96">
        <v>77816206</v>
      </c>
      <c r="G10328" s="95" t="s">
        <v>345</v>
      </c>
    </row>
    <row r="10329" spans="1:7">
      <c r="A10329" s="95" t="s">
        <v>2956</v>
      </c>
      <c r="D10329" s="95" t="s">
        <v>1958</v>
      </c>
      <c r="E10329" s="96">
        <v>4088252</v>
      </c>
      <c r="G10329" s="95" t="s">
        <v>345</v>
      </c>
    </row>
    <row r="10330" spans="1:7">
      <c r="A10330" s="95" t="s">
        <v>2956</v>
      </c>
      <c r="D10330" s="95" t="s">
        <v>479</v>
      </c>
      <c r="E10330" s="96">
        <v>8736175</v>
      </c>
      <c r="G10330" s="96">
        <v>324792000</v>
      </c>
    </row>
    <row r="10331" spans="1:7">
      <c r="A10331" s="95" t="s">
        <v>396</v>
      </c>
      <c r="D10331" s="95" t="s">
        <v>345</v>
      </c>
      <c r="E10331" s="96">
        <v>113729310</v>
      </c>
      <c r="G10331" s="95" t="s">
        <v>345</v>
      </c>
    </row>
    <row r="10332" spans="1:7">
      <c r="A10332" s="95" t="s">
        <v>397</v>
      </c>
      <c r="D10332" s="95" t="s">
        <v>345</v>
      </c>
      <c r="E10332" s="96">
        <v>324792000</v>
      </c>
      <c r="G10332" s="96">
        <v>324792000</v>
      </c>
    </row>
    <row r="10333" spans="1:7">
      <c r="A10333" s="95" t="s">
        <v>398</v>
      </c>
    </row>
    <row r="10335" spans="1:7">
      <c r="A10335" s="95" t="s">
        <v>9158</v>
      </c>
    </row>
    <row r="10336" spans="1:7">
      <c r="A10336" s="95" t="s">
        <v>338</v>
      </c>
      <c r="D10336" s="95" t="s">
        <v>341</v>
      </c>
      <c r="E10336" s="95" t="s">
        <v>342</v>
      </c>
      <c r="F10336" s="95" t="s">
        <v>343</v>
      </c>
      <c r="G10336" s="95" t="s">
        <v>344</v>
      </c>
    </row>
    <row r="10337" spans="1:7">
      <c r="A10337" s="95" t="s">
        <v>633</v>
      </c>
      <c r="D10337" s="95" t="s">
        <v>400</v>
      </c>
      <c r="E10337" s="96">
        <v>6550000</v>
      </c>
      <c r="G10337" s="95" t="s">
        <v>345</v>
      </c>
    </row>
    <row r="10338" spans="1:7">
      <c r="A10338" s="95" t="s">
        <v>633</v>
      </c>
      <c r="D10338" s="95" t="s">
        <v>479</v>
      </c>
      <c r="E10338" s="96">
        <v>600000</v>
      </c>
      <c r="G10338" s="95" t="s">
        <v>345</v>
      </c>
    </row>
    <row r="10339" spans="1:7">
      <c r="A10339" s="95" t="s">
        <v>633</v>
      </c>
      <c r="D10339" s="95" t="s">
        <v>562</v>
      </c>
      <c r="E10339" s="96">
        <v>250000</v>
      </c>
      <c r="G10339" s="95" t="s">
        <v>345</v>
      </c>
    </row>
    <row r="10340" spans="1:7">
      <c r="A10340" s="95" t="s">
        <v>633</v>
      </c>
      <c r="D10340" s="95" t="s">
        <v>415</v>
      </c>
      <c r="E10340" s="96">
        <v>750000</v>
      </c>
      <c r="G10340" s="95" t="s">
        <v>345</v>
      </c>
    </row>
    <row r="10341" spans="1:7">
      <c r="A10341" s="95" t="s">
        <v>633</v>
      </c>
      <c r="D10341" s="95" t="s">
        <v>1958</v>
      </c>
      <c r="E10341" s="96">
        <v>550000</v>
      </c>
      <c r="G10341" s="95" t="s">
        <v>345</v>
      </c>
    </row>
    <row r="10342" spans="1:7">
      <c r="A10342" s="95" t="s">
        <v>633</v>
      </c>
      <c r="D10342" s="95" t="s">
        <v>349</v>
      </c>
      <c r="E10342" s="96">
        <v>700000</v>
      </c>
      <c r="G10342" s="95" t="s">
        <v>345</v>
      </c>
    </row>
    <row r="10343" spans="1:7">
      <c r="A10343" s="95" t="s">
        <v>633</v>
      </c>
      <c r="D10343" s="95" t="s">
        <v>9315</v>
      </c>
      <c r="E10343" s="96">
        <v>1200000</v>
      </c>
      <c r="G10343" s="96">
        <v>10600000</v>
      </c>
    </row>
    <row r="10344" spans="1:7">
      <c r="A10344" s="95" t="s">
        <v>376</v>
      </c>
      <c r="D10344" s="95" t="s">
        <v>345</v>
      </c>
      <c r="E10344" s="96">
        <v>10600000</v>
      </c>
      <c r="G10344" s="95" t="s">
        <v>345</v>
      </c>
    </row>
    <row r="10345" spans="1:7">
      <c r="A10345" s="95" t="s">
        <v>397</v>
      </c>
      <c r="D10345" s="95" t="s">
        <v>345</v>
      </c>
      <c r="E10345" s="96">
        <v>10600000</v>
      </c>
      <c r="G10345" s="96">
        <v>10600000</v>
      </c>
    </row>
    <row r="10346" spans="1:7">
      <c r="A10346" s="95" t="s">
        <v>398</v>
      </c>
    </row>
    <row r="10348" spans="1:7">
      <c r="A10348" s="95" t="s">
        <v>9159</v>
      </c>
    </row>
    <row r="10349" spans="1:7">
      <c r="A10349" s="95" t="s">
        <v>338</v>
      </c>
      <c r="D10349" s="95" t="s">
        <v>341</v>
      </c>
      <c r="E10349" s="95" t="s">
        <v>342</v>
      </c>
      <c r="F10349" s="95" t="s">
        <v>343</v>
      </c>
      <c r="G10349" s="95" t="s">
        <v>344</v>
      </c>
    </row>
    <row r="10350" spans="1:7">
      <c r="A10350" s="95" t="s">
        <v>2558</v>
      </c>
      <c r="D10350" s="95" t="s">
        <v>393</v>
      </c>
      <c r="E10350" s="96">
        <v>307220</v>
      </c>
      <c r="G10350" s="95" t="s">
        <v>345</v>
      </c>
    </row>
    <row r="10351" spans="1:7">
      <c r="A10351" s="95" t="s">
        <v>2558</v>
      </c>
      <c r="D10351" s="95" t="s">
        <v>349</v>
      </c>
      <c r="E10351" s="96">
        <v>278582</v>
      </c>
      <c r="G10351" s="95" t="s">
        <v>345</v>
      </c>
    </row>
    <row r="10352" spans="1:7">
      <c r="A10352" s="95" t="s">
        <v>2558</v>
      </c>
      <c r="D10352" s="95" t="s">
        <v>415</v>
      </c>
      <c r="E10352" s="96">
        <v>261353</v>
      </c>
      <c r="G10352" s="95" t="s">
        <v>345</v>
      </c>
    </row>
    <row r="10353" spans="1:7">
      <c r="A10353" s="95" t="s">
        <v>2558</v>
      </c>
      <c r="D10353" s="95" t="s">
        <v>562</v>
      </c>
      <c r="E10353" s="96">
        <v>172042</v>
      </c>
      <c r="G10353" s="95" t="s">
        <v>345</v>
      </c>
    </row>
    <row r="10354" spans="1:7">
      <c r="A10354" s="95" t="s">
        <v>2558</v>
      </c>
      <c r="D10354" s="95" t="s">
        <v>9315</v>
      </c>
      <c r="E10354" s="96">
        <v>153074</v>
      </c>
      <c r="G10354" s="95" t="s">
        <v>345</v>
      </c>
    </row>
    <row r="10355" spans="1:7">
      <c r="A10355" s="95" t="s">
        <v>2558</v>
      </c>
      <c r="D10355" s="95" t="s">
        <v>479</v>
      </c>
      <c r="E10355" s="96">
        <v>368664</v>
      </c>
      <c r="G10355" s="95" t="s">
        <v>345</v>
      </c>
    </row>
    <row r="10356" spans="1:7">
      <c r="A10356" s="95" t="s">
        <v>2558</v>
      </c>
      <c r="D10356" s="95" t="s">
        <v>9315</v>
      </c>
      <c r="E10356" s="96">
        <v>1305553</v>
      </c>
      <c r="G10356" s="95" t="s">
        <v>345</v>
      </c>
    </row>
    <row r="10357" spans="1:7">
      <c r="A10357" s="95" t="s">
        <v>2558</v>
      </c>
      <c r="D10357" s="95" t="s">
        <v>479</v>
      </c>
      <c r="E10357" s="96">
        <v>277489</v>
      </c>
      <c r="G10357" s="95" t="s">
        <v>345</v>
      </c>
    </row>
    <row r="10358" spans="1:7">
      <c r="A10358" s="95" t="s">
        <v>2558</v>
      </c>
      <c r="D10358" s="95" t="s">
        <v>400</v>
      </c>
      <c r="E10358" s="96">
        <v>2491700</v>
      </c>
      <c r="G10358" s="95" t="s">
        <v>345</v>
      </c>
    </row>
    <row r="10359" spans="1:7">
      <c r="A10359" s="95" t="s">
        <v>2558</v>
      </c>
      <c r="D10359" s="95" t="s">
        <v>1958</v>
      </c>
      <c r="E10359" s="96">
        <v>156488</v>
      </c>
      <c r="G10359" s="96">
        <v>5772165</v>
      </c>
    </row>
    <row r="10360" spans="1:7">
      <c r="A10360" s="95" t="s">
        <v>361</v>
      </c>
      <c r="D10360" s="95" t="s">
        <v>345</v>
      </c>
      <c r="E10360" s="96">
        <v>5772165</v>
      </c>
      <c r="G10360" s="95" t="s">
        <v>345</v>
      </c>
    </row>
    <row r="10361" spans="1:7">
      <c r="A10361" s="95" t="s">
        <v>693</v>
      </c>
      <c r="D10361" s="95" t="s">
        <v>345</v>
      </c>
      <c r="E10361" s="96">
        <v>2296650</v>
      </c>
      <c r="G10361" s="96">
        <v>8068815</v>
      </c>
    </row>
    <row r="10362" spans="1:7">
      <c r="A10362" s="95" t="s">
        <v>1947</v>
      </c>
      <c r="D10362" s="95" t="s">
        <v>393</v>
      </c>
      <c r="E10362" s="96">
        <v>307220</v>
      </c>
      <c r="G10362" s="95" t="s">
        <v>345</v>
      </c>
    </row>
    <row r="10363" spans="1:7">
      <c r="A10363" s="95" t="s">
        <v>1947</v>
      </c>
      <c r="D10363" s="95" t="s">
        <v>479</v>
      </c>
      <c r="E10363" s="96">
        <v>307220</v>
      </c>
      <c r="G10363" s="95" t="s">
        <v>345</v>
      </c>
    </row>
    <row r="10364" spans="1:7">
      <c r="A10364" s="95" t="s">
        <v>1947</v>
      </c>
      <c r="D10364" s="95" t="s">
        <v>349</v>
      </c>
      <c r="E10364" s="96">
        <v>284608</v>
      </c>
      <c r="G10364" s="95" t="s">
        <v>345</v>
      </c>
    </row>
    <row r="10365" spans="1:7">
      <c r="A10365" s="95" t="s">
        <v>1947</v>
      </c>
      <c r="D10365" s="95" t="s">
        <v>415</v>
      </c>
      <c r="E10365" s="96">
        <v>261353</v>
      </c>
      <c r="G10365" s="95" t="s">
        <v>345</v>
      </c>
    </row>
    <row r="10366" spans="1:7">
      <c r="A10366" s="95" t="s">
        <v>1947</v>
      </c>
      <c r="D10366" s="95" t="s">
        <v>562</v>
      </c>
      <c r="E10366" s="96">
        <v>86021</v>
      </c>
      <c r="G10366" s="95" t="s">
        <v>345</v>
      </c>
    </row>
    <row r="10367" spans="1:7">
      <c r="A10367" s="95" t="s">
        <v>1947</v>
      </c>
      <c r="D10367" s="95" t="s">
        <v>9315</v>
      </c>
      <c r="E10367" s="96">
        <v>1287557</v>
      </c>
      <c r="G10367" s="95" t="s">
        <v>345</v>
      </c>
    </row>
    <row r="10368" spans="1:7">
      <c r="A10368" s="95" t="s">
        <v>1947</v>
      </c>
      <c r="D10368" s="95" t="s">
        <v>9315</v>
      </c>
      <c r="E10368" s="96">
        <v>215860</v>
      </c>
      <c r="G10368" s="95" t="s">
        <v>345</v>
      </c>
    </row>
    <row r="10369" spans="1:7">
      <c r="A10369" s="95" t="s">
        <v>1947</v>
      </c>
      <c r="D10369" s="95" t="s">
        <v>400</v>
      </c>
      <c r="E10369" s="96">
        <v>3246163</v>
      </c>
      <c r="G10369" s="95" t="s">
        <v>345</v>
      </c>
    </row>
    <row r="10370" spans="1:7">
      <c r="A10370" s="95" t="s">
        <v>1947</v>
      </c>
      <c r="D10370" s="95" t="s">
        <v>1958</v>
      </c>
      <c r="E10370" s="96">
        <v>156488</v>
      </c>
      <c r="G10370" s="95" t="s">
        <v>345</v>
      </c>
    </row>
    <row r="10371" spans="1:7">
      <c r="A10371" s="95" t="s">
        <v>1947</v>
      </c>
      <c r="D10371" s="95" t="s">
        <v>479</v>
      </c>
      <c r="E10371" s="96">
        <v>368664</v>
      </c>
      <c r="G10371" s="96">
        <v>14589969</v>
      </c>
    </row>
    <row r="10372" spans="1:7">
      <c r="A10372" s="95" t="s">
        <v>376</v>
      </c>
      <c r="D10372" s="95" t="s">
        <v>345</v>
      </c>
      <c r="E10372" s="96">
        <v>8817804</v>
      </c>
      <c r="G10372" s="95" t="s">
        <v>345</v>
      </c>
    </row>
    <row r="10373" spans="1:7">
      <c r="A10373" s="95" t="s">
        <v>2956</v>
      </c>
      <c r="D10373" s="95" t="s">
        <v>349</v>
      </c>
      <c r="E10373" s="96">
        <v>307220</v>
      </c>
      <c r="G10373" s="95" t="s">
        <v>345</v>
      </c>
    </row>
    <row r="10374" spans="1:7">
      <c r="A10374" s="95" t="s">
        <v>2956</v>
      </c>
      <c r="D10374" s="95" t="s">
        <v>349</v>
      </c>
      <c r="E10374" s="96">
        <v>284608</v>
      </c>
      <c r="G10374" s="95" t="s">
        <v>345</v>
      </c>
    </row>
    <row r="10375" spans="1:7">
      <c r="A10375" s="95" t="s">
        <v>2956</v>
      </c>
      <c r="D10375" s="95" t="s">
        <v>415</v>
      </c>
      <c r="E10375" s="96">
        <v>261353</v>
      </c>
      <c r="G10375" s="95" t="s">
        <v>345</v>
      </c>
    </row>
    <row r="10376" spans="1:7">
      <c r="A10376" s="95" t="s">
        <v>2956</v>
      </c>
      <c r="D10376" s="95" t="s">
        <v>562</v>
      </c>
      <c r="E10376" s="96">
        <v>86021</v>
      </c>
      <c r="G10376" s="95" t="s">
        <v>345</v>
      </c>
    </row>
    <row r="10377" spans="1:7">
      <c r="A10377" s="95" t="s">
        <v>2956</v>
      </c>
      <c r="D10377" s="95" t="s">
        <v>9315</v>
      </c>
      <c r="E10377" s="96">
        <v>215860</v>
      </c>
      <c r="G10377" s="95" t="s">
        <v>345</v>
      </c>
    </row>
    <row r="10378" spans="1:7">
      <c r="A10378" s="95" t="s">
        <v>2956</v>
      </c>
      <c r="D10378" s="95" t="s">
        <v>400</v>
      </c>
      <c r="E10378" s="96">
        <v>3255036</v>
      </c>
      <c r="G10378" s="95" t="s">
        <v>345</v>
      </c>
    </row>
    <row r="10379" spans="1:7">
      <c r="A10379" s="95" t="s">
        <v>2956</v>
      </c>
      <c r="D10379" s="95" t="s">
        <v>1958</v>
      </c>
      <c r="E10379" s="96">
        <v>156488</v>
      </c>
      <c r="G10379" s="95" t="s">
        <v>345</v>
      </c>
    </row>
    <row r="10380" spans="1:7">
      <c r="A10380" s="95" t="s">
        <v>2956</v>
      </c>
      <c r="D10380" s="95" t="s">
        <v>479</v>
      </c>
      <c r="E10380" s="96">
        <v>675884</v>
      </c>
      <c r="G10380" s="95" t="s">
        <v>345</v>
      </c>
    </row>
    <row r="10381" spans="1:7">
      <c r="A10381" s="95" t="s">
        <v>2956</v>
      </c>
      <c r="D10381" s="95" t="s">
        <v>9315</v>
      </c>
      <c r="E10381" s="96">
        <v>1346159</v>
      </c>
      <c r="G10381" s="95" t="s">
        <v>345</v>
      </c>
    </row>
    <row r="10382" spans="1:7">
      <c r="A10382" s="95" t="s">
        <v>2956</v>
      </c>
      <c r="D10382" s="95" t="s">
        <v>400</v>
      </c>
      <c r="E10382" s="96">
        <v>549059</v>
      </c>
      <c r="G10382" s="96">
        <v>21727657</v>
      </c>
    </row>
    <row r="10383" spans="1:7">
      <c r="A10383" s="95" t="s">
        <v>396</v>
      </c>
      <c r="D10383" s="95" t="s">
        <v>345</v>
      </c>
      <c r="E10383" s="96">
        <v>7137688</v>
      </c>
      <c r="G10383" s="95" t="s">
        <v>345</v>
      </c>
    </row>
    <row r="10384" spans="1:7">
      <c r="A10384" s="95" t="s">
        <v>397</v>
      </c>
      <c r="D10384" s="95" t="s">
        <v>345</v>
      </c>
      <c r="E10384" s="96">
        <v>21727657</v>
      </c>
      <c r="G10384" s="96">
        <v>21727657</v>
      </c>
    </row>
    <row r="10385" spans="1:7">
      <c r="A10385" s="95" t="s">
        <v>398</v>
      </c>
    </row>
    <row r="10387" spans="1:7">
      <c r="A10387" s="95" t="s">
        <v>9160</v>
      </c>
    </row>
    <row r="10388" spans="1:7">
      <c r="A10388" s="95" t="s">
        <v>338</v>
      </c>
      <c r="D10388" s="95" t="s">
        <v>341</v>
      </c>
      <c r="E10388" s="95" t="s">
        <v>342</v>
      </c>
      <c r="F10388" s="95" t="s">
        <v>343</v>
      </c>
      <c r="G10388" s="95" t="s">
        <v>344</v>
      </c>
    </row>
    <row r="10389" spans="1:7">
      <c r="A10389" s="95" t="s">
        <v>2205</v>
      </c>
      <c r="D10389" s="95" t="s">
        <v>1958</v>
      </c>
      <c r="E10389" s="96">
        <v>1500</v>
      </c>
      <c r="G10389" s="95" t="s">
        <v>345</v>
      </c>
    </row>
    <row r="10390" spans="1:7">
      <c r="A10390" s="95" t="s">
        <v>2205</v>
      </c>
      <c r="D10390" s="95" t="s">
        <v>1958</v>
      </c>
      <c r="E10390" s="96">
        <v>3800</v>
      </c>
      <c r="G10390" s="95" t="s">
        <v>345</v>
      </c>
    </row>
    <row r="10391" spans="1:7">
      <c r="A10391" s="95" t="s">
        <v>2205</v>
      </c>
      <c r="D10391" s="95" t="s">
        <v>1958</v>
      </c>
      <c r="E10391" s="96">
        <v>3000</v>
      </c>
      <c r="G10391" s="96">
        <v>8300</v>
      </c>
    </row>
    <row r="10392" spans="1:7">
      <c r="A10392" s="95" t="s">
        <v>2206</v>
      </c>
      <c r="D10392" s="95" t="s">
        <v>415</v>
      </c>
      <c r="E10392" s="96">
        <v>78000</v>
      </c>
      <c r="G10392" s="95" t="s">
        <v>345</v>
      </c>
    </row>
    <row r="10393" spans="1:7">
      <c r="A10393" s="95" t="s">
        <v>2207</v>
      </c>
      <c r="D10393" s="95" t="s">
        <v>400</v>
      </c>
      <c r="E10393" s="96">
        <v>123100</v>
      </c>
      <c r="G10393" s="95" t="s">
        <v>345</v>
      </c>
    </row>
    <row r="10394" spans="1:7">
      <c r="A10394" s="95" t="s">
        <v>2208</v>
      </c>
      <c r="D10394" s="95" t="s">
        <v>9315</v>
      </c>
      <c r="E10394" s="96">
        <v>9900</v>
      </c>
      <c r="G10394" s="96">
        <v>219300</v>
      </c>
    </row>
    <row r="10395" spans="1:7">
      <c r="A10395" s="95" t="s">
        <v>2210</v>
      </c>
      <c r="D10395" s="95" t="s">
        <v>415</v>
      </c>
      <c r="E10395" s="96">
        <v>46600</v>
      </c>
      <c r="G10395" s="95" t="s">
        <v>345</v>
      </c>
    </row>
    <row r="10396" spans="1:7">
      <c r="A10396" s="95" t="s">
        <v>2211</v>
      </c>
      <c r="D10396" s="95" t="s">
        <v>400</v>
      </c>
      <c r="E10396" s="96">
        <v>38000</v>
      </c>
      <c r="G10396" s="95" t="s">
        <v>345</v>
      </c>
    </row>
    <row r="10397" spans="1:7">
      <c r="A10397" s="95" t="s">
        <v>2212</v>
      </c>
      <c r="D10397" s="95" t="s">
        <v>9315</v>
      </c>
      <c r="E10397" s="96">
        <v>14000</v>
      </c>
      <c r="G10397" s="95" t="s">
        <v>345</v>
      </c>
    </row>
    <row r="10398" spans="1:7">
      <c r="A10398" s="95" t="s">
        <v>2213</v>
      </c>
      <c r="D10398" s="95" t="s">
        <v>562</v>
      </c>
      <c r="E10398" s="96">
        <v>14100</v>
      </c>
      <c r="G10398" s="95" t="s">
        <v>345</v>
      </c>
    </row>
    <row r="10399" spans="1:7">
      <c r="A10399" s="95" t="s">
        <v>2219</v>
      </c>
      <c r="D10399" s="95" t="s">
        <v>400</v>
      </c>
      <c r="E10399" s="96">
        <v>32000</v>
      </c>
      <c r="G10399" s="95" t="s">
        <v>345</v>
      </c>
    </row>
    <row r="10400" spans="1:7">
      <c r="A10400" s="95" t="s">
        <v>2220</v>
      </c>
      <c r="D10400" s="95" t="s">
        <v>400</v>
      </c>
      <c r="E10400" s="96">
        <v>65480</v>
      </c>
      <c r="G10400" s="95" t="s">
        <v>345</v>
      </c>
    </row>
    <row r="10401" spans="1:7">
      <c r="A10401" s="95" t="s">
        <v>404</v>
      </c>
      <c r="D10401" s="95" t="s">
        <v>349</v>
      </c>
      <c r="E10401" s="96">
        <v>3600000</v>
      </c>
      <c r="G10401" s="95" t="s">
        <v>345</v>
      </c>
    </row>
    <row r="10402" spans="1:7">
      <c r="A10402" s="95" t="s">
        <v>2221</v>
      </c>
      <c r="D10402" s="95" t="s">
        <v>400</v>
      </c>
      <c r="E10402" s="96">
        <v>30000</v>
      </c>
      <c r="G10402" s="95" t="s">
        <v>345</v>
      </c>
    </row>
    <row r="10403" spans="1:7">
      <c r="A10403" s="95" t="s">
        <v>2222</v>
      </c>
      <c r="D10403" s="95" t="s">
        <v>400</v>
      </c>
      <c r="E10403" s="96">
        <v>116450</v>
      </c>
      <c r="G10403" s="96">
        <v>4175930</v>
      </c>
    </row>
    <row r="10404" spans="1:7">
      <c r="A10404" s="95" t="s">
        <v>2234</v>
      </c>
      <c r="D10404" s="95" t="s">
        <v>9315</v>
      </c>
      <c r="E10404" s="96">
        <v>18000</v>
      </c>
      <c r="G10404" s="95" t="s">
        <v>345</v>
      </c>
    </row>
    <row r="10405" spans="1:7">
      <c r="A10405" s="95" t="s">
        <v>2235</v>
      </c>
      <c r="D10405" s="95" t="s">
        <v>415</v>
      </c>
      <c r="E10405" s="96">
        <v>67000</v>
      </c>
      <c r="G10405" s="95" t="s">
        <v>345</v>
      </c>
    </row>
    <row r="10406" spans="1:7">
      <c r="A10406" s="95" t="s">
        <v>2236</v>
      </c>
      <c r="D10406" s="95" t="s">
        <v>400</v>
      </c>
      <c r="E10406" s="96">
        <v>56000</v>
      </c>
      <c r="G10406" s="95" t="s">
        <v>345</v>
      </c>
    </row>
    <row r="10407" spans="1:7">
      <c r="A10407" s="95" t="s">
        <v>2237</v>
      </c>
      <c r="D10407" s="95" t="s">
        <v>400</v>
      </c>
      <c r="E10407" s="96">
        <v>30430</v>
      </c>
      <c r="G10407" s="95" t="s">
        <v>345</v>
      </c>
    </row>
    <row r="10408" spans="1:7">
      <c r="A10408" s="95" t="s">
        <v>2238</v>
      </c>
      <c r="D10408" s="95" t="s">
        <v>400</v>
      </c>
      <c r="E10408" s="96">
        <v>31000</v>
      </c>
      <c r="G10408" s="95" t="s">
        <v>345</v>
      </c>
    </row>
    <row r="10409" spans="1:7">
      <c r="A10409" s="95" t="s">
        <v>2239</v>
      </c>
      <c r="D10409" s="95" t="s">
        <v>400</v>
      </c>
      <c r="E10409" s="96">
        <v>25500</v>
      </c>
      <c r="G10409" s="95" t="s">
        <v>345</v>
      </c>
    </row>
    <row r="10410" spans="1:7">
      <c r="A10410" s="95" t="s">
        <v>2240</v>
      </c>
      <c r="D10410" s="95" t="s">
        <v>400</v>
      </c>
      <c r="E10410" s="96">
        <v>47600</v>
      </c>
      <c r="G10410" s="95" t="s">
        <v>345</v>
      </c>
    </row>
    <row r="10411" spans="1:7">
      <c r="A10411" s="95" t="s">
        <v>411</v>
      </c>
      <c r="D10411" s="95" t="s">
        <v>400</v>
      </c>
      <c r="E10411" s="96">
        <v>1360000</v>
      </c>
      <c r="G10411" s="95" t="s">
        <v>345</v>
      </c>
    </row>
    <row r="10412" spans="1:7">
      <c r="A10412" s="95" t="s">
        <v>2242</v>
      </c>
      <c r="D10412" s="95" t="s">
        <v>400</v>
      </c>
      <c r="E10412" s="96">
        <v>49000</v>
      </c>
      <c r="G10412" s="95" t="s">
        <v>345</v>
      </c>
    </row>
    <row r="10413" spans="1:7">
      <c r="A10413" s="95" t="s">
        <v>2243</v>
      </c>
      <c r="D10413" s="95" t="s">
        <v>1958</v>
      </c>
      <c r="E10413" s="96">
        <v>18000</v>
      </c>
      <c r="G10413" s="95" t="s">
        <v>345</v>
      </c>
    </row>
    <row r="10414" spans="1:7">
      <c r="A10414" s="95" t="s">
        <v>2244</v>
      </c>
      <c r="D10414" s="95" t="s">
        <v>400</v>
      </c>
      <c r="E10414" s="96">
        <v>27400</v>
      </c>
      <c r="G10414" s="96">
        <v>5905860</v>
      </c>
    </row>
    <row r="10415" spans="1:7">
      <c r="A10415" s="95" t="s">
        <v>2246</v>
      </c>
      <c r="D10415" s="95" t="s">
        <v>415</v>
      </c>
      <c r="E10415" s="96">
        <v>45000</v>
      </c>
      <c r="G10415" s="95" t="s">
        <v>345</v>
      </c>
    </row>
    <row r="10416" spans="1:7">
      <c r="A10416" s="95" t="s">
        <v>2247</v>
      </c>
      <c r="D10416" s="95" t="s">
        <v>400</v>
      </c>
      <c r="E10416" s="96">
        <v>34000</v>
      </c>
      <c r="G10416" s="95" t="s">
        <v>345</v>
      </c>
    </row>
    <row r="10417" spans="1:7">
      <c r="A10417" s="95" t="s">
        <v>2248</v>
      </c>
      <c r="D10417" s="95" t="s">
        <v>400</v>
      </c>
      <c r="E10417" s="96">
        <v>16000</v>
      </c>
      <c r="G10417" s="95" t="s">
        <v>345</v>
      </c>
    </row>
    <row r="10418" spans="1:7">
      <c r="A10418" s="95" t="s">
        <v>2249</v>
      </c>
      <c r="D10418" s="95" t="s">
        <v>400</v>
      </c>
      <c r="E10418" s="96">
        <v>19500</v>
      </c>
      <c r="G10418" s="95" t="s">
        <v>345</v>
      </c>
    </row>
    <row r="10419" spans="1:7">
      <c r="A10419" s="95" t="s">
        <v>2250</v>
      </c>
      <c r="D10419" s="95" t="s">
        <v>9315</v>
      </c>
      <c r="E10419" s="96">
        <v>14000</v>
      </c>
      <c r="G10419" s="95" t="s">
        <v>345</v>
      </c>
    </row>
    <row r="10420" spans="1:7">
      <c r="A10420" s="95" t="s">
        <v>2252</v>
      </c>
      <c r="D10420" s="95" t="s">
        <v>400</v>
      </c>
      <c r="E10420" s="96">
        <v>18000</v>
      </c>
      <c r="G10420" s="95" t="s">
        <v>345</v>
      </c>
    </row>
    <row r="10421" spans="1:7">
      <c r="A10421" s="95" t="s">
        <v>2253</v>
      </c>
      <c r="D10421" s="95" t="s">
        <v>400</v>
      </c>
      <c r="E10421" s="96">
        <v>26600</v>
      </c>
      <c r="G10421" s="95" t="s">
        <v>345</v>
      </c>
    </row>
    <row r="10422" spans="1:7">
      <c r="A10422" s="95" t="s">
        <v>2254</v>
      </c>
      <c r="D10422" s="95" t="s">
        <v>400</v>
      </c>
      <c r="E10422" s="96">
        <v>42000</v>
      </c>
      <c r="G10422" s="95" t="s">
        <v>345</v>
      </c>
    </row>
    <row r="10423" spans="1:7">
      <c r="A10423" s="95" t="s">
        <v>2255</v>
      </c>
      <c r="D10423" s="95" t="s">
        <v>400</v>
      </c>
      <c r="E10423" s="96">
        <v>67800</v>
      </c>
      <c r="G10423" s="96">
        <v>6188760</v>
      </c>
    </row>
    <row r="10424" spans="1:7">
      <c r="A10424" s="95" t="s">
        <v>2258</v>
      </c>
      <c r="D10424" s="95" t="s">
        <v>415</v>
      </c>
      <c r="E10424" s="96">
        <v>33000</v>
      </c>
      <c r="G10424" s="95" t="s">
        <v>345</v>
      </c>
    </row>
    <row r="10425" spans="1:7">
      <c r="A10425" s="95" t="s">
        <v>2259</v>
      </c>
      <c r="D10425" s="95" t="s">
        <v>9315</v>
      </c>
      <c r="E10425" s="96">
        <v>15000</v>
      </c>
      <c r="G10425" s="95" t="s">
        <v>345</v>
      </c>
    </row>
    <row r="10426" spans="1:7">
      <c r="A10426" s="95" t="s">
        <v>2260</v>
      </c>
      <c r="D10426" s="95" t="s">
        <v>400</v>
      </c>
      <c r="E10426" s="96">
        <v>16000</v>
      </c>
      <c r="G10426" s="95" t="s">
        <v>345</v>
      </c>
    </row>
    <row r="10427" spans="1:7">
      <c r="A10427" s="95" t="s">
        <v>2261</v>
      </c>
      <c r="D10427" s="95" t="s">
        <v>400</v>
      </c>
      <c r="E10427" s="96">
        <v>21000</v>
      </c>
      <c r="G10427" s="95" t="s">
        <v>345</v>
      </c>
    </row>
    <row r="10428" spans="1:7">
      <c r="A10428" s="95" t="s">
        <v>2262</v>
      </c>
      <c r="D10428" s="95" t="s">
        <v>400</v>
      </c>
      <c r="E10428" s="96">
        <v>21500</v>
      </c>
      <c r="G10428" s="95" t="s">
        <v>345</v>
      </c>
    </row>
    <row r="10429" spans="1:7">
      <c r="A10429" s="95" t="s">
        <v>2263</v>
      </c>
      <c r="D10429" s="95" t="s">
        <v>400</v>
      </c>
      <c r="E10429" s="96">
        <v>14500</v>
      </c>
      <c r="G10429" s="95" t="s">
        <v>345</v>
      </c>
    </row>
    <row r="10430" spans="1:7">
      <c r="A10430" s="95" t="s">
        <v>2264</v>
      </c>
      <c r="D10430" s="95" t="s">
        <v>400</v>
      </c>
      <c r="E10430" s="96">
        <v>34800</v>
      </c>
      <c r="G10430" s="95" t="s">
        <v>345</v>
      </c>
    </row>
    <row r="10431" spans="1:7">
      <c r="A10431" s="95" t="s">
        <v>2265</v>
      </c>
      <c r="D10431" s="95" t="s">
        <v>400</v>
      </c>
      <c r="E10431" s="96">
        <v>35500</v>
      </c>
      <c r="G10431" s="95" t="s">
        <v>345</v>
      </c>
    </row>
    <row r="10432" spans="1:7">
      <c r="A10432" s="95" t="s">
        <v>2266</v>
      </c>
      <c r="D10432" s="95" t="s">
        <v>400</v>
      </c>
      <c r="E10432" s="96">
        <v>78900</v>
      </c>
      <c r="G10432" s="95" t="s">
        <v>345</v>
      </c>
    </row>
    <row r="10433" spans="1:7">
      <c r="A10433" s="95" t="s">
        <v>2267</v>
      </c>
      <c r="D10433" s="95" t="s">
        <v>415</v>
      </c>
      <c r="E10433" s="96">
        <v>27000</v>
      </c>
      <c r="G10433" s="95" t="s">
        <v>345</v>
      </c>
    </row>
    <row r="10434" spans="1:7">
      <c r="A10434" s="95" t="s">
        <v>2268</v>
      </c>
      <c r="D10434" s="95" t="s">
        <v>1958</v>
      </c>
      <c r="E10434" s="96">
        <v>24000</v>
      </c>
      <c r="G10434" s="96">
        <v>6509960</v>
      </c>
    </row>
    <row r="10435" spans="1:7">
      <c r="A10435" s="95" t="s">
        <v>2269</v>
      </c>
      <c r="D10435" s="95" t="s">
        <v>9315</v>
      </c>
      <c r="E10435" s="96">
        <v>11000</v>
      </c>
      <c r="G10435" s="95" t="s">
        <v>345</v>
      </c>
    </row>
    <row r="10436" spans="1:7">
      <c r="A10436" s="95" t="s">
        <v>430</v>
      </c>
      <c r="D10436" s="95" t="s">
        <v>9315</v>
      </c>
      <c r="E10436" s="96">
        <v>25000</v>
      </c>
      <c r="G10436" s="95" t="s">
        <v>345</v>
      </c>
    </row>
    <row r="10437" spans="1:7">
      <c r="A10437" s="95" t="s">
        <v>2270</v>
      </c>
      <c r="D10437" s="95" t="s">
        <v>400</v>
      </c>
      <c r="E10437" s="96">
        <v>50500</v>
      </c>
      <c r="G10437" s="95" t="s">
        <v>345</v>
      </c>
    </row>
    <row r="10438" spans="1:7">
      <c r="A10438" s="95" t="s">
        <v>2271</v>
      </c>
      <c r="D10438" s="95" t="s">
        <v>400</v>
      </c>
      <c r="E10438" s="96">
        <v>18000</v>
      </c>
      <c r="G10438" s="95" t="s">
        <v>345</v>
      </c>
    </row>
    <row r="10439" spans="1:7">
      <c r="A10439" s="95" t="s">
        <v>2272</v>
      </c>
      <c r="D10439" s="95" t="s">
        <v>400</v>
      </c>
      <c r="E10439" s="96">
        <v>27000</v>
      </c>
      <c r="G10439" s="95" t="s">
        <v>345</v>
      </c>
    </row>
    <row r="10440" spans="1:7">
      <c r="A10440" s="95" t="s">
        <v>2273</v>
      </c>
      <c r="D10440" s="95" t="s">
        <v>400</v>
      </c>
      <c r="E10440" s="96">
        <v>85000</v>
      </c>
      <c r="G10440" s="95" t="s">
        <v>345</v>
      </c>
    </row>
    <row r="10441" spans="1:7">
      <c r="A10441" s="95" t="s">
        <v>2274</v>
      </c>
      <c r="D10441" s="95" t="s">
        <v>400</v>
      </c>
      <c r="E10441" s="96">
        <v>29900</v>
      </c>
      <c r="G10441" s="95" t="s">
        <v>345</v>
      </c>
    </row>
    <row r="10442" spans="1:7">
      <c r="A10442" s="95" t="s">
        <v>2275</v>
      </c>
      <c r="D10442" s="95" t="s">
        <v>400</v>
      </c>
      <c r="E10442" s="96">
        <v>37000</v>
      </c>
      <c r="G10442" s="95" t="s">
        <v>345</v>
      </c>
    </row>
    <row r="10443" spans="1:7">
      <c r="A10443" s="95" t="s">
        <v>2279</v>
      </c>
      <c r="D10443" s="95" t="s">
        <v>415</v>
      </c>
      <c r="E10443" s="96">
        <v>22500</v>
      </c>
      <c r="G10443" s="95" t="s">
        <v>345</v>
      </c>
    </row>
    <row r="10444" spans="1:7">
      <c r="A10444" s="95" t="s">
        <v>2279</v>
      </c>
      <c r="D10444" s="95" t="s">
        <v>415</v>
      </c>
      <c r="E10444" s="96">
        <v>76300</v>
      </c>
      <c r="G10444" s="95" t="s">
        <v>345</v>
      </c>
    </row>
    <row r="10445" spans="1:7">
      <c r="A10445" s="95" t="s">
        <v>2280</v>
      </c>
      <c r="D10445" s="95" t="s">
        <v>1958</v>
      </c>
      <c r="E10445" s="96">
        <v>5000</v>
      </c>
      <c r="G10445" s="95" t="s">
        <v>345</v>
      </c>
    </row>
    <row r="10446" spans="1:7">
      <c r="A10446" s="95" t="s">
        <v>2280</v>
      </c>
      <c r="D10446" s="95" t="s">
        <v>1958</v>
      </c>
      <c r="E10446" s="96">
        <v>3400</v>
      </c>
      <c r="G10446" s="95" t="s">
        <v>345</v>
      </c>
    </row>
    <row r="10447" spans="1:7">
      <c r="A10447" s="95" t="s">
        <v>2280</v>
      </c>
      <c r="D10447" s="95" t="s">
        <v>1958</v>
      </c>
      <c r="E10447" s="96">
        <v>4100</v>
      </c>
      <c r="G10447" s="95" t="s">
        <v>345</v>
      </c>
    </row>
    <row r="10448" spans="1:7">
      <c r="A10448" s="95" t="s">
        <v>2281</v>
      </c>
      <c r="D10448" s="95" t="s">
        <v>415</v>
      </c>
      <c r="E10448" s="96">
        <v>23000</v>
      </c>
      <c r="G10448" s="95" t="s">
        <v>345</v>
      </c>
    </row>
    <row r="10449" spans="1:7">
      <c r="A10449" s="95" t="s">
        <v>2282</v>
      </c>
      <c r="D10449" s="95" t="s">
        <v>1958</v>
      </c>
      <c r="E10449" s="96">
        <v>9900</v>
      </c>
      <c r="G10449" s="95" t="s">
        <v>345</v>
      </c>
    </row>
    <row r="10450" spans="1:7">
      <c r="A10450" s="95" t="s">
        <v>2282</v>
      </c>
      <c r="D10450" s="95" t="s">
        <v>1958</v>
      </c>
      <c r="E10450" s="96">
        <v>3000</v>
      </c>
      <c r="G10450" s="96">
        <v>6940560</v>
      </c>
    </row>
    <row r="10451" spans="1:7">
      <c r="A10451" s="95" t="s">
        <v>2286</v>
      </c>
      <c r="D10451" s="95" t="s">
        <v>415</v>
      </c>
      <c r="E10451" s="96">
        <v>34500</v>
      </c>
      <c r="G10451" s="95" t="s">
        <v>345</v>
      </c>
    </row>
    <row r="10452" spans="1:7">
      <c r="A10452" s="95" t="s">
        <v>2287</v>
      </c>
      <c r="D10452" s="95" t="s">
        <v>415</v>
      </c>
      <c r="E10452" s="96">
        <v>7000</v>
      </c>
      <c r="G10452" s="95" t="s">
        <v>345</v>
      </c>
    </row>
    <row r="10453" spans="1:7">
      <c r="A10453" s="95" t="s">
        <v>2288</v>
      </c>
      <c r="D10453" s="95" t="s">
        <v>9315</v>
      </c>
      <c r="E10453" s="96">
        <v>16000</v>
      </c>
      <c r="G10453" s="95" t="s">
        <v>345</v>
      </c>
    </row>
    <row r="10454" spans="1:7">
      <c r="A10454" s="95" t="s">
        <v>2291</v>
      </c>
      <c r="D10454" s="95" t="s">
        <v>400</v>
      </c>
      <c r="E10454" s="96">
        <v>24000</v>
      </c>
      <c r="G10454" s="95" t="s">
        <v>345</v>
      </c>
    </row>
    <row r="10455" spans="1:7">
      <c r="A10455" s="95" t="s">
        <v>2292</v>
      </c>
      <c r="D10455" s="95" t="s">
        <v>400</v>
      </c>
      <c r="E10455" s="96">
        <v>15000</v>
      </c>
      <c r="G10455" s="95" t="s">
        <v>345</v>
      </c>
    </row>
    <row r="10456" spans="1:7">
      <c r="A10456" s="95" t="s">
        <v>2293</v>
      </c>
      <c r="D10456" s="95" t="s">
        <v>400</v>
      </c>
      <c r="E10456" s="96">
        <v>32000</v>
      </c>
      <c r="G10456" s="95" t="s">
        <v>345</v>
      </c>
    </row>
    <row r="10457" spans="1:7">
      <c r="A10457" s="95" t="s">
        <v>2294</v>
      </c>
      <c r="D10457" s="95" t="s">
        <v>400</v>
      </c>
      <c r="E10457" s="96">
        <v>24700</v>
      </c>
      <c r="G10457" s="95" t="s">
        <v>345</v>
      </c>
    </row>
    <row r="10458" spans="1:7">
      <c r="A10458" s="95" t="s">
        <v>2295</v>
      </c>
      <c r="D10458" s="95" t="s">
        <v>400</v>
      </c>
      <c r="E10458" s="96">
        <v>49500</v>
      </c>
      <c r="G10458" s="95" t="s">
        <v>345</v>
      </c>
    </row>
    <row r="10459" spans="1:7">
      <c r="A10459" s="95" t="s">
        <v>2296</v>
      </c>
      <c r="D10459" s="95" t="s">
        <v>400</v>
      </c>
      <c r="E10459" s="96">
        <v>76300</v>
      </c>
      <c r="G10459" s="95" t="s">
        <v>345</v>
      </c>
    </row>
    <row r="10460" spans="1:7">
      <c r="A10460" s="95" t="s">
        <v>2298</v>
      </c>
      <c r="D10460" s="95" t="s">
        <v>1958</v>
      </c>
      <c r="E10460" s="96">
        <v>6500</v>
      </c>
      <c r="G10460" s="96">
        <v>7226060</v>
      </c>
    </row>
    <row r="10461" spans="1:7">
      <c r="A10461" s="95" t="s">
        <v>2300</v>
      </c>
      <c r="D10461" s="95" t="s">
        <v>415</v>
      </c>
      <c r="E10461" s="96">
        <v>5820</v>
      </c>
      <c r="G10461" s="95" t="s">
        <v>345</v>
      </c>
    </row>
    <row r="10462" spans="1:7">
      <c r="A10462" s="95" t="s">
        <v>2301</v>
      </c>
      <c r="D10462" s="95" t="s">
        <v>415</v>
      </c>
      <c r="E10462" s="96">
        <v>51800</v>
      </c>
      <c r="G10462" s="95" t="s">
        <v>345</v>
      </c>
    </row>
    <row r="10463" spans="1:7">
      <c r="A10463" s="95" t="s">
        <v>2302</v>
      </c>
      <c r="D10463" s="95" t="s">
        <v>9315</v>
      </c>
      <c r="E10463" s="96">
        <v>18000</v>
      </c>
      <c r="G10463" s="95" t="s">
        <v>345</v>
      </c>
    </row>
    <row r="10464" spans="1:7">
      <c r="A10464" s="95" t="s">
        <v>2304</v>
      </c>
      <c r="D10464" s="95" t="s">
        <v>400</v>
      </c>
      <c r="E10464" s="96">
        <v>38000</v>
      </c>
      <c r="G10464" s="95" t="s">
        <v>345</v>
      </c>
    </row>
    <row r="10465" spans="1:7">
      <c r="A10465" s="95" t="s">
        <v>2307</v>
      </c>
      <c r="D10465" s="95" t="s">
        <v>400</v>
      </c>
      <c r="E10465" s="96">
        <v>40200</v>
      </c>
      <c r="G10465" s="95" t="s">
        <v>345</v>
      </c>
    </row>
    <row r="10466" spans="1:7">
      <c r="A10466" s="95" t="s">
        <v>2308</v>
      </c>
      <c r="D10466" s="95" t="s">
        <v>400</v>
      </c>
      <c r="E10466" s="96">
        <v>27000</v>
      </c>
      <c r="G10466" s="95" t="s">
        <v>345</v>
      </c>
    </row>
    <row r="10467" spans="1:7">
      <c r="A10467" s="95" t="s">
        <v>2309</v>
      </c>
      <c r="D10467" s="95" t="s">
        <v>400</v>
      </c>
      <c r="E10467" s="96">
        <v>59550</v>
      </c>
      <c r="G10467" s="95" t="s">
        <v>345</v>
      </c>
    </row>
    <row r="10468" spans="1:7">
      <c r="A10468" s="95" t="s">
        <v>2310</v>
      </c>
      <c r="D10468" s="95" t="s">
        <v>400</v>
      </c>
      <c r="E10468" s="96">
        <v>46500</v>
      </c>
      <c r="G10468" s="95" t="s">
        <v>345</v>
      </c>
    </row>
    <row r="10469" spans="1:7">
      <c r="A10469" s="95" t="s">
        <v>2312</v>
      </c>
      <c r="D10469" s="95" t="s">
        <v>400</v>
      </c>
      <c r="E10469" s="96">
        <v>55500</v>
      </c>
      <c r="G10469" s="95" t="s">
        <v>345</v>
      </c>
    </row>
    <row r="10470" spans="1:7">
      <c r="A10470" s="95" t="s">
        <v>2314</v>
      </c>
      <c r="D10470" s="95" t="s">
        <v>1958</v>
      </c>
      <c r="E10470" s="96">
        <v>1500</v>
      </c>
      <c r="G10470" s="95" t="s">
        <v>345</v>
      </c>
    </row>
    <row r="10471" spans="1:7">
      <c r="A10471" s="95" t="s">
        <v>2314</v>
      </c>
      <c r="D10471" s="95" t="s">
        <v>1958</v>
      </c>
      <c r="E10471" s="96">
        <v>1500</v>
      </c>
      <c r="G10471" s="95" t="s">
        <v>345</v>
      </c>
    </row>
    <row r="10472" spans="1:7">
      <c r="A10472" s="95" t="s">
        <v>2314</v>
      </c>
      <c r="D10472" s="95" t="s">
        <v>1958</v>
      </c>
      <c r="E10472" s="96">
        <v>1200</v>
      </c>
      <c r="G10472" s="95" t="s">
        <v>345</v>
      </c>
    </row>
    <row r="10473" spans="1:7">
      <c r="A10473" s="95" t="s">
        <v>2315</v>
      </c>
      <c r="D10473" s="95" t="s">
        <v>1958</v>
      </c>
      <c r="E10473" s="96">
        <v>11000</v>
      </c>
      <c r="G10473" s="96">
        <v>7583630</v>
      </c>
    </row>
    <row r="10474" spans="1:7">
      <c r="A10474" s="95" t="s">
        <v>2317</v>
      </c>
      <c r="D10474" s="95" t="s">
        <v>415</v>
      </c>
      <c r="E10474" s="96">
        <v>7620</v>
      </c>
      <c r="G10474" s="95" t="s">
        <v>345</v>
      </c>
    </row>
    <row r="10475" spans="1:7">
      <c r="A10475" s="95" t="s">
        <v>2318</v>
      </c>
      <c r="D10475" s="95" t="s">
        <v>415</v>
      </c>
      <c r="E10475" s="96">
        <v>23900</v>
      </c>
      <c r="G10475" s="95" t="s">
        <v>345</v>
      </c>
    </row>
    <row r="10476" spans="1:7">
      <c r="A10476" s="95" t="s">
        <v>2319</v>
      </c>
      <c r="D10476" s="95" t="s">
        <v>400</v>
      </c>
      <c r="E10476" s="96">
        <v>31000</v>
      </c>
      <c r="G10476" s="95" t="s">
        <v>345</v>
      </c>
    </row>
    <row r="10477" spans="1:7">
      <c r="A10477" s="95" t="s">
        <v>2320</v>
      </c>
      <c r="D10477" s="95" t="s">
        <v>9315</v>
      </c>
      <c r="E10477" s="96">
        <v>17800</v>
      </c>
      <c r="G10477" s="95" t="s">
        <v>345</v>
      </c>
    </row>
    <row r="10478" spans="1:7">
      <c r="A10478" s="95" t="s">
        <v>2323</v>
      </c>
      <c r="D10478" s="95" t="s">
        <v>400</v>
      </c>
      <c r="E10478" s="96">
        <v>32900</v>
      </c>
      <c r="G10478" s="95" t="s">
        <v>345</v>
      </c>
    </row>
    <row r="10479" spans="1:7">
      <c r="A10479" s="95" t="s">
        <v>2324</v>
      </c>
      <c r="D10479" s="95" t="s">
        <v>400</v>
      </c>
      <c r="E10479" s="96">
        <v>79000</v>
      </c>
      <c r="G10479" s="95" t="s">
        <v>345</v>
      </c>
    </row>
    <row r="10480" spans="1:7">
      <c r="A10480" s="95" t="s">
        <v>2325</v>
      </c>
      <c r="D10480" s="95" t="s">
        <v>400</v>
      </c>
      <c r="E10480" s="96">
        <v>46800</v>
      </c>
      <c r="G10480" s="95" t="s">
        <v>345</v>
      </c>
    </row>
    <row r="10481" spans="1:7">
      <c r="A10481" s="95" t="s">
        <v>2326</v>
      </c>
      <c r="D10481" s="95" t="s">
        <v>400</v>
      </c>
      <c r="E10481" s="96">
        <v>26100</v>
      </c>
      <c r="G10481" s="95" t="s">
        <v>345</v>
      </c>
    </row>
    <row r="10482" spans="1:7">
      <c r="A10482" s="95" t="s">
        <v>2329</v>
      </c>
      <c r="D10482" s="95" t="s">
        <v>415</v>
      </c>
      <c r="E10482" s="96">
        <v>17900</v>
      </c>
      <c r="G10482" s="95" t="s">
        <v>345</v>
      </c>
    </row>
    <row r="10483" spans="1:7">
      <c r="A10483" s="95" t="s">
        <v>2329</v>
      </c>
      <c r="D10483" s="95" t="s">
        <v>415</v>
      </c>
      <c r="E10483" s="96">
        <v>38500</v>
      </c>
      <c r="G10483" s="95" t="s">
        <v>345</v>
      </c>
    </row>
    <row r="10484" spans="1:7">
      <c r="A10484" s="95" t="s">
        <v>2330</v>
      </c>
      <c r="D10484" s="95" t="s">
        <v>1958</v>
      </c>
      <c r="E10484" s="96">
        <v>5000</v>
      </c>
      <c r="G10484" s="96">
        <v>7910150</v>
      </c>
    </row>
    <row r="10485" spans="1:7">
      <c r="A10485" s="95" t="s">
        <v>2334</v>
      </c>
      <c r="D10485" s="95" t="s">
        <v>415</v>
      </c>
      <c r="E10485" s="96">
        <v>44500</v>
      </c>
      <c r="G10485" s="95" t="s">
        <v>345</v>
      </c>
    </row>
    <row r="10486" spans="1:7">
      <c r="A10486" s="95" t="s">
        <v>2335</v>
      </c>
      <c r="D10486" s="95" t="s">
        <v>415</v>
      </c>
      <c r="E10486" s="96">
        <v>6700</v>
      </c>
      <c r="G10486" s="95" t="s">
        <v>345</v>
      </c>
    </row>
    <row r="10487" spans="1:7">
      <c r="A10487" s="95" t="s">
        <v>2336</v>
      </c>
      <c r="D10487" s="95" t="s">
        <v>400</v>
      </c>
      <c r="E10487" s="96">
        <v>87000</v>
      </c>
      <c r="G10487" s="95" t="s">
        <v>345</v>
      </c>
    </row>
    <row r="10488" spans="1:7">
      <c r="A10488" s="95" t="s">
        <v>2337</v>
      </c>
      <c r="D10488" s="95" t="s">
        <v>400</v>
      </c>
      <c r="E10488" s="96">
        <v>39000</v>
      </c>
      <c r="G10488" s="95" t="s">
        <v>345</v>
      </c>
    </row>
    <row r="10489" spans="1:7">
      <c r="A10489" s="95" t="s">
        <v>478</v>
      </c>
      <c r="D10489" s="95" t="s">
        <v>9315</v>
      </c>
      <c r="E10489" s="96">
        <v>25000</v>
      </c>
      <c r="G10489" s="95" t="s">
        <v>345</v>
      </c>
    </row>
    <row r="10490" spans="1:7">
      <c r="A10490" s="95" t="s">
        <v>2343</v>
      </c>
      <c r="D10490" s="95" t="s">
        <v>400</v>
      </c>
      <c r="E10490" s="96">
        <v>27900</v>
      </c>
      <c r="G10490" s="95" t="s">
        <v>345</v>
      </c>
    </row>
    <row r="10491" spans="1:7">
      <c r="A10491" s="95" t="s">
        <v>2344</v>
      </c>
      <c r="D10491" s="95" t="s">
        <v>400</v>
      </c>
      <c r="E10491" s="96">
        <v>28300</v>
      </c>
      <c r="G10491" s="95" t="s">
        <v>345</v>
      </c>
    </row>
    <row r="10492" spans="1:7">
      <c r="A10492" s="95" t="s">
        <v>2345</v>
      </c>
      <c r="D10492" s="95" t="s">
        <v>400</v>
      </c>
      <c r="E10492" s="96">
        <v>38300</v>
      </c>
      <c r="G10492" s="95" t="s">
        <v>345</v>
      </c>
    </row>
    <row r="10493" spans="1:7">
      <c r="A10493" s="95" t="s">
        <v>2347</v>
      </c>
      <c r="D10493" s="95" t="s">
        <v>400</v>
      </c>
      <c r="E10493" s="96">
        <v>50500</v>
      </c>
      <c r="G10493" s="96">
        <v>8257350</v>
      </c>
    </row>
    <row r="10494" spans="1:7">
      <c r="A10494" s="95" t="s">
        <v>2348</v>
      </c>
      <c r="D10494" s="95" t="s">
        <v>9315</v>
      </c>
      <c r="E10494" s="96">
        <v>17800</v>
      </c>
      <c r="G10494" s="95" t="s">
        <v>345</v>
      </c>
    </row>
    <row r="10495" spans="1:7">
      <c r="A10495" s="95" t="s">
        <v>2349</v>
      </c>
      <c r="D10495" s="95" t="s">
        <v>400</v>
      </c>
      <c r="E10495" s="96">
        <v>64000</v>
      </c>
      <c r="G10495" s="95" t="s">
        <v>345</v>
      </c>
    </row>
    <row r="10496" spans="1:7">
      <c r="A10496" s="95" t="s">
        <v>2351</v>
      </c>
      <c r="D10496" s="95" t="s">
        <v>415</v>
      </c>
      <c r="E10496" s="96">
        <v>6820</v>
      </c>
      <c r="G10496" s="95" t="s">
        <v>345</v>
      </c>
    </row>
    <row r="10497" spans="1:7">
      <c r="A10497" s="95" t="s">
        <v>2352</v>
      </c>
      <c r="D10497" s="95" t="s">
        <v>400</v>
      </c>
      <c r="E10497" s="96">
        <v>29900</v>
      </c>
      <c r="G10497" s="95" t="s">
        <v>345</v>
      </c>
    </row>
    <row r="10498" spans="1:7">
      <c r="A10498" s="95" t="s">
        <v>2353</v>
      </c>
      <c r="D10498" s="95" t="s">
        <v>400</v>
      </c>
      <c r="E10498" s="96">
        <v>27400</v>
      </c>
      <c r="G10498" s="95" t="s">
        <v>345</v>
      </c>
    </row>
    <row r="10499" spans="1:7">
      <c r="A10499" s="95" t="s">
        <v>2354</v>
      </c>
      <c r="D10499" s="95" t="s">
        <v>400</v>
      </c>
      <c r="E10499" s="96">
        <v>37400</v>
      </c>
      <c r="G10499" s="95" t="s">
        <v>345</v>
      </c>
    </row>
    <row r="10500" spans="1:7">
      <c r="A10500" s="95" t="s">
        <v>2357</v>
      </c>
      <c r="D10500" s="95" t="s">
        <v>415</v>
      </c>
      <c r="E10500" s="96">
        <v>51500</v>
      </c>
      <c r="G10500" s="95" t="s">
        <v>345</v>
      </c>
    </row>
    <row r="10501" spans="1:7">
      <c r="A10501" s="95" t="s">
        <v>2357</v>
      </c>
      <c r="D10501" s="95" t="s">
        <v>415</v>
      </c>
      <c r="E10501" s="96">
        <v>9000</v>
      </c>
      <c r="G10501" s="95" t="s">
        <v>345</v>
      </c>
    </row>
    <row r="10502" spans="1:7">
      <c r="A10502" s="95" t="s">
        <v>2359</v>
      </c>
      <c r="D10502" s="95" t="s">
        <v>1958</v>
      </c>
      <c r="E10502" s="96">
        <v>18000</v>
      </c>
      <c r="G10502" s="96">
        <v>8519170</v>
      </c>
    </row>
    <row r="10503" spans="1:7">
      <c r="A10503" s="95" t="s">
        <v>2360</v>
      </c>
      <c r="D10503" s="95" t="s">
        <v>400</v>
      </c>
      <c r="E10503" s="96">
        <v>11300</v>
      </c>
      <c r="G10503" s="95" t="s">
        <v>345</v>
      </c>
    </row>
    <row r="10504" spans="1:7">
      <c r="A10504" s="95" t="s">
        <v>2361</v>
      </c>
      <c r="D10504" s="95" t="s">
        <v>400</v>
      </c>
      <c r="E10504" s="96">
        <v>14400</v>
      </c>
      <c r="G10504" s="95" t="s">
        <v>345</v>
      </c>
    </row>
    <row r="10505" spans="1:7">
      <c r="A10505" s="95" t="s">
        <v>2361</v>
      </c>
      <c r="D10505" s="95" t="s">
        <v>400</v>
      </c>
      <c r="E10505" s="96">
        <v>16800</v>
      </c>
      <c r="G10505" s="95" t="s">
        <v>345</v>
      </c>
    </row>
    <row r="10506" spans="1:7">
      <c r="A10506" s="95" t="s">
        <v>2361</v>
      </c>
      <c r="D10506" s="95" t="s">
        <v>400</v>
      </c>
      <c r="E10506" s="96">
        <v>33600</v>
      </c>
      <c r="G10506" s="96">
        <v>8595270</v>
      </c>
    </row>
    <row r="10507" spans="1:7">
      <c r="A10507" s="95" t="s">
        <v>2363</v>
      </c>
      <c r="D10507" s="95" t="s">
        <v>9315</v>
      </c>
      <c r="E10507" s="96">
        <v>13000</v>
      </c>
      <c r="G10507" s="95" t="s">
        <v>345</v>
      </c>
    </row>
    <row r="10508" spans="1:7">
      <c r="A10508" s="95" t="s">
        <v>2365</v>
      </c>
      <c r="D10508" s="95" t="s">
        <v>415</v>
      </c>
      <c r="E10508" s="96">
        <v>6820</v>
      </c>
      <c r="G10508" s="95" t="s">
        <v>345</v>
      </c>
    </row>
    <row r="10509" spans="1:7">
      <c r="A10509" s="95" t="s">
        <v>2367</v>
      </c>
      <c r="D10509" s="95" t="s">
        <v>400</v>
      </c>
      <c r="E10509" s="96">
        <v>48000</v>
      </c>
      <c r="G10509" s="95" t="s">
        <v>345</v>
      </c>
    </row>
    <row r="10510" spans="1:7">
      <c r="A10510" s="95" t="s">
        <v>2368</v>
      </c>
      <c r="D10510" s="95" t="s">
        <v>400</v>
      </c>
      <c r="E10510" s="96">
        <v>40000</v>
      </c>
      <c r="G10510" s="95" t="s">
        <v>345</v>
      </c>
    </row>
    <row r="10511" spans="1:7">
      <c r="A10511" s="95" t="s">
        <v>2371</v>
      </c>
      <c r="D10511" s="95" t="s">
        <v>400</v>
      </c>
      <c r="E10511" s="96">
        <v>39500</v>
      </c>
      <c r="G10511" s="95" t="s">
        <v>345</v>
      </c>
    </row>
    <row r="10512" spans="1:7">
      <c r="A10512" s="95" t="s">
        <v>2372</v>
      </c>
      <c r="D10512" s="95" t="s">
        <v>400</v>
      </c>
      <c r="E10512" s="96">
        <v>24500</v>
      </c>
      <c r="G10512" s="95" t="s">
        <v>345</v>
      </c>
    </row>
    <row r="10513" spans="1:7">
      <c r="A10513" s="95" t="s">
        <v>2373</v>
      </c>
      <c r="D10513" s="95" t="s">
        <v>400</v>
      </c>
      <c r="E10513" s="96">
        <v>65000</v>
      </c>
      <c r="G10513" s="95" t="s">
        <v>345</v>
      </c>
    </row>
    <row r="10514" spans="1:7">
      <c r="A10514" s="95" t="s">
        <v>2374</v>
      </c>
      <c r="D10514" s="95" t="s">
        <v>400</v>
      </c>
      <c r="E10514" s="96">
        <v>42800</v>
      </c>
      <c r="G10514" s="95" t="s">
        <v>345</v>
      </c>
    </row>
    <row r="10515" spans="1:7">
      <c r="A10515" s="95" t="s">
        <v>2375</v>
      </c>
      <c r="D10515" s="95" t="s">
        <v>393</v>
      </c>
      <c r="E10515" s="96">
        <v>20400</v>
      </c>
      <c r="G10515" s="95" t="s">
        <v>345</v>
      </c>
    </row>
    <row r="10516" spans="1:7">
      <c r="A10516" s="95" t="s">
        <v>2378</v>
      </c>
      <c r="D10516" s="95" t="s">
        <v>415</v>
      </c>
      <c r="E10516" s="96">
        <v>27000</v>
      </c>
      <c r="G10516" s="95" t="s">
        <v>345</v>
      </c>
    </row>
    <row r="10517" spans="1:7">
      <c r="A10517" s="95" t="s">
        <v>2378</v>
      </c>
      <c r="D10517" s="95" t="s">
        <v>415</v>
      </c>
      <c r="E10517" s="96">
        <v>18000</v>
      </c>
      <c r="G10517" s="95" t="s">
        <v>345</v>
      </c>
    </row>
    <row r="10518" spans="1:7">
      <c r="A10518" s="95" t="s">
        <v>2379</v>
      </c>
      <c r="D10518" s="95" t="s">
        <v>1958</v>
      </c>
      <c r="E10518" s="96">
        <v>8000</v>
      </c>
      <c r="G10518" s="95" t="s">
        <v>345</v>
      </c>
    </row>
    <row r="10519" spans="1:7">
      <c r="A10519" s="95" t="s">
        <v>2379</v>
      </c>
      <c r="D10519" s="95" t="s">
        <v>1958</v>
      </c>
      <c r="E10519" s="96">
        <v>2500</v>
      </c>
      <c r="G10519" s="96">
        <v>8950790</v>
      </c>
    </row>
    <row r="10520" spans="1:7">
      <c r="A10520" s="95" t="s">
        <v>2380</v>
      </c>
      <c r="D10520" s="95" t="s">
        <v>9315</v>
      </c>
      <c r="E10520" s="96">
        <v>16000</v>
      </c>
      <c r="G10520" s="95" t="s">
        <v>345</v>
      </c>
    </row>
    <row r="10521" spans="1:7">
      <c r="A10521" s="95" t="s">
        <v>2382</v>
      </c>
      <c r="D10521" s="95" t="s">
        <v>415</v>
      </c>
      <c r="E10521" s="96">
        <v>6500</v>
      </c>
      <c r="G10521" s="95" t="s">
        <v>345</v>
      </c>
    </row>
    <row r="10522" spans="1:7">
      <c r="A10522" s="95" t="s">
        <v>2383</v>
      </c>
      <c r="D10522" s="95" t="s">
        <v>415</v>
      </c>
      <c r="E10522" s="96">
        <v>36600</v>
      </c>
      <c r="G10522" s="95" t="s">
        <v>345</v>
      </c>
    </row>
    <row r="10523" spans="1:7">
      <c r="A10523" s="95" t="s">
        <v>2388</v>
      </c>
      <c r="D10523" s="95" t="s">
        <v>400</v>
      </c>
      <c r="E10523" s="96">
        <v>28400</v>
      </c>
      <c r="G10523" s="95" t="s">
        <v>345</v>
      </c>
    </row>
    <row r="10524" spans="1:7">
      <c r="A10524" s="95" t="s">
        <v>2389</v>
      </c>
      <c r="D10524" s="95" t="s">
        <v>400</v>
      </c>
      <c r="E10524" s="96">
        <v>28490</v>
      </c>
      <c r="G10524" s="95" t="s">
        <v>345</v>
      </c>
    </row>
    <row r="10525" spans="1:7">
      <c r="A10525" s="95" t="s">
        <v>2390</v>
      </c>
      <c r="D10525" s="95" t="s">
        <v>400</v>
      </c>
      <c r="E10525" s="96">
        <v>26700</v>
      </c>
      <c r="G10525" s="95" t="s">
        <v>345</v>
      </c>
    </row>
    <row r="10526" spans="1:7">
      <c r="A10526" s="95" t="s">
        <v>2391</v>
      </c>
      <c r="D10526" s="95" t="s">
        <v>400</v>
      </c>
      <c r="E10526" s="96">
        <v>24890</v>
      </c>
      <c r="G10526" s="95" t="s">
        <v>345</v>
      </c>
    </row>
    <row r="10527" spans="1:7">
      <c r="A10527" s="95" t="s">
        <v>2393</v>
      </c>
      <c r="D10527" s="95" t="s">
        <v>400</v>
      </c>
      <c r="E10527" s="96">
        <v>22500</v>
      </c>
      <c r="G10527" s="95" t="s">
        <v>345</v>
      </c>
    </row>
    <row r="10528" spans="1:7">
      <c r="A10528" s="95" t="s">
        <v>2394</v>
      </c>
      <c r="D10528" s="95" t="s">
        <v>400</v>
      </c>
      <c r="E10528" s="96">
        <v>29600</v>
      </c>
      <c r="G10528" s="95" t="s">
        <v>345</v>
      </c>
    </row>
    <row r="10529" spans="1:7">
      <c r="A10529" s="95" t="s">
        <v>2395</v>
      </c>
      <c r="D10529" s="95" t="s">
        <v>400</v>
      </c>
      <c r="E10529" s="96">
        <v>81000</v>
      </c>
      <c r="G10529" s="95" t="s">
        <v>345</v>
      </c>
    </row>
    <row r="10530" spans="1:7">
      <c r="A10530" s="95" t="s">
        <v>2396</v>
      </c>
      <c r="D10530" s="95" t="s">
        <v>400</v>
      </c>
      <c r="E10530" s="96">
        <v>43450</v>
      </c>
      <c r="G10530" s="95" t="s">
        <v>345</v>
      </c>
    </row>
    <row r="10531" spans="1:7">
      <c r="A10531" s="95" t="s">
        <v>2397</v>
      </c>
      <c r="D10531" s="95" t="s">
        <v>400</v>
      </c>
      <c r="E10531" s="96">
        <v>19100</v>
      </c>
      <c r="G10531" s="95" t="s">
        <v>345</v>
      </c>
    </row>
    <row r="10532" spans="1:7">
      <c r="A10532" s="95" t="s">
        <v>2404</v>
      </c>
      <c r="D10532" s="95" t="s">
        <v>415</v>
      </c>
      <c r="E10532" s="96">
        <v>18000</v>
      </c>
      <c r="G10532" s="95" t="s">
        <v>345</v>
      </c>
    </row>
    <row r="10533" spans="1:7">
      <c r="A10533" s="95" t="s">
        <v>2405</v>
      </c>
      <c r="D10533" s="95" t="s">
        <v>1958</v>
      </c>
      <c r="E10533" s="96">
        <v>1000</v>
      </c>
      <c r="G10533" s="95" t="s">
        <v>345</v>
      </c>
    </row>
    <row r="10534" spans="1:7">
      <c r="A10534" s="95" t="s">
        <v>2405</v>
      </c>
      <c r="D10534" s="95" t="s">
        <v>1958</v>
      </c>
      <c r="E10534" s="96">
        <v>1000</v>
      </c>
      <c r="G10534" s="96">
        <v>9334020</v>
      </c>
    </row>
    <row r="10535" spans="1:7">
      <c r="A10535" s="95" t="s">
        <v>2406</v>
      </c>
      <c r="D10535" s="95" t="s">
        <v>415</v>
      </c>
      <c r="E10535" s="96">
        <v>7800</v>
      </c>
      <c r="G10535" s="95" t="s">
        <v>345</v>
      </c>
    </row>
    <row r="10536" spans="1:7">
      <c r="A10536" s="95" t="s">
        <v>2407</v>
      </c>
      <c r="D10536" s="95" t="s">
        <v>479</v>
      </c>
      <c r="E10536" s="96">
        <v>24000</v>
      </c>
      <c r="G10536" s="95" t="s">
        <v>345</v>
      </c>
    </row>
    <row r="10537" spans="1:7">
      <c r="A10537" s="95" t="s">
        <v>2408</v>
      </c>
      <c r="D10537" s="95" t="s">
        <v>415</v>
      </c>
      <c r="E10537" s="96">
        <v>43400</v>
      </c>
      <c r="G10537" s="95" t="s">
        <v>345</v>
      </c>
    </row>
    <row r="10538" spans="1:7">
      <c r="A10538" s="95" t="s">
        <v>2409</v>
      </c>
      <c r="D10538" s="95" t="s">
        <v>9315</v>
      </c>
      <c r="E10538" s="96">
        <v>15000</v>
      </c>
      <c r="G10538" s="95" t="s">
        <v>345</v>
      </c>
    </row>
    <row r="10539" spans="1:7">
      <c r="A10539" s="95" t="s">
        <v>2412</v>
      </c>
      <c r="D10539" s="95" t="s">
        <v>400</v>
      </c>
      <c r="E10539" s="96">
        <v>17900</v>
      </c>
      <c r="G10539" s="95" t="s">
        <v>345</v>
      </c>
    </row>
    <row r="10540" spans="1:7">
      <c r="A10540" s="95" t="s">
        <v>2412</v>
      </c>
      <c r="D10540" s="95" t="s">
        <v>400</v>
      </c>
      <c r="E10540" s="96">
        <v>33300</v>
      </c>
      <c r="G10540" s="95" t="s">
        <v>345</v>
      </c>
    </row>
    <row r="10541" spans="1:7">
      <c r="A10541" s="95" t="s">
        <v>2412</v>
      </c>
      <c r="D10541" s="95" t="s">
        <v>400</v>
      </c>
      <c r="E10541" s="96">
        <v>48700</v>
      </c>
      <c r="G10541" s="95" t="s">
        <v>345</v>
      </c>
    </row>
    <row r="10542" spans="1:7">
      <c r="A10542" s="95" t="s">
        <v>2417</v>
      </c>
      <c r="D10542" s="95" t="s">
        <v>400</v>
      </c>
      <c r="E10542" s="96">
        <v>43400</v>
      </c>
      <c r="G10542" s="95" t="s">
        <v>345</v>
      </c>
    </row>
    <row r="10543" spans="1:7">
      <c r="A10543" s="95" t="s">
        <v>2418</v>
      </c>
      <c r="D10543" s="95" t="s">
        <v>400</v>
      </c>
      <c r="E10543" s="96">
        <v>68500</v>
      </c>
      <c r="G10543" s="95" t="s">
        <v>345</v>
      </c>
    </row>
    <row r="10544" spans="1:7">
      <c r="A10544" s="95" t="s">
        <v>2419</v>
      </c>
      <c r="D10544" s="95" t="s">
        <v>400</v>
      </c>
      <c r="E10544" s="96">
        <v>36000</v>
      </c>
      <c r="G10544" s="95" t="s">
        <v>345</v>
      </c>
    </row>
    <row r="10545" spans="1:7">
      <c r="A10545" s="95" t="s">
        <v>2420</v>
      </c>
      <c r="D10545" s="95" t="s">
        <v>400</v>
      </c>
      <c r="E10545" s="96">
        <v>38600</v>
      </c>
      <c r="G10545" s="95" t="s">
        <v>345</v>
      </c>
    </row>
    <row r="10546" spans="1:7">
      <c r="A10546" s="95" t="s">
        <v>2422</v>
      </c>
      <c r="D10546" s="95" t="s">
        <v>400</v>
      </c>
      <c r="E10546" s="96">
        <v>12300</v>
      </c>
      <c r="G10546" s="95" t="s">
        <v>345</v>
      </c>
    </row>
    <row r="10547" spans="1:7">
      <c r="A10547" s="95" t="s">
        <v>2423</v>
      </c>
      <c r="D10547" s="95" t="s">
        <v>400</v>
      </c>
      <c r="E10547" s="96">
        <v>11000</v>
      </c>
      <c r="G10547" s="95" t="s">
        <v>345</v>
      </c>
    </row>
    <row r="10548" spans="1:7">
      <c r="A10548" s="95" t="s">
        <v>2425</v>
      </c>
      <c r="D10548" s="95" t="s">
        <v>415</v>
      </c>
      <c r="E10548" s="96">
        <v>8000</v>
      </c>
      <c r="G10548" s="95" t="s">
        <v>345</v>
      </c>
    </row>
    <row r="10549" spans="1:7">
      <c r="A10549" s="95" t="s">
        <v>2427</v>
      </c>
      <c r="D10549" s="95" t="s">
        <v>1958</v>
      </c>
      <c r="E10549" s="96">
        <v>7000</v>
      </c>
      <c r="G10549" s="95" t="s">
        <v>345</v>
      </c>
    </row>
    <row r="10550" spans="1:7">
      <c r="A10550" s="95" t="s">
        <v>2428</v>
      </c>
      <c r="D10550" s="95" t="s">
        <v>1958</v>
      </c>
      <c r="E10550" s="96">
        <v>1500</v>
      </c>
      <c r="G10550" s="95" t="s">
        <v>345</v>
      </c>
    </row>
    <row r="10551" spans="1:7">
      <c r="A10551" s="95" t="s">
        <v>2428</v>
      </c>
      <c r="D10551" s="95" t="s">
        <v>1958</v>
      </c>
      <c r="E10551" s="96">
        <v>2800</v>
      </c>
      <c r="G10551" s="95" t="s">
        <v>345</v>
      </c>
    </row>
    <row r="10552" spans="1:7">
      <c r="A10552" s="95" t="s">
        <v>2429</v>
      </c>
      <c r="D10552" s="95" t="s">
        <v>1958</v>
      </c>
      <c r="E10552" s="96">
        <v>18000</v>
      </c>
      <c r="G10552" s="95" t="s">
        <v>345</v>
      </c>
    </row>
    <row r="10553" spans="1:7">
      <c r="A10553" s="95" t="s">
        <v>355</v>
      </c>
      <c r="D10553" s="95" t="s">
        <v>9315</v>
      </c>
      <c r="E10553" s="96">
        <v>30000</v>
      </c>
      <c r="G10553" s="95" t="s">
        <v>345</v>
      </c>
    </row>
    <row r="10554" spans="1:7">
      <c r="A10554" s="95" t="s">
        <v>2430</v>
      </c>
      <c r="D10554" s="95" t="s">
        <v>479</v>
      </c>
      <c r="E10554" s="96">
        <v>37500</v>
      </c>
      <c r="G10554" s="95" t="s">
        <v>345</v>
      </c>
    </row>
    <row r="10555" spans="1:7">
      <c r="A10555" s="95" t="s">
        <v>2430</v>
      </c>
      <c r="D10555" s="95" t="s">
        <v>479</v>
      </c>
      <c r="E10555" s="96">
        <v>23000</v>
      </c>
      <c r="G10555" s="95" t="s">
        <v>345</v>
      </c>
    </row>
    <row r="10556" spans="1:7">
      <c r="A10556" s="95" t="s">
        <v>2430</v>
      </c>
      <c r="D10556" s="95" t="s">
        <v>479</v>
      </c>
      <c r="E10556" s="96">
        <v>30000</v>
      </c>
      <c r="G10556" s="95" t="s">
        <v>345</v>
      </c>
    </row>
    <row r="10557" spans="1:7">
      <c r="A10557" s="95" t="s">
        <v>2430</v>
      </c>
      <c r="D10557" s="95" t="s">
        <v>479</v>
      </c>
      <c r="E10557" s="96">
        <v>42000</v>
      </c>
      <c r="G10557" s="95" t="s">
        <v>345</v>
      </c>
    </row>
    <row r="10558" spans="1:7">
      <c r="A10558" s="95" t="s">
        <v>2430</v>
      </c>
      <c r="D10558" s="95" t="s">
        <v>479</v>
      </c>
      <c r="E10558" s="96">
        <v>39500</v>
      </c>
      <c r="G10558" s="95" t="s">
        <v>345</v>
      </c>
    </row>
    <row r="10559" spans="1:7">
      <c r="A10559" s="95" t="s">
        <v>2430</v>
      </c>
      <c r="D10559" s="95" t="s">
        <v>479</v>
      </c>
      <c r="E10559" s="96">
        <v>28000</v>
      </c>
      <c r="G10559" s="95" t="s">
        <v>345</v>
      </c>
    </row>
    <row r="10560" spans="1:7">
      <c r="A10560" s="95" t="s">
        <v>2430</v>
      </c>
      <c r="D10560" s="95" t="s">
        <v>479</v>
      </c>
      <c r="E10560" s="96">
        <v>16000</v>
      </c>
      <c r="G10560" s="95" t="s">
        <v>345</v>
      </c>
    </row>
    <row r="10561" spans="1:7">
      <c r="A10561" s="95" t="s">
        <v>2430</v>
      </c>
      <c r="D10561" s="95" t="s">
        <v>479</v>
      </c>
      <c r="E10561" s="96">
        <v>32000</v>
      </c>
      <c r="G10561" s="95" t="s">
        <v>345</v>
      </c>
    </row>
    <row r="10562" spans="1:7">
      <c r="A10562" s="95" t="s">
        <v>2430</v>
      </c>
      <c r="D10562" s="95" t="s">
        <v>479</v>
      </c>
      <c r="E10562" s="96">
        <v>21800</v>
      </c>
      <c r="G10562" s="96">
        <v>10071020</v>
      </c>
    </row>
    <row r="10563" spans="1:7">
      <c r="A10563" s="95" t="s">
        <v>2431</v>
      </c>
      <c r="D10563" s="95" t="s">
        <v>415</v>
      </c>
      <c r="E10563" s="96">
        <v>5900</v>
      </c>
      <c r="G10563" s="95" t="s">
        <v>345</v>
      </c>
    </row>
    <row r="10564" spans="1:7">
      <c r="A10564" s="95" t="s">
        <v>2433</v>
      </c>
      <c r="D10564" s="95" t="s">
        <v>9315</v>
      </c>
      <c r="E10564" s="96">
        <v>16200</v>
      </c>
      <c r="G10564" s="95" t="s">
        <v>345</v>
      </c>
    </row>
    <row r="10565" spans="1:7">
      <c r="A10565" s="95" t="s">
        <v>2435</v>
      </c>
      <c r="D10565" s="95" t="s">
        <v>400</v>
      </c>
      <c r="E10565" s="96">
        <v>18000</v>
      </c>
      <c r="G10565" s="95" t="s">
        <v>345</v>
      </c>
    </row>
    <row r="10566" spans="1:7">
      <c r="A10566" s="95" t="s">
        <v>2436</v>
      </c>
      <c r="D10566" s="95" t="s">
        <v>400</v>
      </c>
      <c r="E10566" s="96">
        <v>49500</v>
      </c>
      <c r="G10566" s="95" t="s">
        <v>345</v>
      </c>
    </row>
    <row r="10567" spans="1:7">
      <c r="A10567" s="95" t="s">
        <v>2437</v>
      </c>
      <c r="D10567" s="95" t="s">
        <v>415</v>
      </c>
      <c r="E10567" s="96">
        <v>43500</v>
      </c>
      <c r="G10567" s="95" t="s">
        <v>345</v>
      </c>
    </row>
    <row r="10568" spans="1:7">
      <c r="A10568" s="95" t="s">
        <v>2439</v>
      </c>
      <c r="D10568" s="95" t="s">
        <v>400</v>
      </c>
      <c r="E10568" s="96">
        <v>53900</v>
      </c>
      <c r="G10568" s="95" t="s">
        <v>345</v>
      </c>
    </row>
    <row r="10569" spans="1:7">
      <c r="A10569" s="95" t="s">
        <v>2440</v>
      </c>
      <c r="D10569" s="95" t="s">
        <v>400</v>
      </c>
      <c r="E10569" s="96">
        <v>40500</v>
      </c>
      <c r="G10569" s="95" t="s">
        <v>345</v>
      </c>
    </row>
    <row r="10570" spans="1:7">
      <c r="A10570" s="95" t="s">
        <v>2441</v>
      </c>
      <c r="D10570" s="95" t="s">
        <v>400</v>
      </c>
      <c r="E10570" s="96">
        <v>26000</v>
      </c>
      <c r="G10570" s="95" t="s">
        <v>345</v>
      </c>
    </row>
    <row r="10571" spans="1:7">
      <c r="A10571" s="95" t="s">
        <v>2442</v>
      </c>
      <c r="D10571" s="95" t="s">
        <v>400</v>
      </c>
      <c r="E10571" s="96">
        <v>29000</v>
      </c>
      <c r="G10571" s="96">
        <v>10353520</v>
      </c>
    </row>
    <row r="10572" spans="1:7">
      <c r="A10572" s="95" t="s">
        <v>2445</v>
      </c>
      <c r="D10572" s="95" t="s">
        <v>400</v>
      </c>
      <c r="E10572" s="96">
        <v>50100</v>
      </c>
      <c r="G10572" s="95" t="s">
        <v>345</v>
      </c>
    </row>
    <row r="10573" spans="1:7">
      <c r="A10573" s="95" t="s">
        <v>2446</v>
      </c>
      <c r="D10573" s="95" t="s">
        <v>9315</v>
      </c>
      <c r="E10573" s="96">
        <v>18000</v>
      </c>
      <c r="G10573" s="95" t="s">
        <v>345</v>
      </c>
    </row>
    <row r="10574" spans="1:7">
      <c r="A10574" s="95" t="s">
        <v>2447</v>
      </c>
      <c r="D10574" s="95" t="s">
        <v>400</v>
      </c>
      <c r="E10574" s="96">
        <v>27000</v>
      </c>
      <c r="G10574" s="95" t="s">
        <v>345</v>
      </c>
    </row>
    <row r="10575" spans="1:7">
      <c r="A10575" s="95" t="s">
        <v>2448</v>
      </c>
      <c r="D10575" s="95" t="s">
        <v>400</v>
      </c>
      <c r="E10575" s="96">
        <v>29300</v>
      </c>
      <c r="G10575" s="95" t="s">
        <v>345</v>
      </c>
    </row>
    <row r="10576" spans="1:7">
      <c r="A10576" s="95" t="s">
        <v>2449</v>
      </c>
      <c r="D10576" s="95" t="s">
        <v>400</v>
      </c>
      <c r="E10576" s="96">
        <v>28500</v>
      </c>
      <c r="G10576" s="95" t="s">
        <v>345</v>
      </c>
    </row>
    <row r="10577" spans="1:7">
      <c r="A10577" s="95" t="s">
        <v>2450</v>
      </c>
      <c r="D10577" s="95" t="s">
        <v>400</v>
      </c>
      <c r="E10577" s="96">
        <v>48500</v>
      </c>
      <c r="G10577" s="95" t="s">
        <v>345</v>
      </c>
    </row>
    <row r="10578" spans="1:7">
      <c r="A10578" s="95" t="s">
        <v>2451</v>
      </c>
      <c r="D10578" s="95" t="s">
        <v>400</v>
      </c>
      <c r="E10578" s="96">
        <v>8000</v>
      </c>
      <c r="G10578" s="95" t="s">
        <v>345</v>
      </c>
    </row>
    <row r="10579" spans="1:7">
      <c r="A10579" s="95" t="s">
        <v>2452</v>
      </c>
      <c r="D10579" s="95" t="s">
        <v>400</v>
      </c>
      <c r="E10579" s="96">
        <v>18000</v>
      </c>
      <c r="G10579" s="95" t="s">
        <v>345</v>
      </c>
    </row>
    <row r="10580" spans="1:7">
      <c r="A10580" s="95" t="s">
        <v>2453</v>
      </c>
      <c r="D10580" s="95" t="s">
        <v>400</v>
      </c>
      <c r="E10580" s="96">
        <v>3700</v>
      </c>
      <c r="G10580" s="95" t="s">
        <v>345</v>
      </c>
    </row>
    <row r="10581" spans="1:7">
      <c r="A10581" s="95" t="s">
        <v>2455</v>
      </c>
      <c r="D10581" s="95" t="s">
        <v>400</v>
      </c>
      <c r="E10581" s="96">
        <v>28500</v>
      </c>
      <c r="G10581" s="95" t="s">
        <v>345</v>
      </c>
    </row>
    <row r="10582" spans="1:7">
      <c r="A10582" s="95" t="s">
        <v>2457</v>
      </c>
      <c r="D10582" s="95" t="s">
        <v>415</v>
      </c>
      <c r="E10582" s="96">
        <v>8100</v>
      </c>
      <c r="G10582" s="95" t="s">
        <v>345</v>
      </c>
    </row>
    <row r="10583" spans="1:7">
      <c r="A10583" s="95" t="s">
        <v>2460</v>
      </c>
      <c r="D10583" s="95" t="s">
        <v>415</v>
      </c>
      <c r="E10583" s="96">
        <v>28000</v>
      </c>
      <c r="G10583" s="96">
        <v>10649220</v>
      </c>
    </row>
    <row r="10584" spans="1:7">
      <c r="A10584" s="95" t="s">
        <v>2461</v>
      </c>
      <c r="D10584" s="95" t="s">
        <v>400</v>
      </c>
      <c r="E10584" s="96">
        <v>11300</v>
      </c>
      <c r="G10584" s="96">
        <v>10660520</v>
      </c>
    </row>
    <row r="10585" spans="1:7">
      <c r="A10585" s="95" t="s">
        <v>2466</v>
      </c>
      <c r="D10585" s="95" t="s">
        <v>9315</v>
      </c>
      <c r="E10585" s="96">
        <v>14000</v>
      </c>
      <c r="G10585" s="95" t="s">
        <v>345</v>
      </c>
    </row>
    <row r="10586" spans="1:7">
      <c r="A10586" s="95" t="s">
        <v>2468</v>
      </c>
      <c r="D10586" s="95" t="s">
        <v>400</v>
      </c>
      <c r="E10586" s="96">
        <v>35000</v>
      </c>
      <c r="G10586" s="95" t="s">
        <v>345</v>
      </c>
    </row>
    <row r="10587" spans="1:7">
      <c r="A10587" s="95" t="s">
        <v>2469</v>
      </c>
      <c r="D10587" s="95" t="s">
        <v>400</v>
      </c>
      <c r="E10587" s="96">
        <v>43000</v>
      </c>
      <c r="G10587" s="95" t="s">
        <v>345</v>
      </c>
    </row>
    <row r="10588" spans="1:7">
      <c r="A10588" s="95" t="s">
        <v>2470</v>
      </c>
      <c r="D10588" s="95" t="s">
        <v>400</v>
      </c>
      <c r="E10588" s="96">
        <v>29700</v>
      </c>
      <c r="G10588" s="95" t="s">
        <v>345</v>
      </c>
    </row>
    <row r="10589" spans="1:7">
      <c r="A10589" s="95" t="s">
        <v>2471</v>
      </c>
      <c r="D10589" s="95" t="s">
        <v>400</v>
      </c>
      <c r="E10589" s="96">
        <v>37300</v>
      </c>
      <c r="G10589" s="95" t="s">
        <v>345</v>
      </c>
    </row>
    <row r="10590" spans="1:7">
      <c r="A10590" s="95" t="s">
        <v>2472</v>
      </c>
      <c r="D10590" s="95" t="s">
        <v>400</v>
      </c>
      <c r="E10590" s="96">
        <v>28500</v>
      </c>
      <c r="G10590" s="95" t="s">
        <v>345</v>
      </c>
    </row>
    <row r="10591" spans="1:7">
      <c r="A10591" s="95" t="s">
        <v>2473</v>
      </c>
      <c r="D10591" s="95" t="s">
        <v>400</v>
      </c>
      <c r="E10591" s="96">
        <v>8000</v>
      </c>
      <c r="G10591" s="95" t="s">
        <v>345</v>
      </c>
    </row>
    <row r="10592" spans="1:7">
      <c r="A10592" s="95" t="s">
        <v>2474</v>
      </c>
      <c r="D10592" s="95" t="s">
        <v>400</v>
      </c>
      <c r="E10592" s="96">
        <v>35000</v>
      </c>
      <c r="G10592" s="95" t="s">
        <v>345</v>
      </c>
    </row>
    <row r="10593" spans="1:7">
      <c r="A10593" s="95" t="s">
        <v>2477</v>
      </c>
      <c r="D10593" s="95" t="s">
        <v>400</v>
      </c>
      <c r="E10593" s="96">
        <v>29000</v>
      </c>
      <c r="G10593" s="95" t="s">
        <v>345</v>
      </c>
    </row>
    <row r="10594" spans="1:7">
      <c r="A10594" s="95" t="s">
        <v>2478</v>
      </c>
      <c r="D10594" s="95" t="s">
        <v>400</v>
      </c>
      <c r="E10594" s="96">
        <v>19100</v>
      </c>
      <c r="G10594" s="95" t="s">
        <v>345</v>
      </c>
    </row>
    <row r="10595" spans="1:7">
      <c r="A10595" s="95" t="s">
        <v>2479</v>
      </c>
      <c r="D10595" s="95" t="s">
        <v>415</v>
      </c>
      <c r="E10595" s="96">
        <v>18000</v>
      </c>
      <c r="G10595" s="95" t="s">
        <v>345</v>
      </c>
    </row>
    <row r="10596" spans="1:7">
      <c r="A10596" s="95" t="s">
        <v>2480</v>
      </c>
      <c r="D10596" s="95" t="s">
        <v>415</v>
      </c>
      <c r="E10596" s="96">
        <v>37000</v>
      </c>
      <c r="G10596" s="95" t="s">
        <v>345</v>
      </c>
    </row>
    <row r="10597" spans="1:7">
      <c r="A10597" s="95" t="s">
        <v>2482</v>
      </c>
      <c r="D10597" s="95" t="s">
        <v>479</v>
      </c>
      <c r="E10597" s="96">
        <v>29500</v>
      </c>
      <c r="G10597" s="95" t="s">
        <v>345</v>
      </c>
    </row>
    <row r="10598" spans="1:7">
      <c r="A10598" s="95" t="s">
        <v>2483</v>
      </c>
      <c r="D10598" s="95" t="s">
        <v>1958</v>
      </c>
      <c r="E10598" s="96">
        <v>8000</v>
      </c>
      <c r="G10598" s="95" t="s">
        <v>345</v>
      </c>
    </row>
    <row r="10599" spans="1:7">
      <c r="A10599" s="95" t="s">
        <v>2485</v>
      </c>
      <c r="D10599" s="95" t="s">
        <v>479</v>
      </c>
      <c r="E10599" s="96">
        <v>26900</v>
      </c>
      <c r="G10599" s="96">
        <v>11058520</v>
      </c>
    </row>
    <row r="10600" spans="1:7">
      <c r="A10600" s="95" t="s">
        <v>2486</v>
      </c>
      <c r="D10600" s="95" t="s">
        <v>400</v>
      </c>
      <c r="E10600" s="96">
        <v>20000</v>
      </c>
      <c r="G10600" s="95" t="s">
        <v>345</v>
      </c>
    </row>
    <row r="10601" spans="1:7">
      <c r="A10601" s="95" t="s">
        <v>2487</v>
      </c>
      <c r="D10601" s="95" t="s">
        <v>400</v>
      </c>
      <c r="E10601" s="96">
        <v>35000</v>
      </c>
      <c r="G10601" s="95" t="s">
        <v>345</v>
      </c>
    </row>
    <row r="10602" spans="1:7">
      <c r="A10602" s="95" t="s">
        <v>2488</v>
      </c>
      <c r="D10602" s="95" t="s">
        <v>400</v>
      </c>
      <c r="E10602" s="96">
        <v>32000</v>
      </c>
      <c r="G10602" s="95" t="s">
        <v>345</v>
      </c>
    </row>
    <row r="10603" spans="1:7">
      <c r="A10603" s="95" t="s">
        <v>2489</v>
      </c>
      <c r="D10603" s="95" t="s">
        <v>400</v>
      </c>
      <c r="E10603" s="96">
        <v>36000</v>
      </c>
      <c r="G10603" s="95" t="s">
        <v>345</v>
      </c>
    </row>
    <row r="10604" spans="1:7">
      <c r="A10604" s="95" t="s">
        <v>2490</v>
      </c>
      <c r="D10604" s="95" t="s">
        <v>400</v>
      </c>
      <c r="E10604" s="96">
        <v>30600</v>
      </c>
      <c r="G10604" s="95" t="s">
        <v>345</v>
      </c>
    </row>
    <row r="10605" spans="1:7">
      <c r="A10605" s="95" t="s">
        <v>2491</v>
      </c>
      <c r="D10605" s="95" t="s">
        <v>400</v>
      </c>
      <c r="E10605" s="96">
        <v>32000</v>
      </c>
      <c r="G10605" s="95" t="s">
        <v>345</v>
      </c>
    </row>
    <row r="10606" spans="1:7">
      <c r="A10606" s="95" t="s">
        <v>2492</v>
      </c>
      <c r="D10606" s="95" t="s">
        <v>9315</v>
      </c>
      <c r="E10606" s="96">
        <v>14000</v>
      </c>
      <c r="G10606" s="95" t="s">
        <v>345</v>
      </c>
    </row>
    <row r="10607" spans="1:7">
      <c r="A10607" s="95" t="s">
        <v>2493</v>
      </c>
      <c r="D10607" s="95" t="s">
        <v>415</v>
      </c>
      <c r="E10607" s="96">
        <v>6120</v>
      </c>
      <c r="G10607" s="95" t="s">
        <v>345</v>
      </c>
    </row>
    <row r="10608" spans="1:7">
      <c r="A10608" s="95" t="s">
        <v>2496</v>
      </c>
      <c r="D10608" s="95" t="s">
        <v>9315</v>
      </c>
      <c r="E10608" s="96">
        <v>18000</v>
      </c>
      <c r="G10608" s="95" t="s">
        <v>345</v>
      </c>
    </row>
    <row r="10609" spans="1:7">
      <c r="A10609" s="95" t="s">
        <v>2497</v>
      </c>
      <c r="D10609" s="95" t="s">
        <v>400</v>
      </c>
      <c r="E10609" s="96">
        <v>40000</v>
      </c>
      <c r="G10609" s="95" t="s">
        <v>345</v>
      </c>
    </row>
    <row r="10610" spans="1:7">
      <c r="A10610" s="95" t="s">
        <v>2501</v>
      </c>
      <c r="D10610" s="95" t="s">
        <v>415</v>
      </c>
      <c r="E10610" s="96">
        <v>90000</v>
      </c>
      <c r="G10610" s="95" t="s">
        <v>345</v>
      </c>
    </row>
    <row r="10611" spans="1:7">
      <c r="A10611" s="95" t="s">
        <v>2502</v>
      </c>
      <c r="D10611" s="95" t="s">
        <v>415</v>
      </c>
      <c r="E10611" s="96">
        <v>45000</v>
      </c>
      <c r="G10611" s="95" t="s">
        <v>345</v>
      </c>
    </row>
    <row r="10612" spans="1:7">
      <c r="A10612" s="95" t="s">
        <v>2504</v>
      </c>
      <c r="D10612" s="95" t="s">
        <v>1958</v>
      </c>
      <c r="E10612" s="96">
        <v>2500</v>
      </c>
      <c r="G10612" s="95" t="s">
        <v>345</v>
      </c>
    </row>
    <row r="10613" spans="1:7">
      <c r="A10613" s="95" t="s">
        <v>2504</v>
      </c>
      <c r="D10613" s="95" t="s">
        <v>1958</v>
      </c>
      <c r="E10613" s="96">
        <v>5500</v>
      </c>
      <c r="G10613" s="95" t="s">
        <v>345</v>
      </c>
    </row>
    <row r="10614" spans="1:7">
      <c r="A10614" s="95" t="s">
        <v>2504</v>
      </c>
      <c r="D10614" s="95" t="s">
        <v>1958</v>
      </c>
      <c r="E10614" s="96">
        <v>1900</v>
      </c>
      <c r="G10614" s="95" t="s">
        <v>345</v>
      </c>
    </row>
    <row r="10615" spans="1:7">
      <c r="A10615" s="95" t="s">
        <v>2505</v>
      </c>
      <c r="D10615" s="95" t="s">
        <v>1958</v>
      </c>
      <c r="E10615" s="96">
        <v>14100</v>
      </c>
      <c r="G10615" s="96">
        <v>11481240</v>
      </c>
    </row>
    <row r="10616" spans="1:7">
      <c r="A10616" s="95" t="s">
        <v>2506</v>
      </c>
      <c r="D10616" s="95" t="s">
        <v>415</v>
      </c>
      <c r="E10616" s="96">
        <v>7120</v>
      </c>
      <c r="G10616" s="95" t="s">
        <v>345</v>
      </c>
    </row>
    <row r="10617" spans="1:7">
      <c r="A10617" s="95" t="s">
        <v>2510</v>
      </c>
      <c r="D10617" s="95" t="s">
        <v>400</v>
      </c>
      <c r="E10617" s="96">
        <v>26500</v>
      </c>
      <c r="G10617" s="95" t="s">
        <v>345</v>
      </c>
    </row>
    <row r="10618" spans="1:7">
      <c r="A10618" s="95" t="s">
        <v>2511</v>
      </c>
      <c r="D10618" s="95" t="s">
        <v>400</v>
      </c>
      <c r="E10618" s="96">
        <v>36000</v>
      </c>
      <c r="G10618" s="95" t="s">
        <v>345</v>
      </c>
    </row>
    <row r="10619" spans="1:7">
      <c r="A10619" s="95" t="s">
        <v>2512</v>
      </c>
      <c r="D10619" s="95" t="s">
        <v>400</v>
      </c>
      <c r="E10619" s="96">
        <v>27500</v>
      </c>
      <c r="G10619" s="95" t="s">
        <v>345</v>
      </c>
    </row>
    <row r="10620" spans="1:7">
      <c r="A10620" s="95" t="s">
        <v>2513</v>
      </c>
      <c r="D10620" s="95" t="s">
        <v>400</v>
      </c>
      <c r="E10620" s="96">
        <v>39400</v>
      </c>
      <c r="G10620" s="95" t="s">
        <v>345</v>
      </c>
    </row>
    <row r="10621" spans="1:7">
      <c r="A10621" s="95" t="s">
        <v>2514</v>
      </c>
      <c r="D10621" s="95" t="s">
        <v>400</v>
      </c>
      <c r="E10621" s="96">
        <v>28500</v>
      </c>
      <c r="G10621" s="95" t="s">
        <v>345</v>
      </c>
    </row>
    <row r="10622" spans="1:7">
      <c r="A10622" s="95" t="s">
        <v>2515</v>
      </c>
      <c r="D10622" s="95" t="s">
        <v>400</v>
      </c>
      <c r="E10622" s="96">
        <v>5900</v>
      </c>
      <c r="G10622" s="95" t="s">
        <v>345</v>
      </c>
    </row>
    <row r="10623" spans="1:7">
      <c r="A10623" s="95" t="s">
        <v>2516</v>
      </c>
      <c r="D10623" s="95" t="s">
        <v>400</v>
      </c>
      <c r="E10623" s="96">
        <v>28500</v>
      </c>
      <c r="G10623" s="95" t="s">
        <v>345</v>
      </c>
    </row>
    <row r="10624" spans="1:7">
      <c r="A10624" s="95" t="s">
        <v>2517</v>
      </c>
      <c r="D10624" s="95" t="s">
        <v>400</v>
      </c>
      <c r="E10624" s="96">
        <v>21000</v>
      </c>
      <c r="G10624" s="95" t="s">
        <v>345</v>
      </c>
    </row>
    <row r="10625" spans="1:7">
      <c r="A10625" s="95" t="s">
        <v>2519</v>
      </c>
      <c r="D10625" s="95" t="s">
        <v>415</v>
      </c>
      <c r="E10625" s="96">
        <v>7900</v>
      </c>
      <c r="G10625" s="95" t="s">
        <v>345</v>
      </c>
    </row>
    <row r="10626" spans="1:7">
      <c r="A10626" s="95" t="s">
        <v>2520</v>
      </c>
      <c r="D10626" s="95" t="s">
        <v>415</v>
      </c>
      <c r="E10626" s="96">
        <v>49500</v>
      </c>
      <c r="G10626" s="95" t="s">
        <v>345</v>
      </c>
    </row>
    <row r="10627" spans="1:7">
      <c r="A10627" s="95" t="s">
        <v>2522</v>
      </c>
      <c r="D10627" s="95" t="s">
        <v>479</v>
      </c>
      <c r="E10627" s="96">
        <v>8000</v>
      </c>
      <c r="G10627" s="95" t="s">
        <v>345</v>
      </c>
    </row>
    <row r="10628" spans="1:7">
      <c r="A10628" s="95" t="s">
        <v>2523</v>
      </c>
      <c r="D10628" s="95" t="s">
        <v>1958</v>
      </c>
      <c r="E10628" s="96">
        <v>9000</v>
      </c>
      <c r="G10628" s="95" t="s">
        <v>345</v>
      </c>
    </row>
    <row r="10629" spans="1:7">
      <c r="A10629" s="95" t="s">
        <v>2524</v>
      </c>
      <c r="D10629" s="95" t="s">
        <v>479</v>
      </c>
      <c r="E10629" s="96">
        <v>33000</v>
      </c>
      <c r="G10629" s="95" t="s">
        <v>345</v>
      </c>
    </row>
    <row r="10630" spans="1:7">
      <c r="A10630" s="95" t="s">
        <v>2525</v>
      </c>
      <c r="D10630" s="95" t="s">
        <v>400</v>
      </c>
      <c r="E10630" s="96">
        <v>4520</v>
      </c>
      <c r="G10630" s="95" t="s">
        <v>345</v>
      </c>
    </row>
    <row r="10631" spans="1:7">
      <c r="A10631" s="95" t="s">
        <v>2525</v>
      </c>
      <c r="D10631" s="95" t="s">
        <v>400</v>
      </c>
      <c r="E10631" s="96">
        <v>9500</v>
      </c>
      <c r="G10631" s="96">
        <v>11823080</v>
      </c>
    </row>
    <row r="10632" spans="1:7">
      <c r="A10632" s="95" t="s">
        <v>2526</v>
      </c>
      <c r="D10632" s="95" t="s">
        <v>415</v>
      </c>
      <c r="E10632" s="96">
        <v>9200</v>
      </c>
      <c r="G10632" s="95" t="s">
        <v>345</v>
      </c>
    </row>
    <row r="10633" spans="1:7">
      <c r="A10633" s="95" t="s">
        <v>2527</v>
      </c>
      <c r="D10633" s="95" t="s">
        <v>9315</v>
      </c>
      <c r="E10633" s="96">
        <v>16000</v>
      </c>
      <c r="G10633" s="95" t="s">
        <v>345</v>
      </c>
    </row>
    <row r="10634" spans="1:7">
      <c r="A10634" s="95" t="s">
        <v>2529</v>
      </c>
      <c r="D10634" s="95" t="s">
        <v>400</v>
      </c>
      <c r="E10634" s="96">
        <v>21300</v>
      </c>
      <c r="G10634" s="95" t="s">
        <v>345</v>
      </c>
    </row>
    <row r="10635" spans="1:7">
      <c r="A10635" s="95" t="s">
        <v>2530</v>
      </c>
      <c r="D10635" s="95" t="s">
        <v>400</v>
      </c>
      <c r="E10635" s="96">
        <v>16000</v>
      </c>
      <c r="G10635" s="95" t="s">
        <v>345</v>
      </c>
    </row>
    <row r="10636" spans="1:7">
      <c r="A10636" s="95" t="s">
        <v>2530</v>
      </c>
      <c r="D10636" s="95" t="s">
        <v>400</v>
      </c>
      <c r="E10636" s="96">
        <v>25500</v>
      </c>
      <c r="G10636" s="95" t="s">
        <v>345</v>
      </c>
    </row>
    <row r="10637" spans="1:7">
      <c r="A10637" s="95" t="s">
        <v>2530</v>
      </c>
      <c r="D10637" s="95" t="s">
        <v>400</v>
      </c>
      <c r="E10637" s="96">
        <v>38000</v>
      </c>
      <c r="G10637" s="95" t="s">
        <v>345</v>
      </c>
    </row>
    <row r="10638" spans="1:7">
      <c r="A10638" s="95" t="s">
        <v>2530</v>
      </c>
      <c r="D10638" s="95" t="s">
        <v>400</v>
      </c>
      <c r="E10638" s="96">
        <v>31700</v>
      </c>
      <c r="G10638" s="95" t="s">
        <v>345</v>
      </c>
    </row>
    <row r="10639" spans="1:7">
      <c r="A10639" s="95" t="s">
        <v>2530</v>
      </c>
      <c r="D10639" s="95" t="s">
        <v>400</v>
      </c>
      <c r="E10639" s="96">
        <v>36000</v>
      </c>
      <c r="G10639" s="95" t="s">
        <v>345</v>
      </c>
    </row>
    <row r="10640" spans="1:7">
      <c r="A10640" s="95" t="s">
        <v>2533</v>
      </c>
      <c r="D10640" s="95" t="s">
        <v>415</v>
      </c>
      <c r="E10640" s="96">
        <v>27000</v>
      </c>
      <c r="G10640" s="95" t="s">
        <v>345</v>
      </c>
    </row>
    <row r="10641" spans="1:7">
      <c r="A10641" s="95" t="s">
        <v>2533</v>
      </c>
      <c r="D10641" s="95" t="s">
        <v>415</v>
      </c>
      <c r="E10641" s="96">
        <v>27000</v>
      </c>
      <c r="G10641" s="95" t="s">
        <v>345</v>
      </c>
    </row>
    <row r="10642" spans="1:7">
      <c r="A10642" s="95" t="s">
        <v>2533</v>
      </c>
      <c r="D10642" s="95" t="s">
        <v>415</v>
      </c>
      <c r="E10642" s="96">
        <v>33800</v>
      </c>
      <c r="G10642" s="95" t="s">
        <v>345</v>
      </c>
    </row>
    <row r="10643" spans="1:7">
      <c r="A10643" s="95" t="s">
        <v>2533</v>
      </c>
      <c r="D10643" s="95" t="s">
        <v>415</v>
      </c>
      <c r="E10643" s="96">
        <v>2300</v>
      </c>
      <c r="G10643" s="95" t="s">
        <v>345</v>
      </c>
    </row>
    <row r="10644" spans="1:7">
      <c r="A10644" s="95" t="s">
        <v>2534</v>
      </c>
      <c r="D10644" s="95" t="s">
        <v>479</v>
      </c>
      <c r="E10644" s="96">
        <v>16000</v>
      </c>
      <c r="G10644" s="95" t="s">
        <v>345</v>
      </c>
    </row>
    <row r="10645" spans="1:7">
      <c r="A10645" s="95" t="s">
        <v>2536</v>
      </c>
      <c r="D10645" s="95" t="s">
        <v>1958</v>
      </c>
      <c r="E10645" s="96">
        <v>4100</v>
      </c>
      <c r="G10645" s="95" t="s">
        <v>345</v>
      </c>
    </row>
    <row r="10646" spans="1:7">
      <c r="A10646" s="95" t="s">
        <v>2537</v>
      </c>
      <c r="D10646" s="95" t="s">
        <v>1958</v>
      </c>
      <c r="E10646" s="96">
        <v>1500</v>
      </c>
      <c r="G10646" s="95" t="s">
        <v>345</v>
      </c>
    </row>
    <row r="10647" spans="1:7">
      <c r="A10647" s="95" t="s">
        <v>2537</v>
      </c>
      <c r="D10647" s="95" t="s">
        <v>1958</v>
      </c>
      <c r="E10647" s="96">
        <v>1000</v>
      </c>
      <c r="G10647" s="95" t="s">
        <v>345</v>
      </c>
    </row>
    <row r="10648" spans="1:7">
      <c r="A10648" s="95" t="s">
        <v>2537</v>
      </c>
      <c r="D10648" s="95" t="s">
        <v>1958</v>
      </c>
      <c r="E10648" s="96">
        <v>1000</v>
      </c>
      <c r="G10648" s="95" t="s">
        <v>345</v>
      </c>
    </row>
    <row r="10649" spans="1:7">
      <c r="A10649" s="95" t="s">
        <v>2537</v>
      </c>
      <c r="D10649" s="95" t="s">
        <v>1958</v>
      </c>
      <c r="E10649" s="96">
        <v>10900</v>
      </c>
      <c r="G10649" s="96">
        <v>12141380</v>
      </c>
    </row>
    <row r="10650" spans="1:7">
      <c r="A10650" s="95" t="s">
        <v>2539</v>
      </c>
      <c r="D10650" s="95" t="s">
        <v>415</v>
      </c>
      <c r="E10650" s="96">
        <v>35300</v>
      </c>
      <c r="G10650" s="95" t="s">
        <v>345</v>
      </c>
    </row>
    <row r="10651" spans="1:7">
      <c r="A10651" s="95" t="s">
        <v>2540</v>
      </c>
      <c r="D10651" s="95" t="s">
        <v>415</v>
      </c>
      <c r="E10651" s="96">
        <v>31100</v>
      </c>
      <c r="G10651" s="95" t="s">
        <v>345</v>
      </c>
    </row>
    <row r="10652" spans="1:7">
      <c r="A10652" s="95" t="s">
        <v>2545</v>
      </c>
      <c r="D10652" s="95" t="s">
        <v>400</v>
      </c>
      <c r="E10652" s="96">
        <v>24000</v>
      </c>
      <c r="G10652" s="95" t="s">
        <v>345</v>
      </c>
    </row>
    <row r="10653" spans="1:7">
      <c r="A10653" s="95" t="s">
        <v>2545</v>
      </c>
      <c r="D10653" s="95" t="s">
        <v>400</v>
      </c>
      <c r="E10653" s="96">
        <v>28500</v>
      </c>
      <c r="G10653" s="95" t="s">
        <v>345</v>
      </c>
    </row>
    <row r="10654" spans="1:7">
      <c r="A10654" s="95" t="s">
        <v>2545</v>
      </c>
      <c r="D10654" s="95" t="s">
        <v>400</v>
      </c>
      <c r="E10654" s="96">
        <v>35000</v>
      </c>
      <c r="G10654" s="95" t="s">
        <v>345</v>
      </c>
    </row>
    <row r="10655" spans="1:7">
      <c r="A10655" s="95" t="s">
        <v>2545</v>
      </c>
      <c r="D10655" s="95" t="s">
        <v>400</v>
      </c>
      <c r="E10655" s="96">
        <v>42000</v>
      </c>
      <c r="G10655" s="95" t="s">
        <v>345</v>
      </c>
    </row>
    <row r="10656" spans="1:7">
      <c r="A10656" s="95" t="s">
        <v>2545</v>
      </c>
      <c r="D10656" s="95" t="s">
        <v>400</v>
      </c>
      <c r="E10656" s="96">
        <v>42000</v>
      </c>
      <c r="G10656" s="95" t="s">
        <v>345</v>
      </c>
    </row>
    <row r="10657" spans="1:7">
      <c r="A10657" s="95" t="s">
        <v>2545</v>
      </c>
      <c r="D10657" s="95" t="s">
        <v>400</v>
      </c>
      <c r="E10657" s="96">
        <v>29500</v>
      </c>
      <c r="G10657" s="95" t="s">
        <v>345</v>
      </c>
    </row>
    <row r="10658" spans="1:7">
      <c r="A10658" s="95" t="s">
        <v>2545</v>
      </c>
      <c r="D10658" s="95" t="s">
        <v>400</v>
      </c>
      <c r="E10658" s="96">
        <v>39900</v>
      </c>
      <c r="G10658" s="95" t="s">
        <v>345</v>
      </c>
    </row>
    <row r="10659" spans="1:7">
      <c r="A10659" s="95" t="s">
        <v>2546</v>
      </c>
      <c r="D10659" s="95" t="s">
        <v>9315</v>
      </c>
      <c r="E10659" s="96">
        <v>16000</v>
      </c>
      <c r="G10659" s="95" t="s">
        <v>345</v>
      </c>
    </row>
    <row r="10660" spans="1:7">
      <c r="A10660" s="95" t="s">
        <v>2548</v>
      </c>
      <c r="D10660" s="95" t="s">
        <v>415</v>
      </c>
      <c r="E10660" s="96">
        <v>15000</v>
      </c>
      <c r="G10660" s="95" t="s">
        <v>345</v>
      </c>
    </row>
    <row r="10661" spans="1:7">
      <c r="A10661" s="95" t="s">
        <v>2548</v>
      </c>
      <c r="D10661" s="95" t="s">
        <v>415</v>
      </c>
      <c r="E10661" s="96">
        <v>21000</v>
      </c>
      <c r="G10661" s="95" t="s">
        <v>345</v>
      </c>
    </row>
    <row r="10662" spans="1:7">
      <c r="A10662" s="95" t="s">
        <v>2551</v>
      </c>
      <c r="D10662" s="95" t="s">
        <v>479</v>
      </c>
      <c r="E10662" s="96">
        <v>23800</v>
      </c>
      <c r="G10662" s="95" t="s">
        <v>345</v>
      </c>
    </row>
    <row r="10663" spans="1:7">
      <c r="A10663" s="95" t="s">
        <v>2553</v>
      </c>
      <c r="D10663" s="95" t="s">
        <v>415</v>
      </c>
      <c r="E10663" s="96">
        <v>254000</v>
      </c>
      <c r="G10663" s="96">
        <v>12778480</v>
      </c>
    </row>
    <row r="10664" spans="1:7">
      <c r="A10664" s="95" t="s">
        <v>2562</v>
      </c>
      <c r="D10664" s="95" t="s">
        <v>349</v>
      </c>
      <c r="E10664" s="96">
        <v>3748820</v>
      </c>
      <c r="G10664" s="95" t="s">
        <v>345</v>
      </c>
    </row>
    <row r="10665" spans="1:7">
      <c r="A10665" s="95" t="s">
        <v>2562</v>
      </c>
      <c r="D10665" s="95" t="s">
        <v>349</v>
      </c>
      <c r="E10665" s="96">
        <v>430290</v>
      </c>
      <c r="G10665" s="96">
        <v>16957590</v>
      </c>
    </row>
    <row r="10666" spans="1:7">
      <c r="A10666" s="95" t="s">
        <v>361</v>
      </c>
      <c r="D10666" s="95" t="s">
        <v>345</v>
      </c>
      <c r="E10666" s="96">
        <v>16957590</v>
      </c>
      <c r="G10666" s="95" t="s">
        <v>345</v>
      </c>
    </row>
    <row r="10667" spans="1:7">
      <c r="A10667" s="95" t="s">
        <v>2565</v>
      </c>
      <c r="D10667" s="95" t="s">
        <v>415</v>
      </c>
      <c r="E10667" s="96">
        <v>6700</v>
      </c>
      <c r="G10667" s="95" t="s">
        <v>345</v>
      </c>
    </row>
    <row r="10668" spans="1:7">
      <c r="A10668" s="95" t="s">
        <v>2567</v>
      </c>
      <c r="D10668" s="95" t="s">
        <v>9315</v>
      </c>
      <c r="E10668" s="96">
        <v>16000</v>
      </c>
      <c r="G10668" s="95" t="s">
        <v>345</v>
      </c>
    </row>
    <row r="10669" spans="1:7">
      <c r="A10669" s="95" t="s">
        <v>2568</v>
      </c>
      <c r="D10669" s="95" t="s">
        <v>400</v>
      </c>
      <c r="E10669" s="96">
        <v>72000</v>
      </c>
      <c r="G10669" s="95" t="s">
        <v>345</v>
      </c>
    </row>
    <row r="10670" spans="1:7">
      <c r="A10670" s="95" t="s">
        <v>2568</v>
      </c>
      <c r="D10670" s="95" t="s">
        <v>400</v>
      </c>
      <c r="E10670" s="96">
        <v>32000</v>
      </c>
      <c r="G10670" s="95" t="s">
        <v>345</v>
      </c>
    </row>
    <row r="10671" spans="1:7">
      <c r="A10671" s="95" t="s">
        <v>2568</v>
      </c>
      <c r="D10671" s="95" t="s">
        <v>400</v>
      </c>
      <c r="E10671" s="96">
        <v>39000</v>
      </c>
      <c r="G10671" s="95" t="s">
        <v>345</v>
      </c>
    </row>
    <row r="10672" spans="1:7">
      <c r="A10672" s="95" t="s">
        <v>2568</v>
      </c>
      <c r="D10672" s="95" t="s">
        <v>400</v>
      </c>
      <c r="E10672" s="96">
        <v>40400</v>
      </c>
      <c r="G10672" s="95" t="s">
        <v>345</v>
      </c>
    </row>
    <row r="10673" spans="1:7">
      <c r="A10673" s="95" t="s">
        <v>2568</v>
      </c>
      <c r="D10673" s="95" t="s">
        <v>400</v>
      </c>
      <c r="E10673" s="96">
        <v>30500</v>
      </c>
      <c r="G10673" s="95" t="s">
        <v>345</v>
      </c>
    </row>
    <row r="10674" spans="1:7">
      <c r="A10674" s="95" t="s">
        <v>2568</v>
      </c>
      <c r="D10674" s="95" t="s">
        <v>400</v>
      </c>
      <c r="E10674" s="96">
        <v>25000</v>
      </c>
      <c r="G10674" s="95" t="s">
        <v>345</v>
      </c>
    </row>
    <row r="10675" spans="1:7">
      <c r="A10675" s="95" t="s">
        <v>2568</v>
      </c>
      <c r="D10675" s="95" t="s">
        <v>400</v>
      </c>
      <c r="E10675" s="96">
        <v>28000</v>
      </c>
      <c r="G10675" s="95" t="s">
        <v>345</v>
      </c>
    </row>
    <row r="10676" spans="1:7">
      <c r="A10676" s="95" t="s">
        <v>2571</v>
      </c>
      <c r="D10676" s="95" t="s">
        <v>562</v>
      </c>
      <c r="E10676" s="96">
        <v>8100</v>
      </c>
      <c r="G10676" s="95" t="s">
        <v>345</v>
      </c>
    </row>
    <row r="10677" spans="1:7">
      <c r="A10677" s="95" t="s">
        <v>2572</v>
      </c>
      <c r="D10677" s="95" t="s">
        <v>415</v>
      </c>
      <c r="E10677" s="96">
        <v>33000</v>
      </c>
      <c r="G10677" s="95" t="s">
        <v>345</v>
      </c>
    </row>
    <row r="10678" spans="1:7">
      <c r="A10678" s="95" t="s">
        <v>2573</v>
      </c>
      <c r="D10678" s="95" t="s">
        <v>415</v>
      </c>
      <c r="E10678" s="96">
        <v>7000</v>
      </c>
      <c r="G10678" s="95" t="s">
        <v>345</v>
      </c>
    </row>
    <row r="10679" spans="1:7">
      <c r="A10679" s="95" t="s">
        <v>2577</v>
      </c>
      <c r="D10679" s="95" t="s">
        <v>1958</v>
      </c>
      <c r="E10679" s="96">
        <v>3800</v>
      </c>
      <c r="G10679" s="95" t="s">
        <v>345</v>
      </c>
    </row>
    <row r="10680" spans="1:7">
      <c r="A10680" s="95" t="s">
        <v>2577</v>
      </c>
      <c r="D10680" s="95" t="s">
        <v>1958</v>
      </c>
      <c r="E10680" s="96">
        <v>1500</v>
      </c>
      <c r="G10680" s="95" t="s">
        <v>345</v>
      </c>
    </row>
    <row r="10681" spans="1:7">
      <c r="A10681" s="95" t="s">
        <v>2577</v>
      </c>
      <c r="D10681" s="95" t="s">
        <v>1958</v>
      </c>
      <c r="E10681" s="96">
        <v>2800</v>
      </c>
      <c r="G10681" s="95" t="s">
        <v>345</v>
      </c>
    </row>
    <row r="10682" spans="1:7">
      <c r="A10682" s="95" t="s">
        <v>2578</v>
      </c>
      <c r="D10682" s="95" t="s">
        <v>1958</v>
      </c>
      <c r="E10682" s="96">
        <v>13300</v>
      </c>
      <c r="G10682" s="96">
        <v>17316690</v>
      </c>
    </row>
    <row r="10683" spans="1:7">
      <c r="A10683" s="95" t="s">
        <v>2579</v>
      </c>
      <c r="D10683" s="95" t="s">
        <v>400</v>
      </c>
      <c r="E10683" s="96">
        <v>51600</v>
      </c>
      <c r="G10683" s="95" t="s">
        <v>345</v>
      </c>
    </row>
    <row r="10684" spans="1:7">
      <c r="A10684" s="95" t="s">
        <v>2580</v>
      </c>
      <c r="D10684" s="95" t="s">
        <v>9315</v>
      </c>
      <c r="E10684" s="96">
        <v>18000</v>
      </c>
      <c r="G10684" s="95" t="s">
        <v>345</v>
      </c>
    </row>
    <row r="10685" spans="1:7">
      <c r="A10685" s="95" t="s">
        <v>2581</v>
      </c>
      <c r="D10685" s="95" t="s">
        <v>400</v>
      </c>
      <c r="E10685" s="96">
        <v>33000</v>
      </c>
      <c r="G10685" s="95" t="s">
        <v>345</v>
      </c>
    </row>
    <row r="10686" spans="1:7">
      <c r="A10686" s="95" t="s">
        <v>2581</v>
      </c>
      <c r="D10686" s="95" t="s">
        <v>400</v>
      </c>
      <c r="E10686" s="96">
        <v>64000</v>
      </c>
      <c r="G10686" s="95" t="s">
        <v>345</v>
      </c>
    </row>
    <row r="10687" spans="1:7">
      <c r="A10687" s="95" t="s">
        <v>2581</v>
      </c>
      <c r="D10687" s="95" t="s">
        <v>400</v>
      </c>
      <c r="E10687" s="96">
        <v>38000</v>
      </c>
      <c r="G10687" s="95" t="s">
        <v>345</v>
      </c>
    </row>
    <row r="10688" spans="1:7">
      <c r="A10688" s="95" t="s">
        <v>2581</v>
      </c>
      <c r="D10688" s="95" t="s">
        <v>400</v>
      </c>
      <c r="E10688" s="96">
        <v>29600</v>
      </c>
      <c r="G10688" s="95" t="s">
        <v>345</v>
      </c>
    </row>
    <row r="10689" spans="1:7">
      <c r="A10689" s="95" t="s">
        <v>2581</v>
      </c>
      <c r="D10689" s="95" t="s">
        <v>400</v>
      </c>
      <c r="E10689" s="96">
        <v>41000</v>
      </c>
      <c r="G10689" s="95" t="s">
        <v>345</v>
      </c>
    </row>
    <row r="10690" spans="1:7">
      <c r="A10690" s="95" t="s">
        <v>2581</v>
      </c>
      <c r="D10690" s="95" t="s">
        <v>400</v>
      </c>
      <c r="E10690" s="96">
        <v>36000</v>
      </c>
      <c r="G10690" s="95" t="s">
        <v>345</v>
      </c>
    </row>
    <row r="10691" spans="1:7">
      <c r="A10691" s="95" t="s">
        <v>2581</v>
      </c>
      <c r="D10691" s="95" t="s">
        <v>400</v>
      </c>
      <c r="E10691" s="96">
        <v>29500</v>
      </c>
      <c r="G10691" s="95" t="s">
        <v>345</v>
      </c>
    </row>
    <row r="10692" spans="1:7">
      <c r="A10692" s="95" t="s">
        <v>2583</v>
      </c>
      <c r="D10692" s="95" t="s">
        <v>415</v>
      </c>
      <c r="E10692" s="96">
        <v>7600</v>
      </c>
      <c r="G10692" s="95" t="s">
        <v>345</v>
      </c>
    </row>
    <row r="10693" spans="1:7">
      <c r="A10693" s="95" t="s">
        <v>2584</v>
      </c>
      <c r="D10693" s="95" t="s">
        <v>400</v>
      </c>
      <c r="E10693" s="96">
        <v>24000</v>
      </c>
      <c r="G10693" s="95" t="s">
        <v>345</v>
      </c>
    </row>
    <row r="10694" spans="1:7">
      <c r="A10694" s="95" t="s">
        <v>581</v>
      </c>
      <c r="D10694" s="95" t="s">
        <v>400</v>
      </c>
      <c r="E10694" s="96">
        <v>2200000</v>
      </c>
      <c r="G10694" s="95" t="s">
        <v>345</v>
      </c>
    </row>
    <row r="10695" spans="1:7">
      <c r="A10695" s="95" t="s">
        <v>581</v>
      </c>
      <c r="D10695" s="95" t="s">
        <v>9315</v>
      </c>
      <c r="E10695" s="96">
        <v>500000</v>
      </c>
      <c r="G10695" s="95" t="s">
        <v>345</v>
      </c>
    </row>
    <row r="10696" spans="1:7">
      <c r="A10696" s="95" t="s">
        <v>581</v>
      </c>
      <c r="D10696" s="95" t="s">
        <v>415</v>
      </c>
      <c r="E10696" s="96">
        <v>700000</v>
      </c>
      <c r="G10696" s="95" t="s">
        <v>345</v>
      </c>
    </row>
    <row r="10697" spans="1:7">
      <c r="A10697" s="95" t="s">
        <v>581</v>
      </c>
      <c r="D10697" s="95" t="s">
        <v>349</v>
      </c>
      <c r="E10697" s="96">
        <v>200000</v>
      </c>
      <c r="G10697" s="95" t="s">
        <v>345</v>
      </c>
    </row>
    <row r="10698" spans="1:7">
      <c r="A10698" s="95" t="s">
        <v>2587</v>
      </c>
      <c r="D10698" s="95" t="s">
        <v>415</v>
      </c>
      <c r="E10698" s="96">
        <v>37000</v>
      </c>
      <c r="G10698" s="95" t="s">
        <v>345</v>
      </c>
    </row>
    <row r="10699" spans="1:7">
      <c r="A10699" s="95" t="s">
        <v>2587</v>
      </c>
      <c r="D10699" s="95" t="s">
        <v>400</v>
      </c>
      <c r="E10699" s="96">
        <v>782480</v>
      </c>
      <c r="G10699" s="95" t="s">
        <v>345</v>
      </c>
    </row>
    <row r="10700" spans="1:7">
      <c r="A10700" s="95" t="s">
        <v>2587</v>
      </c>
      <c r="D10700" s="95" t="s">
        <v>415</v>
      </c>
      <c r="E10700" s="96">
        <v>229700</v>
      </c>
      <c r="G10700" s="95" t="s">
        <v>345</v>
      </c>
    </row>
    <row r="10701" spans="1:7">
      <c r="A10701" s="95" t="s">
        <v>2587</v>
      </c>
      <c r="D10701" s="95" t="s">
        <v>9315</v>
      </c>
      <c r="E10701" s="96">
        <v>117100</v>
      </c>
      <c r="G10701" s="95" t="s">
        <v>345</v>
      </c>
    </row>
    <row r="10702" spans="1:7">
      <c r="A10702" s="95" t="s">
        <v>2587</v>
      </c>
      <c r="D10702" s="95" t="s">
        <v>1958</v>
      </c>
      <c r="E10702" s="96">
        <v>47440</v>
      </c>
      <c r="G10702" s="95" t="s">
        <v>345</v>
      </c>
    </row>
    <row r="10703" spans="1:7">
      <c r="A10703" s="95" t="s">
        <v>2588</v>
      </c>
      <c r="D10703" s="95" t="s">
        <v>1958</v>
      </c>
      <c r="E10703" s="96">
        <v>5000</v>
      </c>
      <c r="G10703" s="95" t="s">
        <v>345</v>
      </c>
    </row>
    <row r="10704" spans="1:7">
      <c r="A10704" s="95" t="s">
        <v>2589</v>
      </c>
      <c r="D10704" s="95" t="s">
        <v>1958</v>
      </c>
      <c r="E10704" s="96">
        <v>18000</v>
      </c>
      <c r="G10704" s="96">
        <v>22525710</v>
      </c>
    </row>
    <row r="10705" spans="1:7">
      <c r="A10705" s="95" t="s">
        <v>2590</v>
      </c>
      <c r="D10705" s="95" t="s">
        <v>415</v>
      </c>
      <c r="E10705" s="96">
        <v>8300</v>
      </c>
      <c r="G10705" s="95" t="s">
        <v>345</v>
      </c>
    </row>
    <row r="10706" spans="1:7">
      <c r="A10706" s="95" t="s">
        <v>2591</v>
      </c>
      <c r="D10706" s="95" t="s">
        <v>9315</v>
      </c>
      <c r="E10706" s="96">
        <v>15000</v>
      </c>
      <c r="G10706" s="95" t="s">
        <v>345</v>
      </c>
    </row>
    <row r="10707" spans="1:7">
      <c r="A10707" s="95" t="s">
        <v>2592</v>
      </c>
      <c r="D10707" s="95" t="s">
        <v>400</v>
      </c>
      <c r="E10707" s="96">
        <v>4300</v>
      </c>
      <c r="G10707" s="95" t="s">
        <v>345</v>
      </c>
    </row>
    <row r="10708" spans="1:7">
      <c r="A10708" s="95" t="s">
        <v>2592</v>
      </c>
      <c r="D10708" s="95" t="s">
        <v>400</v>
      </c>
      <c r="E10708" s="96">
        <v>42000</v>
      </c>
      <c r="G10708" s="95" t="s">
        <v>345</v>
      </c>
    </row>
    <row r="10709" spans="1:7">
      <c r="A10709" s="95" t="s">
        <v>2592</v>
      </c>
      <c r="D10709" s="95" t="s">
        <v>400</v>
      </c>
      <c r="E10709" s="96">
        <v>64000</v>
      </c>
      <c r="G10709" s="95" t="s">
        <v>345</v>
      </c>
    </row>
    <row r="10710" spans="1:7">
      <c r="A10710" s="95" t="s">
        <v>2592</v>
      </c>
      <c r="D10710" s="95" t="s">
        <v>400</v>
      </c>
      <c r="E10710" s="96">
        <v>26000</v>
      </c>
      <c r="G10710" s="95" t="s">
        <v>345</v>
      </c>
    </row>
    <row r="10711" spans="1:7">
      <c r="A10711" s="95" t="s">
        <v>2592</v>
      </c>
      <c r="D10711" s="95" t="s">
        <v>400</v>
      </c>
      <c r="E10711" s="96">
        <v>36800</v>
      </c>
      <c r="G10711" s="95" t="s">
        <v>345</v>
      </c>
    </row>
    <row r="10712" spans="1:7">
      <c r="A10712" s="95" t="s">
        <v>2592</v>
      </c>
      <c r="D10712" s="95" t="s">
        <v>400</v>
      </c>
      <c r="E10712" s="96">
        <v>29300</v>
      </c>
      <c r="G10712" s="95" t="s">
        <v>345</v>
      </c>
    </row>
    <row r="10713" spans="1:7">
      <c r="A10713" s="95" t="s">
        <v>2592</v>
      </c>
      <c r="D10713" s="95" t="s">
        <v>400</v>
      </c>
      <c r="E10713" s="96">
        <v>28000</v>
      </c>
      <c r="G10713" s="95" t="s">
        <v>345</v>
      </c>
    </row>
    <row r="10714" spans="1:7">
      <c r="A10714" s="95" t="s">
        <v>2592</v>
      </c>
      <c r="D10714" s="95" t="s">
        <v>400</v>
      </c>
      <c r="E10714" s="96">
        <v>40000</v>
      </c>
      <c r="G10714" s="95" t="s">
        <v>345</v>
      </c>
    </row>
    <row r="10715" spans="1:7">
      <c r="A10715" s="95" t="s">
        <v>2592</v>
      </c>
      <c r="D10715" s="95" t="s">
        <v>400</v>
      </c>
      <c r="E10715" s="96">
        <v>36000</v>
      </c>
      <c r="G10715" s="95" t="s">
        <v>345</v>
      </c>
    </row>
    <row r="10716" spans="1:7">
      <c r="A10716" s="95" t="s">
        <v>2592</v>
      </c>
      <c r="D10716" s="95" t="s">
        <v>400</v>
      </c>
      <c r="E10716" s="96">
        <v>41900</v>
      </c>
      <c r="G10716" s="95" t="s">
        <v>345</v>
      </c>
    </row>
    <row r="10717" spans="1:7">
      <c r="A10717" s="95" t="s">
        <v>2592</v>
      </c>
      <c r="D10717" s="95" t="s">
        <v>400</v>
      </c>
      <c r="E10717" s="96">
        <v>55000</v>
      </c>
      <c r="G10717" s="95" t="s">
        <v>345</v>
      </c>
    </row>
    <row r="10718" spans="1:7">
      <c r="A10718" s="95" t="s">
        <v>2592</v>
      </c>
      <c r="D10718" s="95" t="s">
        <v>400</v>
      </c>
      <c r="E10718" s="96">
        <v>21000</v>
      </c>
      <c r="G10718" s="95" t="s">
        <v>345</v>
      </c>
    </row>
    <row r="10719" spans="1:7">
      <c r="A10719" s="95" t="s">
        <v>2593</v>
      </c>
      <c r="D10719" s="95" t="s">
        <v>415</v>
      </c>
      <c r="E10719" s="96">
        <v>9000</v>
      </c>
      <c r="G10719" s="95" t="s">
        <v>345</v>
      </c>
    </row>
    <row r="10720" spans="1:7">
      <c r="A10720" s="95" t="s">
        <v>2596</v>
      </c>
      <c r="D10720" s="95" t="s">
        <v>415</v>
      </c>
      <c r="E10720" s="96">
        <v>19500</v>
      </c>
      <c r="G10720" s="95" t="s">
        <v>345</v>
      </c>
    </row>
    <row r="10721" spans="1:7">
      <c r="A10721" s="95" t="s">
        <v>2596</v>
      </c>
      <c r="D10721" s="95" t="s">
        <v>415</v>
      </c>
      <c r="E10721" s="96">
        <v>13000</v>
      </c>
      <c r="G10721" s="95" t="s">
        <v>345</v>
      </c>
    </row>
    <row r="10722" spans="1:7">
      <c r="A10722" s="95" t="s">
        <v>2598</v>
      </c>
      <c r="D10722" s="95" t="s">
        <v>1958</v>
      </c>
      <c r="E10722" s="96">
        <v>2500</v>
      </c>
      <c r="G10722" s="96">
        <v>23017310</v>
      </c>
    </row>
    <row r="10723" spans="1:7">
      <c r="A10723" s="95" t="s">
        <v>2600</v>
      </c>
      <c r="D10723" s="95" t="s">
        <v>400</v>
      </c>
      <c r="E10723" s="96">
        <v>38000</v>
      </c>
      <c r="G10723" s="95" t="s">
        <v>345</v>
      </c>
    </row>
    <row r="10724" spans="1:7">
      <c r="A10724" s="95" t="s">
        <v>2600</v>
      </c>
      <c r="D10724" s="95" t="s">
        <v>400</v>
      </c>
      <c r="E10724" s="96">
        <v>58400</v>
      </c>
      <c r="G10724" s="95" t="s">
        <v>345</v>
      </c>
    </row>
    <row r="10725" spans="1:7">
      <c r="A10725" s="95" t="s">
        <v>2600</v>
      </c>
      <c r="D10725" s="95" t="s">
        <v>400</v>
      </c>
      <c r="E10725" s="96">
        <v>33000</v>
      </c>
      <c r="G10725" s="95" t="s">
        <v>345</v>
      </c>
    </row>
    <row r="10726" spans="1:7">
      <c r="A10726" s="95" t="s">
        <v>2600</v>
      </c>
      <c r="D10726" s="95" t="s">
        <v>400</v>
      </c>
      <c r="E10726" s="96">
        <v>38000</v>
      </c>
      <c r="G10726" s="95" t="s">
        <v>345</v>
      </c>
    </row>
    <row r="10727" spans="1:7">
      <c r="A10727" s="95" t="s">
        <v>2600</v>
      </c>
      <c r="D10727" s="95" t="s">
        <v>400</v>
      </c>
      <c r="E10727" s="96">
        <v>36000</v>
      </c>
      <c r="G10727" s="95" t="s">
        <v>345</v>
      </c>
    </row>
    <row r="10728" spans="1:7">
      <c r="A10728" s="95" t="s">
        <v>2600</v>
      </c>
      <c r="D10728" s="95" t="s">
        <v>400</v>
      </c>
      <c r="E10728" s="96">
        <v>44000</v>
      </c>
      <c r="G10728" s="95" t="s">
        <v>345</v>
      </c>
    </row>
    <row r="10729" spans="1:7">
      <c r="A10729" s="95" t="s">
        <v>2600</v>
      </c>
      <c r="D10729" s="95" t="s">
        <v>400</v>
      </c>
      <c r="E10729" s="96">
        <v>26000</v>
      </c>
      <c r="G10729" s="95" t="s">
        <v>345</v>
      </c>
    </row>
    <row r="10730" spans="1:7">
      <c r="A10730" s="95" t="s">
        <v>2600</v>
      </c>
      <c r="D10730" s="95" t="s">
        <v>400</v>
      </c>
      <c r="E10730" s="96">
        <v>47000</v>
      </c>
      <c r="G10730" s="95" t="s">
        <v>345</v>
      </c>
    </row>
    <row r="10731" spans="1:7">
      <c r="A10731" s="95" t="s">
        <v>2603</v>
      </c>
      <c r="D10731" s="95" t="s">
        <v>9315</v>
      </c>
      <c r="E10731" s="96">
        <v>11000</v>
      </c>
      <c r="G10731" s="95" t="s">
        <v>345</v>
      </c>
    </row>
    <row r="10732" spans="1:7">
      <c r="A10732" s="95" t="s">
        <v>2604</v>
      </c>
      <c r="D10732" s="95" t="s">
        <v>562</v>
      </c>
      <c r="E10732" s="96">
        <v>37800</v>
      </c>
      <c r="G10732" s="96">
        <v>23386510</v>
      </c>
    </row>
    <row r="10733" spans="1:7">
      <c r="A10733" s="95" t="s">
        <v>2609</v>
      </c>
      <c r="D10733" s="95" t="s">
        <v>400</v>
      </c>
      <c r="E10733" s="96">
        <v>40280</v>
      </c>
      <c r="G10733" s="95" t="s">
        <v>345</v>
      </c>
    </row>
    <row r="10734" spans="1:7">
      <c r="A10734" s="95" t="s">
        <v>2610</v>
      </c>
      <c r="D10734" s="95" t="s">
        <v>400</v>
      </c>
      <c r="E10734" s="96">
        <v>68000</v>
      </c>
      <c r="G10734" s="95" t="s">
        <v>345</v>
      </c>
    </row>
    <row r="10735" spans="1:7">
      <c r="A10735" s="95" t="s">
        <v>2610</v>
      </c>
      <c r="D10735" s="95" t="s">
        <v>400</v>
      </c>
      <c r="E10735" s="96">
        <v>16000</v>
      </c>
      <c r="G10735" s="95" t="s">
        <v>345</v>
      </c>
    </row>
    <row r="10736" spans="1:7">
      <c r="A10736" s="95" t="s">
        <v>2610</v>
      </c>
      <c r="D10736" s="95" t="s">
        <v>400</v>
      </c>
      <c r="E10736" s="96">
        <v>34000</v>
      </c>
      <c r="G10736" s="95" t="s">
        <v>345</v>
      </c>
    </row>
    <row r="10737" spans="1:7">
      <c r="A10737" s="95" t="s">
        <v>2610</v>
      </c>
      <c r="D10737" s="95" t="s">
        <v>400</v>
      </c>
      <c r="E10737" s="96">
        <v>29500</v>
      </c>
      <c r="G10737" s="95" t="s">
        <v>345</v>
      </c>
    </row>
    <row r="10738" spans="1:7">
      <c r="A10738" s="95" t="s">
        <v>2610</v>
      </c>
      <c r="D10738" s="95" t="s">
        <v>400</v>
      </c>
      <c r="E10738" s="96">
        <v>33000</v>
      </c>
      <c r="G10738" s="95" t="s">
        <v>345</v>
      </c>
    </row>
    <row r="10739" spans="1:7">
      <c r="A10739" s="95" t="s">
        <v>2610</v>
      </c>
      <c r="D10739" s="95" t="s">
        <v>400</v>
      </c>
      <c r="E10739" s="96">
        <v>4850</v>
      </c>
      <c r="G10739" s="95" t="s">
        <v>345</v>
      </c>
    </row>
    <row r="10740" spans="1:7">
      <c r="A10740" s="95" t="s">
        <v>2610</v>
      </c>
      <c r="D10740" s="95" t="s">
        <v>400</v>
      </c>
      <c r="E10740" s="96">
        <v>27500</v>
      </c>
      <c r="G10740" s="95" t="s">
        <v>345</v>
      </c>
    </row>
    <row r="10741" spans="1:7">
      <c r="A10741" s="95" t="s">
        <v>2610</v>
      </c>
      <c r="D10741" s="95" t="s">
        <v>400</v>
      </c>
      <c r="E10741" s="96">
        <v>42000</v>
      </c>
      <c r="G10741" s="95" t="s">
        <v>345</v>
      </c>
    </row>
    <row r="10742" spans="1:7">
      <c r="A10742" s="95" t="s">
        <v>2610</v>
      </c>
      <c r="D10742" s="95" t="s">
        <v>400</v>
      </c>
      <c r="E10742" s="96">
        <v>33000</v>
      </c>
      <c r="G10742" s="95" t="s">
        <v>345</v>
      </c>
    </row>
    <row r="10743" spans="1:7">
      <c r="A10743" s="95" t="s">
        <v>2612</v>
      </c>
      <c r="D10743" s="95" t="s">
        <v>415</v>
      </c>
      <c r="E10743" s="96">
        <v>7620</v>
      </c>
      <c r="G10743" s="95" t="s">
        <v>345</v>
      </c>
    </row>
    <row r="10744" spans="1:7">
      <c r="A10744" s="95" t="s">
        <v>2614</v>
      </c>
      <c r="D10744" s="95" t="s">
        <v>562</v>
      </c>
      <c r="E10744" s="96">
        <v>45000</v>
      </c>
      <c r="G10744" s="95" t="s">
        <v>345</v>
      </c>
    </row>
    <row r="10745" spans="1:7">
      <c r="A10745" s="95" t="s">
        <v>2616</v>
      </c>
      <c r="D10745" s="95" t="s">
        <v>9315</v>
      </c>
      <c r="E10745" s="96">
        <v>15000</v>
      </c>
      <c r="G10745" s="96">
        <v>23782260</v>
      </c>
    </row>
    <row r="10746" spans="1:7">
      <c r="A10746" s="95" t="s">
        <v>2621</v>
      </c>
      <c r="D10746" s="95" t="s">
        <v>415</v>
      </c>
      <c r="E10746" s="96">
        <v>6100</v>
      </c>
      <c r="G10746" s="95" t="s">
        <v>345</v>
      </c>
    </row>
    <row r="10747" spans="1:7">
      <c r="A10747" s="95" t="s">
        <v>2622</v>
      </c>
      <c r="D10747" s="95" t="s">
        <v>400</v>
      </c>
      <c r="E10747" s="96">
        <v>39000</v>
      </c>
      <c r="G10747" s="95" t="s">
        <v>345</v>
      </c>
    </row>
    <row r="10748" spans="1:7">
      <c r="A10748" s="95" t="s">
        <v>2622</v>
      </c>
      <c r="D10748" s="95" t="s">
        <v>400</v>
      </c>
      <c r="E10748" s="96">
        <v>62200</v>
      </c>
      <c r="G10748" s="95" t="s">
        <v>345</v>
      </c>
    </row>
    <row r="10749" spans="1:7">
      <c r="A10749" s="95" t="s">
        <v>2622</v>
      </c>
      <c r="D10749" s="95" t="s">
        <v>400</v>
      </c>
      <c r="E10749" s="96">
        <v>38000</v>
      </c>
      <c r="G10749" s="95" t="s">
        <v>345</v>
      </c>
    </row>
    <row r="10750" spans="1:7">
      <c r="A10750" s="95" t="s">
        <v>2622</v>
      </c>
      <c r="D10750" s="95" t="s">
        <v>400</v>
      </c>
      <c r="E10750" s="96">
        <v>28500</v>
      </c>
      <c r="G10750" s="95" t="s">
        <v>345</v>
      </c>
    </row>
    <row r="10751" spans="1:7">
      <c r="A10751" s="95" t="s">
        <v>2622</v>
      </c>
      <c r="D10751" s="95" t="s">
        <v>400</v>
      </c>
      <c r="E10751" s="96">
        <v>30000</v>
      </c>
      <c r="G10751" s="95" t="s">
        <v>345</v>
      </c>
    </row>
    <row r="10752" spans="1:7">
      <c r="A10752" s="95" t="s">
        <v>2622</v>
      </c>
      <c r="D10752" s="95" t="s">
        <v>400</v>
      </c>
      <c r="E10752" s="96">
        <v>38000</v>
      </c>
      <c r="G10752" s="95" t="s">
        <v>345</v>
      </c>
    </row>
    <row r="10753" spans="1:7">
      <c r="A10753" s="95" t="s">
        <v>2622</v>
      </c>
      <c r="D10753" s="95" t="s">
        <v>400</v>
      </c>
      <c r="E10753" s="96">
        <v>36000</v>
      </c>
      <c r="G10753" s="95" t="s">
        <v>345</v>
      </c>
    </row>
    <row r="10754" spans="1:7">
      <c r="A10754" s="95" t="s">
        <v>2625</v>
      </c>
      <c r="D10754" s="95" t="s">
        <v>415</v>
      </c>
      <c r="E10754" s="96">
        <v>68000</v>
      </c>
      <c r="G10754" s="95" t="s">
        <v>345</v>
      </c>
    </row>
    <row r="10755" spans="1:7">
      <c r="A10755" s="95" t="s">
        <v>2627</v>
      </c>
      <c r="D10755" s="95" t="s">
        <v>1958</v>
      </c>
      <c r="E10755" s="96">
        <v>4900</v>
      </c>
      <c r="G10755" s="96">
        <v>24132960</v>
      </c>
    </row>
    <row r="10756" spans="1:7">
      <c r="A10756" s="95" t="s">
        <v>2630</v>
      </c>
      <c r="D10756" s="95" t="s">
        <v>9315</v>
      </c>
      <c r="E10756" s="96">
        <v>14000</v>
      </c>
      <c r="G10756" s="95" t="s">
        <v>345</v>
      </c>
    </row>
    <row r="10757" spans="1:7">
      <c r="A10757" s="95" t="s">
        <v>2631</v>
      </c>
      <c r="D10757" s="95" t="s">
        <v>400</v>
      </c>
      <c r="E10757" s="96">
        <v>39200</v>
      </c>
      <c r="G10757" s="95" t="s">
        <v>345</v>
      </c>
    </row>
    <row r="10758" spans="1:7">
      <c r="A10758" s="95" t="s">
        <v>2631</v>
      </c>
      <c r="D10758" s="95" t="s">
        <v>400</v>
      </c>
      <c r="E10758" s="96">
        <v>64000</v>
      </c>
      <c r="G10758" s="95" t="s">
        <v>345</v>
      </c>
    </row>
    <row r="10759" spans="1:7">
      <c r="A10759" s="95" t="s">
        <v>2631</v>
      </c>
      <c r="D10759" s="95" t="s">
        <v>400</v>
      </c>
      <c r="E10759" s="96">
        <v>48000</v>
      </c>
      <c r="G10759" s="95" t="s">
        <v>345</v>
      </c>
    </row>
    <row r="10760" spans="1:7">
      <c r="A10760" s="95" t="s">
        <v>2631</v>
      </c>
      <c r="D10760" s="95" t="s">
        <v>400</v>
      </c>
      <c r="E10760" s="96">
        <v>26000</v>
      </c>
      <c r="G10760" s="95" t="s">
        <v>345</v>
      </c>
    </row>
    <row r="10761" spans="1:7">
      <c r="A10761" s="95" t="s">
        <v>2631</v>
      </c>
      <c r="D10761" s="95" t="s">
        <v>400</v>
      </c>
      <c r="E10761" s="96">
        <v>36400</v>
      </c>
      <c r="G10761" s="95" t="s">
        <v>345</v>
      </c>
    </row>
    <row r="10762" spans="1:7">
      <c r="A10762" s="95" t="s">
        <v>2631</v>
      </c>
      <c r="D10762" s="95" t="s">
        <v>400</v>
      </c>
      <c r="E10762" s="96">
        <v>27000</v>
      </c>
      <c r="G10762" s="95" t="s">
        <v>345</v>
      </c>
    </row>
    <row r="10763" spans="1:7">
      <c r="A10763" s="95" t="s">
        <v>2631</v>
      </c>
      <c r="D10763" s="95" t="s">
        <v>400</v>
      </c>
      <c r="E10763" s="96">
        <v>33000</v>
      </c>
      <c r="G10763" s="95" t="s">
        <v>345</v>
      </c>
    </row>
    <row r="10764" spans="1:7">
      <c r="A10764" s="95" t="s">
        <v>2631</v>
      </c>
      <c r="D10764" s="95" t="s">
        <v>400</v>
      </c>
      <c r="E10764" s="96">
        <v>39600</v>
      </c>
      <c r="G10764" s="95" t="s">
        <v>345</v>
      </c>
    </row>
    <row r="10765" spans="1:7">
      <c r="A10765" s="95" t="s">
        <v>2633</v>
      </c>
      <c r="D10765" s="95" t="s">
        <v>562</v>
      </c>
      <c r="E10765" s="96">
        <v>4550</v>
      </c>
      <c r="G10765" s="95" t="s">
        <v>345</v>
      </c>
    </row>
    <row r="10766" spans="1:7">
      <c r="A10766" s="95" t="s">
        <v>2634</v>
      </c>
      <c r="D10766" s="95" t="s">
        <v>415</v>
      </c>
      <c r="E10766" s="96">
        <v>30000</v>
      </c>
      <c r="G10766" s="95" t="s">
        <v>345</v>
      </c>
    </row>
    <row r="10767" spans="1:7">
      <c r="A10767" s="95" t="s">
        <v>2635</v>
      </c>
      <c r="D10767" s="95" t="s">
        <v>415</v>
      </c>
      <c r="E10767" s="96">
        <v>8600</v>
      </c>
      <c r="G10767" s="96">
        <v>24503310</v>
      </c>
    </row>
    <row r="10768" spans="1:7">
      <c r="A10768" s="95" t="s">
        <v>2639</v>
      </c>
      <c r="D10768" s="95" t="s">
        <v>9315</v>
      </c>
      <c r="E10768" s="96">
        <v>16800</v>
      </c>
      <c r="G10768" s="95" t="s">
        <v>345</v>
      </c>
    </row>
    <row r="10769" spans="1:7">
      <c r="A10769" s="95" t="s">
        <v>2640</v>
      </c>
      <c r="D10769" s="95" t="s">
        <v>415</v>
      </c>
      <c r="E10769" s="96">
        <v>6100</v>
      </c>
      <c r="G10769" s="95" t="s">
        <v>345</v>
      </c>
    </row>
    <row r="10770" spans="1:7">
      <c r="A10770" s="95" t="s">
        <v>2641</v>
      </c>
      <c r="D10770" s="95" t="s">
        <v>415</v>
      </c>
      <c r="E10770" s="96">
        <v>50000</v>
      </c>
      <c r="G10770" s="95" t="s">
        <v>345</v>
      </c>
    </row>
    <row r="10771" spans="1:7">
      <c r="A10771" s="95" t="s">
        <v>2641</v>
      </c>
      <c r="D10771" s="95" t="s">
        <v>479</v>
      </c>
      <c r="E10771" s="96">
        <v>23000</v>
      </c>
      <c r="G10771" s="95" t="s">
        <v>345</v>
      </c>
    </row>
    <row r="10772" spans="1:7">
      <c r="A10772" s="95" t="s">
        <v>2641</v>
      </c>
      <c r="D10772" s="95" t="s">
        <v>479</v>
      </c>
      <c r="E10772" s="96">
        <v>30000</v>
      </c>
      <c r="G10772" s="95" t="s">
        <v>345</v>
      </c>
    </row>
    <row r="10773" spans="1:7">
      <c r="A10773" s="95" t="s">
        <v>2641</v>
      </c>
      <c r="D10773" s="95" t="s">
        <v>479</v>
      </c>
      <c r="E10773" s="96">
        <v>20000</v>
      </c>
      <c r="G10773" s="95" t="s">
        <v>345</v>
      </c>
    </row>
    <row r="10774" spans="1:7">
      <c r="A10774" s="95" t="s">
        <v>2641</v>
      </c>
      <c r="D10774" s="95" t="s">
        <v>479</v>
      </c>
      <c r="E10774" s="96">
        <v>43000</v>
      </c>
      <c r="G10774" s="95" t="s">
        <v>345</v>
      </c>
    </row>
    <row r="10775" spans="1:7">
      <c r="A10775" s="95" t="s">
        <v>2642</v>
      </c>
      <c r="D10775" s="95" t="s">
        <v>400</v>
      </c>
      <c r="E10775" s="96">
        <v>23700</v>
      </c>
      <c r="G10775" s="95" t="s">
        <v>345</v>
      </c>
    </row>
    <row r="10776" spans="1:7">
      <c r="A10776" s="95" t="s">
        <v>2642</v>
      </c>
      <c r="D10776" s="95" t="s">
        <v>400</v>
      </c>
      <c r="E10776" s="96">
        <v>27000</v>
      </c>
      <c r="G10776" s="95" t="s">
        <v>345</v>
      </c>
    </row>
    <row r="10777" spans="1:7">
      <c r="A10777" s="95" t="s">
        <v>2642</v>
      </c>
      <c r="D10777" s="95" t="s">
        <v>400</v>
      </c>
      <c r="E10777" s="96">
        <v>36000</v>
      </c>
      <c r="G10777" s="95" t="s">
        <v>345</v>
      </c>
    </row>
    <row r="10778" spans="1:7">
      <c r="A10778" s="95" t="s">
        <v>2642</v>
      </c>
      <c r="D10778" s="95" t="s">
        <v>400</v>
      </c>
      <c r="E10778" s="96">
        <v>30700</v>
      </c>
      <c r="G10778" s="95" t="s">
        <v>345</v>
      </c>
    </row>
    <row r="10779" spans="1:7">
      <c r="A10779" s="95" t="s">
        <v>2642</v>
      </c>
      <c r="D10779" s="95" t="s">
        <v>400</v>
      </c>
      <c r="E10779" s="96">
        <v>29500</v>
      </c>
      <c r="G10779" s="95" t="s">
        <v>345</v>
      </c>
    </row>
    <row r="10780" spans="1:7">
      <c r="A10780" s="95" t="s">
        <v>2642</v>
      </c>
      <c r="D10780" s="95" t="s">
        <v>400</v>
      </c>
      <c r="E10780" s="96">
        <v>36000</v>
      </c>
      <c r="G10780" s="95" t="s">
        <v>345</v>
      </c>
    </row>
    <row r="10781" spans="1:7">
      <c r="A10781" s="95" t="s">
        <v>2642</v>
      </c>
      <c r="D10781" s="95" t="s">
        <v>400</v>
      </c>
      <c r="E10781" s="96">
        <v>28000</v>
      </c>
      <c r="G10781" s="95" t="s">
        <v>345</v>
      </c>
    </row>
    <row r="10782" spans="1:7">
      <c r="A10782" s="95" t="s">
        <v>2642</v>
      </c>
      <c r="D10782" s="95" t="s">
        <v>400</v>
      </c>
      <c r="E10782" s="96">
        <v>36000</v>
      </c>
      <c r="G10782" s="95" t="s">
        <v>345</v>
      </c>
    </row>
    <row r="10783" spans="1:7">
      <c r="A10783" s="95" t="s">
        <v>2642</v>
      </c>
      <c r="D10783" s="95" t="s">
        <v>400</v>
      </c>
      <c r="E10783" s="96">
        <v>38000</v>
      </c>
      <c r="G10783" s="95" t="s">
        <v>345</v>
      </c>
    </row>
    <row r="10784" spans="1:7">
      <c r="A10784" s="95" t="s">
        <v>2643</v>
      </c>
      <c r="D10784" s="95" t="s">
        <v>479</v>
      </c>
      <c r="E10784" s="96">
        <v>8000</v>
      </c>
      <c r="G10784" s="95" t="s">
        <v>345</v>
      </c>
    </row>
    <row r="10785" spans="1:7">
      <c r="A10785" s="95" t="s">
        <v>2643</v>
      </c>
      <c r="D10785" s="95" t="s">
        <v>479</v>
      </c>
      <c r="E10785" s="96">
        <v>16000</v>
      </c>
      <c r="G10785" s="95" t="s">
        <v>345</v>
      </c>
    </row>
    <row r="10786" spans="1:7">
      <c r="A10786" s="95" t="s">
        <v>2643</v>
      </c>
      <c r="D10786" s="95" t="s">
        <v>479</v>
      </c>
      <c r="E10786" s="96">
        <v>5000</v>
      </c>
      <c r="G10786" s="95" t="s">
        <v>345</v>
      </c>
    </row>
    <row r="10787" spans="1:7">
      <c r="A10787" s="95" t="s">
        <v>2644</v>
      </c>
      <c r="D10787" s="95" t="s">
        <v>415</v>
      </c>
      <c r="E10787" s="96">
        <v>35000</v>
      </c>
      <c r="G10787" s="95" t="s">
        <v>345</v>
      </c>
    </row>
    <row r="10788" spans="1:7">
      <c r="A10788" s="95" t="s">
        <v>2645</v>
      </c>
      <c r="D10788" s="95" t="s">
        <v>1958</v>
      </c>
      <c r="E10788" s="96">
        <v>3800</v>
      </c>
      <c r="G10788" s="95" t="s">
        <v>345</v>
      </c>
    </row>
    <row r="10789" spans="1:7">
      <c r="A10789" s="95" t="s">
        <v>2645</v>
      </c>
      <c r="D10789" s="95" t="s">
        <v>1958</v>
      </c>
      <c r="E10789" s="96">
        <v>2800</v>
      </c>
      <c r="G10789" s="95" t="s">
        <v>345</v>
      </c>
    </row>
    <row r="10790" spans="1:7">
      <c r="A10790" s="95" t="s">
        <v>2645</v>
      </c>
      <c r="D10790" s="95" t="s">
        <v>1958</v>
      </c>
      <c r="E10790" s="96">
        <v>1500</v>
      </c>
      <c r="G10790" s="95" t="s">
        <v>345</v>
      </c>
    </row>
    <row r="10791" spans="1:7">
      <c r="A10791" s="95" t="s">
        <v>2645</v>
      </c>
      <c r="D10791" s="95" t="s">
        <v>1958</v>
      </c>
      <c r="E10791" s="96">
        <v>1500</v>
      </c>
      <c r="G10791" s="96">
        <v>25050710</v>
      </c>
    </row>
    <row r="10792" spans="1:7">
      <c r="A10792" s="95" t="s">
        <v>2652</v>
      </c>
      <c r="D10792" s="95" t="s">
        <v>9315</v>
      </c>
      <c r="E10792" s="96">
        <v>14000</v>
      </c>
      <c r="G10792" s="95" t="s">
        <v>345</v>
      </c>
    </row>
    <row r="10793" spans="1:7">
      <c r="A10793" s="95" t="s">
        <v>2653</v>
      </c>
      <c r="D10793" s="95" t="s">
        <v>415</v>
      </c>
      <c r="E10793" s="96">
        <v>6100</v>
      </c>
      <c r="G10793" s="95" t="s">
        <v>345</v>
      </c>
    </row>
    <row r="10794" spans="1:7">
      <c r="A10794" s="95" t="s">
        <v>2654</v>
      </c>
      <c r="D10794" s="95" t="s">
        <v>400</v>
      </c>
      <c r="E10794" s="96">
        <v>36000</v>
      </c>
      <c r="G10794" s="95" t="s">
        <v>345</v>
      </c>
    </row>
    <row r="10795" spans="1:7">
      <c r="A10795" s="95" t="s">
        <v>2654</v>
      </c>
      <c r="D10795" s="95" t="s">
        <v>400</v>
      </c>
      <c r="E10795" s="96">
        <v>64000</v>
      </c>
      <c r="G10795" s="95" t="s">
        <v>345</v>
      </c>
    </row>
    <row r="10796" spans="1:7">
      <c r="A10796" s="95" t="s">
        <v>2654</v>
      </c>
      <c r="D10796" s="95" t="s">
        <v>400</v>
      </c>
      <c r="E10796" s="96">
        <v>25000</v>
      </c>
      <c r="G10796" s="95" t="s">
        <v>345</v>
      </c>
    </row>
    <row r="10797" spans="1:7">
      <c r="A10797" s="95" t="s">
        <v>2654</v>
      </c>
      <c r="D10797" s="95" t="s">
        <v>400</v>
      </c>
      <c r="E10797" s="96">
        <v>34000</v>
      </c>
      <c r="G10797" s="95" t="s">
        <v>345</v>
      </c>
    </row>
    <row r="10798" spans="1:7">
      <c r="A10798" s="95" t="s">
        <v>2654</v>
      </c>
      <c r="D10798" s="95" t="s">
        <v>400</v>
      </c>
      <c r="E10798" s="96">
        <v>21200</v>
      </c>
      <c r="G10798" s="95" t="s">
        <v>345</v>
      </c>
    </row>
    <row r="10799" spans="1:7">
      <c r="A10799" s="95" t="s">
        <v>2654</v>
      </c>
      <c r="D10799" s="95" t="s">
        <v>400</v>
      </c>
      <c r="E10799" s="96">
        <v>27000</v>
      </c>
      <c r="G10799" s="95" t="s">
        <v>345</v>
      </c>
    </row>
    <row r="10800" spans="1:7">
      <c r="A10800" s="95" t="s">
        <v>2654</v>
      </c>
      <c r="D10800" s="95" t="s">
        <v>400</v>
      </c>
      <c r="E10800" s="96">
        <v>36000</v>
      </c>
      <c r="G10800" s="95" t="s">
        <v>345</v>
      </c>
    </row>
    <row r="10801" spans="1:7">
      <c r="A10801" s="95" t="s">
        <v>2654</v>
      </c>
      <c r="D10801" s="95" t="s">
        <v>400</v>
      </c>
      <c r="E10801" s="96">
        <v>36000</v>
      </c>
      <c r="G10801" s="95" t="s">
        <v>345</v>
      </c>
    </row>
    <row r="10802" spans="1:7">
      <c r="A10802" s="95" t="s">
        <v>2655</v>
      </c>
      <c r="D10802" s="95" t="s">
        <v>415</v>
      </c>
      <c r="E10802" s="96">
        <v>65700</v>
      </c>
      <c r="G10802" s="95" t="s">
        <v>345</v>
      </c>
    </row>
    <row r="10803" spans="1:7">
      <c r="A10803" s="95" t="s">
        <v>659</v>
      </c>
      <c r="D10803" s="95" t="s">
        <v>400</v>
      </c>
      <c r="E10803" s="96">
        <v>100000</v>
      </c>
      <c r="G10803" s="95" t="s">
        <v>345</v>
      </c>
    </row>
    <row r="10804" spans="1:7">
      <c r="A10804" s="95" t="s">
        <v>2657</v>
      </c>
      <c r="D10804" s="95" t="s">
        <v>415</v>
      </c>
      <c r="E10804" s="96">
        <v>19500</v>
      </c>
      <c r="G10804" s="95" t="s">
        <v>345</v>
      </c>
    </row>
    <row r="10805" spans="1:7">
      <c r="A10805" s="95" t="s">
        <v>2657</v>
      </c>
      <c r="D10805" s="95" t="s">
        <v>415</v>
      </c>
      <c r="E10805" s="96">
        <v>13000</v>
      </c>
      <c r="G10805" s="95" t="s">
        <v>345</v>
      </c>
    </row>
    <row r="10806" spans="1:7">
      <c r="A10806" s="95" t="s">
        <v>2659</v>
      </c>
      <c r="D10806" s="95" t="s">
        <v>1958</v>
      </c>
      <c r="E10806" s="96">
        <v>6500</v>
      </c>
      <c r="G10806" s="95" t="s">
        <v>345</v>
      </c>
    </row>
    <row r="10807" spans="1:7">
      <c r="A10807" s="95" t="s">
        <v>2659</v>
      </c>
      <c r="D10807" s="95" t="s">
        <v>1958</v>
      </c>
      <c r="E10807" s="96">
        <v>2800</v>
      </c>
      <c r="G10807" s="95" t="s">
        <v>345</v>
      </c>
    </row>
    <row r="10808" spans="1:7">
      <c r="A10808" s="95" t="s">
        <v>2660</v>
      </c>
      <c r="D10808" s="95" t="s">
        <v>1958</v>
      </c>
      <c r="E10808" s="96">
        <v>9400</v>
      </c>
      <c r="G10808" s="96">
        <v>25566910</v>
      </c>
    </row>
    <row r="10809" spans="1:7">
      <c r="A10809" s="95" t="s">
        <v>2662</v>
      </c>
      <c r="D10809" s="95" t="s">
        <v>9315</v>
      </c>
      <c r="E10809" s="96">
        <v>20000</v>
      </c>
      <c r="G10809" s="95" t="s">
        <v>345</v>
      </c>
    </row>
    <row r="10810" spans="1:7">
      <c r="A10810" s="95" t="s">
        <v>2663</v>
      </c>
      <c r="D10810" s="95" t="s">
        <v>415</v>
      </c>
      <c r="E10810" s="96">
        <v>54000</v>
      </c>
      <c r="G10810" s="95" t="s">
        <v>345</v>
      </c>
    </row>
    <row r="10811" spans="1:7">
      <c r="A10811" s="95" t="s">
        <v>2665</v>
      </c>
      <c r="D10811" s="95" t="s">
        <v>400</v>
      </c>
      <c r="E10811" s="96">
        <v>28900</v>
      </c>
      <c r="G10811" s="95" t="s">
        <v>345</v>
      </c>
    </row>
    <row r="10812" spans="1:7">
      <c r="A10812" s="95" t="s">
        <v>2665</v>
      </c>
      <c r="D10812" s="95" t="s">
        <v>400</v>
      </c>
      <c r="E10812" s="96">
        <v>62200</v>
      </c>
      <c r="G10812" s="95" t="s">
        <v>345</v>
      </c>
    </row>
    <row r="10813" spans="1:7">
      <c r="A10813" s="95" t="s">
        <v>2665</v>
      </c>
      <c r="D10813" s="95" t="s">
        <v>400</v>
      </c>
      <c r="E10813" s="96">
        <v>40000</v>
      </c>
      <c r="G10813" s="95" t="s">
        <v>345</v>
      </c>
    </row>
    <row r="10814" spans="1:7">
      <c r="A10814" s="95" t="s">
        <v>2665</v>
      </c>
      <c r="D10814" s="95" t="s">
        <v>400</v>
      </c>
      <c r="E10814" s="96">
        <v>34000</v>
      </c>
      <c r="G10814" s="95" t="s">
        <v>345</v>
      </c>
    </row>
    <row r="10815" spans="1:7">
      <c r="A10815" s="95" t="s">
        <v>2665</v>
      </c>
      <c r="D10815" s="95" t="s">
        <v>400</v>
      </c>
      <c r="E10815" s="96">
        <v>26000</v>
      </c>
      <c r="G10815" s="95" t="s">
        <v>345</v>
      </c>
    </row>
    <row r="10816" spans="1:7">
      <c r="A10816" s="95" t="s">
        <v>2665</v>
      </c>
      <c r="D10816" s="95" t="s">
        <v>400</v>
      </c>
      <c r="E10816" s="96">
        <v>36000</v>
      </c>
      <c r="G10816" s="95" t="s">
        <v>345</v>
      </c>
    </row>
    <row r="10817" spans="1:7">
      <c r="A10817" s="95" t="s">
        <v>2665</v>
      </c>
      <c r="D10817" s="95" t="s">
        <v>400</v>
      </c>
      <c r="E10817" s="96">
        <v>26500</v>
      </c>
      <c r="G10817" s="95" t="s">
        <v>345</v>
      </c>
    </row>
    <row r="10818" spans="1:7">
      <c r="A10818" s="95" t="s">
        <v>2665</v>
      </c>
      <c r="D10818" s="95" t="s">
        <v>400</v>
      </c>
      <c r="E10818" s="96">
        <v>32000</v>
      </c>
      <c r="G10818" s="95" t="s">
        <v>345</v>
      </c>
    </row>
    <row r="10819" spans="1:7">
      <c r="A10819" s="95" t="s">
        <v>2666</v>
      </c>
      <c r="D10819" s="95" t="s">
        <v>415</v>
      </c>
      <c r="E10819" s="96">
        <v>21800</v>
      </c>
      <c r="G10819" s="95" t="s">
        <v>345</v>
      </c>
    </row>
    <row r="10820" spans="1:7">
      <c r="A10820" s="95" t="s">
        <v>2666</v>
      </c>
      <c r="D10820" s="95" t="s">
        <v>415</v>
      </c>
      <c r="E10820" s="96">
        <v>38200</v>
      </c>
      <c r="G10820" s="96">
        <v>25986510</v>
      </c>
    </row>
    <row r="10821" spans="1:7">
      <c r="A10821" s="95" t="s">
        <v>2670</v>
      </c>
      <c r="D10821" s="95" t="s">
        <v>9315</v>
      </c>
      <c r="E10821" s="96">
        <v>13000</v>
      </c>
      <c r="G10821" s="95" t="s">
        <v>345</v>
      </c>
    </row>
    <row r="10822" spans="1:7">
      <c r="A10822" s="95" t="s">
        <v>2671</v>
      </c>
      <c r="D10822" s="95" t="s">
        <v>400</v>
      </c>
      <c r="E10822" s="96">
        <v>27000</v>
      </c>
      <c r="G10822" s="95" t="s">
        <v>345</v>
      </c>
    </row>
    <row r="10823" spans="1:7">
      <c r="A10823" s="95" t="s">
        <v>2671</v>
      </c>
      <c r="D10823" s="95" t="s">
        <v>400</v>
      </c>
      <c r="E10823" s="96">
        <v>67000</v>
      </c>
      <c r="G10823" s="95" t="s">
        <v>345</v>
      </c>
    </row>
    <row r="10824" spans="1:7">
      <c r="A10824" s="95" t="s">
        <v>2671</v>
      </c>
      <c r="D10824" s="95" t="s">
        <v>400</v>
      </c>
      <c r="E10824" s="96">
        <v>42000</v>
      </c>
      <c r="G10824" s="95" t="s">
        <v>345</v>
      </c>
    </row>
    <row r="10825" spans="1:7">
      <c r="A10825" s="95" t="s">
        <v>2671</v>
      </c>
      <c r="D10825" s="95" t="s">
        <v>400</v>
      </c>
      <c r="E10825" s="96">
        <v>34000</v>
      </c>
      <c r="G10825" s="95" t="s">
        <v>345</v>
      </c>
    </row>
    <row r="10826" spans="1:7">
      <c r="A10826" s="95" t="s">
        <v>2671</v>
      </c>
      <c r="D10826" s="95" t="s">
        <v>400</v>
      </c>
      <c r="E10826" s="96">
        <v>22000</v>
      </c>
      <c r="G10826" s="95" t="s">
        <v>345</v>
      </c>
    </row>
    <row r="10827" spans="1:7">
      <c r="A10827" s="95" t="s">
        <v>2671</v>
      </c>
      <c r="D10827" s="95" t="s">
        <v>400</v>
      </c>
      <c r="E10827" s="96">
        <v>28000</v>
      </c>
      <c r="G10827" s="95" t="s">
        <v>345</v>
      </c>
    </row>
    <row r="10828" spans="1:7">
      <c r="A10828" s="95" t="s">
        <v>2671</v>
      </c>
      <c r="D10828" s="95" t="s">
        <v>400</v>
      </c>
      <c r="E10828" s="96">
        <v>30000</v>
      </c>
      <c r="G10828" s="95" t="s">
        <v>345</v>
      </c>
    </row>
    <row r="10829" spans="1:7">
      <c r="A10829" s="95" t="s">
        <v>2671</v>
      </c>
      <c r="D10829" s="95" t="s">
        <v>400</v>
      </c>
      <c r="E10829" s="96">
        <v>48000</v>
      </c>
      <c r="G10829" s="95" t="s">
        <v>345</v>
      </c>
    </row>
    <row r="10830" spans="1:7">
      <c r="A10830" s="95" t="s">
        <v>2672</v>
      </c>
      <c r="D10830" s="95" t="s">
        <v>415</v>
      </c>
      <c r="E10830" s="96">
        <v>30500</v>
      </c>
      <c r="G10830" s="95" t="s">
        <v>345</v>
      </c>
    </row>
    <row r="10831" spans="1:7">
      <c r="A10831" s="95" t="s">
        <v>2672</v>
      </c>
      <c r="D10831" s="95" t="s">
        <v>415</v>
      </c>
      <c r="E10831" s="96">
        <v>24000</v>
      </c>
      <c r="G10831" s="95" t="s">
        <v>345</v>
      </c>
    </row>
    <row r="10832" spans="1:7">
      <c r="A10832" s="95" t="s">
        <v>2673</v>
      </c>
      <c r="D10832" s="95" t="s">
        <v>1958</v>
      </c>
      <c r="E10832" s="96">
        <v>5000</v>
      </c>
      <c r="G10832" s="95" t="s">
        <v>345</v>
      </c>
    </row>
    <row r="10833" spans="1:7">
      <c r="A10833" s="95" t="s">
        <v>2674</v>
      </c>
      <c r="D10833" s="95" t="s">
        <v>1958</v>
      </c>
      <c r="E10833" s="96">
        <v>17000</v>
      </c>
      <c r="G10833" s="96">
        <v>26374010</v>
      </c>
    </row>
    <row r="10834" spans="1:7">
      <c r="A10834" s="95" t="s">
        <v>2677</v>
      </c>
      <c r="D10834" s="95" t="s">
        <v>9315</v>
      </c>
      <c r="E10834" s="96">
        <v>16000</v>
      </c>
      <c r="G10834" s="95" t="s">
        <v>345</v>
      </c>
    </row>
    <row r="10835" spans="1:7">
      <c r="A10835" s="95" t="s">
        <v>2678</v>
      </c>
      <c r="D10835" s="95" t="s">
        <v>400</v>
      </c>
      <c r="E10835" s="96">
        <v>25000</v>
      </c>
      <c r="G10835" s="95" t="s">
        <v>345</v>
      </c>
    </row>
    <row r="10836" spans="1:7">
      <c r="A10836" s="95" t="s">
        <v>2678</v>
      </c>
      <c r="D10836" s="95" t="s">
        <v>400</v>
      </c>
      <c r="E10836" s="96">
        <v>35400</v>
      </c>
      <c r="G10836" s="95" t="s">
        <v>345</v>
      </c>
    </row>
    <row r="10837" spans="1:7">
      <c r="A10837" s="95" t="s">
        <v>2678</v>
      </c>
      <c r="D10837" s="95" t="s">
        <v>400</v>
      </c>
      <c r="E10837" s="96">
        <v>39200</v>
      </c>
      <c r="G10837" s="95" t="s">
        <v>345</v>
      </c>
    </row>
    <row r="10838" spans="1:7">
      <c r="A10838" s="95" t="s">
        <v>2678</v>
      </c>
      <c r="D10838" s="95" t="s">
        <v>400</v>
      </c>
      <c r="E10838" s="96">
        <v>40000</v>
      </c>
      <c r="G10838" s="95" t="s">
        <v>345</v>
      </c>
    </row>
    <row r="10839" spans="1:7">
      <c r="A10839" s="95" t="s">
        <v>2678</v>
      </c>
      <c r="D10839" s="95" t="s">
        <v>400</v>
      </c>
      <c r="E10839" s="96">
        <v>24000</v>
      </c>
      <c r="G10839" s="95" t="s">
        <v>345</v>
      </c>
    </row>
    <row r="10840" spans="1:7">
      <c r="A10840" s="95" t="s">
        <v>2678</v>
      </c>
      <c r="D10840" s="95" t="s">
        <v>400</v>
      </c>
      <c r="E10840" s="96">
        <v>28000</v>
      </c>
      <c r="G10840" s="95" t="s">
        <v>345</v>
      </c>
    </row>
    <row r="10841" spans="1:7">
      <c r="A10841" s="95" t="s">
        <v>2678</v>
      </c>
      <c r="D10841" s="95" t="s">
        <v>400</v>
      </c>
      <c r="E10841" s="96">
        <v>32000</v>
      </c>
      <c r="G10841" s="95" t="s">
        <v>345</v>
      </c>
    </row>
    <row r="10842" spans="1:7">
      <c r="A10842" s="95" t="s">
        <v>2678</v>
      </c>
      <c r="D10842" s="95" t="s">
        <v>400</v>
      </c>
      <c r="E10842" s="96">
        <v>34000</v>
      </c>
      <c r="G10842" s="95" t="s">
        <v>345</v>
      </c>
    </row>
    <row r="10843" spans="1:7">
      <c r="A10843" s="95" t="s">
        <v>2678</v>
      </c>
      <c r="D10843" s="95" t="s">
        <v>400</v>
      </c>
      <c r="E10843" s="96">
        <v>21600</v>
      </c>
      <c r="G10843" s="95" t="s">
        <v>345</v>
      </c>
    </row>
    <row r="10844" spans="1:7">
      <c r="A10844" s="95" t="s">
        <v>2680</v>
      </c>
      <c r="D10844" s="95" t="s">
        <v>415</v>
      </c>
      <c r="E10844" s="96">
        <v>24000</v>
      </c>
      <c r="G10844" s="95" t="s">
        <v>345</v>
      </c>
    </row>
    <row r="10845" spans="1:7">
      <c r="A10845" s="95" t="s">
        <v>2680</v>
      </c>
      <c r="D10845" s="95" t="s">
        <v>415</v>
      </c>
      <c r="E10845" s="96">
        <v>24000</v>
      </c>
      <c r="G10845" s="95" t="s">
        <v>345</v>
      </c>
    </row>
    <row r="10846" spans="1:7">
      <c r="A10846" s="95" t="s">
        <v>2682</v>
      </c>
      <c r="D10846" s="95" t="s">
        <v>1958</v>
      </c>
      <c r="E10846" s="96">
        <v>1500</v>
      </c>
      <c r="G10846" s="95" t="s">
        <v>345</v>
      </c>
    </row>
    <row r="10847" spans="1:7">
      <c r="A10847" s="95" t="s">
        <v>2683</v>
      </c>
      <c r="D10847" s="95" t="s">
        <v>1958</v>
      </c>
      <c r="E10847" s="96">
        <v>1500</v>
      </c>
      <c r="G10847" s="95" t="s">
        <v>345</v>
      </c>
    </row>
    <row r="10848" spans="1:7">
      <c r="A10848" s="95" t="s">
        <v>2683</v>
      </c>
      <c r="D10848" s="95" t="s">
        <v>1958</v>
      </c>
      <c r="E10848" s="96">
        <v>10600</v>
      </c>
      <c r="G10848" s="96">
        <v>26730810</v>
      </c>
    </row>
    <row r="10849" spans="1:7">
      <c r="A10849" s="95" t="s">
        <v>2685</v>
      </c>
      <c r="D10849" s="95" t="s">
        <v>9315</v>
      </c>
      <c r="E10849" s="96">
        <v>14400</v>
      </c>
      <c r="G10849" s="95" t="s">
        <v>345</v>
      </c>
    </row>
    <row r="10850" spans="1:7">
      <c r="A10850" s="95" t="s">
        <v>2686</v>
      </c>
      <c r="D10850" s="95" t="s">
        <v>400</v>
      </c>
      <c r="E10850" s="96">
        <v>30000</v>
      </c>
      <c r="G10850" s="95" t="s">
        <v>345</v>
      </c>
    </row>
    <row r="10851" spans="1:7">
      <c r="A10851" s="95" t="s">
        <v>2686</v>
      </c>
      <c r="D10851" s="95" t="s">
        <v>400</v>
      </c>
      <c r="E10851" s="96">
        <v>77000</v>
      </c>
      <c r="G10851" s="95" t="s">
        <v>345</v>
      </c>
    </row>
    <row r="10852" spans="1:7">
      <c r="A10852" s="95" t="s">
        <v>2686</v>
      </c>
      <c r="D10852" s="95" t="s">
        <v>400</v>
      </c>
      <c r="E10852" s="96">
        <v>34000</v>
      </c>
      <c r="G10852" s="95" t="s">
        <v>345</v>
      </c>
    </row>
    <row r="10853" spans="1:7">
      <c r="A10853" s="95" t="s">
        <v>2686</v>
      </c>
      <c r="D10853" s="95" t="s">
        <v>400</v>
      </c>
      <c r="E10853" s="96">
        <v>29000</v>
      </c>
      <c r="G10853" s="95" t="s">
        <v>345</v>
      </c>
    </row>
    <row r="10854" spans="1:7">
      <c r="A10854" s="95" t="s">
        <v>2686</v>
      </c>
      <c r="D10854" s="95" t="s">
        <v>400</v>
      </c>
      <c r="E10854" s="96">
        <v>21500</v>
      </c>
      <c r="G10854" s="95" t="s">
        <v>345</v>
      </c>
    </row>
    <row r="10855" spans="1:7">
      <c r="A10855" s="95" t="s">
        <v>2686</v>
      </c>
      <c r="D10855" s="95" t="s">
        <v>400</v>
      </c>
      <c r="E10855" s="96">
        <v>24000</v>
      </c>
      <c r="G10855" s="95" t="s">
        <v>345</v>
      </c>
    </row>
    <row r="10856" spans="1:7">
      <c r="A10856" s="95" t="s">
        <v>2686</v>
      </c>
      <c r="D10856" s="95" t="s">
        <v>400</v>
      </c>
      <c r="E10856" s="96">
        <v>35500</v>
      </c>
      <c r="G10856" s="95" t="s">
        <v>345</v>
      </c>
    </row>
    <row r="10857" spans="1:7">
      <c r="A10857" s="95" t="s">
        <v>2686</v>
      </c>
      <c r="D10857" s="95" t="s">
        <v>400</v>
      </c>
      <c r="E10857" s="96">
        <v>40600</v>
      </c>
      <c r="G10857" s="95" t="s">
        <v>345</v>
      </c>
    </row>
    <row r="10858" spans="1:7">
      <c r="A10858" s="95" t="s">
        <v>2686</v>
      </c>
      <c r="D10858" s="95" t="s">
        <v>400</v>
      </c>
      <c r="E10858" s="96">
        <v>84300</v>
      </c>
      <c r="G10858" s="95" t="s">
        <v>345</v>
      </c>
    </row>
    <row r="10859" spans="1:7">
      <c r="A10859" s="95" t="s">
        <v>2687</v>
      </c>
      <c r="D10859" s="95" t="s">
        <v>415</v>
      </c>
      <c r="E10859" s="96">
        <v>48800</v>
      </c>
      <c r="G10859" s="95" t="s">
        <v>345</v>
      </c>
    </row>
    <row r="10860" spans="1:7">
      <c r="A10860" s="95" t="s">
        <v>2689</v>
      </c>
      <c r="D10860" s="95" t="s">
        <v>415</v>
      </c>
      <c r="E10860" s="96">
        <v>7200</v>
      </c>
      <c r="G10860" s="95" t="s">
        <v>345</v>
      </c>
    </row>
    <row r="10861" spans="1:7">
      <c r="A10861" s="95" t="s">
        <v>2690</v>
      </c>
      <c r="D10861" s="95" t="s">
        <v>400</v>
      </c>
      <c r="E10861" s="96">
        <v>32300</v>
      </c>
      <c r="G10861" s="95" t="s">
        <v>345</v>
      </c>
    </row>
    <row r="10862" spans="1:7">
      <c r="A10862" s="95" t="s">
        <v>2692</v>
      </c>
      <c r="D10862" s="95" t="s">
        <v>1958</v>
      </c>
      <c r="E10862" s="96">
        <v>25800</v>
      </c>
      <c r="G10862" s="96">
        <v>27235210</v>
      </c>
    </row>
    <row r="10863" spans="1:7">
      <c r="A10863" s="95" t="s">
        <v>2695</v>
      </c>
      <c r="D10863" s="95" t="s">
        <v>1958</v>
      </c>
      <c r="E10863" s="96">
        <v>1800</v>
      </c>
      <c r="G10863" s="96">
        <v>27237010</v>
      </c>
    </row>
    <row r="10864" spans="1:7">
      <c r="A10864" s="95" t="s">
        <v>2698</v>
      </c>
      <c r="D10864" s="95" t="s">
        <v>415</v>
      </c>
      <c r="E10864" s="96">
        <v>6100</v>
      </c>
      <c r="G10864" s="95" t="s">
        <v>345</v>
      </c>
    </row>
    <row r="10865" spans="1:7">
      <c r="A10865" s="95" t="s">
        <v>2699</v>
      </c>
      <c r="D10865" s="95" t="s">
        <v>479</v>
      </c>
      <c r="E10865" s="96">
        <v>30000</v>
      </c>
      <c r="G10865" s="95" t="s">
        <v>345</v>
      </c>
    </row>
    <row r="10866" spans="1:7">
      <c r="A10866" s="95" t="s">
        <v>2699</v>
      </c>
      <c r="D10866" s="95" t="s">
        <v>479</v>
      </c>
      <c r="E10866" s="96">
        <v>26000</v>
      </c>
      <c r="G10866" s="95" t="s">
        <v>345</v>
      </c>
    </row>
    <row r="10867" spans="1:7">
      <c r="A10867" s="95" t="s">
        <v>2699</v>
      </c>
      <c r="D10867" s="95" t="s">
        <v>479</v>
      </c>
      <c r="E10867" s="96">
        <v>22000</v>
      </c>
      <c r="G10867" s="95" t="s">
        <v>345</v>
      </c>
    </row>
    <row r="10868" spans="1:7">
      <c r="A10868" s="95" t="s">
        <v>2699</v>
      </c>
      <c r="D10868" s="95" t="s">
        <v>479</v>
      </c>
      <c r="E10868" s="96">
        <v>19000</v>
      </c>
      <c r="G10868" s="95" t="s">
        <v>345</v>
      </c>
    </row>
    <row r="10869" spans="1:7">
      <c r="A10869" s="95" t="s">
        <v>2700</v>
      </c>
      <c r="D10869" s="95" t="s">
        <v>400</v>
      </c>
      <c r="E10869" s="96">
        <v>21000</v>
      </c>
      <c r="G10869" s="95" t="s">
        <v>345</v>
      </c>
    </row>
    <row r="10870" spans="1:7">
      <c r="A10870" s="95" t="s">
        <v>2700</v>
      </c>
      <c r="D10870" s="95" t="s">
        <v>400</v>
      </c>
      <c r="E10870" s="96">
        <v>56500</v>
      </c>
      <c r="G10870" s="95" t="s">
        <v>345</v>
      </c>
    </row>
    <row r="10871" spans="1:7">
      <c r="A10871" s="95" t="s">
        <v>2700</v>
      </c>
      <c r="D10871" s="95" t="s">
        <v>400</v>
      </c>
      <c r="E10871" s="96">
        <v>36000</v>
      </c>
      <c r="G10871" s="95" t="s">
        <v>345</v>
      </c>
    </row>
    <row r="10872" spans="1:7">
      <c r="A10872" s="95" t="s">
        <v>2700</v>
      </c>
      <c r="D10872" s="95" t="s">
        <v>400</v>
      </c>
      <c r="E10872" s="96">
        <v>36000</v>
      </c>
      <c r="G10872" s="95" t="s">
        <v>345</v>
      </c>
    </row>
    <row r="10873" spans="1:7">
      <c r="A10873" s="95" t="s">
        <v>2700</v>
      </c>
      <c r="D10873" s="95" t="s">
        <v>400</v>
      </c>
      <c r="E10873" s="96">
        <v>34000</v>
      </c>
      <c r="G10873" s="95" t="s">
        <v>345</v>
      </c>
    </row>
    <row r="10874" spans="1:7">
      <c r="A10874" s="95" t="s">
        <v>2700</v>
      </c>
      <c r="D10874" s="95" t="s">
        <v>400</v>
      </c>
      <c r="E10874" s="96">
        <v>29500</v>
      </c>
      <c r="G10874" s="95" t="s">
        <v>345</v>
      </c>
    </row>
    <row r="10875" spans="1:7">
      <c r="A10875" s="95" t="s">
        <v>2700</v>
      </c>
      <c r="D10875" s="95" t="s">
        <v>400</v>
      </c>
      <c r="E10875" s="96">
        <v>41000</v>
      </c>
      <c r="G10875" s="95" t="s">
        <v>345</v>
      </c>
    </row>
    <row r="10876" spans="1:7">
      <c r="A10876" s="95" t="s">
        <v>2700</v>
      </c>
      <c r="D10876" s="95" t="s">
        <v>400</v>
      </c>
      <c r="E10876" s="96">
        <v>24000</v>
      </c>
      <c r="G10876" s="95" t="s">
        <v>345</v>
      </c>
    </row>
    <row r="10877" spans="1:7">
      <c r="A10877" s="95" t="s">
        <v>2701</v>
      </c>
      <c r="D10877" s="95" t="s">
        <v>9315</v>
      </c>
      <c r="E10877" s="96">
        <v>7000</v>
      </c>
      <c r="G10877" s="95" t="s">
        <v>345</v>
      </c>
    </row>
    <row r="10878" spans="1:7">
      <c r="A10878" s="95" t="s">
        <v>2702</v>
      </c>
      <c r="D10878" s="95" t="s">
        <v>9315</v>
      </c>
      <c r="E10878" s="96">
        <v>15000</v>
      </c>
      <c r="G10878" s="95" t="s">
        <v>345</v>
      </c>
    </row>
    <row r="10879" spans="1:7">
      <c r="A10879" s="95" t="s">
        <v>2703</v>
      </c>
      <c r="D10879" s="95" t="s">
        <v>415</v>
      </c>
      <c r="E10879" s="96">
        <v>44500</v>
      </c>
      <c r="G10879" s="96">
        <v>27684610</v>
      </c>
    </row>
    <row r="10880" spans="1:7">
      <c r="A10880" s="95" t="s">
        <v>2706</v>
      </c>
      <c r="D10880" s="95" t="s">
        <v>400</v>
      </c>
      <c r="E10880" s="96">
        <v>28600</v>
      </c>
      <c r="G10880" s="95" t="s">
        <v>345</v>
      </c>
    </row>
    <row r="10881" spans="1:7">
      <c r="A10881" s="95" t="s">
        <v>2706</v>
      </c>
      <c r="D10881" s="95" t="s">
        <v>400</v>
      </c>
      <c r="E10881" s="96">
        <v>70000</v>
      </c>
      <c r="G10881" s="95" t="s">
        <v>345</v>
      </c>
    </row>
    <row r="10882" spans="1:7">
      <c r="A10882" s="95" t="s">
        <v>2706</v>
      </c>
      <c r="D10882" s="95" t="s">
        <v>400</v>
      </c>
      <c r="E10882" s="96">
        <v>39000</v>
      </c>
      <c r="G10882" s="95" t="s">
        <v>345</v>
      </c>
    </row>
    <row r="10883" spans="1:7">
      <c r="A10883" s="95" t="s">
        <v>2706</v>
      </c>
      <c r="D10883" s="95" t="s">
        <v>400</v>
      </c>
      <c r="E10883" s="96">
        <v>27000</v>
      </c>
      <c r="G10883" s="95" t="s">
        <v>345</v>
      </c>
    </row>
    <row r="10884" spans="1:7">
      <c r="A10884" s="95" t="s">
        <v>2706</v>
      </c>
      <c r="D10884" s="95" t="s">
        <v>400</v>
      </c>
      <c r="E10884" s="96">
        <v>34000</v>
      </c>
      <c r="G10884" s="95" t="s">
        <v>345</v>
      </c>
    </row>
    <row r="10885" spans="1:7">
      <c r="A10885" s="95" t="s">
        <v>2706</v>
      </c>
      <c r="D10885" s="95" t="s">
        <v>400</v>
      </c>
      <c r="E10885" s="96">
        <v>32000</v>
      </c>
      <c r="G10885" s="95" t="s">
        <v>345</v>
      </c>
    </row>
    <row r="10886" spans="1:7">
      <c r="A10886" s="95" t="s">
        <v>2706</v>
      </c>
      <c r="D10886" s="95" t="s">
        <v>400</v>
      </c>
      <c r="E10886" s="96">
        <v>24000</v>
      </c>
      <c r="G10886" s="95" t="s">
        <v>345</v>
      </c>
    </row>
    <row r="10887" spans="1:7">
      <c r="A10887" s="95" t="s">
        <v>2706</v>
      </c>
      <c r="D10887" s="95" t="s">
        <v>400</v>
      </c>
      <c r="E10887" s="96">
        <v>19500</v>
      </c>
      <c r="G10887" s="95" t="s">
        <v>345</v>
      </c>
    </row>
    <row r="10888" spans="1:7">
      <c r="A10888" s="95" t="s">
        <v>2707</v>
      </c>
      <c r="D10888" s="95" t="s">
        <v>415</v>
      </c>
      <c r="E10888" s="96">
        <v>39700</v>
      </c>
      <c r="G10888" s="95" t="s">
        <v>345</v>
      </c>
    </row>
    <row r="10889" spans="1:7">
      <c r="A10889" s="95" t="s">
        <v>2707</v>
      </c>
      <c r="D10889" s="95" t="s">
        <v>415</v>
      </c>
      <c r="E10889" s="96">
        <v>27300</v>
      </c>
      <c r="G10889" s="95" t="s">
        <v>345</v>
      </c>
    </row>
    <row r="10890" spans="1:7">
      <c r="A10890" s="95" t="s">
        <v>2710</v>
      </c>
      <c r="D10890" s="95" t="s">
        <v>1958</v>
      </c>
      <c r="E10890" s="96">
        <v>1500</v>
      </c>
      <c r="G10890" s="95" t="s">
        <v>345</v>
      </c>
    </row>
    <row r="10891" spans="1:7">
      <c r="A10891" s="95" t="s">
        <v>2710</v>
      </c>
      <c r="D10891" s="95" t="s">
        <v>1958</v>
      </c>
      <c r="E10891" s="96">
        <v>3420</v>
      </c>
      <c r="G10891" s="95" t="s">
        <v>345</v>
      </c>
    </row>
    <row r="10892" spans="1:7">
      <c r="A10892" s="95" t="s">
        <v>2711</v>
      </c>
      <c r="D10892" s="95" t="s">
        <v>1958</v>
      </c>
      <c r="E10892" s="96">
        <v>8000</v>
      </c>
      <c r="G10892" s="95" t="s">
        <v>345</v>
      </c>
    </row>
    <row r="10893" spans="1:7">
      <c r="A10893" s="95" t="s">
        <v>2711</v>
      </c>
      <c r="D10893" s="95" t="s">
        <v>1958</v>
      </c>
      <c r="E10893" s="96">
        <v>3000</v>
      </c>
      <c r="G10893" s="95" t="s">
        <v>345</v>
      </c>
    </row>
    <row r="10894" spans="1:7">
      <c r="A10894" s="95" t="s">
        <v>371</v>
      </c>
      <c r="D10894" s="95" t="s">
        <v>9315</v>
      </c>
      <c r="E10894" s="96">
        <v>18000</v>
      </c>
      <c r="G10894" s="96">
        <v>28059630</v>
      </c>
    </row>
    <row r="10895" spans="1:7">
      <c r="A10895" s="95" t="s">
        <v>2713</v>
      </c>
      <c r="D10895" s="95" t="s">
        <v>400</v>
      </c>
      <c r="E10895" s="96">
        <v>20000</v>
      </c>
      <c r="G10895" s="95" t="s">
        <v>345</v>
      </c>
    </row>
    <row r="10896" spans="1:7">
      <c r="A10896" s="95" t="s">
        <v>2713</v>
      </c>
      <c r="D10896" s="95" t="s">
        <v>400</v>
      </c>
      <c r="E10896" s="96">
        <v>55500</v>
      </c>
      <c r="G10896" s="95" t="s">
        <v>345</v>
      </c>
    </row>
    <row r="10897" spans="1:7">
      <c r="A10897" s="95" t="s">
        <v>2713</v>
      </c>
      <c r="D10897" s="95" t="s">
        <v>400</v>
      </c>
      <c r="E10897" s="96">
        <v>41000</v>
      </c>
      <c r="G10897" s="95" t="s">
        <v>345</v>
      </c>
    </row>
    <row r="10898" spans="1:7">
      <c r="A10898" s="95" t="s">
        <v>2713</v>
      </c>
      <c r="D10898" s="95" t="s">
        <v>400</v>
      </c>
      <c r="E10898" s="96">
        <v>32000</v>
      </c>
      <c r="G10898" s="95" t="s">
        <v>345</v>
      </c>
    </row>
    <row r="10899" spans="1:7">
      <c r="A10899" s="95" t="s">
        <v>2713</v>
      </c>
      <c r="D10899" s="95" t="s">
        <v>400</v>
      </c>
      <c r="E10899" s="96">
        <v>33500</v>
      </c>
      <c r="G10899" s="95" t="s">
        <v>345</v>
      </c>
    </row>
    <row r="10900" spans="1:7">
      <c r="A10900" s="95" t="s">
        <v>2713</v>
      </c>
      <c r="D10900" s="95" t="s">
        <v>400</v>
      </c>
      <c r="E10900" s="96">
        <v>34000</v>
      </c>
      <c r="G10900" s="95" t="s">
        <v>345</v>
      </c>
    </row>
    <row r="10901" spans="1:7">
      <c r="A10901" s="95" t="s">
        <v>2713</v>
      </c>
      <c r="D10901" s="95" t="s">
        <v>400</v>
      </c>
      <c r="E10901" s="96">
        <v>19000</v>
      </c>
      <c r="G10901" s="95" t="s">
        <v>345</v>
      </c>
    </row>
    <row r="10902" spans="1:7">
      <c r="A10902" s="95" t="s">
        <v>2713</v>
      </c>
      <c r="D10902" s="95" t="s">
        <v>400</v>
      </c>
      <c r="E10902" s="96">
        <v>28000</v>
      </c>
      <c r="G10902" s="95" t="s">
        <v>345</v>
      </c>
    </row>
    <row r="10903" spans="1:7">
      <c r="A10903" s="95" t="s">
        <v>2714</v>
      </c>
      <c r="D10903" s="95" t="s">
        <v>9315</v>
      </c>
      <c r="E10903" s="96">
        <v>14000</v>
      </c>
      <c r="G10903" s="95" t="s">
        <v>345</v>
      </c>
    </row>
    <row r="10904" spans="1:7">
      <c r="A10904" s="95" t="s">
        <v>2715</v>
      </c>
      <c r="D10904" s="95" t="s">
        <v>479</v>
      </c>
      <c r="E10904" s="96">
        <v>13000</v>
      </c>
      <c r="G10904" s="95" t="s">
        <v>345</v>
      </c>
    </row>
    <row r="10905" spans="1:7">
      <c r="A10905" s="95" t="s">
        <v>2715</v>
      </c>
      <c r="D10905" s="95" t="s">
        <v>479</v>
      </c>
      <c r="E10905" s="96">
        <v>28500</v>
      </c>
      <c r="G10905" s="95" t="s">
        <v>345</v>
      </c>
    </row>
    <row r="10906" spans="1:7">
      <c r="A10906" s="95" t="s">
        <v>2715</v>
      </c>
      <c r="D10906" s="95" t="s">
        <v>479</v>
      </c>
      <c r="E10906" s="96">
        <v>16000</v>
      </c>
      <c r="G10906" s="95" t="s">
        <v>345</v>
      </c>
    </row>
    <row r="10907" spans="1:7">
      <c r="A10907" s="95" t="s">
        <v>2715</v>
      </c>
      <c r="D10907" s="95" t="s">
        <v>479</v>
      </c>
      <c r="E10907" s="96">
        <v>9000</v>
      </c>
      <c r="G10907" s="95" t="s">
        <v>345</v>
      </c>
    </row>
    <row r="10908" spans="1:7">
      <c r="A10908" s="95" t="s">
        <v>2716</v>
      </c>
      <c r="D10908" s="95" t="s">
        <v>415</v>
      </c>
      <c r="E10908" s="96">
        <v>7500</v>
      </c>
      <c r="G10908" s="95" t="s">
        <v>345</v>
      </c>
    </row>
    <row r="10909" spans="1:7">
      <c r="A10909" s="95" t="s">
        <v>2720</v>
      </c>
      <c r="D10909" s="95" t="s">
        <v>415</v>
      </c>
      <c r="E10909" s="96">
        <v>28000</v>
      </c>
      <c r="G10909" s="95" t="s">
        <v>345</v>
      </c>
    </row>
    <row r="10910" spans="1:7">
      <c r="A10910" s="95" t="s">
        <v>2722</v>
      </c>
      <c r="D10910" s="95" t="s">
        <v>415</v>
      </c>
      <c r="E10910" s="96">
        <v>10000</v>
      </c>
      <c r="G10910" s="96">
        <v>28448630</v>
      </c>
    </row>
    <row r="10911" spans="1:7">
      <c r="A10911" s="95" t="s">
        <v>2725</v>
      </c>
      <c r="D10911" s="95" t="s">
        <v>400</v>
      </c>
      <c r="E10911" s="96">
        <v>24000</v>
      </c>
      <c r="G10911" s="95" t="s">
        <v>345</v>
      </c>
    </row>
    <row r="10912" spans="1:7">
      <c r="A10912" s="95" t="s">
        <v>2725</v>
      </c>
      <c r="D10912" s="95" t="s">
        <v>400</v>
      </c>
      <c r="E10912" s="96">
        <v>58000</v>
      </c>
      <c r="G10912" s="95" t="s">
        <v>345</v>
      </c>
    </row>
    <row r="10913" spans="1:7">
      <c r="A10913" s="95" t="s">
        <v>2725</v>
      </c>
      <c r="D10913" s="95" t="s">
        <v>400</v>
      </c>
      <c r="E10913" s="96">
        <v>36000</v>
      </c>
      <c r="G10913" s="95" t="s">
        <v>345</v>
      </c>
    </row>
    <row r="10914" spans="1:7">
      <c r="A10914" s="95" t="s">
        <v>2725</v>
      </c>
      <c r="D10914" s="95" t="s">
        <v>400</v>
      </c>
      <c r="E10914" s="96">
        <v>27000</v>
      </c>
      <c r="G10914" s="95" t="s">
        <v>345</v>
      </c>
    </row>
    <row r="10915" spans="1:7">
      <c r="A10915" s="95" t="s">
        <v>2725</v>
      </c>
      <c r="D10915" s="95" t="s">
        <v>400</v>
      </c>
      <c r="E10915" s="96">
        <v>36000</v>
      </c>
      <c r="G10915" s="95" t="s">
        <v>345</v>
      </c>
    </row>
    <row r="10916" spans="1:7">
      <c r="A10916" s="95" t="s">
        <v>2725</v>
      </c>
      <c r="D10916" s="95" t="s">
        <v>400</v>
      </c>
      <c r="E10916" s="96">
        <v>29000</v>
      </c>
      <c r="G10916" s="95" t="s">
        <v>345</v>
      </c>
    </row>
    <row r="10917" spans="1:7">
      <c r="A10917" s="95" t="s">
        <v>2725</v>
      </c>
      <c r="D10917" s="95" t="s">
        <v>400</v>
      </c>
      <c r="E10917" s="96">
        <v>40000</v>
      </c>
      <c r="G10917" s="95" t="s">
        <v>345</v>
      </c>
    </row>
    <row r="10918" spans="1:7">
      <c r="A10918" s="95" t="s">
        <v>2725</v>
      </c>
      <c r="D10918" s="95" t="s">
        <v>400</v>
      </c>
      <c r="E10918" s="96">
        <v>31200</v>
      </c>
      <c r="G10918" s="95" t="s">
        <v>345</v>
      </c>
    </row>
    <row r="10919" spans="1:7">
      <c r="A10919" s="95" t="s">
        <v>2726</v>
      </c>
      <c r="D10919" s="95" t="s">
        <v>9315</v>
      </c>
      <c r="E10919" s="96">
        <v>16000</v>
      </c>
      <c r="G10919" s="95" t="s">
        <v>345</v>
      </c>
    </row>
    <row r="10920" spans="1:7">
      <c r="A10920" s="95" t="s">
        <v>2727</v>
      </c>
      <c r="D10920" s="95" t="s">
        <v>415</v>
      </c>
      <c r="E10920" s="96">
        <v>11500</v>
      </c>
      <c r="G10920" s="95" t="s">
        <v>345</v>
      </c>
    </row>
    <row r="10921" spans="1:7">
      <c r="A10921" s="95" t="s">
        <v>2729</v>
      </c>
      <c r="D10921" s="95" t="s">
        <v>415</v>
      </c>
      <c r="E10921" s="96">
        <v>47800</v>
      </c>
      <c r="G10921" s="95" t="s">
        <v>345</v>
      </c>
    </row>
    <row r="10922" spans="1:7">
      <c r="A10922" s="95" t="s">
        <v>2732</v>
      </c>
      <c r="D10922" s="95" t="s">
        <v>1958</v>
      </c>
      <c r="E10922" s="96">
        <v>17000</v>
      </c>
      <c r="G10922" s="96">
        <v>28822130</v>
      </c>
    </row>
    <row r="10923" spans="1:7">
      <c r="A10923" s="95" t="s">
        <v>2734</v>
      </c>
      <c r="D10923" s="95" t="s">
        <v>400</v>
      </c>
      <c r="E10923" s="96">
        <v>39500</v>
      </c>
      <c r="G10923" s="95" t="s">
        <v>345</v>
      </c>
    </row>
    <row r="10924" spans="1:7">
      <c r="A10924" s="95" t="s">
        <v>2734</v>
      </c>
      <c r="D10924" s="95" t="s">
        <v>400</v>
      </c>
      <c r="E10924" s="96">
        <v>61000</v>
      </c>
      <c r="G10924" s="95" t="s">
        <v>345</v>
      </c>
    </row>
    <row r="10925" spans="1:7">
      <c r="A10925" s="95" t="s">
        <v>2734</v>
      </c>
      <c r="D10925" s="95" t="s">
        <v>400</v>
      </c>
      <c r="E10925" s="96">
        <v>44000</v>
      </c>
      <c r="G10925" s="95" t="s">
        <v>345</v>
      </c>
    </row>
    <row r="10926" spans="1:7">
      <c r="A10926" s="95" t="s">
        <v>2734</v>
      </c>
      <c r="D10926" s="95" t="s">
        <v>400</v>
      </c>
      <c r="E10926" s="96">
        <v>29300</v>
      </c>
      <c r="G10926" s="95" t="s">
        <v>345</v>
      </c>
    </row>
    <row r="10927" spans="1:7">
      <c r="A10927" s="95" t="s">
        <v>2734</v>
      </c>
      <c r="D10927" s="95" t="s">
        <v>400</v>
      </c>
      <c r="E10927" s="96">
        <v>38000</v>
      </c>
      <c r="G10927" s="95" t="s">
        <v>345</v>
      </c>
    </row>
    <row r="10928" spans="1:7">
      <c r="A10928" s="95" t="s">
        <v>2734</v>
      </c>
      <c r="D10928" s="95" t="s">
        <v>400</v>
      </c>
      <c r="E10928" s="96">
        <v>30000</v>
      </c>
      <c r="G10928" s="95" t="s">
        <v>345</v>
      </c>
    </row>
    <row r="10929" spans="1:7">
      <c r="A10929" s="95" t="s">
        <v>2734</v>
      </c>
      <c r="D10929" s="95" t="s">
        <v>400</v>
      </c>
      <c r="E10929" s="96">
        <v>21000</v>
      </c>
      <c r="G10929" s="95" t="s">
        <v>345</v>
      </c>
    </row>
    <row r="10930" spans="1:7">
      <c r="A10930" s="95" t="s">
        <v>2735</v>
      </c>
      <c r="D10930" s="95" t="s">
        <v>415</v>
      </c>
      <c r="E10930" s="96">
        <v>7200</v>
      </c>
      <c r="G10930" s="95" t="s">
        <v>345</v>
      </c>
    </row>
    <row r="10931" spans="1:7">
      <c r="A10931" s="95" t="s">
        <v>2736</v>
      </c>
      <c r="D10931" s="95" t="s">
        <v>9315</v>
      </c>
      <c r="E10931" s="96">
        <v>16000</v>
      </c>
      <c r="G10931" s="95" t="s">
        <v>345</v>
      </c>
    </row>
    <row r="10932" spans="1:7">
      <c r="A10932" s="95" t="s">
        <v>2739</v>
      </c>
      <c r="D10932" s="95" t="s">
        <v>415</v>
      </c>
      <c r="E10932" s="96">
        <v>7600</v>
      </c>
      <c r="G10932" s="95" t="s">
        <v>345</v>
      </c>
    </row>
    <row r="10933" spans="1:7">
      <c r="A10933" s="95" t="s">
        <v>2739</v>
      </c>
      <c r="D10933" s="95" t="s">
        <v>415</v>
      </c>
      <c r="E10933" s="96">
        <v>34000</v>
      </c>
      <c r="G10933" s="95" t="s">
        <v>345</v>
      </c>
    </row>
    <row r="10934" spans="1:7">
      <c r="A10934" s="95" t="s">
        <v>2740</v>
      </c>
      <c r="D10934" s="95" t="s">
        <v>479</v>
      </c>
      <c r="E10934" s="96">
        <v>20000</v>
      </c>
      <c r="G10934" s="95" t="s">
        <v>345</v>
      </c>
    </row>
    <row r="10935" spans="1:7">
      <c r="A10935" s="95" t="s">
        <v>2740</v>
      </c>
      <c r="D10935" s="95" t="s">
        <v>479</v>
      </c>
      <c r="E10935" s="96">
        <v>17500</v>
      </c>
      <c r="G10935" s="95" t="s">
        <v>345</v>
      </c>
    </row>
    <row r="10936" spans="1:7">
      <c r="A10936" s="95" t="s">
        <v>2740</v>
      </c>
      <c r="D10936" s="95" t="s">
        <v>479</v>
      </c>
      <c r="E10936" s="96">
        <v>28000</v>
      </c>
      <c r="G10936" s="95" t="s">
        <v>345</v>
      </c>
    </row>
    <row r="10937" spans="1:7">
      <c r="A10937" s="95" t="s">
        <v>2747</v>
      </c>
      <c r="D10937" s="95" t="s">
        <v>415</v>
      </c>
      <c r="E10937" s="96">
        <v>9500</v>
      </c>
      <c r="G10937" s="95" t="s">
        <v>345</v>
      </c>
    </row>
    <row r="10938" spans="1:7">
      <c r="A10938" s="95" t="s">
        <v>2748</v>
      </c>
      <c r="D10938" s="95" t="s">
        <v>479</v>
      </c>
      <c r="E10938" s="96">
        <v>29000</v>
      </c>
      <c r="G10938" s="95" t="s">
        <v>345</v>
      </c>
    </row>
    <row r="10939" spans="1:7">
      <c r="A10939" s="95" t="s">
        <v>2748</v>
      </c>
      <c r="D10939" s="95" t="s">
        <v>479</v>
      </c>
      <c r="E10939" s="96">
        <v>41000</v>
      </c>
      <c r="G10939" s="96">
        <v>29294730</v>
      </c>
    </row>
    <row r="10940" spans="1:7">
      <c r="A10940" s="95" t="s">
        <v>2753</v>
      </c>
      <c r="D10940" s="95" t="s">
        <v>349</v>
      </c>
      <c r="E10940" s="96">
        <v>5001210</v>
      </c>
      <c r="G10940" s="95" t="s">
        <v>345</v>
      </c>
    </row>
    <row r="10941" spans="1:7">
      <c r="A10941" s="95" t="s">
        <v>2753</v>
      </c>
      <c r="D10941" s="95" t="s">
        <v>349</v>
      </c>
      <c r="E10941" s="96">
        <v>573950</v>
      </c>
      <c r="G10941" s="96">
        <v>34869890</v>
      </c>
    </row>
    <row r="10942" spans="1:7">
      <c r="A10942" s="95" t="s">
        <v>376</v>
      </c>
      <c r="D10942" s="95" t="s">
        <v>345</v>
      </c>
      <c r="E10942" s="96">
        <v>17912300</v>
      </c>
      <c r="G10942" s="95" t="s">
        <v>345</v>
      </c>
    </row>
    <row r="10943" spans="1:7">
      <c r="A10943" s="95" t="s">
        <v>2756</v>
      </c>
      <c r="D10943" s="95" t="s">
        <v>400</v>
      </c>
      <c r="E10943" s="96">
        <v>38000</v>
      </c>
      <c r="G10943" s="96">
        <v>34907890</v>
      </c>
    </row>
    <row r="10944" spans="1:7">
      <c r="A10944" s="95" t="s">
        <v>2759</v>
      </c>
      <c r="D10944" s="95" t="s">
        <v>9315</v>
      </c>
      <c r="E10944" s="96">
        <v>15000</v>
      </c>
      <c r="G10944" s="95" t="s">
        <v>345</v>
      </c>
    </row>
    <row r="10945" spans="1:7">
      <c r="A10945" s="95" t="s">
        <v>2760</v>
      </c>
      <c r="D10945" s="95" t="s">
        <v>400</v>
      </c>
      <c r="E10945" s="96">
        <v>24000</v>
      </c>
      <c r="G10945" s="95" t="s">
        <v>345</v>
      </c>
    </row>
    <row r="10946" spans="1:7">
      <c r="A10946" s="95" t="s">
        <v>2760</v>
      </c>
      <c r="D10946" s="95" t="s">
        <v>400</v>
      </c>
      <c r="E10946" s="96">
        <v>82000</v>
      </c>
      <c r="G10946" s="95" t="s">
        <v>345</v>
      </c>
    </row>
    <row r="10947" spans="1:7">
      <c r="A10947" s="95" t="s">
        <v>2760</v>
      </c>
      <c r="D10947" s="95" t="s">
        <v>400</v>
      </c>
      <c r="E10947" s="96">
        <v>16500</v>
      </c>
      <c r="G10947" s="95" t="s">
        <v>345</v>
      </c>
    </row>
    <row r="10948" spans="1:7">
      <c r="A10948" s="95" t="s">
        <v>2760</v>
      </c>
      <c r="D10948" s="95" t="s">
        <v>400</v>
      </c>
      <c r="E10948" s="96">
        <v>27000</v>
      </c>
      <c r="G10948" s="95" t="s">
        <v>345</v>
      </c>
    </row>
    <row r="10949" spans="1:7">
      <c r="A10949" s="95" t="s">
        <v>2760</v>
      </c>
      <c r="D10949" s="95" t="s">
        <v>400</v>
      </c>
      <c r="E10949" s="96">
        <v>26000</v>
      </c>
      <c r="G10949" s="95" t="s">
        <v>345</v>
      </c>
    </row>
    <row r="10950" spans="1:7">
      <c r="A10950" s="95" t="s">
        <v>2760</v>
      </c>
      <c r="D10950" s="95" t="s">
        <v>400</v>
      </c>
      <c r="E10950" s="96">
        <v>20700</v>
      </c>
      <c r="G10950" s="95" t="s">
        <v>345</v>
      </c>
    </row>
    <row r="10951" spans="1:7">
      <c r="A10951" s="95" t="s">
        <v>2760</v>
      </c>
      <c r="D10951" s="95" t="s">
        <v>400</v>
      </c>
      <c r="E10951" s="96">
        <v>36000</v>
      </c>
      <c r="G10951" s="95" t="s">
        <v>345</v>
      </c>
    </row>
    <row r="10952" spans="1:7">
      <c r="A10952" s="95" t="s">
        <v>2760</v>
      </c>
      <c r="D10952" s="95" t="s">
        <v>400</v>
      </c>
      <c r="E10952" s="96">
        <v>22100</v>
      </c>
      <c r="G10952" s="95" t="s">
        <v>345</v>
      </c>
    </row>
    <row r="10953" spans="1:7">
      <c r="A10953" s="95" t="s">
        <v>2760</v>
      </c>
      <c r="D10953" s="95" t="s">
        <v>400</v>
      </c>
      <c r="E10953" s="96">
        <v>19400</v>
      </c>
      <c r="G10953" s="95" t="s">
        <v>345</v>
      </c>
    </row>
    <row r="10954" spans="1:7">
      <c r="A10954" s="95" t="s">
        <v>2762</v>
      </c>
      <c r="D10954" s="95" t="s">
        <v>415</v>
      </c>
      <c r="E10954" s="96">
        <v>7000</v>
      </c>
      <c r="G10954" s="95" t="s">
        <v>345</v>
      </c>
    </row>
    <row r="10955" spans="1:7">
      <c r="A10955" s="95" t="s">
        <v>2763</v>
      </c>
      <c r="D10955" s="95" t="s">
        <v>415</v>
      </c>
      <c r="E10955" s="96">
        <v>27000</v>
      </c>
      <c r="G10955" s="95" t="s">
        <v>345</v>
      </c>
    </row>
    <row r="10956" spans="1:7">
      <c r="A10956" s="95" t="s">
        <v>2764</v>
      </c>
      <c r="D10956" s="95" t="s">
        <v>562</v>
      </c>
      <c r="E10956" s="96">
        <v>6000</v>
      </c>
      <c r="G10956" s="95" t="s">
        <v>345</v>
      </c>
    </row>
    <row r="10957" spans="1:7">
      <c r="A10957" s="95" t="s">
        <v>2765</v>
      </c>
      <c r="D10957" s="95" t="s">
        <v>415</v>
      </c>
      <c r="E10957" s="96">
        <v>16000</v>
      </c>
      <c r="G10957" s="95" t="s">
        <v>345</v>
      </c>
    </row>
    <row r="10958" spans="1:7">
      <c r="A10958" s="95" t="s">
        <v>2768</v>
      </c>
      <c r="D10958" s="95" t="s">
        <v>1958</v>
      </c>
      <c r="E10958" s="96">
        <v>3500</v>
      </c>
      <c r="G10958" s="95" t="s">
        <v>345</v>
      </c>
    </row>
    <row r="10959" spans="1:7">
      <c r="A10959" s="95" t="s">
        <v>2768</v>
      </c>
      <c r="D10959" s="95" t="s">
        <v>1958</v>
      </c>
      <c r="E10959" s="96">
        <v>6300</v>
      </c>
      <c r="G10959" s="95" t="s">
        <v>345</v>
      </c>
    </row>
    <row r="10960" spans="1:7">
      <c r="A10960" s="95" t="s">
        <v>2768</v>
      </c>
      <c r="D10960" s="95" t="s">
        <v>1958</v>
      </c>
      <c r="E10960" s="96">
        <v>5000</v>
      </c>
      <c r="G10960" s="96">
        <v>35267390</v>
      </c>
    </row>
    <row r="10961" spans="1:7">
      <c r="A10961" s="95" t="s">
        <v>2771</v>
      </c>
      <c r="D10961" s="95" t="s">
        <v>9315</v>
      </c>
      <c r="E10961" s="96">
        <v>16000</v>
      </c>
      <c r="G10961" s="95" t="s">
        <v>345</v>
      </c>
    </row>
    <row r="10962" spans="1:7">
      <c r="A10962" s="95" t="s">
        <v>2772</v>
      </c>
      <c r="D10962" s="95" t="s">
        <v>400</v>
      </c>
      <c r="E10962" s="96">
        <v>33000</v>
      </c>
      <c r="G10962" s="95" t="s">
        <v>345</v>
      </c>
    </row>
    <row r="10963" spans="1:7">
      <c r="A10963" s="95" t="s">
        <v>2772</v>
      </c>
      <c r="D10963" s="95" t="s">
        <v>400</v>
      </c>
      <c r="E10963" s="96">
        <v>58000</v>
      </c>
      <c r="G10963" s="95" t="s">
        <v>345</v>
      </c>
    </row>
    <row r="10964" spans="1:7">
      <c r="A10964" s="95" t="s">
        <v>2772</v>
      </c>
      <c r="D10964" s="95" t="s">
        <v>400</v>
      </c>
      <c r="E10964" s="96">
        <v>37700</v>
      </c>
      <c r="G10964" s="95" t="s">
        <v>345</v>
      </c>
    </row>
    <row r="10965" spans="1:7">
      <c r="A10965" s="95" t="s">
        <v>2772</v>
      </c>
      <c r="D10965" s="95" t="s">
        <v>400</v>
      </c>
      <c r="E10965" s="96">
        <v>26000</v>
      </c>
      <c r="G10965" s="95" t="s">
        <v>345</v>
      </c>
    </row>
    <row r="10966" spans="1:7">
      <c r="A10966" s="95" t="s">
        <v>2772</v>
      </c>
      <c r="D10966" s="95" t="s">
        <v>400</v>
      </c>
      <c r="E10966" s="96">
        <v>59000</v>
      </c>
      <c r="G10966" s="95" t="s">
        <v>345</v>
      </c>
    </row>
    <row r="10967" spans="1:7">
      <c r="A10967" s="95" t="s">
        <v>2772</v>
      </c>
      <c r="D10967" s="95" t="s">
        <v>400</v>
      </c>
      <c r="E10967" s="96">
        <v>26500</v>
      </c>
      <c r="G10967" s="95" t="s">
        <v>345</v>
      </c>
    </row>
    <row r="10968" spans="1:7">
      <c r="A10968" s="95" t="s">
        <v>2772</v>
      </c>
      <c r="D10968" s="95" t="s">
        <v>400</v>
      </c>
      <c r="E10968" s="96">
        <v>39000</v>
      </c>
      <c r="G10968" s="95" t="s">
        <v>345</v>
      </c>
    </row>
    <row r="10969" spans="1:7">
      <c r="A10969" s="95" t="s">
        <v>2772</v>
      </c>
      <c r="D10969" s="95" t="s">
        <v>400</v>
      </c>
      <c r="E10969" s="96">
        <v>9000</v>
      </c>
      <c r="G10969" s="95" t="s">
        <v>345</v>
      </c>
    </row>
    <row r="10970" spans="1:7">
      <c r="A10970" s="95" t="s">
        <v>2772</v>
      </c>
      <c r="D10970" s="95" t="s">
        <v>400</v>
      </c>
      <c r="E10970" s="96">
        <v>5100</v>
      </c>
      <c r="G10970" s="95" t="s">
        <v>345</v>
      </c>
    </row>
    <row r="10971" spans="1:7">
      <c r="A10971" s="95" t="s">
        <v>752</v>
      </c>
      <c r="D10971" s="95" t="s">
        <v>400</v>
      </c>
      <c r="E10971" s="96">
        <v>2200000</v>
      </c>
      <c r="G10971" s="95" t="s">
        <v>345</v>
      </c>
    </row>
    <row r="10972" spans="1:7">
      <c r="A10972" s="95" t="s">
        <v>752</v>
      </c>
      <c r="D10972" s="95" t="s">
        <v>9315</v>
      </c>
      <c r="E10972" s="96">
        <v>500000</v>
      </c>
      <c r="G10972" s="95" t="s">
        <v>345</v>
      </c>
    </row>
    <row r="10973" spans="1:7">
      <c r="A10973" s="95" t="s">
        <v>752</v>
      </c>
      <c r="D10973" s="95" t="s">
        <v>349</v>
      </c>
      <c r="E10973" s="96">
        <v>200000</v>
      </c>
      <c r="G10973" s="95" t="s">
        <v>345</v>
      </c>
    </row>
    <row r="10974" spans="1:7">
      <c r="A10974" s="95" t="s">
        <v>752</v>
      </c>
      <c r="D10974" s="95" t="s">
        <v>415</v>
      </c>
      <c r="E10974" s="96">
        <v>600000</v>
      </c>
      <c r="G10974" s="95" t="s">
        <v>345</v>
      </c>
    </row>
    <row r="10975" spans="1:7">
      <c r="A10975" s="95" t="s">
        <v>752</v>
      </c>
      <c r="D10975" s="95" t="s">
        <v>562</v>
      </c>
      <c r="E10975" s="96">
        <v>100000</v>
      </c>
      <c r="G10975" s="95" t="s">
        <v>345</v>
      </c>
    </row>
    <row r="10976" spans="1:7">
      <c r="A10976" s="95" t="s">
        <v>2773</v>
      </c>
      <c r="D10976" s="95" t="s">
        <v>415</v>
      </c>
      <c r="E10976" s="96">
        <v>39000</v>
      </c>
      <c r="G10976" s="95" t="s">
        <v>345</v>
      </c>
    </row>
    <row r="10977" spans="1:7">
      <c r="A10977" s="95" t="s">
        <v>2775</v>
      </c>
      <c r="D10977" s="95" t="s">
        <v>1958</v>
      </c>
      <c r="E10977" s="96">
        <v>1000</v>
      </c>
      <c r="G10977" s="95" t="s">
        <v>345</v>
      </c>
    </row>
    <row r="10978" spans="1:7">
      <c r="A10978" s="95" t="s">
        <v>2776</v>
      </c>
      <c r="D10978" s="95" t="s">
        <v>1958</v>
      </c>
      <c r="E10978" s="96">
        <v>9500</v>
      </c>
      <c r="G10978" s="96">
        <v>39226190</v>
      </c>
    </row>
    <row r="10979" spans="1:7">
      <c r="A10979" s="95" t="s">
        <v>2777</v>
      </c>
      <c r="D10979" s="95" t="s">
        <v>9315</v>
      </c>
      <c r="E10979" s="96">
        <v>16000</v>
      </c>
      <c r="G10979" s="95" t="s">
        <v>345</v>
      </c>
    </row>
    <row r="10980" spans="1:7">
      <c r="A10980" s="95" t="s">
        <v>2779</v>
      </c>
      <c r="D10980" s="95" t="s">
        <v>400</v>
      </c>
      <c r="E10980" s="96">
        <v>37400</v>
      </c>
      <c r="G10980" s="95" t="s">
        <v>345</v>
      </c>
    </row>
    <row r="10981" spans="1:7">
      <c r="A10981" s="95" t="s">
        <v>2779</v>
      </c>
      <c r="D10981" s="95" t="s">
        <v>400</v>
      </c>
      <c r="E10981" s="96">
        <v>32000</v>
      </c>
      <c r="G10981" s="95" t="s">
        <v>345</v>
      </c>
    </row>
    <row r="10982" spans="1:7">
      <c r="A10982" s="95" t="s">
        <v>2779</v>
      </c>
      <c r="D10982" s="95" t="s">
        <v>400</v>
      </c>
      <c r="E10982" s="96">
        <v>33000</v>
      </c>
      <c r="G10982" s="95" t="s">
        <v>345</v>
      </c>
    </row>
    <row r="10983" spans="1:7">
      <c r="A10983" s="95" t="s">
        <v>2779</v>
      </c>
      <c r="D10983" s="95" t="s">
        <v>400</v>
      </c>
      <c r="E10983" s="96">
        <v>39550</v>
      </c>
      <c r="G10983" s="95" t="s">
        <v>345</v>
      </c>
    </row>
    <row r="10984" spans="1:7">
      <c r="A10984" s="95" t="s">
        <v>2779</v>
      </c>
      <c r="D10984" s="95" t="s">
        <v>400</v>
      </c>
      <c r="E10984" s="96">
        <v>27000</v>
      </c>
      <c r="G10984" s="95" t="s">
        <v>345</v>
      </c>
    </row>
    <row r="10985" spans="1:7">
      <c r="A10985" s="95" t="s">
        <v>2779</v>
      </c>
      <c r="D10985" s="95" t="s">
        <v>400</v>
      </c>
      <c r="E10985" s="96">
        <v>54000</v>
      </c>
      <c r="G10985" s="95" t="s">
        <v>345</v>
      </c>
    </row>
    <row r="10986" spans="1:7">
      <c r="A10986" s="95" t="s">
        <v>2779</v>
      </c>
      <c r="D10986" s="95" t="s">
        <v>400</v>
      </c>
      <c r="E10986" s="96">
        <v>30000</v>
      </c>
      <c r="G10986" s="95" t="s">
        <v>345</v>
      </c>
    </row>
    <row r="10987" spans="1:7">
      <c r="A10987" s="95" t="s">
        <v>2779</v>
      </c>
      <c r="D10987" s="95" t="s">
        <v>400</v>
      </c>
      <c r="E10987" s="96">
        <v>28000</v>
      </c>
      <c r="G10987" s="95" t="s">
        <v>345</v>
      </c>
    </row>
    <row r="10988" spans="1:7">
      <c r="A10988" s="95" t="s">
        <v>2779</v>
      </c>
      <c r="D10988" s="95" t="s">
        <v>400</v>
      </c>
      <c r="E10988" s="96">
        <v>8000</v>
      </c>
      <c r="G10988" s="95" t="s">
        <v>345</v>
      </c>
    </row>
    <row r="10989" spans="1:7">
      <c r="A10989" s="95" t="s">
        <v>2779</v>
      </c>
      <c r="D10989" s="95" t="s">
        <v>400</v>
      </c>
      <c r="E10989" s="96">
        <v>24000</v>
      </c>
      <c r="G10989" s="95" t="s">
        <v>345</v>
      </c>
    </row>
    <row r="10990" spans="1:7">
      <c r="A10990" s="95" t="s">
        <v>2780</v>
      </c>
      <c r="D10990" s="95" t="s">
        <v>415</v>
      </c>
      <c r="E10990" s="96">
        <v>8700</v>
      </c>
      <c r="G10990" s="95" t="s">
        <v>345</v>
      </c>
    </row>
    <row r="10991" spans="1:7">
      <c r="A10991" s="95" t="s">
        <v>2782</v>
      </c>
      <c r="D10991" s="95" t="s">
        <v>415</v>
      </c>
      <c r="E10991" s="96">
        <v>7600</v>
      </c>
      <c r="G10991" s="95" t="s">
        <v>345</v>
      </c>
    </row>
    <row r="10992" spans="1:7">
      <c r="A10992" s="95" t="s">
        <v>2785</v>
      </c>
      <c r="D10992" s="95" t="s">
        <v>1958</v>
      </c>
      <c r="E10992" s="96">
        <v>3000</v>
      </c>
      <c r="G10992" s="95" t="s">
        <v>345</v>
      </c>
    </row>
    <row r="10993" spans="1:7">
      <c r="A10993" s="95" t="s">
        <v>2786</v>
      </c>
      <c r="D10993" s="95" t="s">
        <v>1958</v>
      </c>
      <c r="E10993" s="96">
        <v>6500</v>
      </c>
      <c r="G10993" s="96">
        <v>39580940</v>
      </c>
    </row>
    <row r="10994" spans="1:7">
      <c r="A10994" s="95" t="s">
        <v>2787</v>
      </c>
      <c r="D10994" s="95" t="s">
        <v>400</v>
      </c>
      <c r="E10994" s="96">
        <v>7000</v>
      </c>
      <c r="G10994" s="95" t="s">
        <v>345</v>
      </c>
    </row>
    <row r="10995" spans="1:7">
      <c r="A10995" s="95" t="s">
        <v>2787</v>
      </c>
      <c r="D10995" s="95" t="s">
        <v>400</v>
      </c>
      <c r="E10995" s="96">
        <v>12400</v>
      </c>
      <c r="G10995" s="95" t="s">
        <v>345</v>
      </c>
    </row>
    <row r="10996" spans="1:7">
      <c r="A10996" s="95" t="s">
        <v>2787</v>
      </c>
      <c r="D10996" s="95" t="s">
        <v>400</v>
      </c>
      <c r="E10996" s="96">
        <v>43770</v>
      </c>
      <c r="G10996" s="95" t="s">
        <v>345</v>
      </c>
    </row>
    <row r="10997" spans="1:7">
      <c r="A10997" s="95" t="s">
        <v>2787</v>
      </c>
      <c r="D10997" s="95" t="s">
        <v>400</v>
      </c>
      <c r="E10997" s="96">
        <v>30000</v>
      </c>
      <c r="G10997" s="95" t="s">
        <v>345</v>
      </c>
    </row>
    <row r="10998" spans="1:7">
      <c r="A10998" s="95" t="s">
        <v>2787</v>
      </c>
      <c r="D10998" s="95" t="s">
        <v>400</v>
      </c>
      <c r="E10998" s="96">
        <v>30500</v>
      </c>
      <c r="G10998" s="95" t="s">
        <v>345</v>
      </c>
    </row>
    <row r="10999" spans="1:7">
      <c r="A10999" s="95" t="s">
        <v>2787</v>
      </c>
      <c r="D10999" s="95" t="s">
        <v>400</v>
      </c>
      <c r="E10999" s="96">
        <v>32000</v>
      </c>
      <c r="G10999" s="95" t="s">
        <v>345</v>
      </c>
    </row>
    <row r="11000" spans="1:7">
      <c r="A11000" s="95" t="s">
        <v>2787</v>
      </c>
      <c r="D11000" s="95" t="s">
        <v>400</v>
      </c>
      <c r="E11000" s="96">
        <v>39600</v>
      </c>
      <c r="G11000" s="95" t="s">
        <v>345</v>
      </c>
    </row>
    <row r="11001" spans="1:7">
      <c r="A11001" s="95" t="s">
        <v>2787</v>
      </c>
      <c r="D11001" s="95" t="s">
        <v>400</v>
      </c>
      <c r="E11001" s="96">
        <v>30500</v>
      </c>
      <c r="G11001" s="95" t="s">
        <v>345</v>
      </c>
    </row>
    <row r="11002" spans="1:7">
      <c r="A11002" s="95" t="s">
        <v>2787</v>
      </c>
      <c r="D11002" s="95" t="s">
        <v>400</v>
      </c>
      <c r="E11002" s="96">
        <v>42000</v>
      </c>
      <c r="G11002" s="95" t="s">
        <v>345</v>
      </c>
    </row>
    <row r="11003" spans="1:7">
      <c r="A11003" s="95" t="s">
        <v>2787</v>
      </c>
      <c r="D11003" s="95" t="s">
        <v>400</v>
      </c>
      <c r="E11003" s="96">
        <v>20000</v>
      </c>
      <c r="G11003" s="95" t="s">
        <v>345</v>
      </c>
    </row>
    <row r="11004" spans="1:7">
      <c r="A11004" s="95" t="s">
        <v>2787</v>
      </c>
      <c r="D11004" s="95" t="s">
        <v>400</v>
      </c>
      <c r="E11004" s="96">
        <v>20000</v>
      </c>
      <c r="G11004" s="95" t="s">
        <v>345</v>
      </c>
    </row>
    <row r="11005" spans="1:7">
      <c r="A11005" s="95" t="s">
        <v>2787</v>
      </c>
      <c r="D11005" s="95" t="s">
        <v>400</v>
      </c>
      <c r="E11005" s="96">
        <v>42000</v>
      </c>
      <c r="G11005" s="95" t="s">
        <v>345</v>
      </c>
    </row>
    <row r="11006" spans="1:7">
      <c r="A11006" s="95" t="s">
        <v>2788</v>
      </c>
      <c r="D11006" s="95" t="s">
        <v>415</v>
      </c>
      <c r="E11006" s="96">
        <v>14800</v>
      </c>
      <c r="G11006" s="95" t="s">
        <v>345</v>
      </c>
    </row>
    <row r="11007" spans="1:7">
      <c r="A11007" s="95" t="s">
        <v>2789</v>
      </c>
      <c r="D11007" s="95" t="s">
        <v>9315</v>
      </c>
      <c r="E11007" s="96">
        <v>14000</v>
      </c>
      <c r="G11007" s="95" t="s">
        <v>345</v>
      </c>
    </row>
    <row r="11008" spans="1:7">
      <c r="A11008" s="95" t="s">
        <v>2790</v>
      </c>
      <c r="D11008" s="95" t="s">
        <v>415</v>
      </c>
      <c r="E11008" s="96">
        <v>38000</v>
      </c>
      <c r="G11008" s="95" t="s">
        <v>345</v>
      </c>
    </row>
    <row r="11009" spans="1:7">
      <c r="A11009" s="95" t="s">
        <v>2792</v>
      </c>
      <c r="D11009" s="95" t="s">
        <v>1958</v>
      </c>
      <c r="E11009" s="96">
        <v>3800</v>
      </c>
      <c r="G11009" s="96">
        <v>40001310</v>
      </c>
    </row>
    <row r="11010" spans="1:7">
      <c r="A11010" s="95" t="s">
        <v>2796</v>
      </c>
      <c r="D11010" s="95" t="s">
        <v>415</v>
      </c>
      <c r="E11010" s="96">
        <v>13200</v>
      </c>
      <c r="G11010" s="95" t="s">
        <v>345</v>
      </c>
    </row>
    <row r="11011" spans="1:7">
      <c r="A11011" s="95" t="s">
        <v>2798</v>
      </c>
      <c r="D11011" s="95" t="s">
        <v>400</v>
      </c>
      <c r="E11011" s="96">
        <v>9000</v>
      </c>
      <c r="G11011" s="95" t="s">
        <v>345</v>
      </c>
    </row>
    <row r="11012" spans="1:7">
      <c r="A11012" s="95" t="s">
        <v>2798</v>
      </c>
      <c r="D11012" s="95" t="s">
        <v>400</v>
      </c>
      <c r="E11012" s="96">
        <v>22500</v>
      </c>
      <c r="G11012" s="95" t="s">
        <v>345</v>
      </c>
    </row>
    <row r="11013" spans="1:7">
      <c r="A11013" s="95" t="s">
        <v>2798</v>
      </c>
      <c r="D11013" s="95" t="s">
        <v>400</v>
      </c>
      <c r="E11013" s="96">
        <v>64000</v>
      </c>
      <c r="G11013" s="95" t="s">
        <v>345</v>
      </c>
    </row>
    <row r="11014" spans="1:7">
      <c r="A11014" s="95" t="s">
        <v>2798</v>
      </c>
      <c r="D11014" s="95" t="s">
        <v>400</v>
      </c>
      <c r="E11014" s="96">
        <v>38100</v>
      </c>
      <c r="G11014" s="95" t="s">
        <v>345</v>
      </c>
    </row>
    <row r="11015" spans="1:7">
      <c r="A11015" s="95" t="s">
        <v>2798</v>
      </c>
      <c r="D11015" s="95" t="s">
        <v>400</v>
      </c>
      <c r="E11015" s="96">
        <v>16500</v>
      </c>
      <c r="G11015" s="95" t="s">
        <v>345</v>
      </c>
    </row>
    <row r="11016" spans="1:7">
      <c r="A11016" s="95" t="s">
        <v>2798</v>
      </c>
      <c r="D11016" s="95" t="s">
        <v>400</v>
      </c>
      <c r="E11016" s="96">
        <v>35000</v>
      </c>
      <c r="G11016" s="95" t="s">
        <v>345</v>
      </c>
    </row>
    <row r="11017" spans="1:7">
      <c r="A11017" s="95" t="s">
        <v>2798</v>
      </c>
      <c r="D11017" s="95" t="s">
        <v>400</v>
      </c>
      <c r="E11017" s="96">
        <v>27500</v>
      </c>
      <c r="G11017" s="95" t="s">
        <v>345</v>
      </c>
    </row>
    <row r="11018" spans="1:7">
      <c r="A11018" s="95" t="s">
        <v>2798</v>
      </c>
      <c r="D11018" s="95" t="s">
        <v>400</v>
      </c>
      <c r="E11018" s="96">
        <v>35500</v>
      </c>
      <c r="G11018" s="95" t="s">
        <v>345</v>
      </c>
    </row>
    <row r="11019" spans="1:7">
      <c r="A11019" s="95" t="s">
        <v>2798</v>
      </c>
      <c r="D11019" s="95" t="s">
        <v>400</v>
      </c>
      <c r="E11019" s="96">
        <v>26000</v>
      </c>
      <c r="G11019" s="95" t="s">
        <v>345</v>
      </c>
    </row>
    <row r="11020" spans="1:7">
      <c r="A11020" s="95" t="s">
        <v>2798</v>
      </c>
      <c r="D11020" s="95" t="s">
        <v>400</v>
      </c>
      <c r="E11020" s="96">
        <v>37900</v>
      </c>
      <c r="G11020" s="95" t="s">
        <v>345</v>
      </c>
    </row>
    <row r="11021" spans="1:7">
      <c r="A11021" s="95" t="s">
        <v>2799</v>
      </c>
      <c r="D11021" s="95" t="s">
        <v>400</v>
      </c>
      <c r="E11021" s="96">
        <v>23900</v>
      </c>
      <c r="G11021" s="95" t="s">
        <v>345</v>
      </c>
    </row>
    <row r="11022" spans="1:7">
      <c r="A11022" s="95" t="s">
        <v>2800</v>
      </c>
      <c r="D11022" s="95" t="s">
        <v>415</v>
      </c>
      <c r="E11022" s="96">
        <v>38500</v>
      </c>
      <c r="G11022" s="95" t="s">
        <v>345</v>
      </c>
    </row>
    <row r="11023" spans="1:7">
      <c r="A11023" s="95" t="s">
        <v>2802</v>
      </c>
      <c r="D11023" s="95" t="s">
        <v>1958</v>
      </c>
      <c r="E11023" s="96">
        <v>8600</v>
      </c>
      <c r="G11023" s="95" t="s">
        <v>345</v>
      </c>
    </row>
    <row r="11024" spans="1:7">
      <c r="A11024" s="95" t="s">
        <v>2803</v>
      </c>
      <c r="D11024" s="95" t="s">
        <v>1958</v>
      </c>
      <c r="E11024" s="96">
        <v>20000</v>
      </c>
      <c r="G11024" s="96">
        <v>40417510</v>
      </c>
    </row>
    <row r="11025" spans="1:7">
      <c r="A11025" s="95" t="s">
        <v>2806</v>
      </c>
      <c r="D11025" s="95" t="s">
        <v>415</v>
      </c>
      <c r="E11025" s="96">
        <v>29900</v>
      </c>
      <c r="G11025" s="95" t="s">
        <v>345</v>
      </c>
    </row>
    <row r="11026" spans="1:7">
      <c r="A11026" s="95" t="s">
        <v>2807</v>
      </c>
      <c r="D11026" s="95" t="s">
        <v>415</v>
      </c>
      <c r="E11026" s="96">
        <v>5000</v>
      </c>
      <c r="G11026" s="95" t="s">
        <v>345</v>
      </c>
    </row>
    <row r="11027" spans="1:7">
      <c r="A11027" s="95" t="s">
        <v>2808</v>
      </c>
      <c r="D11027" s="95" t="s">
        <v>415</v>
      </c>
      <c r="E11027" s="96">
        <v>11200</v>
      </c>
      <c r="G11027" s="95" t="s">
        <v>345</v>
      </c>
    </row>
    <row r="11028" spans="1:7">
      <c r="A11028" s="95" t="s">
        <v>2809</v>
      </c>
      <c r="D11028" s="95" t="s">
        <v>9315</v>
      </c>
      <c r="E11028" s="96">
        <v>14100</v>
      </c>
      <c r="G11028" s="95" t="s">
        <v>345</v>
      </c>
    </row>
    <row r="11029" spans="1:7">
      <c r="A11029" s="95" t="s">
        <v>2810</v>
      </c>
      <c r="D11029" s="95" t="s">
        <v>400</v>
      </c>
      <c r="E11029" s="96">
        <v>21000</v>
      </c>
      <c r="G11029" s="95" t="s">
        <v>345</v>
      </c>
    </row>
    <row r="11030" spans="1:7">
      <c r="A11030" s="95" t="s">
        <v>2810</v>
      </c>
      <c r="D11030" s="95" t="s">
        <v>400</v>
      </c>
      <c r="E11030" s="96">
        <v>69000</v>
      </c>
      <c r="G11030" s="95" t="s">
        <v>345</v>
      </c>
    </row>
    <row r="11031" spans="1:7">
      <c r="A11031" s="95" t="s">
        <v>2810</v>
      </c>
      <c r="D11031" s="95" t="s">
        <v>400</v>
      </c>
      <c r="E11031" s="96">
        <v>5000</v>
      </c>
      <c r="G11031" s="95" t="s">
        <v>345</v>
      </c>
    </row>
    <row r="11032" spans="1:7">
      <c r="A11032" s="95" t="s">
        <v>2810</v>
      </c>
      <c r="D11032" s="95" t="s">
        <v>400</v>
      </c>
      <c r="E11032" s="96">
        <v>37000</v>
      </c>
      <c r="G11032" s="95" t="s">
        <v>345</v>
      </c>
    </row>
    <row r="11033" spans="1:7">
      <c r="A11033" s="95" t="s">
        <v>2810</v>
      </c>
      <c r="D11033" s="95" t="s">
        <v>400</v>
      </c>
      <c r="E11033" s="96">
        <v>33000</v>
      </c>
      <c r="G11033" s="95" t="s">
        <v>345</v>
      </c>
    </row>
    <row r="11034" spans="1:7">
      <c r="A11034" s="95" t="s">
        <v>2810</v>
      </c>
      <c r="D11034" s="95" t="s">
        <v>400</v>
      </c>
      <c r="E11034" s="96">
        <v>30000</v>
      </c>
      <c r="G11034" s="95" t="s">
        <v>345</v>
      </c>
    </row>
    <row r="11035" spans="1:7">
      <c r="A11035" s="95" t="s">
        <v>2810</v>
      </c>
      <c r="D11035" s="95" t="s">
        <v>400</v>
      </c>
      <c r="E11035" s="96">
        <v>32000</v>
      </c>
      <c r="G11035" s="95" t="s">
        <v>345</v>
      </c>
    </row>
    <row r="11036" spans="1:7">
      <c r="A11036" s="95" t="s">
        <v>2810</v>
      </c>
      <c r="D11036" s="95" t="s">
        <v>400</v>
      </c>
      <c r="E11036" s="96">
        <v>32000</v>
      </c>
      <c r="G11036" s="95" t="s">
        <v>345</v>
      </c>
    </row>
    <row r="11037" spans="1:7">
      <c r="A11037" s="95" t="s">
        <v>2810</v>
      </c>
      <c r="D11037" s="95" t="s">
        <v>400</v>
      </c>
      <c r="E11037" s="96">
        <v>49000</v>
      </c>
      <c r="G11037" s="95" t="s">
        <v>345</v>
      </c>
    </row>
    <row r="11038" spans="1:7">
      <c r="A11038" s="95" t="s">
        <v>2811</v>
      </c>
      <c r="D11038" s="95" t="s">
        <v>415</v>
      </c>
      <c r="E11038" s="96">
        <v>33000</v>
      </c>
      <c r="G11038" s="95" t="s">
        <v>345</v>
      </c>
    </row>
    <row r="11039" spans="1:7">
      <c r="A11039" s="95" t="s">
        <v>2814</v>
      </c>
      <c r="D11039" s="95" t="s">
        <v>1958</v>
      </c>
      <c r="E11039" s="96">
        <v>7500</v>
      </c>
      <c r="G11039" s="96">
        <v>40826210</v>
      </c>
    </row>
    <row r="11040" spans="1:7">
      <c r="A11040" s="95" t="s">
        <v>2816</v>
      </c>
      <c r="D11040" s="95" t="s">
        <v>479</v>
      </c>
      <c r="E11040" s="96">
        <v>31000</v>
      </c>
      <c r="G11040" s="95" t="s">
        <v>345</v>
      </c>
    </row>
    <row r="11041" spans="1:7">
      <c r="A11041" s="95" t="s">
        <v>2816</v>
      </c>
      <c r="D11041" s="95" t="s">
        <v>479</v>
      </c>
      <c r="E11041" s="96">
        <v>31000</v>
      </c>
      <c r="G11041" s="95" t="s">
        <v>345</v>
      </c>
    </row>
    <row r="11042" spans="1:7">
      <c r="A11042" s="95" t="s">
        <v>2816</v>
      </c>
      <c r="D11042" s="95" t="s">
        <v>479</v>
      </c>
      <c r="E11042" s="96">
        <v>13000</v>
      </c>
      <c r="G11042" s="95" t="s">
        <v>345</v>
      </c>
    </row>
    <row r="11043" spans="1:7">
      <c r="A11043" s="95" t="s">
        <v>2816</v>
      </c>
      <c r="D11043" s="95" t="s">
        <v>479</v>
      </c>
      <c r="E11043" s="96">
        <v>14000</v>
      </c>
      <c r="G11043" s="95" t="s">
        <v>345</v>
      </c>
    </row>
    <row r="11044" spans="1:7">
      <c r="A11044" s="95" t="s">
        <v>2816</v>
      </c>
      <c r="D11044" s="95" t="s">
        <v>479</v>
      </c>
      <c r="E11044" s="96">
        <v>21700</v>
      </c>
      <c r="G11044" s="95" t="s">
        <v>345</v>
      </c>
    </row>
    <row r="11045" spans="1:7">
      <c r="A11045" s="95" t="s">
        <v>2816</v>
      </c>
      <c r="D11045" s="95" t="s">
        <v>479</v>
      </c>
      <c r="E11045" s="96">
        <v>30000</v>
      </c>
      <c r="G11045" s="95" t="s">
        <v>345</v>
      </c>
    </row>
    <row r="11046" spans="1:7">
      <c r="A11046" s="95" t="s">
        <v>2816</v>
      </c>
      <c r="D11046" s="95" t="s">
        <v>479</v>
      </c>
      <c r="E11046" s="96">
        <v>18000</v>
      </c>
      <c r="G11046" s="95" t="s">
        <v>345</v>
      </c>
    </row>
    <row r="11047" spans="1:7">
      <c r="A11047" s="95" t="s">
        <v>2816</v>
      </c>
      <c r="D11047" s="95" t="s">
        <v>479</v>
      </c>
      <c r="E11047" s="96">
        <v>24000</v>
      </c>
      <c r="G11047" s="95" t="s">
        <v>345</v>
      </c>
    </row>
    <row r="11048" spans="1:7">
      <c r="A11048" s="95" t="s">
        <v>2816</v>
      </c>
      <c r="D11048" s="95" t="s">
        <v>479</v>
      </c>
      <c r="E11048" s="96">
        <v>46000</v>
      </c>
      <c r="G11048" s="95" t="s">
        <v>345</v>
      </c>
    </row>
    <row r="11049" spans="1:7">
      <c r="A11049" s="95" t="s">
        <v>2816</v>
      </c>
      <c r="D11049" s="95" t="s">
        <v>479</v>
      </c>
      <c r="E11049" s="96">
        <v>20000</v>
      </c>
      <c r="G11049" s="95" t="s">
        <v>345</v>
      </c>
    </row>
    <row r="11050" spans="1:7">
      <c r="A11050" s="95" t="s">
        <v>2816</v>
      </c>
      <c r="D11050" s="95" t="s">
        <v>479</v>
      </c>
      <c r="E11050" s="96">
        <v>19800</v>
      </c>
      <c r="G11050" s="95" t="s">
        <v>345</v>
      </c>
    </row>
    <row r="11051" spans="1:7">
      <c r="A11051" s="95" t="s">
        <v>2816</v>
      </c>
      <c r="D11051" s="95" t="s">
        <v>479</v>
      </c>
      <c r="E11051" s="96">
        <v>19000</v>
      </c>
      <c r="G11051" s="95" t="s">
        <v>345</v>
      </c>
    </row>
    <row r="11052" spans="1:7">
      <c r="A11052" s="95" t="s">
        <v>2816</v>
      </c>
      <c r="D11052" s="95" t="s">
        <v>479</v>
      </c>
      <c r="E11052" s="96">
        <v>25300</v>
      </c>
      <c r="G11052" s="95" t="s">
        <v>345</v>
      </c>
    </row>
    <row r="11053" spans="1:7">
      <c r="A11053" s="95" t="s">
        <v>2816</v>
      </c>
      <c r="D11053" s="95" t="s">
        <v>479</v>
      </c>
      <c r="E11053" s="96">
        <v>19500</v>
      </c>
      <c r="G11053" s="95" t="s">
        <v>345</v>
      </c>
    </row>
    <row r="11054" spans="1:7">
      <c r="A11054" s="95" t="s">
        <v>2816</v>
      </c>
      <c r="D11054" s="95" t="s">
        <v>479</v>
      </c>
      <c r="E11054" s="96">
        <v>27000</v>
      </c>
      <c r="G11054" s="95" t="s">
        <v>345</v>
      </c>
    </row>
    <row r="11055" spans="1:7">
      <c r="A11055" s="95" t="s">
        <v>2816</v>
      </c>
      <c r="D11055" s="95" t="s">
        <v>479</v>
      </c>
      <c r="E11055" s="96">
        <v>50000</v>
      </c>
      <c r="G11055" s="95" t="s">
        <v>345</v>
      </c>
    </row>
    <row r="11056" spans="1:7">
      <c r="A11056" s="95" t="s">
        <v>2816</v>
      </c>
      <c r="D11056" s="95" t="s">
        <v>479</v>
      </c>
      <c r="E11056" s="96">
        <v>21000</v>
      </c>
      <c r="G11056" s="95" t="s">
        <v>345</v>
      </c>
    </row>
    <row r="11057" spans="1:7">
      <c r="A11057" s="95" t="s">
        <v>2817</v>
      </c>
      <c r="D11057" s="95" t="s">
        <v>479</v>
      </c>
      <c r="E11057" s="96">
        <v>19500</v>
      </c>
      <c r="G11057" s="95" t="s">
        <v>345</v>
      </c>
    </row>
    <row r="11058" spans="1:7">
      <c r="A11058" s="95" t="s">
        <v>2817</v>
      </c>
      <c r="D11058" s="95" t="s">
        <v>479</v>
      </c>
      <c r="E11058" s="96">
        <v>14000</v>
      </c>
      <c r="G11058" s="95" t="s">
        <v>345</v>
      </c>
    </row>
    <row r="11059" spans="1:7">
      <c r="A11059" s="95" t="s">
        <v>2817</v>
      </c>
      <c r="D11059" s="95" t="s">
        <v>479</v>
      </c>
      <c r="E11059" s="96">
        <v>6900</v>
      </c>
      <c r="G11059" s="95" t="s">
        <v>345</v>
      </c>
    </row>
    <row r="11060" spans="1:7">
      <c r="A11060" s="95" t="s">
        <v>2817</v>
      </c>
      <c r="D11060" s="95" t="s">
        <v>479</v>
      </c>
      <c r="E11060" s="96">
        <v>20000</v>
      </c>
      <c r="G11060" s="95" t="s">
        <v>345</v>
      </c>
    </row>
    <row r="11061" spans="1:7">
      <c r="A11061" s="95" t="s">
        <v>2817</v>
      </c>
      <c r="D11061" s="95" t="s">
        <v>479</v>
      </c>
      <c r="E11061" s="96">
        <v>37000</v>
      </c>
      <c r="G11061" s="95" t="s">
        <v>345</v>
      </c>
    </row>
    <row r="11062" spans="1:7">
      <c r="A11062" s="95" t="s">
        <v>2817</v>
      </c>
      <c r="D11062" s="95" t="s">
        <v>479</v>
      </c>
      <c r="E11062" s="96">
        <v>19000</v>
      </c>
      <c r="G11062" s="95" t="s">
        <v>345</v>
      </c>
    </row>
    <row r="11063" spans="1:7">
      <c r="A11063" s="95" t="s">
        <v>2817</v>
      </c>
      <c r="D11063" s="95" t="s">
        <v>479</v>
      </c>
      <c r="E11063" s="96">
        <v>13000</v>
      </c>
      <c r="G11063" s="95" t="s">
        <v>345</v>
      </c>
    </row>
    <row r="11064" spans="1:7">
      <c r="A11064" s="95" t="s">
        <v>2818</v>
      </c>
      <c r="D11064" s="95" t="s">
        <v>9315</v>
      </c>
      <c r="E11064" s="96">
        <v>15700</v>
      </c>
      <c r="G11064" s="95" t="s">
        <v>345</v>
      </c>
    </row>
    <row r="11065" spans="1:7">
      <c r="A11065" s="95" t="s">
        <v>2819</v>
      </c>
      <c r="D11065" s="95" t="s">
        <v>415</v>
      </c>
      <c r="E11065" s="96">
        <v>35000</v>
      </c>
      <c r="G11065" s="95" t="s">
        <v>345</v>
      </c>
    </row>
    <row r="11066" spans="1:7">
      <c r="A11066" s="95" t="s">
        <v>2820</v>
      </c>
      <c r="D11066" s="95" t="s">
        <v>400</v>
      </c>
      <c r="E11066" s="96">
        <v>72000</v>
      </c>
      <c r="G11066" s="95" t="s">
        <v>345</v>
      </c>
    </row>
    <row r="11067" spans="1:7">
      <c r="A11067" s="95" t="s">
        <v>2820</v>
      </c>
      <c r="D11067" s="95" t="s">
        <v>400</v>
      </c>
      <c r="E11067" s="96">
        <v>28800</v>
      </c>
      <c r="G11067" s="95" t="s">
        <v>345</v>
      </c>
    </row>
    <row r="11068" spans="1:7">
      <c r="A11068" s="95" t="s">
        <v>2820</v>
      </c>
      <c r="D11068" s="95" t="s">
        <v>400</v>
      </c>
      <c r="E11068" s="96">
        <v>18800</v>
      </c>
      <c r="G11068" s="95" t="s">
        <v>345</v>
      </c>
    </row>
    <row r="11069" spans="1:7">
      <c r="A11069" s="95" t="s">
        <v>2820</v>
      </c>
      <c r="D11069" s="95" t="s">
        <v>400</v>
      </c>
      <c r="E11069" s="96">
        <v>54000</v>
      </c>
      <c r="G11069" s="95" t="s">
        <v>345</v>
      </c>
    </row>
    <row r="11070" spans="1:7">
      <c r="A11070" s="95" t="s">
        <v>2820</v>
      </c>
      <c r="D11070" s="95" t="s">
        <v>400</v>
      </c>
      <c r="E11070" s="96">
        <v>32000</v>
      </c>
      <c r="G11070" s="95" t="s">
        <v>345</v>
      </c>
    </row>
    <row r="11071" spans="1:7">
      <c r="A11071" s="95" t="s">
        <v>2820</v>
      </c>
      <c r="D11071" s="95" t="s">
        <v>400</v>
      </c>
      <c r="E11071" s="96">
        <v>17500</v>
      </c>
      <c r="G11071" s="95" t="s">
        <v>345</v>
      </c>
    </row>
    <row r="11072" spans="1:7">
      <c r="A11072" s="95" t="s">
        <v>2820</v>
      </c>
      <c r="D11072" s="95" t="s">
        <v>400</v>
      </c>
      <c r="E11072" s="96">
        <v>29000</v>
      </c>
      <c r="G11072" s="95" t="s">
        <v>345</v>
      </c>
    </row>
    <row r="11073" spans="1:7">
      <c r="A11073" s="95" t="s">
        <v>2820</v>
      </c>
      <c r="D11073" s="95" t="s">
        <v>400</v>
      </c>
      <c r="E11073" s="96">
        <v>27000</v>
      </c>
      <c r="G11073" s="95" t="s">
        <v>345</v>
      </c>
    </row>
    <row r="11074" spans="1:7">
      <c r="A11074" s="95" t="s">
        <v>2820</v>
      </c>
      <c r="D11074" s="95" t="s">
        <v>400</v>
      </c>
      <c r="E11074" s="96">
        <v>10800</v>
      </c>
      <c r="G11074" s="95" t="s">
        <v>345</v>
      </c>
    </row>
    <row r="11075" spans="1:7">
      <c r="A11075" s="95" t="s">
        <v>2822</v>
      </c>
      <c r="D11075" s="95" t="s">
        <v>393</v>
      </c>
      <c r="E11075" s="96">
        <v>97300</v>
      </c>
      <c r="G11075" s="95" t="s">
        <v>345</v>
      </c>
    </row>
    <row r="11076" spans="1:7">
      <c r="A11076" s="95" t="s">
        <v>2823</v>
      </c>
      <c r="D11076" s="95" t="s">
        <v>1958</v>
      </c>
      <c r="E11076" s="96">
        <v>7600</v>
      </c>
      <c r="G11076" s="95" t="s">
        <v>345</v>
      </c>
    </row>
    <row r="11077" spans="1:7">
      <c r="A11077" s="95" t="s">
        <v>2823</v>
      </c>
      <c r="D11077" s="95" t="s">
        <v>1958</v>
      </c>
      <c r="E11077" s="96">
        <v>10400</v>
      </c>
      <c r="G11077" s="95" t="s">
        <v>345</v>
      </c>
    </row>
    <row r="11078" spans="1:7">
      <c r="A11078" s="95" t="s">
        <v>2823</v>
      </c>
      <c r="D11078" s="95" t="s">
        <v>1958</v>
      </c>
      <c r="E11078" s="96">
        <v>14500</v>
      </c>
      <c r="G11078" s="95" t="s">
        <v>345</v>
      </c>
    </row>
    <row r="11079" spans="1:7">
      <c r="A11079" s="95" t="s">
        <v>2824</v>
      </c>
      <c r="D11079" s="95" t="s">
        <v>1958</v>
      </c>
      <c r="E11079" s="96">
        <v>9000</v>
      </c>
      <c r="G11079" s="95" t="s">
        <v>345</v>
      </c>
    </row>
    <row r="11080" spans="1:7">
      <c r="A11080" s="95" t="s">
        <v>2825</v>
      </c>
      <c r="D11080" s="95" t="s">
        <v>415</v>
      </c>
      <c r="E11080" s="96">
        <v>10000</v>
      </c>
      <c r="G11080" s="96">
        <v>41875310</v>
      </c>
    </row>
    <row r="11081" spans="1:7">
      <c r="A11081" s="95" t="s">
        <v>2826</v>
      </c>
      <c r="D11081" s="95" t="s">
        <v>9315</v>
      </c>
      <c r="E11081" s="96">
        <v>16000</v>
      </c>
      <c r="G11081" s="95" t="s">
        <v>345</v>
      </c>
    </row>
    <row r="11082" spans="1:7">
      <c r="A11082" s="95" t="s">
        <v>2827</v>
      </c>
      <c r="D11082" s="95" t="s">
        <v>415</v>
      </c>
      <c r="E11082" s="96">
        <v>25500</v>
      </c>
      <c r="G11082" s="95" t="s">
        <v>345</v>
      </c>
    </row>
    <row r="11083" spans="1:7">
      <c r="A11083" s="95" t="s">
        <v>2828</v>
      </c>
      <c r="D11083" s="95" t="s">
        <v>400</v>
      </c>
      <c r="E11083" s="96">
        <v>21000</v>
      </c>
      <c r="G11083" s="95" t="s">
        <v>345</v>
      </c>
    </row>
    <row r="11084" spans="1:7">
      <c r="A11084" s="95" t="s">
        <v>2828</v>
      </c>
      <c r="D11084" s="95" t="s">
        <v>400</v>
      </c>
      <c r="E11084" s="96">
        <v>71000</v>
      </c>
      <c r="G11084" s="95" t="s">
        <v>345</v>
      </c>
    </row>
    <row r="11085" spans="1:7">
      <c r="A11085" s="95" t="s">
        <v>2828</v>
      </c>
      <c r="D11085" s="95" t="s">
        <v>400</v>
      </c>
      <c r="E11085" s="96">
        <v>28000</v>
      </c>
      <c r="G11085" s="95" t="s">
        <v>345</v>
      </c>
    </row>
    <row r="11086" spans="1:7">
      <c r="A11086" s="95" t="s">
        <v>2828</v>
      </c>
      <c r="D11086" s="95" t="s">
        <v>400</v>
      </c>
      <c r="E11086" s="96">
        <v>30000</v>
      </c>
      <c r="G11086" s="95" t="s">
        <v>345</v>
      </c>
    </row>
    <row r="11087" spans="1:7">
      <c r="A11087" s="95" t="s">
        <v>2828</v>
      </c>
      <c r="D11087" s="95" t="s">
        <v>400</v>
      </c>
      <c r="E11087" s="96">
        <v>15000</v>
      </c>
      <c r="G11087" s="95" t="s">
        <v>345</v>
      </c>
    </row>
    <row r="11088" spans="1:7">
      <c r="A11088" s="95" t="s">
        <v>2828</v>
      </c>
      <c r="D11088" s="95" t="s">
        <v>400</v>
      </c>
      <c r="E11088" s="96">
        <v>32500</v>
      </c>
      <c r="G11088" s="95" t="s">
        <v>345</v>
      </c>
    </row>
    <row r="11089" spans="1:7">
      <c r="A11089" s="95" t="s">
        <v>2828</v>
      </c>
      <c r="D11089" s="95" t="s">
        <v>400</v>
      </c>
      <c r="E11089" s="96">
        <v>27000</v>
      </c>
      <c r="G11089" s="95" t="s">
        <v>345</v>
      </c>
    </row>
    <row r="11090" spans="1:7">
      <c r="A11090" s="95" t="s">
        <v>2828</v>
      </c>
      <c r="D11090" s="95" t="s">
        <v>400</v>
      </c>
      <c r="E11090" s="96">
        <v>28500</v>
      </c>
      <c r="G11090" s="95" t="s">
        <v>345</v>
      </c>
    </row>
    <row r="11091" spans="1:7">
      <c r="A11091" s="95" t="s">
        <v>2829</v>
      </c>
      <c r="D11091" s="95" t="s">
        <v>479</v>
      </c>
      <c r="E11091" s="96">
        <v>6500</v>
      </c>
      <c r="G11091" s="95" t="s">
        <v>345</v>
      </c>
    </row>
    <row r="11092" spans="1:7">
      <c r="A11092" s="95" t="s">
        <v>2829</v>
      </c>
      <c r="D11092" s="95" t="s">
        <v>479</v>
      </c>
      <c r="E11092" s="96">
        <v>21000</v>
      </c>
      <c r="G11092" s="95" t="s">
        <v>345</v>
      </c>
    </row>
    <row r="11093" spans="1:7">
      <c r="A11093" s="95" t="s">
        <v>2829</v>
      </c>
      <c r="D11093" s="95" t="s">
        <v>415</v>
      </c>
      <c r="E11093" s="96">
        <v>26500</v>
      </c>
      <c r="G11093" s="95" t="s">
        <v>345</v>
      </c>
    </row>
    <row r="11094" spans="1:7">
      <c r="A11094" s="95" t="s">
        <v>2829</v>
      </c>
      <c r="D11094" s="95" t="s">
        <v>479</v>
      </c>
      <c r="E11094" s="96">
        <v>18400</v>
      </c>
      <c r="G11094" s="96">
        <v>42242210</v>
      </c>
    </row>
    <row r="11095" spans="1:7">
      <c r="A11095" s="95" t="s">
        <v>2833</v>
      </c>
      <c r="D11095" s="95" t="s">
        <v>9315</v>
      </c>
      <c r="E11095" s="96">
        <v>15000</v>
      </c>
      <c r="G11095" s="95" t="s">
        <v>345</v>
      </c>
    </row>
    <row r="11096" spans="1:7">
      <c r="A11096" s="95" t="s">
        <v>2834</v>
      </c>
      <c r="D11096" s="95" t="s">
        <v>400</v>
      </c>
      <c r="E11096" s="96">
        <v>56000</v>
      </c>
      <c r="G11096" s="95" t="s">
        <v>345</v>
      </c>
    </row>
    <row r="11097" spans="1:7">
      <c r="A11097" s="95" t="s">
        <v>2834</v>
      </c>
      <c r="D11097" s="95" t="s">
        <v>400</v>
      </c>
      <c r="E11097" s="96">
        <v>27500</v>
      </c>
      <c r="G11097" s="95" t="s">
        <v>345</v>
      </c>
    </row>
    <row r="11098" spans="1:7">
      <c r="A11098" s="95" t="s">
        <v>2834</v>
      </c>
      <c r="D11098" s="95" t="s">
        <v>400</v>
      </c>
      <c r="E11098" s="96">
        <v>10160</v>
      </c>
      <c r="G11098" s="95" t="s">
        <v>345</v>
      </c>
    </row>
    <row r="11099" spans="1:7">
      <c r="A11099" s="95" t="s">
        <v>2834</v>
      </c>
      <c r="D11099" s="95" t="s">
        <v>400</v>
      </c>
      <c r="E11099" s="96">
        <v>36000</v>
      </c>
      <c r="G11099" s="95" t="s">
        <v>345</v>
      </c>
    </row>
    <row r="11100" spans="1:7">
      <c r="A11100" s="95" t="s">
        <v>2834</v>
      </c>
      <c r="D11100" s="95" t="s">
        <v>400</v>
      </c>
      <c r="E11100" s="96">
        <v>36000</v>
      </c>
      <c r="G11100" s="95" t="s">
        <v>345</v>
      </c>
    </row>
    <row r="11101" spans="1:7">
      <c r="A11101" s="95" t="s">
        <v>2834</v>
      </c>
      <c r="D11101" s="95" t="s">
        <v>400</v>
      </c>
      <c r="E11101" s="96">
        <v>29700</v>
      </c>
      <c r="G11101" s="95" t="s">
        <v>345</v>
      </c>
    </row>
    <row r="11102" spans="1:7">
      <c r="A11102" s="95" t="s">
        <v>2834</v>
      </c>
      <c r="D11102" s="95" t="s">
        <v>400</v>
      </c>
      <c r="E11102" s="96">
        <v>41500</v>
      </c>
      <c r="G11102" s="95" t="s">
        <v>345</v>
      </c>
    </row>
    <row r="11103" spans="1:7">
      <c r="A11103" s="95" t="s">
        <v>2834</v>
      </c>
      <c r="D11103" s="95" t="s">
        <v>400</v>
      </c>
      <c r="E11103" s="96">
        <v>31800</v>
      </c>
      <c r="G11103" s="95" t="s">
        <v>345</v>
      </c>
    </row>
    <row r="11104" spans="1:7">
      <c r="A11104" s="95" t="s">
        <v>2835</v>
      </c>
      <c r="D11104" s="95" t="s">
        <v>415</v>
      </c>
      <c r="E11104" s="96">
        <v>11000</v>
      </c>
      <c r="G11104" s="95" t="s">
        <v>345</v>
      </c>
    </row>
    <row r="11105" spans="1:7">
      <c r="A11105" s="95" t="s">
        <v>2837</v>
      </c>
      <c r="D11105" s="95" t="s">
        <v>415</v>
      </c>
      <c r="E11105" s="96">
        <v>39500</v>
      </c>
      <c r="G11105" s="95" t="s">
        <v>345</v>
      </c>
    </row>
    <row r="11106" spans="1:7">
      <c r="A11106" s="95" t="s">
        <v>2839</v>
      </c>
      <c r="D11106" s="95" t="s">
        <v>1958</v>
      </c>
      <c r="E11106" s="96">
        <v>7800</v>
      </c>
      <c r="G11106" s="95" t="s">
        <v>345</v>
      </c>
    </row>
    <row r="11107" spans="1:7">
      <c r="A11107" s="95" t="s">
        <v>2839</v>
      </c>
      <c r="D11107" s="95" t="s">
        <v>1958</v>
      </c>
      <c r="E11107" s="96">
        <v>6000</v>
      </c>
      <c r="G11107" s="95" t="s">
        <v>345</v>
      </c>
    </row>
    <row r="11108" spans="1:7">
      <c r="A11108" s="95" t="s">
        <v>2839</v>
      </c>
      <c r="D11108" s="95" t="s">
        <v>1958</v>
      </c>
      <c r="E11108" s="96">
        <v>3500</v>
      </c>
      <c r="G11108" s="95" t="s">
        <v>345</v>
      </c>
    </row>
    <row r="11109" spans="1:7">
      <c r="A11109" s="95" t="s">
        <v>2840</v>
      </c>
      <c r="D11109" s="95" t="s">
        <v>1958</v>
      </c>
      <c r="E11109" s="96">
        <v>3000</v>
      </c>
      <c r="G11109" s="96">
        <v>42596670</v>
      </c>
    </row>
    <row r="11110" spans="1:7">
      <c r="A11110" s="95" t="s">
        <v>2843</v>
      </c>
      <c r="D11110" s="95" t="s">
        <v>9315</v>
      </c>
      <c r="E11110" s="96">
        <v>13000</v>
      </c>
      <c r="G11110" s="95" t="s">
        <v>345</v>
      </c>
    </row>
    <row r="11111" spans="1:7">
      <c r="A11111" s="95" t="s">
        <v>2844</v>
      </c>
      <c r="D11111" s="95" t="s">
        <v>400</v>
      </c>
      <c r="E11111" s="96">
        <v>33400</v>
      </c>
      <c r="G11111" s="95" t="s">
        <v>345</v>
      </c>
    </row>
    <row r="11112" spans="1:7">
      <c r="A11112" s="95" t="s">
        <v>2844</v>
      </c>
      <c r="D11112" s="95" t="s">
        <v>400</v>
      </c>
      <c r="E11112" s="96">
        <v>39000</v>
      </c>
      <c r="G11112" s="95" t="s">
        <v>345</v>
      </c>
    </row>
    <row r="11113" spans="1:7">
      <c r="A11113" s="95" t="s">
        <v>2844</v>
      </c>
      <c r="D11113" s="95" t="s">
        <v>400</v>
      </c>
      <c r="E11113" s="96">
        <v>63000</v>
      </c>
      <c r="G11113" s="95" t="s">
        <v>345</v>
      </c>
    </row>
    <row r="11114" spans="1:7">
      <c r="A11114" s="95" t="s">
        <v>2844</v>
      </c>
      <c r="D11114" s="95" t="s">
        <v>400</v>
      </c>
      <c r="E11114" s="96">
        <v>35000</v>
      </c>
      <c r="G11114" s="95" t="s">
        <v>345</v>
      </c>
    </row>
    <row r="11115" spans="1:7">
      <c r="A11115" s="95" t="s">
        <v>2844</v>
      </c>
      <c r="D11115" s="95" t="s">
        <v>400</v>
      </c>
      <c r="E11115" s="96">
        <v>34000</v>
      </c>
      <c r="G11115" s="95" t="s">
        <v>345</v>
      </c>
    </row>
    <row r="11116" spans="1:7">
      <c r="A11116" s="95" t="s">
        <v>2844</v>
      </c>
      <c r="D11116" s="95" t="s">
        <v>400</v>
      </c>
      <c r="E11116" s="96">
        <v>25500</v>
      </c>
      <c r="G11116" s="95" t="s">
        <v>345</v>
      </c>
    </row>
    <row r="11117" spans="1:7">
      <c r="A11117" s="95" t="s">
        <v>2844</v>
      </c>
      <c r="D11117" s="95" t="s">
        <v>400</v>
      </c>
      <c r="E11117" s="96">
        <v>36000</v>
      </c>
      <c r="G11117" s="95" t="s">
        <v>345</v>
      </c>
    </row>
    <row r="11118" spans="1:7">
      <c r="A11118" s="95" t="s">
        <v>2844</v>
      </c>
      <c r="D11118" s="95" t="s">
        <v>400</v>
      </c>
      <c r="E11118" s="96">
        <v>6700</v>
      </c>
      <c r="G11118" s="95" t="s">
        <v>345</v>
      </c>
    </row>
    <row r="11119" spans="1:7">
      <c r="A11119" s="95" t="s">
        <v>2844</v>
      </c>
      <c r="D11119" s="95" t="s">
        <v>400</v>
      </c>
      <c r="E11119" s="96">
        <v>32000</v>
      </c>
      <c r="G11119" s="95" t="s">
        <v>345</v>
      </c>
    </row>
    <row r="11120" spans="1:7">
      <c r="A11120" s="95" t="s">
        <v>2844</v>
      </c>
      <c r="D11120" s="95" t="s">
        <v>400</v>
      </c>
      <c r="E11120" s="96">
        <v>9000</v>
      </c>
      <c r="G11120" s="95" t="s">
        <v>345</v>
      </c>
    </row>
    <row r="11121" spans="1:7">
      <c r="A11121" s="95" t="s">
        <v>2846</v>
      </c>
      <c r="D11121" s="95" t="s">
        <v>415</v>
      </c>
      <c r="E11121" s="96">
        <v>15000</v>
      </c>
      <c r="G11121" s="95" t="s">
        <v>345</v>
      </c>
    </row>
    <row r="11122" spans="1:7">
      <c r="A11122" s="95" t="s">
        <v>2846</v>
      </c>
      <c r="D11122" s="95" t="s">
        <v>415</v>
      </c>
      <c r="E11122" s="96">
        <v>27000</v>
      </c>
      <c r="G11122" s="95" t="s">
        <v>345</v>
      </c>
    </row>
    <row r="11123" spans="1:7">
      <c r="A11123" s="95" t="s">
        <v>2848</v>
      </c>
      <c r="D11123" s="95" t="s">
        <v>1958</v>
      </c>
      <c r="E11123" s="96">
        <v>1500</v>
      </c>
      <c r="G11123" s="96">
        <v>42966770</v>
      </c>
    </row>
    <row r="11124" spans="1:7">
      <c r="A11124" s="95" t="s">
        <v>2850</v>
      </c>
      <c r="D11124" s="95" t="s">
        <v>415</v>
      </c>
      <c r="E11124" s="96">
        <v>40000</v>
      </c>
      <c r="G11124" s="95" t="s">
        <v>345</v>
      </c>
    </row>
    <row r="11125" spans="1:7">
      <c r="A11125" s="95" t="s">
        <v>2851</v>
      </c>
      <c r="D11125" s="95" t="s">
        <v>9315</v>
      </c>
      <c r="E11125" s="96">
        <v>20000</v>
      </c>
      <c r="G11125" s="95" t="s">
        <v>345</v>
      </c>
    </row>
    <row r="11126" spans="1:7">
      <c r="A11126" s="95" t="s">
        <v>2852</v>
      </c>
      <c r="D11126" s="95" t="s">
        <v>400</v>
      </c>
      <c r="E11126" s="96">
        <v>38000</v>
      </c>
      <c r="G11126" s="95" t="s">
        <v>345</v>
      </c>
    </row>
    <row r="11127" spans="1:7">
      <c r="A11127" s="95" t="s">
        <v>2852</v>
      </c>
      <c r="D11127" s="95" t="s">
        <v>400</v>
      </c>
      <c r="E11127" s="96">
        <v>63000</v>
      </c>
      <c r="G11127" s="95" t="s">
        <v>345</v>
      </c>
    </row>
    <row r="11128" spans="1:7">
      <c r="A11128" s="95" t="s">
        <v>2852</v>
      </c>
      <c r="D11128" s="95" t="s">
        <v>400</v>
      </c>
      <c r="E11128" s="96">
        <v>44500</v>
      </c>
      <c r="G11128" s="95" t="s">
        <v>345</v>
      </c>
    </row>
    <row r="11129" spans="1:7">
      <c r="A11129" s="95" t="s">
        <v>2852</v>
      </c>
      <c r="D11129" s="95" t="s">
        <v>400</v>
      </c>
      <c r="E11129" s="96">
        <v>36000</v>
      </c>
      <c r="G11129" s="95" t="s">
        <v>345</v>
      </c>
    </row>
    <row r="11130" spans="1:7">
      <c r="A11130" s="95" t="s">
        <v>2852</v>
      </c>
      <c r="D11130" s="95" t="s">
        <v>400</v>
      </c>
      <c r="E11130" s="96">
        <v>32000</v>
      </c>
      <c r="G11130" s="95" t="s">
        <v>345</v>
      </c>
    </row>
    <row r="11131" spans="1:7">
      <c r="A11131" s="95" t="s">
        <v>2852</v>
      </c>
      <c r="D11131" s="95" t="s">
        <v>400</v>
      </c>
      <c r="E11131" s="96">
        <v>24000</v>
      </c>
      <c r="G11131" s="95" t="s">
        <v>345</v>
      </c>
    </row>
    <row r="11132" spans="1:7">
      <c r="A11132" s="95" t="s">
        <v>2852</v>
      </c>
      <c r="D11132" s="95" t="s">
        <v>400</v>
      </c>
      <c r="E11132" s="96">
        <v>35100</v>
      </c>
      <c r="G11132" s="95" t="s">
        <v>345</v>
      </c>
    </row>
    <row r="11133" spans="1:7">
      <c r="A11133" s="95" t="s">
        <v>2852</v>
      </c>
      <c r="D11133" s="95" t="s">
        <v>400</v>
      </c>
      <c r="E11133" s="96">
        <v>7000</v>
      </c>
      <c r="G11133" s="95" t="s">
        <v>345</v>
      </c>
    </row>
    <row r="11134" spans="1:7">
      <c r="A11134" s="95" t="s">
        <v>2852</v>
      </c>
      <c r="D11134" s="95" t="s">
        <v>400</v>
      </c>
      <c r="E11134" s="96">
        <v>31700</v>
      </c>
      <c r="G11134" s="95" t="s">
        <v>345</v>
      </c>
    </row>
    <row r="11135" spans="1:7">
      <c r="A11135" s="95" t="s">
        <v>2854</v>
      </c>
      <c r="D11135" s="95" t="s">
        <v>1958</v>
      </c>
      <c r="E11135" s="96">
        <v>7000</v>
      </c>
      <c r="G11135" s="95" t="s">
        <v>345</v>
      </c>
    </row>
    <row r="11136" spans="1:7">
      <c r="A11136" s="95" t="s">
        <v>2854</v>
      </c>
      <c r="D11136" s="95" t="s">
        <v>1958</v>
      </c>
      <c r="E11136" s="96">
        <v>9000</v>
      </c>
      <c r="G11136" s="95" t="s">
        <v>345</v>
      </c>
    </row>
    <row r="11137" spans="1:7">
      <c r="A11137" s="95" t="s">
        <v>2855</v>
      </c>
      <c r="D11137" s="95" t="s">
        <v>1958</v>
      </c>
      <c r="E11137" s="96">
        <v>9200</v>
      </c>
      <c r="G11137" s="95" t="s">
        <v>345</v>
      </c>
    </row>
    <row r="11138" spans="1:7">
      <c r="A11138" s="95" t="s">
        <v>2856</v>
      </c>
      <c r="D11138" s="95" t="s">
        <v>562</v>
      </c>
      <c r="E11138" s="96">
        <v>13650</v>
      </c>
      <c r="G11138" s="96">
        <v>43376920</v>
      </c>
    </row>
    <row r="11139" spans="1:7">
      <c r="A11139" s="95" t="s">
        <v>2857</v>
      </c>
      <c r="D11139" s="95" t="s">
        <v>415</v>
      </c>
      <c r="E11139" s="96">
        <v>28500</v>
      </c>
      <c r="G11139" s="95" t="s">
        <v>345</v>
      </c>
    </row>
    <row r="11140" spans="1:7">
      <c r="A11140" s="95" t="s">
        <v>2858</v>
      </c>
      <c r="D11140" s="95" t="s">
        <v>415</v>
      </c>
      <c r="E11140" s="96">
        <v>27000</v>
      </c>
      <c r="G11140" s="95" t="s">
        <v>345</v>
      </c>
    </row>
    <row r="11141" spans="1:7">
      <c r="A11141" s="95" t="s">
        <v>2859</v>
      </c>
      <c r="D11141" s="95" t="s">
        <v>9315</v>
      </c>
      <c r="E11141" s="96">
        <v>33000</v>
      </c>
      <c r="G11141" s="95" t="s">
        <v>345</v>
      </c>
    </row>
    <row r="11142" spans="1:7">
      <c r="A11142" s="95" t="s">
        <v>2861</v>
      </c>
      <c r="D11142" s="95" t="s">
        <v>400</v>
      </c>
      <c r="E11142" s="96">
        <v>6000</v>
      </c>
      <c r="G11142" s="95" t="s">
        <v>345</v>
      </c>
    </row>
    <row r="11143" spans="1:7">
      <c r="A11143" s="95" t="s">
        <v>2861</v>
      </c>
      <c r="D11143" s="95" t="s">
        <v>400</v>
      </c>
      <c r="E11143" s="96">
        <v>36000</v>
      </c>
      <c r="G11143" s="95" t="s">
        <v>345</v>
      </c>
    </row>
    <row r="11144" spans="1:7">
      <c r="A11144" s="95" t="s">
        <v>2861</v>
      </c>
      <c r="D11144" s="95" t="s">
        <v>400</v>
      </c>
      <c r="E11144" s="96">
        <v>61500</v>
      </c>
      <c r="G11144" s="95" t="s">
        <v>345</v>
      </c>
    </row>
    <row r="11145" spans="1:7">
      <c r="A11145" s="95" t="s">
        <v>2861</v>
      </c>
      <c r="D11145" s="95" t="s">
        <v>400</v>
      </c>
      <c r="E11145" s="96">
        <v>36300</v>
      </c>
      <c r="G11145" s="95" t="s">
        <v>345</v>
      </c>
    </row>
    <row r="11146" spans="1:7">
      <c r="A11146" s="95" t="s">
        <v>2861</v>
      </c>
      <c r="D11146" s="95" t="s">
        <v>400</v>
      </c>
      <c r="E11146" s="96">
        <v>27500</v>
      </c>
      <c r="G11146" s="95" t="s">
        <v>345</v>
      </c>
    </row>
    <row r="11147" spans="1:7">
      <c r="A11147" s="95" t="s">
        <v>2861</v>
      </c>
      <c r="D11147" s="95" t="s">
        <v>400</v>
      </c>
      <c r="E11147" s="96">
        <v>37000</v>
      </c>
      <c r="G11147" s="95" t="s">
        <v>345</v>
      </c>
    </row>
    <row r="11148" spans="1:7">
      <c r="A11148" s="95" t="s">
        <v>2861</v>
      </c>
      <c r="D11148" s="95" t="s">
        <v>400</v>
      </c>
      <c r="E11148" s="96">
        <v>32000</v>
      </c>
      <c r="G11148" s="95" t="s">
        <v>345</v>
      </c>
    </row>
    <row r="11149" spans="1:7">
      <c r="A11149" s="95" t="s">
        <v>2861</v>
      </c>
      <c r="D11149" s="95" t="s">
        <v>400</v>
      </c>
      <c r="E11149" s="96">
        <v>34000</v>
      </c>
      <c r="G11149" s="95" t="s">
        <v>345</v>
      </c>
    </row>
    <row r="11150" spans="1:7">
      <c r="A11150" s="95" t="s">
        <v>2861</v>
      </c>
      <c r="D11150" s="95" t="s">
        <v>400</v>
      </c>
      <c r="E11150" s="96">
        <v>49650</v>
      </c>
      <c r="G11150" s="95" t="s">
        <v>345</v>
      </c>
    </row>
    <row r="11151" spans="1:7">
      <c r="A11151" s="95" t="s">
        <v>2862</v>
      </c>
      <c r="D11151" s="95" t="s">
        <v>415</v>
      </c>
      <c r="E11151" s="96">
        <v>105180</v>
      </c>
      <c r="G11151" s="96">
        <v>43890550</v>
      </c>
    </row>
    <row r="11152" spans="1:7">
      <c r="A11152" s="95" t="s">
        <v>2866</v>
      </c>
      <c r="D11152" s="95" t="s">
        <v>400</v>
      </c>
      <c r="E11152" s="96">
        <v>33400</v>
      </c>
      <c r="G11152" s="95" t="s">
        <v>345</v>
      </c>
    </row>
    <row r="11153" spans="1:7">
      <c r="A11153" s="95" t="s">
        <v>2866</v>
      </c>
      <c r="D11153" s="95" t="s">
        <v>400</v>
      </c>
      <c r="E11153" s="96">
        <v>44000</v>
      </c>
      <c r="G11153" s="95" t="s">
        <v>345</v>
      </c>
    </row>
    <row r="11154" spans="1:7">
      <c r="A11154" s="95" t="s">
        <v>2866</v>
      </c>
      <c r="D11154" s="95" t="s">
        <v>400</v>
      </c>
      <c r="E11154" s="96">
        <v>32000</v>
      </c>
      <c r="G11154" s="95" t="s">
        <v>345</v>
      </c>
    </row>
    <row r="11155" spans="1:7">
      <c r="A11155" s="95" t="s">
        <v>2866</v>
      </c>
      <c r="D11155" s="95" t="s">
        <v>400</v>
      </c>
      <c r="E11155" s="96">
        <v>24000</v>
      </c>
      <c r="G11155" s="95" t="s">
        <v>345</v>
      </c>
    </row>
    <row r="11156" spans="1:7">
      <c r="A11156" s="95" t="s">
        <v>2866</v>
      </c>
      <c r="D11156" s="95" t="s">
        <v>400</v>
      </c>
      <c r="E11156" s="96">
        <v>36000</v>
      </c>
      <c r="G11156" s="95" t="s">
        <v>345</v>
      </c>
    </row>
    <row r="11157" spans="1:7">
      <c r="A11157" s="95" t="s">
        <v>2866</v>
      </c>
      <c r="D11157" s="95" t="s">
        <v>400</v>
      </c>
      <c r="E11157" s="96">
        <v>30000</v>
      </c>
      <c r="G11157" s="95" t="s">
        <v>345</v>
      </c>
    </row>
    <row r="11158" spans="1:7">
      <c r="A11158" s="95" t="s">
        <v>2866</v>
      </c>
      <c r="D11158" s="95" t="s">
        <v>400</v>
      </c>
      <c r="E11158" s="96">
        <v>38000</v>
      </c>
      <c r="G11158" s="95" t="s">
        <v>345</v>
      </c>
    </row>
    <row r="11159" spans="1:7">
      <c r="A11159" s="95" t="s">
        <v>2866</v>
      </c>
      <c r="D11159" s="95" t="s">
        <v>400</v>
      </c>
      <c r="E11159" s="96">
        <v>32000</v>
      </c>
      <c r="G11159" s="95" t="s">
        <v>345</v>
      </c>
    </row>
    <row r="11160" spans="1:7">
      <c r="A11160" s="95" t="s">
        <v>2866</v>
      </c>
      <c r="D11160" s="95" t="s">
        <v>400</v>
      </c>
      <c r="E11160" s="96">
        <v>27800</v>
      </c>
      <c r="G11160" s="95" t="s">
        <v>345</v>
      </c>
    </row>
    <row r="11161" spans="1:7">
      <c r="A11161" s="95" t="s">
        <v>2866</v>
      </c>
      <c r="D11161" s="95" t="s">
        <v>400</v>
      </c>
      <c r="E11161" s="96">
        <v>7900</v>
      </c>
      <c r="G11161" s="95" t="s">
        <v>345</v>
      </c>
    </row>
    <row r="11162" spans="1:7">
      <c r="A11162" s="95" t="s">
        <v>2866</v>
      </c>
      <c r="D11162" s="95" t="s">
        <v>400</v>
      </c>
      <c r="E11162" s="96">
        <v>7000</v>
      </c>
      <c r="G11162" s="95" t="s">
        <v>345</v>
      </c>
    </row>
    <row r="11163" spans="1:7">
      <c r="A11163" s="95" t="s">
        <v>2867</v>
      </c>
      <c r="D11163" s="95" t="s">
        <v>9315</v>
      </c>
      <c r="E11163" s="96">
        <v>14000</v>
      </c>
      <c r="G11163" s="95" t="s">
        <v>345</v>
      </c>
    </row>
    <row r="11164" spans="1:7">
      <c r="A11164" s="95" t="s">
        <v>2868</v>
      </c>
      <c r="D11164" s="95" t="s">
        <v>415</v>
      </c>
      <c r="E11164" s="96">
        <v>6900</v>
      </c>
      <c r="G11164" s="95" t="s">
        <v>345</v>
      </c>
    </row>
    <row r="11165" spans="1:7">
      <c r="A11165" s="95" t="s">
        <v>2870</v>
      </c>
      <c r="D11165" s="95" t="s">
        <v>349</v>
      </c>
      <c r="E11165" s="96">
        <v>40000</v>
      </c>
      <c r="G11165" s="95" t="s">
        <v>345</v>
      </c>
    </row>
    <row r="11166" spans="1:7">
      <c r="A11166" s="95" t="s">
        <v>2871</v>
      </c>
      <c r="D11166" s="95" t="s">
        <v>1958</v>
      </c>
      <c r="E11166" s="96">
        <v>4000</v>
      </c>
      <c r="G11166" s="95" t="s">
        <v>345</v>
      </c>
    </row>
    <row r="11167" spans="1:7">
      <c r="A11167" s="95" t="s">
        <v>2872</v>
      </c>
      <c r="D11167" s="95" t="s">
        <v>1958</v>
      </c>
      <c r="E11167" s="96">
        <v>9000</v>
      </c>
      <c r="G11167" s="95" t="s">
        <v>345</v>
      </c>
    </row>
    <row r="11168" spans="1:7">
      <c r="A11168" s="95" t="s">
        <v>2873</v>
      </c>
      <c r="D11168" s="95" t="s">
        <v>562</v>
      </c>
      <c r="E11168" s="96">
        <v>19500</v>
      </c>
      <c r="G11168" s="96">
        <v>44296050</v>
      </c>
    </row>
    <row r="11169" spans="1:7">
      <c r="A11169" s="95" t="s">
        <v>2876</v>
      </c>
      <c r="D11169" s="95" t="s">
        <v>9315</v>
      </c>
      <c r="E11169" s="96">
        <v>13100</v>
      </c>
      <c r="G11169" s="95" t="s">
        <v>345</v>
      </c>
    </row>
    <row r="11170" spans="1:7">
      <c r="A11170" s="95" t="s">
        <v>2877</v>
      </c>
      <c r="D11170" s="95" t="s">
        <v>415</v>
      </c>
      <c r="E11170" s="96">
        <v>28000</v>
      </c>
      <c r="G11170" s="95" t="s">
        <v>345</v>
      </c>
    </row>
    <row r="11171" spans="1:7">
      <c r="A11171" s="95" t="s">
        <v>2878</v>
      </c>
      <c r="D11171" s="95" t="s">
        <v>400</v>
      </c>
      <c r="E11171" s="96">
        <v>6000</v>
      </c>
      <c r="G11171" s="95" t="s">
        <v>345</v>
      </c>
    </row>
    <row r="11172" spans="1:7">
      <c r="A11172" s="95" t="s">
        <v>2878</v>
      </c>
      <c r="D11172" s="95" t="s">
        <v>400</v>
      </c>
      <c r="E11172" s="96">
        <v>40000</v>
      </c>
      <c r="G11172" s="95" t="s">
        <v>345</v>
      </c>
    </row>
    <row r="11173" spans="1:7">
      <c r="A11173" s="95" t="s">
        <v>2878</v>
      </c>
      <c r="D11173" s="95" t="s">
        <v>400</v>
      </c>
      <c r="E11173" s="96">
        <v>68000</v>
      </c>
      <c r="G11173" s="95" t="s">
        <v>345</v>
      </c>
    </row>
    <row r="11174" spans="1:7">
      <c r="A11174" s="95" t="s">
        <v>2878</v>
      </c>
      <c r="D11174" s="95" t="s">
        <v>400</v>
      </c>
      <c r="E11174" s="96">
        <v>36000</v>
      </c>
      <c r="G11174" s="95" t="s">
        <v>345</v>
      </c>
    </row>
    <row r="11175" spans="1:7">
      <c r="A11175" s="95" t="s">
        <v>2878</v>
      </c>
      <c r="D11175" s="95" t="s">
        <v>400</v>
      </c>
      <c r="E11175" s="96">
        <v>36000</v>
      </c>
      <c r="G11175" s="95" t="s">
        <v>345</v>
      </c>
    </row>
    <row r="11176" spans="1:7">
      <c r="A11176" s="95" t="s">
        <v>2878</v>
      </c>
      <c r="D11176" s="95" t="s">
        <v>400</v>
      </c>
      <c r="E11176" s="96">
        <v>38000</v>
      </c>
      <c r="G11176" s="95" t="s">
        <v>345</v>
      </c>
    </row>
    <row r="11177" spans="1:7">
      <c r="A11177" s="95" t="s">
        <v>2878</v>
      </c>
      <c r="D11177" s="95" t="s">
        <v>400</v>
      </c>
      <c r="E11177" s="96">
        <v>29300</v>
      </c>
      <c r="G11177" s="95" t="s">
        <v>345</v>
      </c>
    </row>
    <row r="11178" spans="1:7">
      <c r="A11178" s="95" t="s">
        <v>2878</v>
      </c>
      <c r="D11178" s="95" t="s">
        <v>400</v>
      </c>
      <c r="E11178" s="96">
        <v>32000</v>
      </c>
      <c r="G11178" s="95" t="s">
        <v>345</v>
      </c>
    </row>
    <row r="11179" spans="1:7">
      <c r="A11179" s="95" t="s">
        <v>2878</v>
      </c>
      <c r="D11179" s="95" t="s">
        <v>400</v>
      </c>
      <c r="E11179" s="96">
        <v>71000</v>
      </c>
      <c r="G11179" s="95" t="s">
        <v>345</v>
      </c>
    </row>
    <row r="11180" spans="1:7">
      <c r="A11180" s="95" t="s">
        <v>2879</v>
      </c>
      <c r="D11180" s="95" t="s">
        <v>562</v>
      </c>
      <c r="E11180" s="96">
        <v>22000</v>
      </c>
      <c r="G11180" s="95" t="s">
        <v>345</v>
      </c>
    </row>
    <row r="11181" spans="1:7">
      <c r="A11181" s="95" t="s">
        <v>2880</v>
      </c>
      <c r="D11181" s="95" t="s">
        <v>562</v>
      </c>
      <c r="E11181" s="96">
        <v>5800</v>
      </c>
      <c r="G11181" s="96">
        <v>44721250</v>
      </c>
    </row>
    <row r="11182" spans="1:7">
      <c r="A11182" s="95" t="s">
        <v>2883</v>
      </c>
      <c r="D11182" s="95" t="s">
        <v>400</v>
      </c>
      <c r="E11182" s="96">
        <v>20000</v>
      </c>
      <c r="G11182" s="96">
        <v>44741250</v>
      </c>
    </row>
    <row r="11183" spans="1:7">
      <c r="A11183" s="95" t="s">
        <v>2884</v>
      </c>
      <c r="D11183" s="95" t="s">
        <v>9315</v>
      </c>
      <c r="E11183" s="96">
        <v>18000</v>
      </c>
      <c r="G11183" s="95" t="s">
        <v>345</v>
      </c>
    </row>
    <row r="11184" spans="1:7">
      <c r="A11184" s="95" t="s">
        <v>2885</v>
      </c>
      <c r="D11184" s="95" t="s">
        <v>415</v>
      </c>
      <c r="E11184" s="96">
        <v>38500</v>
      </c>
      <c r="G11184" s="95" t="s">
        <v>345</v>
      </c>
    </row>
    <row r="11185" spans="1:7">
      <c r="A11185" s="95" t="s">
        <v>2886</v>
      </c>
      <c r="D11185" s="95" t="s">
        <v>400</v>
      </c>
      <c r="E11185" s="96">
        <v>52000</v>
      </c>
      <c r="G11185" s="95" t="s">
        <v>345</v>
      </c>
    </row>
    <row r="11186" spans="1:7">
      <c r="A11186" s="95" t="s">
        <v>2886</v>
      </c>
      <c r="D11186" s="95" t="s">
        <v>400</v>
      </c>
      <c r="E11186" s="96">
        <v>28800</v>
      </c>
      <c r="G11186" s="95" t="s">
        <v>345</v>
      </c>
    </row>
    <row r="11187" spans="1:7">
      <c r="A11187" s="95" t="s">
        <v>2886</v>
      </c>
      <c r="D11187" s="95" t="s">
        <v>400</v>
      </c>
      <c r="E11187" s="96">
        <v>9300</v>
      </c>
      <c r="G11187" s="95" t="s">
        <v>345</v>
      </c>
    </row>
    <row r="11188" spans="1:7">
      <c r="A11188" s="95" t="s">
        <v>2886</v>
      </c>
      <c r="D11188" s="95" t="s">
        <v>400</v>
      </c>
      <c r="E11188" s="96">
        <v>35000</v>
      </c>
      <c r="G11188" s="95" t="s">
        <v>345</v>
      </c>
    </row>
    <row r="11189" spans="1:7">
      <c r="A11189" s="95" t="s">
        <v>2886</v>
      </c>
      <c r="D11189" s="95" t="s">
        <v>400</v>
      </c>
      <c r="E11189" s="96">
        <v>38000</v>
      </c>
      <c r="G11189" s="95" t="s">
        <v>345</v>
      </c>
    </row>
    <row r="11190" spans="1:7">
      <c r="A11190" s="95" t="s">
        <v>2886</v>
      </c>
      <c r="D11190" s="95" t="s">
        <v>400</v>
      </c>
      <c r="E11190" s="96">
        <v>19800</v>
      </c>
      <c r="G11190" s="95" t="s">
        <v>345</v>
      </c>
    </row>
    <row r="11191" spans="1:7">
      <c r="A11191" s="95" t="s">
        <v>2886</v>
      </c>
      <c r="D11191" s="95" t="s">
        <v>400</v>
      </c>
      <c r="E11191" s="96">
        <v>35000</v>
      </c>
      <c r="G11191" s="95" t="s">
        <v>345</v>
      </c>
    </row>
    <row r="11192" spans="1:7">
      <c r="A11192" s="95" t="s">
        <v>2886</v>
      </c>
      <c r="D11192" s="95" t="s">
        <v>400</v>
      </c>
      <c r="E11192" s="96">
        <v>32000</v>
      </c>
      <c r="G11192" s="95" t="s">
        <v>345</v>
      </c>
    </row>
    <row r="11193" spans="1:7">
      <c r="A11193" s="95" t="s">
        <v>2886</v>
      </c>
      <c r="D11193" s="95" t="s">
        <v>400</v>
      </c>
      <c r="E11193" s="96">
        <v>9520</v>
      </c>
      <c r="G11193" s="95" t="s">
        <v>345</v>
      </c>
    </row>
    <row r="11194" spans="1:7">
      <c r="A11194" s="95" t="s">
        <v>2890</v>
      </c>
      <c r="D11194" s="95" t="s">
        <v>1958</v>
      </c>
      <c r="E11194" s="96">
        <v>2500</v>
      </c>
      <c r="G11194" s="95" t="s">
        <v>345</v>
      </c>
    </row>
    <row r="11195" spans="1:7">
      <c r="A11195" s="95" t="s">
        <v>2892</v>
      </c>
      <c r="D11195" s="95" t="s">
        <v>562</v>
      </c>
      <c r="E11195" s="96">
        <v>7300</v>
      </c>
      <c r="G11195" s="96">
        <v>45066970</v>
      </c>
    </row>
    <row r="11196" spans="1:7">
      <c r="A11196" s="95" t="s">
        <v>2894</v>
      </c>
      <c r="D11196" s="95" t="s">
        <v>9315</v>
      </c>
      <c r="E11196" s="96">
        <v>16000</v>
      </c>
      <c r="G11196" s="95" t="s">
        <v>345</v>
      </c>
    </row>
    <row r="11197" spans="1:7">
      <c r="A11197" s="95" t="s">
        <v>2896</v>
      </c>
      <c r="D11197" s="95" t="s">
        <v>400</v>
      </c>
      <c r="E11197" s="96">
        <v>40000</v>
      </c>
      <c r="G11197" s="95" t="s">
        <v>345</v>
      </c>
    </row>
    <row r="11198" spans="1:7">
      <c r="A11198" s="95" t="s">
        <v>2896</v>
      </c>
      <c r="D11198" s="95" t="s">
        <v>400</v>
      </c>
      <c r="E11198" s="96">
        <v>56000</v>
      </c>
      <c r="G11198" s="95" t="s">
        <v>345</v>
      </c>
    </row>
    <row r="11199" spans="1:7">
      <c r="A11199" s="95" t="s">
        <v>2896</v>
      </c>
      <c r="D11199" s="95" t="s">
        <v>400</v>
      </c>
      <c r="E11199" s="96">
        <v>6900</v>
      </c>
      <c r="G11199" s="95" t="s">
        <v>345</v>
      </c>
    </row>
    <row r="11200" spans="1:7">
      <c r="A11200" s="95" t="s">
        <v>2896</v>
      </c>
      <c r="D11200" s="95" t="s">
        <v>400</v>
      </c>
      <c r="E11200" s="96">
        <v>22000</v>
      </c>
      <c r="G11200" s="95" t="s">
        <v>345</v>
      </c>
    </row>
    <row r="11201" spans="1:7">
      <c r="A11201" s="95" t="s">
        <v>2896</v>
      </c>
      <c r="D11201" s="95" t="s">
        <v>400</v>
      </c>
      <c r="E11201" s="96">
        <v>36000</v>
      </c>
      <c r="G11201" s="95" t="s">
        <v>345</v>
      </c>
    </row>
    <row r="11202" spans="1:7">
      <c r="A11202" s="95" t="s">
        <v>2896</v>
      </c>
      <c r="D11202" s="95" t="s">
        <v>400</v>
      </c>
      <c r="E11202" s="96">
        <v>39500</v>
      </c>
      <c r="G11202" s="95" t="s">
        <v>345</v>
      </c>
    </row>
    <row r="11203" spans="1:7">
      <c r="A11203" s="95" t="s">
        <v>2896</v>
      </c>
      <c r="D11203" s="95" t="s">
        <v>400</v>
      </c>
      <c r="E11203" s="96">
        <v>30000</v>
      </c>
      <c r="G11203" s="95" t="s">
        <v>345</v>
      </c>
    </row>
    <row r="11204" spans="1:7">
      <c r="A11204" s="95" t="s">
        <v>2896</v>
      </c>
      <c r="D11204" s="95" t="s">
        <v>400</v>
      </c>
      <c r="E11204" s="96">
        <v>24000</v>
      </c>
      <c r="G11204" s="95" t="s">
        <v>345</v>
      </c>
    </row>
    <row r="11205" spans="1:7">
      <c r="A11205" s="95" t="s">
        <v>2896</v>
      </c>
      <c r="D11205" s="95" t="s">
        <v>400</v>
      </c>
      <c r="E11205" s="96">
        <v>73800</v>
      </c>
      <c r="G11205" s="95" t="s">
        <v>345</v>
      </c>
    </row>
    <row r="11206" spans="1:7">
      <c r="A11206" s="95" t="s">
        <v>2899</v>
      </c>
      <c r="D11206" s="95" t="s">
        <v>415</v>
      </c>
      <c r="E11206" s="96">
        <v>7750</v>
      </c>
      <c r="G11206" s="95" t="s">
        <v>345</v>
      </c>
    </row>
    <row r="11207" spans="1:7">
      <c r="A11207" s="95" t="s">
        <v>2901</v>
      </c>
      <c r="D11207" s="95" t="s">
        <v>415</v>
      </c>
      <c r="E11207" s="96">
        <v>28000</v>
      </c>
      <c r="G11207" s="95" t="s">
        <v>345</v>
      </c>
    </row>
    <row r="11208" spans="1:7">
      <c r="A11208" s="95" t="s">
        <v>2902</v>
      </c>
      <c r="D11208" s="95" t="s">
        <v>415</v>
      </c>
      <c r="E11208" s="96">
        <v>6100</v>
      </c>
      <c r="G11208" s="96">
        <v>45453020</v>
      </c>
    </row>
    <row r="11209" spans="1:7">
      <c r="A11209" s="95" t="s">
        <v>2903</v>
      </c>
      <c r="D11209" s="95" t="s">
        <v>415</v>
      </c>
      <c r="E11209" s="96">
        <v>14000</v>
      </c>
      <c r="G11209" s="95" t="s">
        <v>345</v>
      </c>
    </row>
    <row r="11210" spans="1:7">
      <c r="A11210" s="95" t="s">
        <v>2904</v>
      </c>
      <c r="D11210" s="95" t="s">
        <v>9315</v>
      </c>
      <c r="E11210" s="96">
        <v>16000</v>
      </c>
      <c r="G11210" s="95" t="s">
        <v>345</v>
      </c>
    </row>
    <row r="11211" spans="1:7">
      <c r="A11211" s="95" t="s">
        <v>2906</v>
      </c>
      <c r="D11211" s="95" t="s">
        <v>400</v>
      </c>
      <c r="E11211" s="96">
        <v>28500</v>
      </c>
      <c r="G11211" s="95" t="s">
        <v>345</v>
      </c>
    </row>
    <row r="11212" spans="1:7">
      <c r="A11212" s="95" t="s">
        <v>2906</v>
      </c>
      <c r="D11212" s="95" t="s">
        <v>400</v>
      </c>
      <c r="E11212" s="96">
        <v>26000</v>
      </c>
      <c r="G11212" s="95" t="s">
        <v>345</v>
      </c>
    </row>
    <row r="11213" spans="1:7">
      <c r="A11213" s="95" t="s">
        <v>2906</v>
      </c>
      <c r="D11213" s="95" t="s">
        <v>400</v>
      </c>
      <c r="E11213" s="96">
        <v>28500</v>
      </c>
      <c r="G11213" s="95" t="s">
        <v>345</v>
      </c>
    </row>
    <row r="11214" spans="1:7">
      <c r="A11214" s="95" t="s">
        <v>2906</v>
      </c>
      <c r="D11214" s="95" t="s">
        <v>400</v>
      </c>
      <c r="E11214" s="96">
        <v>37000</v>
      </c>
      <c r="G11214" s="95" t="s">
        <v>345</v>
      </c>
    </row>
    <row r="11215" spans="1:7">
      <c r="A11215" s="95" t="s">
        <v>2906</v>
      </c>
      <c r="D11215" s="95" t="s">
        <v>400</v>
      </c>
      <c r="E11215" s="96">
        <v>26000</v>
      </c>
      <c r="G11215" s="95" t="s">
        <v>345</v>
      </c>
    </row>
    <row r="11216" spans="1:7">
      <c r="A11216" s="95" t="s">
        <v>2906</v>
      </c>
      <c r="D11216" s="95" t="s">
        <v>400</v>
      </c>
      <c r="E11216" s="96">
        <v>25600</v>
      </c>
      <c r="G11216" s="95" t="s">
        <v>345</v>
      </c>
    </row>
    <row r="11217" spans="1:7">
      <c r="A11217" s="95" t="s">
        <v>2906</v>
      </c>
      <c r="D11217" s="95" t="s">
        <v>400</v>
      </c>
      <c r="E11217" s="96">
        <v>39000</v>
      </c>
      <c r="G11217" s="95" t="s">
        <v>345</v>
      </c>
    </row>
    <row r="11218" spans="1:7">
      <c r="A11218" s="95" t="s">
        <v>2906</v>
      </c>
      <c r="D11218" s="95" t="s">
        <v>400</v>
      </c>
      <c r="E11218" s="96">
        <v>6000</v>
      </c>
      <c r="G11218" s="95" t="s">
        <v>345</v>
      </c>
    </row>
    <row r="11219" spans="1:7">
      <c r="A11219" s="95" t="s">
        <v>2906</v>
      </c>
      <c r="D11219" s="95" t="s">
        <v>400</v>
      </c>
      <c r="E11219" s="96">
        <v>24450</v>
      </c>
      <c r="G11219" s="95" t="s">
        <v>345</v>
      </c>
    </row>
    <row r="11220" spans="1:7">
      <c r="A11220" s="95" t="s">
        <v>2909</v>
      </c>
      <c r="D11220" s="95" t="s">
        <v>415</v>
      </c>
      <c r="E11220" s="96">
        <v>37700</v>
      </c>
      <c r="G11220" s="96">
        <v>45761770</v>
      </c>
    </row>
    <row r="11221" spans="1:7">
      <c r="A11221" s="95" t="s">
        <v>2912</v>
      </c>
      <c r="D11221" s="95" t="s">
        <v>415</v>
      </c>
      <c r="E11221" s="96">
        <v>31000</v>
      </c>
      <c r="G11221" s="95" t="s">
        <v>345</v>
      </c>
    </row>
    <row r="11222" spans="1:7">
      <c r="A11222" s="95" t="s">
        <v>2913</v>
      </c>
      <c r="D11222" s="95" t="s">
        <v>400</v>
      </c>
      <c r="E11222" s="96">
        <v>5500</v>
      </c>
      <c r="G11222" s="95" t="s">
        <v>345</v>
      </c>
    </row>
    <row r="11223" spans="1:7">
      <c r="A11223" s="95" t="s">
        <v>2913</v>
      </c>
      <c r="D11223" s="95" t="s">
        <v>400</v>
      </c>
      <c r="E11223" s="96">
        <v>40000</v>
      </c>
      <c r="G11223" s="95" t="s">
        <v>345</v>
      </c>
    </row>
    <row r="11224" spans="1:7">
      <c r="A11224" s="95" t="s">
        <v>2913</v>
      </c>
      <c r="D11224" s="95" t="s">
        <v>400</v>
      </c>
      <c r="E11224" s="96">
        <v>48000</v>
      </c>
      <c r="G11224" s="95" t="s">
        <v>345</v>
      </c>
    </row>
    <row r="11225" spans="1:7">
      <c r="A11225" s="95" t="s">
        <v>2913</v>
      </c>
      <c r="D11225" s="95" t="s">
        <v>400</v>
      </c>
      <c r="E11225" s="96">
        <v>39000</v>
      </c>
      <c r="G11225" s="95" t="s">
        <v>345</v>
      </c>
    </row>
    <row r="11226" spans="1:7">
      <c r="A11226" s="95" t="s">
        <v>2913</v>
      </c>
      <c r="D11226" s="95" t="s">
        <v>400</v>
      </c>
      <c r="E11226" s="96">
        <v>26100</v>
      </c>
      <c r="G11226" s="95" t="s">
        <v>345</v>
      </c>
    </row>
    <row r="11227" spans="1:7">
      <c r="A11227" s="95" t="s">
        <v>2913</v>
      </c>
      <c r="D11227" s="95" t="s">
        <v>400</v>
      </c>
      <c r="E11227" s="96">
        <v>9300</v>
      </c>
      <c r="G11227" s="95" t="s">
        <v>345</v>
      </c>
    </row>
    <row r="11228" spans="1:7">
      <c r="A11228" s="95" t="s">
        <v>2913</v>
      </c>
      <c r="D11228" s="95" t="s">
        <v>400</v>
      </c>
      <c r="E11228" s="96">
        <v>29500</v>
      </c>
      <c r="G11228" s="95" t="s">
        <v>345</v>
      </c>
    </row>
    <row r="11229" spans="1:7">
      <c r="A11229" s="95" t="s">
        <v>2913</v>
      </c>
      <c r="D11229" s="95" t="s">
        <v>400</v>
      </c>
      <c r="E11229" s="96">
        <v>25000</v>
      </c>
      <c r="G11229" s="95" t="s">
        <v>345</v>
      </c>
    </row>
    <row r="11230" spans="1:7">
      <c r="A11230" s="95" t="s">
        <v>2913</v>
      </c>
      <c r="D11230" s="95" t="s">
        <v>400</v>
      </c>
      <c r="E11230" s="96">
        <v>32500</v>
      </c>
      <c r="G11230" s="95" t="s">
        <v>345</v>
      </c>
    </row>
    <row r="11231" spans="1:7">
      <c r="A11231" s="95" t="s">
        <v>2914</v>
      </c>
      <c r="D11231" s="95" t="s">
        <v>9315</v>
      </c>
      <c r="E11231" s="96">
        <v>14000</v>
      </c>
      <c r="G11231" s="95" t="s">
        <v>345</v>
      </c>
    </row>
    <row r="11232" spans="1:7">
      <c r="A11232" s="95" t="s">
        <v>2917</v>
      </c>
      <c r="D11232" s="95" t="s">
        <v>349</v>
      </c>
      <c r="E11232" s="96">
        <v>59000</v>
      </c>
      <c r="G11232" s="96">
        <v>46120670</v>
      </c>
    </row>
    <row r="11233" spans="1:7">
      <c r="A11233" s="95" t="s">
        <v>2920</v>
      </c>
      <c r="D11233" s="95" t="s">
        <v>9315</v>
      </c>
      <c r="E11233" s="96">
        <v>15000</v>
      </c>
      <c r="G11233" s="95" t="s">
        <v>345</v>
      </c>
    </row>
    <row r="11234" spans="1:7">
      <c r="A11234" s="95" t="s">
        <v>2921</v>
      </c>
      <c r="D11234" s="95" t="s">
        <v>415</v>
      </c>
      <c r="E11234" s="96">
        <v>13400</v>
      </c>
      <c r="G11234" s="95" t="s">
        <v>345</v>
      </c>
    </row>
    <row r="11235" spans="1:7">
      <c r="A11235" s="95" t="s">
        <v>2922</v>
      </c>
      <c r="D11235" s="95" t="s">
        <v>400</v>
      </c>
      <c r="E11235" s="96">
        <v>32000</v>
      </c>
      <c r="G11235" s="95" t="s">
        <v>345</v>
      </c>
    </row>
    <row r="11236" spans="1:7">
      <c r="A11236" s="95" t="s">
        <v>2922</v>
      </c>
      <c r="D11236" s="95" t="s">
        <v>400</v>
      </c>
      <c r="E11236" s="96">
        <v>17000</v>
      </c>
      <c r="G11236" s="95" t="s">
        <v>345</v>
      </c>
    </row>
    <row r="11237" spans="1:7">
      <c r="A11237" s="95" t="s">
        <v>2922</v>
      </c>
      <c r="D11237" s="95" t="s">
        <v>400</v>
      </c>
      <c r="E11237" s="96">
        <v>34000</v>
      </c>
      <c r="G11237" s="95" t="s">
        <v>345</v>
      </c>
    </row>
    <row r="11238" spans="1:7">
      <c r="A11238" s="95" t="s">
        <v>2922</v>
      </c>
      <c r="D11238" s="95" t="s">
        <v>400</v>
      </c>
      <c r="E11238" s="96">
        <v>39200</v>
      </c>
      <c r="G11238" s="95" t="s">
        <v>345</v>
      </c>
    </row>
    <row r="11239" spans="1:7">
      <c r="A11239" s="95" t="s">
        <v>2922</v>
      </c>
      <c r="D11239" s="95" t="s">
        <v>400</v>
      </c>
      <c r="E11239" s="96">
        <v>9300</v>
      </c>
      <c r="G11239" s="95" t="s">
        <v>345</v>
      </c>
    </row>
    <row r="11240" spans="1:7">
      <c r="A11240" s="95" t="s">
        <v>2922</v>
      </c>
      <c r="D11240" s="95" t="s">
        <v>400</v>
      </c>
      <c r="E11240" s="96">
        <v>20500</v>
      </c>
      <c r="G11240" s="95" t="s">
        <v>345</v>
      </c>
    </row>
    <row r="11241" spans="1:7">
      <c r="A11241" s="95" t="s">
        <v>2922</v>
      </c>
      <c r="D11241" s="95" t="s">
        <v>400</v>
      </c>
      <c r="E11241" s="96">
        <v>29700</v>
      </c>
      <c r="G11241" s="95" t="s">
        <v>345</v>
      </c>
    </row>
    <row r="11242" spans="1:7">
      <c r="A11242" s="95" t="s">
        <v>2922</v>
      </c>
      <c r="D11242" s="95" t="s">
        <v>400</v>
      </c>
      <c r="E11242" s="96">
        <v>34000</v>
      </c>
      <c r="G11242" s="95" t="s">
        <v>345</v>
      </c>
    </row>
    <row r="11243" spans="1:7">
      <c r="A11243" s="95" t="s">
        <v>2922</v>
      </c>
      <c r="D11243" s="95" t="s">
        <v>400</v>
      </c>
      <c r="E11243" s="96">
        <v>9500</v>
      </c>
      <c r="G11243" s="95" t="s">
        <v>345</v>
      </c>
    </row>
    <row r="11244" spans="1:7">
      <c r="A11244" s="95" t="s">
        <v>2922</v>
      </c>
      <c r="D11244" s="95" t="s">
        <v>400</v>
      </c>
      <c r="E11244" s="96">
        <v>40000</v>
      </c>
      <c r="G11244" s="95" t="s">
        <v>345</v>
      </c>
    </row>
    <row r="11245" spans="1:7">
      <c r="A11245" s="95" t="s">
        <v>2923</v>
      </c>
      <c r="D11245" s="95" t="s">
        <v>415</v>
      </c>
      <c r="E11245" s="96">
        <v>40400</v>
      </c>
      <c r="G11245" s="95" t="s">
        <v>345</v>
      </c>
    </row>
    <row r="11246" spans="1:7">
      <c r="A11246" s="95" t="s">
        <v>2924</v>
      </c>
      <c r="D11246" s="95" t="s">
        <v>1958</v>
      </c>
      <c r="E11246" s="96">
        <v>2500</v>
      </c>
      <c r="G11246" s="96">
        <v>46457170</v>
      </c>
    </row>
    <row r="11247" spans="1:7">
      <c r="A11247" s="95" t="s">
        <v>2930</v>
      </c>
      <c r="D11247" s="95" t="s">
        <v>400</v>
      </c>
      <c r="E11247" s="96">
        <v>30000</v>
      </c>
      <c r="G11247" s="95" t="s">
        <v>345</v>
      </c>
    </row>
    <row r="11248" spans="1:7">
      <c r="A11248" s="95" t="s">
        <v>2930</v>
      </c>
      <c r="D11248" s="95" t="s">
        <v>400</v>
      </c>
      <c r="E11248" s="96">
        <v>56000</v>
      </c>
      <c r="G11248" s="95" t="s">
        <v>345</v>
      </c>
    </row>
    <row r="11249" spans="1:7">
      <c r="A11249" s="95" t="s">
        <v>2930</v>
      </c>
      <c r="D11249" s="95" t="s">
        <v>400</v>
      </c>
      <c r="E11249" s="96">
        <v>28500</v>
      </c>
      <c r="G11249" s="95" t="s">
        <v>345</v>
      </c>
    </row>
    <row r="11250" spans="1:7">
      <c r="A11250" s="95" t="s">
        <v>2930</v>
      </c>
      <c r="D11250" s="95" t="s">
        <v>400</v>
      </c>
      <c r="E11250" s="96">
        <v>41000</v>
      </c>
      <c r="G11250" s="95" t="s">
        <v>345</v>
      </c>
    </row>
    <row r="11251" spans="1:7">
      <c r="A11251" s="95" t="s">
        <v>2930</v>
      </c>
      <c r="D11251" s="95" t="s">
        <v>400</v>
      </c>
      <c r="E11251" s="96">
        <v>27500</v>
      </c>
      <c r="G11251" s="95" t="s">
        <v>345</v>
      </c>
    </row>
    <row r="11252" spans="1:7">
      <c r="A11252" s="95" t="s">
        <v>2930</v>
      </c>
      <c r="D11252" s="95" t="s">
        <v>400</v>
      </c>
      <c r="E11252" s="96">
        <v>24000</v>
      </c>
      <c r="G11252" s="95" t="s">
        <v>345</v>
      </c>
    </row>
    <row r="11253" spans="1:7">
      <c r="A11253" s="95" t="s">
        <v>2930</v>
      </c>
      <c r="D11253" s="95" t="s">
        <v>400</v>
      </c>
      <c r="E11253" s="96">
        <v>39600</v>
      </c>
      <c r="G11253" s="95" t="s">
        <v>345</v>
      </c>
    </row>
    <row r="11254" spans="1:7">
      <c r="A11254" s="95" t="s">
        <v>2930</v>
      </c>
      <c r="D11254" s="95" t="s">
        <v>400</v>
      </c>
      <c r="E11254" s="96">
        <v>30000</v>
      </c>
      <c r="G11254" s="95" t="s">
        <v>345</v>
      </c>
    </row>
    <row r="11255" spans="1:7">
      <c r="A11255" s="95" t="s">
        <v>2931</v>
      </c>
      <c r="D11255" s="95" t="s">
        <v>415</v>
      </c>
      <c r="E11255" s="96">
        <v>14120</v>
      </c>
      <c r="G11255" s="95" t="s">
        <v>345</v>
      </c>
    </row>
    <row r="11256" spans="1:7">
      <c r="A11256" s="95" t="s">
        <v>2932</v>
      </c>
      <c r="D11256" s="95" t="s">
        <v>9315</v>
      </c>
      <c r="E11256" s="96">
        <v>14000</v>
      </c>
      <c r="G11256" s="95" t="s">
        <v>345</v>
      </c>
    </row>
    <row r="11257" spans="1:7">
      <c r="A11257" s="95" t="s">
        <v>2935</v>
      </c>
      <c r="D11257" s="95" t="s">
        <v>415</v>
      </c>
      <c r="E11257" s="96">
        <v>39500</v>
      </c>
      <c r="G11257" s="95" t="s">
        <v>345</v>
      </c>
    </row>
    <row r="11258" spans="1:7">
      <c r="A11258" s="95" t="s">
        <v>2936</v>
      </c>
      <c r="D11258" s="95" t="s">
        <v>1958</v>
      </c>
      <c r="E11258" s="96">
        <v>13500</v>
      </c>
      <c r="G11258" s="95" t="s">
        <v>345</v>
      </c>
    </row>
    <row r="11259" spans="1:7">
      <c r="A11259" s="95" t="s">
        <v>2936</v>
      </c>
      <c r="D11259" s="95" t="s">
        <v>1958</v>
      </c>
      <c r="E11259" s="96">
        <v>12300</v>
      </c>
      <c r="G11259" s="95" t="s">
        <v>345</v>
      </c>
    </row>
    <row r="11260" spans="1:7">
      <c r="A11260" s="95" t="s">
        <v>2937</v>
      </c>
      <c r="D11260" s="95" t="s">
        <v>1958</v>
      </c>
      <c r="E11260" s="96">
        <v>4050</v>
      </c>
      <c r="G11260" s="95" t="s">
        <v>345</v>
      </c>
    </row>
    <row r="11261" spans="1:7">
      <c r="A11261" s="95" t="s">
        <v>2937</v>
      </c>
      <c r="D11261" s="95" t="s">
        <v>1958</v>
      </c>
      <c r="E11261" s="96">
        <v>6000</v>
      </c>
      <c r="G11261" s="96">
        <v>46837240</v>
      </c>
    </row>
    <row r="11262" spans="1:7">
      <c r="A11262" s="95" t="s">
        <v>2938</v>
      </c>
      <c r="D11262" s="95" t="s">
        <v>400</v>
      </c>
      <c r="E11262" s="96">
        <v>36000</v>
      </c>
      <c r="G11262" s="95" t="s">
        <v>345</v>
      </c>
    </row>
    <row r="11263" spans="1:7">
      <c r="A11263" s="95" t="s">
        <v>2938</v>
      </c>
      <c r="D11263" s="95" t="s">
        <v>400</v>
      </c>
      <c r="E11263" s="96">
        <v>63000</v>
      </c>
      <c r="G11263" s="95" t="s">
        <v>345</v>
      </c>
    </row>
    <row r="11264" spans="1:7">
      <c r="A11264" s="95" t="s">
        <v>2938</v>
      </c>
      <c r="D11264" s="95" t="s">
        <v>400</v>
      </c>
      <c r="E11264" s="96">
        <v>26000</v>
      </c>
      <c r="G11264" s="95" t="s">
        <v>345</v>
      </c>
    </row>
    <row r="11265" spans="1:7">
      <c r="A11265" s="95" t="s">
        <v>2938</v>
      </c>
      <c r="D11265" s="95" t="s">
        <v>400</v>
      </c>
      <c r="E11265" s="96">
        <v>41000</v>
      </c>
      <c r="G11265" s="95" t="s">
        <v>345</v>
      </c>
    </row>
    <row r="11266" spans="1:7">
      <c r="A11266" s="95" t="s">
        <v>2938</v>
      </c>
      <c r="D11266" s="95" t="s">
        <v>400</v>
      </c>
      <c r="E11266" s="96">
        <v>24000</v>
      </c>
      <c r="G11266" s="95" t="s">
        <v>345</v>
      </c>
    </row>
    <row r="11267" spans="1:7">
      <c r="A11267" s="95" t="s">
        <v>2938</v>
      </c>
      <c r="D11267" s="95" t="s">
        <v>400</v>
      </c>
      <c r="E11267" s="96">
        <v>27900</v>
      </c>
      <c r="G11267" s="95" t="s">
        <v>345</v>
      </c>
    </row>
    <row r="11268" spans="1:7">
      <c r="A11268" s="95" t="s">
        <v>2938</v>
      </c>
      <c r="D11268" s="95" t="s">
        <v>400</v>
      </c>
      <c r="E11268" s="96">
        <v>39500</v>
      </c>
      <c r="G11268" s="95" t="s">
        <v>345</v>
      </c>
    </row>
    <row r="11269" spans="1:7">
      <c r="A11269" s="95" t="s">
        <v>2938</v>
      </c>
      <c r="D11269" s="95" t="s">
        <v>400</v>
      </c>
      <c r="E11269" s="96">
        <v>24000</v>
      </c>
      <c r="G11269" s="95" t="s">
        <v>345</v>
      </c>
    </row>
    <row r="11270" spans="1:7">
      <c r="A11270" s="95" t="s">
        <v>2938</v>
      </c>
      <c r="D11270" s="95" t="s">
        <v>400</v>
      </c>
      <c r="E11270" s="96">
        <v>23330</v>
      </c>
      <c r="G11270" s="95" t="s">
        <v>345</v>
      </c>
    </row>
    <row r="11271" spans="1:7">
      <c r="A11271" s="95" t="s">
        <v>2938</v>
      </c>
      <c r="D11271" s="95" t="s">
        <v>400</v>
      </c>
      <c r="E11271" s="96">
        <v>5700</v>
      </c>
      <c r="G11271" s="95" t="s">
        <v>345</v>
      </c>
    </row>
    <row r="11272" spans="1:7">
      <c r="A11272" s="95" t="s">
        <v>2938</v>
      </c>
      <c r="D11272" s="95" t="s">
        <v>400</v>
      </c>
      <c r="E11272" s="96">
        <v>14900</v>
      </c>
      <c r="G11272" s="95" t="s">
        <v>345</v>
      </c>
    </row>
    <row r="11273" spans="1:7">
      <c r="A11273" s="95" t="s">
        <v>2938</v>
      </c>
      <c r="D11273" s="95" t="s">
        <v>400</v>
      </c>
      <c r="E11273" s="96">
        <v>14850</v>
      </c>
      <c r="G11273" s="95" t="s">
        <v>345</v>
      </c>
    </row>
    <row r="11274" spans="1:7">
      <c r="A11274" s="95" t="s">
        <v>2940</v>
      </c>
      <c r="D11274" s="95" t="s">
        <v>415</v>
      </c>
      <c r="E11274" s="96">
        <v>6750</v>
      </c>
      <c r="G11274" s="95" t="s">
        <v>345</v>
      </c>
    </row>
    <row r="11275" spans="1:7">
      <c r="A11275" s="95" t="s">
        <v>2943</v>
      </c>
      <c r="D11275" s="95" t="s">
        <v>415</v>
      </c>
      <c r="E11275" s="96">
        <v>25000</v>
      </c>
      <c r="G11275" s="95" t="s">
        <v>345</v>
      </c>
    </row>
    <row r="11276" spans="1:7">
      <c r="A11276" s="95" t="s">
        <v>2944</v>
      </c>
      <c r="D11276" s="95" t="s">
        <v>415</v>
      </c>
      <c r="E11276" s="96">
        <v>6300</v>
      </c>
      <c r="G11276" s="95" t="s">
        <v>345</v>
      </c>
    </row>
    <row r="11277" spans="1:7">
      <c r="A11277" s="95" t="s">
        <v>2946</v>
      </c>
      <c r="D11277" s="95" t="s">
        <v>1958</v>
      </c>
      <c r="E11277" s="96">
        <v>4500</v>
      </c>
      <c r="G11277" s="95" t="s">
        <v>345</v>
      </c>
    </row>
    <row r="11278" spans="1:7">
      <c r="A11278" s="95" t="s">
        <v>2946</v>
      </c>
      <c r="D11278" s="95" t="s">
        <v>1958</v>
      </c>
      <c r="E11278" s="96">
        <v>6000</v>
      </c>
      <c r="G11278" s="96">
        <v>47225970</v>
      </c>
    </row>
    <row r="11279" spans="1:7">
      <c r="A11279" s="95" t="s">
        <v>2947</v>
      </c>
      <c r="D11279" s="95" t="s">
        <v>9315</v>
      </c>
      <c r="E11279" s="96">
        <v>13000</v>
      </c>
      <c r="G11279" s="95" t="s">
        <v>345</v>
      </c>
    </row>
    <row r="11280" spans="1:7">
      <c r="A11280" s="95" t="s">
        <v>2948</v>
      </c>
      <c r="D11280" s="95" t="s">
        <v>415</v>
      </c>
      <c r="E11280" s="96">
        <v>14000</v>
      </c>
      <c r="G11280" s="95" t="s">
        <v>345</v>
      </c>
    </row>
    <row r="11281" spans="1:7">
      <c r="A11281" s="95" t="s">
        <v>2949</v>
      </c>
      <c r="D11281" s="95" t="s">
        <v>9315</v>
      </c>
      <c r="E11281" s="96">
        <v>16000</v>
      </c>
      <c r="G11281" s="95" t="s">
        <v>345</v>
      </c>
    </row>
    <row r="11282" spans="1:7">
      <c r="A11282" s="95" t="s">
        <v>2950</v>
      </c>
      <c r="D11282" s="95" t="s">
        <v>400</v>
      </c>
      <c r="E11282" s="96">
        <v>9500</v>
      </c>
      <c r="G11282" s="95" t="s">
        <v>345</v>
      </c>
    </row>
    <row r="11283" spans="1:7">
      <c r="A11283" s="95" t="s">
        <v>2950</v>
      </c>
      <c r="D11283" s="95" t="s">
        <v>400</v>
      </c>
      <c r="E11283" s="96">
        <v>33000</v>
      </c>
      <c r="G11283" s="95" t="s">
        <v>345</v>
      </c>
    </row>
    <row r="11284" spans="1:7">
      <c r="A11284" s="95" t="s">
        <v>2950</v>
      </c>
      <c r="D11284" s="95" t="s">
        <v>400</v>
      </c>
      <c r="E11284" s="96">
        <v>59500</v>
      </c>
      <c r="G11284" s="95" t="s">
        <v>345</v>
      </c>
    </row>
    <row r="11285" spans="1:7">
      <c r="A11285" s="95" t="s">
        <v>2950</v>
      </c>
      <c r="D11285" s="95" t="s">
        <v>400</v>
      </c>
      <c r="E11285" s="96">
        <v>38000</v>
      </c>
      <c r="G11285" s="95" t="s">
        <v>345</v>
      </c>
    </row>
    <row r="11286" spans="1:7">
      <c r="A11286" s="95" t="s">
        <v>2950</v>
      </c>
      <c r="D11286" s="95" t="s">
        <v>400</v>
      </c>
      <c r="E11286" s="96">
        <v>38000</v>
      </c>
      <c r="G11286" s="95" t="s">
        <v>345</v>
      </c>
    </row>
    <row r="11287" spans="1:7">
      <c r="A11287" s="95" t="s">
        <v>2950</v>
      </c>
      <c r="D11287" s="95" t="s">
        <v>400</v>
      </c>
      <c r="E11287" s="96">
        <v>16000</v>
      </c>
      <c r="G11287" s="95" t="s">
        <v>345</v>
      </c>
    </row>
    <row r="11288" spans="1:7">
      <c r="A11288" s="95" t="s">
        <v>2950</v>
      </c>
      <c r="D11288" s="95" t="s">
        <v>400</v>
      </c>
      <c r="E11288" s="96">
        <v>26950</v>
      </c>
      <c r="G11288" s="95" t="s">
        <v>345</v>
      </c>
    </row>
    <row r="11289" spans="1:7">
      <c r="A11289" s="95" t="s">
        <v>2950</v>
      </c>
      <c r="D11289" s="95" t="s">
        <v>400</v>
      </c>
      <c r="E11289" s="96">
        <v>35000</v>
      </c>
      <c r="G11289" s="95" t="s">
        <v>345</v>
      </c>
    </row>
    <row r="11290" spans="1:7">
      <c r="A11290" s="95" t="s">
        <v>2950</v>
      </c>
      <c r="D11290" s="95" t="s">
        <v>400</v>
      </c>
      <c r="E11290" s="96">
        <v>30000</v>
      </c>
      <c r="G11290" s="95" t="s">
        <v>345</v>
      </c>
    </row>
    <row r="11291" spans="1:7">
      <c r="A11291" s="95" t="s">
        <v>2952</v>
      </c>
      <c r="D11291" s="95" t="s">
        <v>415</v>
      </c>
      <c r="E11291" s="96">
        <v>39500</v>
      </c>
      <c r="G11291" s="95" t="s">
        <v>345</v>
      </c>
    </row>
    <row r="11292" spans="1:7">
      <c r="A11292" s="95" t="s">
        <v>2952</v>
      </c>
      <c r="D11292" s="95" t="s">
        <v>479</v>
      </c>
      <c r="E11292" s="96">
        <v>40800</v>
      </c>
      <c r="G11292" s="95" t="s">
        <v>345</v>
      </c>
    </row>
    <row r="11293" spans="1:7">
      <c r="A11293" s="95" t="s">
        <v>2957</v>
      </c>
      <c r="D11293" s="95" t="s">
        <v>1958</v>
      </c>
      <c r="E11293" s="96">
        <v>2000</v>
      </c>
      <c r="G11293" s="95" t="s">
        <v>345</v>
      </c>
    </row>
    <row r="11294" spans="1:7">
      <c r="A11294" s="95" t="s">
        <v>2960</v>
      </c>
      <c r="D11294" s="95" t="s">
        <v>349</v>
      </c>
      <c r="E11294" s="96">
        <v>5459620</v>
      </c>
      <c r="G11294" s="95" t="s">
        <v>345</v>
      </c>
    </row>
    <row r="11295" spans="1:7">
      <c r="A11295" s="95" t="s">
        <v>2960</v>
      </c>
      <c r="D11295" s="95" t="s">
        <v>349</v>
      </c>
      <c r="E11295" s="96">
        <v>628600</v>
      </c>
      <c r="G11295" s="96">
        <v>53725440</v>
      </c>
    </row>
    <row r="11296" spans="1:7">
      <c r="A11296" s="95" t="s">
        <v>396</v>
      </c>
      <c r="D11296" s="95" t="s">
        <v>345</v>
      </c>
      <c r="E11296" s="96">
        <v>18855550</v>
      </c>
      <c r="G11296" s="95" t="s">
        <v>345</v>
      </c>
    </row>
    <row r="11297" spans="1:7">
      <c r="A11297" s="95" t="s">
        <v>397</v>
      </c>
      <c r="D11297" s="95" t="s">
        <v>345</v>
      </c>
      <c r="E11297" s="96">
        <v>53725440</v>
      </c>
      <c r="G11297" s="96">
        <v>53725440</v>
      </c>
    </row>
    <row r="11298" spans="1:7">
      <c r="A11298" s="95" t="s">
        <v>398</v>
      </c>
    </row>
    <row r="11300" spans="1:7">
      <c r="A11300" s="95" t="s">
        <v>9161</v>
      </c>
    </row>
    <row r="11301" spans="1:7">
      <c r="A11301" s="95" t="s">
        <v>338</v>
      </c>
      <c r="D11301" s="95" t="s">
        <v>341</v>
      </c>
      <c r="E11301" s="95" t="s">
        <v>342</v>
      </c>
      <c r="F11301" s="95" t="s">
        <v>343</v>
      </c>
      <c r="G11301" s="95" t="s">
        <v>344</v>
      </c>
    </row>
    <row r="11302" spans="1:7">
      <c r="A11302" s="95" t="s">
        <v>404</v>
      </c>
      <c r="D11302" s="95" t="s">
        <v>349</v>
      </c>
      <c r="E11302" s="96">
        <v>6640000</v>
      </c>
      <c r="G11302" s="96">
        <v>6640000</v>
      </c>
    </row>
    <row r="11303" spans="1:7">
      <c r="A11303" s="95" t="s">
        <v>411</v>
      </c>
      <c r="D11303" s="95" t="s">
        <v>400</v>
      </c>
      <c r="E11303" s="96">
        <v>200000</v>
      </c>
      <c r="G11303" s="95" t="s">
        <v>345</v>
      </c>
    </row>
    <row r="11304" spans="1:7">
      <c r="A11304" s="95" t="s">
        <v>417</v>
      </c>
      <c r="D11304" s="95" t="s">
        <v>415</v>
      </c>
      <c r="E11304" s="96">
        <v>11700</v>
      </c>
      <c r="G11304" s="96">
        <v>6851700</v>
      </c>
    </row>
    <row r="11305" spans="1:7">
      <c r="A11305" s="95" t="s">
        <v>2269</v>
      </c>
      <c r="D11305" s="95" t="s">
        <v>9315</v>
      </c>
      <c r="E11305" s="96">
        <v>50000</v>
      </c>
      <c r="G11305" s="96">
        <v>6901700</v>
      </c>
    </row>
    <row r="11306" spans="1:7">
      <c r="A11306" s="95" t="s">
        <v>2332</v>
      </c>
      <c r="D11306" s="95" t="s">
        <v>9315</v>
      </c>
      <c r="E11306" s="96">
        <v>50000</v>
      </c>
      <c r="G11306" s="96">
        <v>6951700</v>
      </c>
    </row>
    <row r="11307" spans="1:7">
      <c r="A11307" s="95" t="s">
        <v>2401</v>
      </c>
      <c r="D11307" s="95" t="s">
        <v>415</v>
      </c>
      <c r="E11307" s="96">
        <v>1000</v>
      </c>
      <c r="G11307" s="95" t="s">
        <v>345</v>
      </c>
    </row>
    <row r="11308" spans="1:7">
      <c r="A11308" s="95" t="s">
        <v>2402</v>
      </c>
      <c r="D11308" s="95" t="s">
        <v>415</v>
      </c>
      <c r="E11308" s="96">
        <v>3800</v>
      </c>
      <c r="G11308" s="95" t="s">
        <v>345</v>
      </c>
    </row>
    <row r="11309" spans="1:7">
      <c r="A11309" s="95" t="s">
        <v>2403</v>
      </c>
      <c r="D11309" s="95" t="s">
        <v>415</v>
      </c>
      <c r="E11309" s="96">
        <v>12000</v>
      </c>
      <c r="G11309" s="96">
        <v>6968500</v>
      </c>
    </row>
    <row r="11310" spans="1:7">
      <c r="A11310" s="95" t="s">
        <v>2426</v>
      </c>
      <c r="D11310" s="95" t="s">
        <v>415</v>
      </c>
      <c r="E11310" s="96">
        <v>60000</v>
      </c>
      <c r="G11310" s="96">
        <v>7028500</v>
      </c>
    </row>
    <row r="11311" spans="1:7">
      <c r="A11311" s="95" t="s">
        <v>2434</v>
      </c>
      <c r="D11311" s="95" t="s">
        <v>9315</v>
      </c>
      <c r="E11311" s="96">
        <v>50000</v>
      </c>
      <c r="G11311" s="96">
        <v>7078500</v>
      </c>
    </row>
    <row r="11312" spans="1:7">
      <c r="A11312" s="95" t="s">
        <v>2481</v>
      </c>
      <c r="D11312" s="95" t="s">
        <v>479</v>
      </c>
      <c r="E11312" s="96">
        <v>50000</v>
      </c>
      <c r="G11312" s="95" t="s">
        <v>345</v>
      </c>
    </row>
    <row r="11313" spans="1:7">
      <c r="A11313" s="95" t="s">
        <v>2485</v>
      </c>
      <c r="D11313" s="95" t="s">
        <v>479</v>
      </c>
      <c r="E11313" s="96">
        <v>61000</v>
      </c>
      <c r="G11313" s="96">
        <v>7189500</v>
      </c>
    </row>
    <row r="11314" spans="1:7">
      <c r="A11314" s="95" t="s">
        <v>2494</v>
      </c>
      <c r="D11314" s="95" t="s">
        <v>415</v>
      </c>
      <c r="E11314" s="96">
        <v>1000</v>
      </c>
      <c r="G11314" s="95" t="s">
        <v>345</v>
      </c>
    </row>
    <row r="11315" spans="1:7">
      <c r="A11315" s="95" t="s">
        <v>2503</v>
      </c>
      <c r="D11315" s="95" t="s">
        <v>479</v>
      </c>
      <c r="E11315" s="95">
        <v>500</v>
      </c>
      <c r="G11315" s="96">
        <v>7191000</v>
      </c>
    </row>
    <row r="11316" spans="1:7">
      <c r="A11316" s="95" t="s">
        <v>2507</v>
      </c>
      <c r="D11316" s="95" t="s">
        <v>415</v>
      </c>
      <c r="E11316" s="96">
        <v>2000</v>
      </c>
      <c r="G11316" s="95" t="s">
        <v>345</v>
      </c>
    </row>
    <row r="11317" spans="1:7">
      <c r="A11317" s="95" t="s">
        <v>2524</v>
      </c>
      <c r="D11317" s="95" t="s">
        <v>479</v>
      </c>
      <c r="E11317" s="96">
        <v>1000</v>
      </c>
      <c r="G11317" s="96">
        <v>7194000</v>
      </c>
    </row>
    <row r="11318" spans="1:7">
      <c r="A11318" s="95" t="s">
        <v>2536</v>
      </c>
      <c r="D11318" s="95" t="s">
        <v>1958</v>
      </c>
      <c r="E11318" s="96">
        <v>20950</v>
      </c>
      <c r="G11318" s="95" t="s">
        <v>345</v>
      </c>
    </row>
    <row r="11319" spans="1:7">
      <c r="A11319" s="95" t="s">
        <v>2536</v>
      </c>
      <c r="D11319" s="95" t="s">
        <v>1958</v>
      </c>
      <c r="E11319" s="96">
        <v>40900</v>
      </c>
      <c r="G11319" s="95" t="s">
        <v>345</v>
      </c>
    </row>
    <row r="11320" spans="1:7">
      <c r="A11320" s="95" t="s">
        <v>2537</v>
      </c>
      <c r="D11320" s="95" t="s">
        <v>1958</v>
      </c>
      <c r="E11320" s="96">
        <v>14350</v>
      </c>
      <c r="G11320" s="95" t="s">
        <v>345</v>
      </c>
    </row>
    <row r="11321" spans="1:7">
      <c r="A11321" s="95" t="s">
        <v>2537</v>
      </c>
      <c r="D11321" s="95" t="s">
        <v>1958</v>
      </c>
      <c r="E11321" s="96">
        <v>27450</v>
      </c>
      <c r="G11321" s="95" t="s">
        <v>345</v>
      </c>
    </row>
    <row r="11322" spans="1:7">
      <c r="A11322" s="95" t="s">
        <v>2538</v>
      </c>
      <c r="D11322" s="95" t="s">
        <v>479</v>
      </c>
      <c r="E11322" s="96">
        <v>30000</v>
      </c>
      <c r="G11322" s="96">
        <v>7327650</v>
      </c>
    </row>
    <row r="11323" spans="1:7">
      <c r="A11323" s="95" t="s">
        <v>2549</v>
      </c>
      <c r="D11323" s="95" t="s">
        <v>479</v>
      </c>
      <c r="E11323" s="96">
        <v>30000</v>
      </c>
      <c r="G11323" s="95" t="s">
        <v>345</v>
      </c>
    </row>
    <row r="11324" spans="1:7">
      <c r="A11324" s="95" t="s">
        <v>357</v>
      </c>
      <c r="D11324" s="95" t="s">
        <v>349</v>
      </c>
      <c r="E11324" s="96">
        <v>54000</v>
      </c>
      <c r="G11324" s="96">
        <v>7411650</v>
      </c>
    </row>
    <row r="11325" spans="1:7">
      <c r="A11325" s="95" t="s">
        <v>361</v>
      </c>
      <c r="D11325" s="95" t="s">
        <v>345</v>
      </c>
      <c r="E11325" s="96">
        <v>7411650</v>
      </c>
      <c r="G11325" s="95" t="s">
        <v>345</v>
      </c>
    </row>
    <row r="11326" spans="1:7">
      <c r="A11326" s="95" t="s">
        <v>581</v>
      </c>
      <c r="D11326" s="95" t="s">
        <v>400</v>
      </c>
      <c r="E11326" s="96">
        <v>4100000</v>
      </c>
      <c r="G11326" s="95" t="s">
        <v>345</v>
      </c>
    </row>
    <row r="11327" spans="1:7">
      <c r="A11327" s="95" t="s">
        <v>581</v>
      </c>
      <c r="D11327" s="95" t="s">
        <v>9315</v>
      </c>
      <c r="E11327" s="96">
        <v>1000000</v>
      </c>
      <c r="G11327" s="95" t="s">
        <v>345</v>
      </c>
    </row>
    <row r="11328" spans="1:7">
      <c r="A11328" s="95" t="s">
        <v>581</v>
      </c>
      <c r="D11328" s="95" t="s">
        <v>415</v>
      </c>
      <c r="E11328" s="96">
        <v>1400000</v>
      </c>
      <c r="G11328" s="95" t="s">
        <v>345</v>
      </c>
    </row>
    <row r="11329" spans="1:7">
      <c r="A11329" s="95" t="s">
        <v>581</v>
      </c>
      <c r="D11329" s="95" t="s">
        <v>349</v>
      </c>
      <c r="E11329" s="96">
        <v>200000</v>
      </c>
      <c r="G11329" s="96">
        <v>14111650</v>
      </c>
    </row>
    <row r="11330" spans="1:7">
      <c r="A11330" s="95" t="s">
        <v>2594</v>
      </c>
      <c r="D11330" s="95" t="s">
        <v>415</v>
      </c>
      <c r="E11330" s="95">
        <v>800</v>
      </c>
      <c r="G11330" s="96">
        <v>14112450</v>
      </c>
    </row>
    <row r="11331" spans="1:7">
      <c r="A11331" s="95" t="s">
        <v>2602</v>
      </c>
      <c r="D11331" s="95" t="s">
        <v>9315</v>
      </c>
      <c r="E11331" s="96">
        <v>50000</v>
      </c>
      <c r="G11331" s="96">
        <v>14162450</v>
      </c>
    </row>
    <row r="11332" spans="1:7">
      <c r="A11332" s="95" t="s">
        <v>614</v>
      </c>
      <c r="D11332" s="95" t="s">
        <v>415</v>
      </c>
      <c r="E11332" s="96">
        <v>11500</v>
      </c>
      <c r="G11332" s="96">
        <v>14173950</v>
      </c>
    </row>
    <row r="11333" spans="1:7">
      <c r="A11333" s="95" t="s">
        <v>623</v>
      </c>
      <c r="D11333" s="95" t="s">
        <v>415</v>
      </c>
      <c r="E11333" s="96">
        <v>81000</v>
      </c>
      <c r="G11333" s="95" t="s">
        <v>345</v>
      </c>
    </row>
    <row r="11334" spans="1:7">
      <c r="A11334" s="95" t="s">
        <v>623</v>
      </c>
      <c r="D11334" s="95" t="s">
        <v>400</v>
      </c>
      <c r="E11334" s="96">
        <v>200000</v>
      </c>
      <c r="G11334" s="96">
        <v>14454950</v>
      </c>
    </row>
    <row r="11335" spans="1:7">
      <c r="A11335" s="95" t="s">
        <v>2641</v>
      </c>
      <c r="D11335" s="95" t="s">
        <v>415</v>
      </c>
      <c r="E11335" s="96">
        <v>1800</v>
      </c>
      <c r="G11335" s="95" t="s">
        <v>345</v>
      </c>
    </row>
    <row r="11336" spans="1:7">
      <c r="A11336" s="95" t="s">
        <v>2643</v>
      </c>
      <c r="D11336" s="95" t="s">
        <v>415</v>
      </c>
      <c r="E11336" s="96">
        <v>30000</v>
      </c>
      <c r="G11336" s="95" t="s">
        <v>345</v>
      </c>
    </row>
    <row r="11337" spans="1:7">
      <c r="A11337" s="95" t="s">
        <v>2643</v>
      </c>
      <c r="D11337" s="95" t="s">
        <v>415</v>
      </c>
      <c r="E11337" s="96">
        <v>30000</v>
      </c>
      <c r="G11337" s="96">
        <v>14516750</v>
      </c>
    </row>
    <row r="11338" spans="1:7">
      <c r="A11338" s="95" t="s">
        <v>2652</v>
      </c>
      <c r="D11338" s="95" t="s">
        <v>9315</v>
      </c>
      <c r="E11338" s="96">
        <v>50000</v>
      </c>
      <c r="G11338" s="96">
        <v>14566750</v>
      </c>
    </row>
    <row r="11339" spans="1:7">
      <c r="A11339" s="95" t="s">
        <v>2668</v>
      </c>
      <c r="D11339" s="95" t="s">
        <v>9315</v>
      </c>
      <c r="E11339" s="96">
        <v>50000</v>
      </c>
      <c r="G11339" s="96">
        <v>14616750</v>
      </c>
    </row>
    <row r="11340" spans="1:7">
      <c r="A11340" s="95" t="s">
        <v>2699</v>
      </c>
      <c r="D11340" s="95" t="s">
        <v>415</v>
      </c>
      <c r="E11340" s="96">
        <v>1000</v>
      </c>
      <c r="G11340" s="95" t="s">
        <v>345</v>
      </c>
    </row>
    <row r="11341" spans="1:7">
      <c r="A11341" s="95" t="s">
        <v>2699</v>
      </c>
      <c r="D11341" s="95" t="s">
        <v>415</v>
      </c>
      <c r="E11341" s="96">
        <v>50000</v>
      </c>
      <c r="G11341" s="95" t="s">
        <v>345</v>
      </c>
    </row>
    <row r="11342" spans="1:7">
      <c r="A11342" s="95" t="s">
        <v>2699</v>
      </c>
      <c r="D11342" s="95" t="s">
        <v>415</v>
      </c>
      <c r="E11342" s="96">
        <v>50000</v>
      </c>
      <c r="G11342" s="95" t="s">
        <v>345</v>
      </c>
    </row>
    <row r="11343" spans="1:7">
      <c r="A11343" s="95" t="s">
        <v>2699</v>
      </c>
      <c r="D11343" s="95" t="s">
        <v>479</v>
      </c>
      <c r="E11343" s="96">
        <v>250200</v>
      </c>
      <c r="G11343" s="95" t="s">
        <v>345</v>
      </c>
    </row>
    <row r="11344" spans="1:7">
      <c r="A11344" s="95" t="s">
        <v>2699</v>
      </c>
      <c r="D11344" s="95" t="s">
        <v>479</v>
      </c>
      <c r="E11344" s="96">
        <v>53500</v>
      </c>
      <c r="G11344" s="95" t="s">
        <v>345</v>
      </c>
    </row>
    <row r="11345" spans="1:7">
      <c r="A11345" s="95" t="s">
        <v>2699</v>
      </c>
      <c r="D11345" s="95" t="s">
        <v>479</v>
      </c>
      <c r="E11345" s="96">
        <v>15000</v>
      </c>
      <c r="G11345" s="95" t="s">
        <v>345</v>
      </c>
    </row>
    <row r="11346" spans="1:7">
      <c r="A11346" s="95" t="s">
        <v>2699</v>
      </c>
      <c r="D11346" s="95" t="s">
        <v>479</v>
      </c>
      <c r="E11346" s="95">
        <v>400</v>
      </c>
      <c r="G11346" s="95" t="s">
        <v>345</v>
      </c>
    </row>
    <row r="11347" spans="1:7">
      <c r="A11347" s="95" t="s">
        <v>2699</v>
      </c>
      <c r="D11347" s="95" t="s">
        <v>479</v>
      </c>
      <c r="E11347" s="96">
        <v>54000</v>
      </c>
      <c r="G11347" s="96">
        <v>15090850</v>
      </c>
    </row>
    <row r="11348" spans="1:7">
      <c r="A11348" s="95" t="s">
        <v>2708</v>
      </c>
      <c r="D11348" s="95" t="s">
        <v>393</v>
      </c>
      <c r="E11348" s="96">
        <v>8400</v>
      </c>
      <c r="G11348" s="96">
        <v>15099250</v>
      </c>
    </row>
    <row r="11349" spans="1:7">
      <c r="A11349" s="95" t="s">
        <v>2715</v>
      </c>
      <c r="D11349" s="95" t="s">
        <v>479</v>
      </c>
      <c r="E11349" s="96">
        <v>30000</v>
      </c>
      <c r="G11349" s="95" t="s">
        <v>345</v>
      </c>
    </row>
    <row r="11350" spans="1:7">
      <c r="A11350" s="95" t="s">
        <v>2715</v>
      </c>
      <c r="D11350" s="95" t="s">
        <v>415</v>
      </c>
      <c r="E11350" s="96">
        <v>30000</v>
      </c>
      <c r="G11350" s="95" t="s">
        <v>345</v>
      </c>
    </row>
    <row r="11351" spans="1:7">
      <c r="A11351" s="95" t="s">
        <v>2715</v>
      </c>
      <c r="D11351" s="95" t="s">
        <v>415</v>
      </c>
      <c r="E11351" s="96">
        <v>30000</v>
      </c>
      <c r="G11351" s="95" t="s">
        <v>345</v>
      </c>
    </row>
    <row r="11352" spans="1:7">
      <c r="A11352" s="95" t="s">
        <v>2715</v>
      </c>
      <c r="D11352" s="95" t="s">
        <v>479</v>
      </c>
      <c r="E11352" s="95">
        <v>800</v>
      </c>
      <c r="G11352" s="95" t="s">
        <v>345</v>
      </c>
    </row>
    <row r="11353" spans="1:7">
      <c r="A11353" s="95" t="s">
        <v>2715</v>
      </c>
      <c r="D11353" s="95" t="s">
        <v>479</v>
      </c>
      <c r="E11353" s="96">
        <v>30000</v>
      </c>
      <c r="G11353" s="95" t="s">
        <v>345</v>
      </c>
    </row>
    <row r="11354" spans="1:7">
      <c r="A11354" s="95" t="s">
        <v>2715</v>
      </c>
      <c r="D11354" s="95" t="s">
        <v>479</v>
      </c>
      <c r="E11354" s="96">
        <v>122100</v>
      </c>
      <c r="G11354" s="95" t="s">
        <v>345</v>
      </c>
    </row>
    <row r="11355" spans="1:7">
      <c r="A11355" s="95" t="s">
        <v>2715</v>
      </c>
      <c r="D11355" s="95" t="s">
        <v>479</v>
      </c>
      <c r="E11355" s="96">
        <v>122100</v>
      </c>
      <c r="G11355" s="95" t="s">
        <v>345</v>
      </c>
    </row>
    <row r="11356" spans="1:7">
      <c r="A11356" s="95" t="s">
        <v>2715</v>
      </c>
      <c r="D11356" s="95" t="s">
        <v>479</v>
      </c>
      <c r="E11356" s="96">
        <v>12000</v>
      </c>
      <c r="G11356" s="95" t="s">
        <v>345</v>
      </c>
    </row>
    <row r="11357" spans="1:7">
      <c r="A11357" s="95" t="s">
        <v>2723</v>
      </c>
      <c r="D11357" s="95" t="s">
        <v>415</v>
      </c>
      <c r="E11357" s="96">
        <v>1000</v>
      </c>
      <c r="G11357" s="96">
        <v>15477250</v>
      </c>
    </row>
    <row r="11358" spans="1:7">
      <c r="A11358" s="95" t="s">
        <v>2731</v>
      </c>
      <c r="D11358" s="95" t="s">
        <v>1958</v>
      </c>
      <c r="E11358" s="96">
        <v>12200</v>
      </c>
      <c r="G11358" s="95" t="s">
        <v>345</v>
      </c>
    </row>
    <row r="11359" spans="1:7">
      <c r="A11359" s="95" t="s">
        <v>2732</v>
      </c>
      <c r="D11359" s="95" t="s">
        <v>1958</v>
      </c>
      <c r="E11359" s="96">
        <v>13550</v>
      </c>
      <c r="G11359" s="96">
        <v>15503000</v>
      </c>
    </row>
    <row r="11360" spans="1:7">
      <c r="A11360" s="95" t="s">
        <v>2740</v>
      </c>
      <c r="D11360" s="95" t="s">
        <v>479</v>
      </c>
      <c r="E11360" s="96">
        <v>50000</v>
      </c>
      <c r="G11360" s="95" t="s">
        <v>345</v>
      </c>
    </row>
    <row r="11361" spans="1:7">
      <c r="A11361" s="95" t="s">
        <v>2740</v>
      </c>
      <c r="D11361" s="95" t="s">
        <v>479</v>
      </c>
      <c r="E11361" s="96">
        <v>50000</v>
      </c>
      <c r="G11361" s="95" t="s">
        <v>345</v>
      </c>
    </row>
    <row r="11362" spans="1:7">
      <c r="A11362" s="95" t="s">
        <v>2740</v>
      </c>
      <c r="D11362" s="95" t="s">
        <v>479</v>
      </c>
      <c r="E11362" s="96">
        <v>60000</v>
      </c>
      <c r="G11362" s="95" t="s">
        <v>345</v>
      </c>
    </row>
    <row r="11363" spans="1:7">
      <c r="A11363" s="95" t="s">
        <v>2740</v>
      </c>
      <c r="D11363" s="95" t="s">
        <v>479</v>
      </c>
      <c r="E11363" s="96">
        <v>50000</v>
      </c>
      <c r="G11363" s="95" t="s">
        <v>345</v>
      </c>
    </row>
    <row r="11364" spans="1:7">
      <c r="A11364" s="95" t="s">
        <v>2740</v>
      </c>
      <c r="D11364" s="95" t="s">
        <v>479</v>
      </c>
      <c r="E11364" s="96">
        <v>100000</v>
      </c>
      <c r="G11364" s="95" t="s">
        <v>345</v>
      </c>
    </row>
    <row r="11365" spans="1:7">
      <c r="A11365" s="95" t="s">
        <v>2740</v>
      </c>
      <c r="D11365" s="95" t="s">
        <v>479</v>
      </c>
      <c r="E11365" s="96">
        <v>90000</v>
      </c>
      <c r="G11365" s="95" t="s">
        <v>345</v>
      </c>
    </row>
    <row r="11366" spans="1:7">
      <c r="A11366" s="95" t="s">
        <v>2740</v>
      </c>
      <c r="D11366" s="95" t="s">
        <v>479</v>
      </c>
      <c r="E11366" s="96">
        <v>130100</v>
      </c>
      <c r="G11366" s="95" t="s">
        <v>345</v>
      </c>
    </row>
    <row r="11367" spans="1:7">
      <c r="A11367" s="95" t="s">
        <v>2740</v>
      </c>
      <c r="D11367" s="95" t="s">
        <v>479</v>
      </c>
      <c r="E11367" s="96">
        <v>9000</v>
      </c>
      <c r="G11367" s="95" t="s">
        <v>345</v>
      </c>
    </row>
    <row r="11368" spans="1:7">
      <c r="A11368" s="95" t="s">
        <v>2740</v>
      </c>
      <c r="D11368" s="95" t="s">
        <v>479</v>
      </c>
      <c r="E11368" s="96">
        <v>52000</v>
      </c>
      <c r="G11368" s="95" t="s">
        <v>345</v>
      </c>
    </row>
    <row r="11369" spans="1:7">
      <c r="A11369" s="95" t="s">
        <v>2740</v>
      </c>
      <c r="D11369" s="95" t="s">
        <v>479</v>
      </c>
      <c r="E11369" s="96">
        <v>34660</v>
      </c>
      <c r="G11369" s="95" t="s">
        <v>345</v>
      </c>
    </row>
    <row r="11370" spans="1:7">
      <c r="A11370" s="95" t="s">
        <v>2740</v>
      </c>
      <c r="D11370" s="95" t="s">
        <v>479</v>
      </c>
      <c r="E11370" s="96">
        <v>25000</v>
      </c>
      <c r="G11370" s="95" t="s">
        <v>345</v>
      </c>
    </row>
    <row r="11371" spans="1:7">
      <c r="A11371" s="95" t="s">
        <v>2740</v>
      </c>
      <c r="D11371" s="95" t="s">
        <v>479</v>
      </c>
      <c r="E11371" s="96">
        <v>8000</v>
      </c>
      <c r="G11371" s="95" t="s">
        <v>345</v>
      </c>
    </row>
    <row r="11372" spans="1:7">
      <c r="A11372" s="95" t="s">
        <v>2740</v>
      </c>
      <c r="D11372" s="95" t="s">
        <v>479</v>
      </c>
      <c r="E11372" s="96">
        <v>15000</v>
      </c>
      <c r="G11372" s="95" t="s">
        <v>345</v>
      </c>
    </row>
    <row r="11373" spans="1:7">
      <c r="A11373" s="95" t="s">
        <v>2740</v>
      </c>
      <c r="D11373" s="95" t="s">
        <v>479</v>
      </c>
      <c r="E11373" s="96">
        <v>39000</v>
      </c>
      <c r="G11373" s="95" t="s">
        <v>345</v>
      </c>
    </row>
    <row r="11374" spans="1:7">
      <c r="A11374" s="95" t="s">
        <v>2740</v>
      </c>
      <c r="D11374" s="95" t="s">
        <v>479</v>
      </c>
      <c r="E11374" s="96">
        <v>50000</v>
      </c>
      <c r="G11374" s="95" t="s">
        <v>345</v>
      </c>
    </row>
    <row r="11375" spans="1:7">
      <c r="A11375" s="95" t="s">
        <v>2740</v>
      </c>
      <c r="D11375" s="95" t="s">
        <v>415</v>
      </c>
      <c r="E11375" s="96">
        <v>9000</v>
      </c>
      <c r="G11375" s="95" t="s">
        <v>345</v>
      </c>
    </row>
    <row r="11376" spans="1:7">
      <c r="A11376" s="95" t="s">
        <v>2740</v>
      </c>
      <c r="D11376" s="95" t="s">
        <v>479</v>
      </c>
      <c r="E11376" s="96">
        <v>50000</v>
      </c>
      <c r="G11376" s="95" t="s">
        <v>345</v>
      </c>
    </row>
    <row r="11377" spans="1:7">
      <c r="A11377" s="95" t="s">
        <v>2740</v>
      </c>
      <c r="D11377" s="95" t="s">
        <v>479</v>
      </c>
      <c r="E11377" s="96">
        <v>41650</v>
      </c>
      <c r="G11377" s="95" t="s">
        <v>345</v>
      </c>
    </row>
    <row r="11378" spans="1:7">
      <c r="A11378" s="95" t="s">
        <v>2742</v>
      </c>
      <c r="D11378" s="95" t="s">
        <v>1958</v>
      </c>
      <c r="E11378" s="96">
        <v>36200</v>
      </c>
      <c r="G11378" s="95" t="s">
        <v>345</v>
      </c>
    </row>
    <row r="11379" spans="1:7">
      <c r="A11379" s="95" t="s">
        <v>2746</v>
      </c>
      <c r="D11379" s="95" t="s">
        <v>415</v>
      </c>
      <c r="E11379" s="95">
        <v>500</v>
      </c>
      <c r="G11379" s="95" t="s">
        <v>345</v>
      </c>
    </row>
    <row r="11380" spans="1:7">
      <c r="A11380" s="95" t="s">
        <v>2748</v>
      </c>
      <c r="D11380" s="95" t="s">
        <v>479</v>
      </c>
      <c r="E11380" s="96">
        <v>50000</v>
      </c>
      <c r="G11380" s="96">
        <v>16453110</v>
      </c>
    </row>
    <row r="11381" spans="1:7">
      <c r="A11381" s="95" t="s">
        <v>2750</v>
      </c>
      <c r="D11381" s="95" t="s">
        <v>1958</v>
      </c>
      <c r="E11381" s="96">
        <v>26800</v>
      </c>
      <c r="G11381" s="96">
        <v>16479910</v>
      </c>
    </row>
    <row r="11382" spans="1:7">
      <c r="A11382" s="95" t="s">
        <v>376</v>
      </c>
      <c r="D11382" s="95" t="s">
        <v>345</v>
      </c>
      <c r="E11382" s="96">
        <v>9068260</v>
      </c>
      <c r="G11382" s="95" t="s">
        <v>345</v>
      </c>
    </row>
    <row r="11383" spans="1:7">
      <c r="A11383" s="95" t="s">
        <v>752</v>
      </c>
      <c r="D11383" s="95" t="s">
        <v>400</v>
      </c>
      <c r="E11383" s="96">
        <v>4000000</v>
      </c>
      <c r="G11383" s="95" t="s">
        <v>345</v>
      </c>
    </row>
    <row r="11384" spans="1:7">
      <c r="A11384" s="95" t="s">
        <v>752</v>
      </c>
      <c r="D11384" s="95" t="s">
        <v>9315</v>
      </c>
      <c r="E11384" s="96">
        <v>1000000</v>
      </c>
      <c r="G11384" s="95" t="s">
        <v>345</v>
      </c>
    </row>
    <row r="11385" spans="1:7">
      <c r="A11385" s="95" t="s">
        <v>752</v>
      </c>
      <c r="D11385" s="95" t="s">
        <v>349</v>
      </c>
      <c r="E11385" s="96">
        <v>200000</v>
      </c>
      <c r="G11385" s="95" t="s">
        <v>345</v>
      </c>
    </row>
    <row r="11386" spans="1:7">
      <c r="A11386" s="95" t="s">
        <v>752</v>
      </c>
      <c r="D11386" s="95" t="s">
        <v>415</v>
      </c>
      <c r="E11386" s="96">
        <v>1200000</v>
      </c>
      <c r="G11386" s="95" t="s">
        <v>345</v>
      </c>
    </row>
    <row r="11387" spans="1:7">
      <c r="A11387" s="95" t="s">
        <v>752</v>
      </c>
      <c r="D11387" s="95" t="s">
        <v>562</v>
      </c>
      <c r="E11387" s="96">
        <v>200000</v>
      </c>
      <c r="G11387" s="96">
        <v>23079910</v>
      </c>
    </row>
    <row r="11388" spans="1:7">
      <c r="A11388" s="95" t="s">
        <v>765</v>
      </c>
      <c r="D11388" s="95" t="s">
        <v>400</v>
      </c>
      <c r="E11388" s="96">
        <v>200000</v>
      </c>
      <c r="G11388" s="95" t="s">
        <v>345</v>
      </c>
    </row>
    <row r="11389" spans="1:7">
      <c r="A11389" s="95" t="s">
        <v>2793</v>
      </c>
      <c r="D11389" s="95" t="s">
        <v>479</v>
      </c>
      <c r="E11389" s="96">
        <v>76020</v>
      </c>
      <c r="G11389" s="95" t="s">
        <v>345</v>
      </c>
    </row>
    <row r="11390" spans="1:7">
      <c r="A11390" s="95" t="s">
        <v>2793</v>
      </c>
      <c r="D11390" s="95" t="s">
        <v>479</v>
      </c>
      <c r="E11390" s="96">
        <v>50000</v>
      </c>
      <c r="G11390" s="95" t="s">
        <v>345</v>
      </c>
    </row>
    <row r="11391" spans="1:7">
      <c r="A11391" s="95" t="s">
        <v>2793</v>
      </c>
      <c r="D11391" s="95" t="s">
        <v>479</v>
      </c>
      <c r="E11391" s="96">
        <v>6000</v>
      </c>
      <c r="G11391" s="95" t="s">
        <v>345</v>
      </c>
    </row>
    <row r="11392" spans="1:7">
      <c r="A11392" s="95" t="s">
        <v>2793</v>
      </c>
      <c r="D11392" s="95" t="s">
        <v>415</v>
      </c>
      <c r="E11392" s="96">
        <v>43000</v>
      </c>
      <c r="G11392" s="95" t="s">
        <v>345</v>
      </c>
    </row>
    <row r="11393" spans="1:7">
      <c r="A11393" s="95" t="s">
        <v>2793</v>
      </c>
      <c r="D11393" s="95" t="s">
        <v>415</v>
      </c>
      <c r="E11393" s="96">
        <v>44000</v>
      </c>
      <c r="G11393" s="96">
        <v>23498930</v>
      </c>
    </row>
    <row r="11394" spans="1:7">
      <c r="A11394" s="95" t="s">
        <v>2797</v>
      </c>
      <c r="D11394" s="95" t="s">
        <v>9315</v>
      </c>
      <c r="E11394" s="96">
        <v>50000</v>
      </c>
      <c r="G11394" s="95" t="s">
        <v>345</v>
      </c>
    </row>
    <row r="11395" spans="1:7">
      <c r="A11395" s="95" t="s">
        <v>2801</v>
      </c>
      <c r="D11395" s="95" t="s">
        <v>349</v>
      </c>
      <c r="E11395" s="96">
        <v>13200</v>
      </c>
      <c r="G11395" s="95" t="s">
        <v>345</v>
      </c>
    </row>
    <row r="11396" spans="1:7">
      <c r="A11396" s="95" t="s">
        <v>2801</v>
      </c>
      <c r="D11396" s="95" t="s">
        <v>349</v>
      </c>
      <c r="E11396" s="96">
        <v>10300</v>
      </c>
      <c r="G11396" s="96">
        <v>23572430</v>
      </c>
    </row>
    <row r="11397" spans="1:7">
      <c r="A11397" s="95" t="s">
        <v>2816</v>
      </c>
      <c r="D11397" s="95" t="s">
        <v>415</v>
      </c>
      <c r="E11397" s="96">
        <v>50000</v>
      </c>
      <c r="G11397" s="95" t="s">
        <v>345</v>
      </c>
    </row>
    <row r="11398" spans="1:7">
      <c r="A11398" s="95" t="s">
        <v>2816</v>
      </c>
      <c r="D11398" s="95" t="s">
        <v>479</v>
      </c>
      <c r="E11398" s="96">
        <v>8000</v>
      </c>
      <c r="G11398" s="95" t="s">
        <v>345</v>
      </c>
    </row>
    <row r="11399" spans="1:7">
      <c r="A11399" s="95" t="s">
        <v>2816</v>
      </c>
      <c r="D11399" s="95" t="s">
        <v>479</v>
      </c>
      <c r="E11399" s="96">
        <v>50000</v>
      </c>
      <c r="G11399" s="95" t="s">
        <v>345</v>
      </c>
    </row>
    <row r="11400" spans="1:7">
      <c r="A11400" s="95" t="s">
        <v>2816</v>
      </c>
      <c r="D11400" s="95" t="s">
        <v>479</v>
      </c>
      <c r="E11400" s="96">
        <v>50000</v>
      </c>
      <c r="G11400" s="95" t="s">
        <v>345</v>
      </c>
    </row>
    <row r="11401" spans="1:7">
      <c r="A11401" s="95" t="s">
        <v>2816</v>
      </c>
      <c r="D11401" s="95" t="s">
        <v>479</v>
      </c>
      <c r="E11401" s="96">
        <v>25000</v>
      </c>
      <c r="G11401" s="95" t="s">
        <v>345</v>
      </c>
    </row>
    <row r="11402" spans="1:7">
      <c r="A11402" s="95" t="s">
        <v>2816</v>
      </c>
      <c r="D11402" s="95" t="s">
        <v>479</v>
      </c>
      <c r="E11402" s="96">
        <v>21800</v>
      </c>
      <c r="G11402" s="95" t="s">
        <v>345</v>
      </c>
    </row>
    <row r="11403" spans="1:7">
      <c r="A11403" s="95" t="s">
        <v>2816</v>
      </c>
      <c r="D11403" s="95" t="s">
        <v>479</v>
      </c>
      <c r="E11403" s="96">
        <v>38000</v>
      </c>
      <c r="G11403" s="95" t="s">
        <v>345</v>
      </c>
    </row>
    <row r="11404" spans="1:7">
      <c r="A11404" s="95" t="s">
        <v>2817</v>
      </c>
      <c r="D11404" s="95" t="s">
        <v>479</v>
      </c>
      <c r="E11404" s="96">
        <v>30000</v>
      </c>
      <c r="G11404" s="95" t="s">
        <v>345</v>
      </c>
    </row>
    <row r="11405" spans="1:7">
      <c r="A11405" s="95" t="s">
        <v>2817</v>
      </c>
      <c r="D11405" s="95" t="s">
        <v>479</v>
      </c>
      <c r="E11405" s="96">
        <v>50000</v>
      </c>
      <c r="G11405" s="95" t="s">
        <v>345</v>
      </c>
    </row>
    <row r="11406" spans="1:7">
      <c r="A11406" s="95" t="s">
        <v>2817</v>
      </c>
      <c r="D11406" s="95" t="s">
        <v>479</v>
      </c>
      <c r="E11406" s="96">
        <v>40000</v>
      </c>
      <c r="G11406" s="95" t="s">
        <v>345</v>
      </c>
    </row>
    <row r="11407" spans="1:7">
      <c r="A11407" s="95" t="s">
        <v>2817</v>
      </c>
      <c r="D11407" s="95" t="s">
        <v>479</v>
      </c>
      <c r="E11407" s="96">
        <v>45000</v>
      </c>
      <c r="G11407" s="95" t="s">
        <v>345</v>
      </c>
    </row>
    <row r="11408" spans="1:7">
      <c r="A11408" s="95" t="s">
        <v>2817</v>
      </c>
      <c r="D11408" s="95" t="s">
        <v>479</v>
      </c>
      <c r="E11408" s="96">
        <v>2400</v>
      </c>
      <c r="G11408" s="95" t="s">
        <v>345</v>
      </c>
    </row>
    <row r="11409" spans="1:7">
      <c r="A11409" s="95" t="s">
        <v>2817</v>
      </c>
      <c r="D11409" s="95" t="s">
        <v>479</v>
      </c>
      <c r="E11409" s="96">
        <v>50000</v>
      </c>
      <c r="G11409" s="95" t="s">
        <v>345</v>
      </c>
    </row>
    <row r="11410" spans="1:7">
      <c r="A11410" s="95" t="s">
        <v>2817</v>
      </c>
      <c r="D11410" s="95" t="s">
        <v>479</v>
      </c>
      <c r="E11410" s="96">
        <v>50000</v>
      </c>
      <c r="G11410" s="95" t="s">
        <v>345</v>
      </c>
    </row>
    <row r="11411" spans="1:7">
      <c r="A11411" s="95" t="s">
        <v>2817</v>
      </c>
      <c r="D11411" s="95" t="s">
        <v>479</v>
      </c>
      <c r="E11411" s="96">
        <v>3000</v>
      </c>
      <c r="G11411" s="95" t="s">
        <v>345</v>
      </c>
    </row>
    <row r="11412" spans="1:7">
      <c r="A11412" s="95" t="s">
        <v>2817</v>
      </c>
      <c r="D11412" s="95" t="s">
        <v>479</v>
      </c>
      <c r="E11412" s="96">
        <v>4000</v>
      </c>
      <c r="G11412" s="95" t="s">
        <v>345</v>
      </c>
    </row>
    <row r="11413" spans="1:7">
      <c r="A11413" s="95" t="s">
        <v>2817</v>
      </c>
      <c r="D11413" s="95" t="s">
        <v>479</v>
      </c>
      <c r="E11413" s="96">
        <v>45000</v>
      </c>
      <c r="G11413" s="95" t="s">
        <v>345</v>
      </c>
    </row>
    <row r="11414" spans="1:7">
      <c r="A11414" s="95" t="s">
        <v>2817</v>
      </c>
      <c r="D11414" s="95" t="s">
        <v>479</v>
      </c>
      <c r="E11414" s="96">
        <v>50000</v>
      </c>
      <c r="G11414" s="95" t="s">
        <v>345</v>
      </c>
    </row>
    <row r="11415" spans="1:7">
      <c r="A11415" s="95" t="s">
        <v>2817</v>
      </c>
      <c r="D11415" s="95" t="s">
        <v>479</v>
      </c>
      <c r="E11415" s="96">
        <v>40000</v>
      </c>
      <c r="G11415" s="95" t="s">
        <v>345</v>
      </c>
    </row>
    <row r="11416" spans="1:7">
      <c r="A11416" s="95" t="s">
        <v>2817</v>
      </c>
      <c r="D11416" s="95" t="s">
        <v>479</v>
      </c>
      <c r="E11416" s="96">
        <v>12000</v>
      </c>
      <c r="G11416" s="95" t="s">
        <v>345</v>
      </c>
    </row>
    <row r="11417" spans="1:7">
      <c r="A11417" s="95" t="s">
        <v>2817</v>
      </c>
      <c r="D11417" s="95" t="s">
        <v>479</v>
      </c>
      <c r="E11417" s="96">
        <v>50000</v>
      </c>
      <c r="G11417" s="95" t="s">
        <v>345</v>
      </c>
    </row>
    <row r="11418" spans="1:7">
      <c r="A11418" s="95" t="s">
        <v>2817</v>
      </c>
      <c r="D11418" s="95" t="s">
        <v>479</v>
      </c>
      <c r="E11418" s="96">
        <v>45000</v>
      </c>
      <c r="G11418" s="95" t="s">
        <v>345</v>
      </c>
    </row>
    <row r="11419" spans="1:7">
      <c r="A11419" s="95" t="s">
        <v>2817</v>
      </c>
      <c r="D11419" s="95" t="s">
        <v>479</v>
      </c>
      <c r="E11419" s="96">
        <v>25000</v>
      </c>
      <c r="G11419" s="95" t="s">
        <v>345</v>
      </c>
    </row>
    <row r="11420" spans="1:7">
      <c r="A11420" s="95" t="s">
        <v>2817</v>
      </c>
      <c r="D11420" s="95" t="s">
        <v>479</v>
      </c>
      <c r="E11420" s="96">
        <v>2000</v>
      </c>
      <c r="G11420" s="95" t="s">
        <v>345</v>
      </c>
    </row>
    <row r="11421" spans="1:7">
      <c r="A11421" s="95" t="s">
        <v>2817</v>
      </c>
      <c r="D11421" s="95" t="s">
        <v>479</v>
      </c>
      <c r="E11421" s="96">
        <v>13000</v>
      </c>
      <c r="G11421" s="95" t="s">
        <v>345</v>
      </c>
    </row>
    <row r="11422" spans="1:7">
      <c r="A11422" s="95" t="s">
        <v>2817</v>
      </c>
      <c r="D11422" s="95" t="s">
        <v>479</v>
      </c>
      <c r="E11422" s="96">
        <v>50000</v>
      </c>
      <c r="G11422" s="96">
        <v>24421630</v>
      </c>
    </row>
    <row r="11423" spans="1:7">
      <c r="A11423" s="95" t="s">
        <v>2829</v>
      </c>
      <c r="D11423" s="95" t="s">
        <v>479</v>
      </c>
      <c r="E11423" s="96">
        <v>3000</v>
      </c>
      <c r="G11423" s="95" t="s">
        <v>345</v>
      </c>
    </row>
    <row r="11424" spans="1:7">
      <c r="A11424" s="95" t="s">
        <v>2829</v>
      </c>
      <c r="D11424" s="95" t="s">
        <v>479</v>
      </c>
      <c r="E11424" s="96">
        <v>3000</v>
      </c>
      <c r="G11424" s="95" t="s">
        <v>345</v>
      </c>
    </row>
    <row r="11425" spans="1:7">
      <c r="A11425" s="95" t="s">
        <v>2829</v>
      </c>
      <c r="D11425" s="95" t="s">
        <v>479</v>
      </c>
      <c r="E11425" s="96">
        <v>50000</v>
      </c>
      <c r="G11425" s="95" t="s">
        <v>345</v>
      </c>
    </row>
    <row r="11426" spans="1:7">
      <c r="A11426" s="95" t="s">
        <v>2829</v>
      </c>
      <c r="D11426" s="95" t="s">
        <v>479</v>
      </c>
      <c r="E11426" s="96">
        <v>100000</v>
      </c>
      <c r="G11426" s="95" t="s">
        <v>345</v>
      </c>
    </row>
    <row r="11427" spans="1:7">
      <c r="A11427" s="95" t="s">
        <v>2829</v>
      </c>
      <c r="D11427" s="95" t="s">
        <v>479</v>
      </c>
      <c r="E11427" s="96">
        <v>16100</v>
      </c>
      <c r="G11427" s="95" t="s">
        <v>345</v>
      </c>
    </row>
    <row r="11428" spans="1:7">
      <c r="A11428" s="95" t="s">
        <v>2829</v>
      </c>
      <c r="D11428" s="95" t="s">
        <v>479</v>
      </c>
      <c r="E11428" s="96">
        <v>13800</v>
      </c>
      <c r="G11428" s="95" t="s">
        <v>345</v>
      </c>
    </row>
    <row r="11429" spans="1:7">
      <c r="A11429" s="95" t="s">
        <v>2829</v>
      </c>
      <c r="D11429" s="95" t="s">
        <v>479</v>
      </c>
      <c r="E11429" s="96">
        <v>2000</v>
      </c>
      <c r="G11429" s="95" t="s">
        <v>345</v>
      </c>
    </row>
    <row r="11430" spans="1:7">
      <c r="A11430" s="95" t="s">
        <v>2829</v>
      </c>
      <c r="D11430" s="95" t="s">
        <v>479</v>
      </c>
      <c r="E11430" s="96">
        <v>8000</v>
      </c>
      <c r="G11430" s="95" t="s">
        <v>345</v>
      </c>
    </row>
    <row r="11431" spans="1:7">
      <c r="A11431" s="95" t="s">
        <v>2829</v>
      </c>
      <c r="D11431" s="95" t="s">
        <v>479</v>
      </c>
      <c r="E11431" s="96">
        <v>7000</v>
      </c>
      <c r="G11431" s="95" t="s">
        <v>345</v>
      </c>
    </row>
    <row r="11432" spans="1:7">
      <c r="A11432" s="95" t="s">
        <v>2829</v>
      </c>
      <c r="D11432" s="95" t="s">
        <v>479</v>
      </c>
      <c r="E11432" s="96">
        <v>30000</v>
      </c>
      <c r="G11432" s="96">
        <v>24654530</v>
      </c>
    </row>
    <row r="11433" spans="1:7">
      <c r="A11433" s="95" t="s">
        <v>2853</v>
      </c>
      <c r="D11433" s="95" t="s">
        <v>393</v>
      </c>
      <c r="E11433" s="96">
        <v>38900</v>
      </c>
      <c r="G11433" s="96">
        <v>24693430</v>
      </c>
    </row>
    <row r="11434" spans="1:7">
      <c r="A11434" s="95" t="s">
        <v>2865</v>
      </c>
      <c r="D11434" s="95" t="s">
        <v>9315</v>
      </c>
      <c r="E11434" s="96">
        <v>50000</v>
      </c>
      <c r="G11434" s="96">
        <v>24743430</v>
      </c>
    </row>
    <row r="11435" spans="1:7">
      <c r="A11435" s="95" t="s">
        <v>865</v>
      </c>
      <c r="D11435" s="95" t="s">
        <v>415</v>
      </c>
      <c r="E11435" s="96">
        <v>5500</v>
      </c>
      <c r="G11435" s="96">
        <v>24748930</v>
      </c>
    </row>
    <row r="11436" spans="1:7">
      <c r="A11436" s="95" t="s">
        <v>2895</v>
      </c>
      <c r="D11436" s="95" t="s">
        <v>9315</v>
      </c>
      <c r="E11436" s="96">
        <v>50000</v>
      </c>
      <c r="G11436" s="96">
        <v>24798930</v>
      </c>
    </row>
    <row r="11437" spans="1:7">
      <c r="A11437" s="95" t="s">
        <v>2910</v>
      </c>
      <c r="D11437" s="95" t="s">
        <v>415</v>
      </c>
      <c r="E11437" s="96">
        <v>10000</v>
      </c>
      <c r="G11437" s="96">
        <v>24808930</v>
      </c>
    </row>
    <row r="11438" spans="1:7">
      <c r="A11438" s="95" t="s">
        <v>2917</v>
      </c>
      <c r="D11438" s="95" t="s">
        <v>479</v>
      </c>
      <c r="E11438" s="96">
        <v>28600</v>
      </c>
      <c r="G11438" s="95" t="s">
        <v>345</v>
      </c>
    </row>
    <row r="11439" spans="1:7">
      <c r="A11439" s="95" t="s">
        <v>2918</v>
      </c>
      <c r="D11439" s="95" t="s">
        <v>415</v>
      </c>
      <c r="E11439" s="96">
        <v>12500</v>
      </c>
      <c r="G11439" s="96">
        <v>24850030</v>
      </c>
    </row>
    <row r="11440" spans="1:7">
      <c r="A11440" s="95" t="s">
        <v>2923</v>
      </c>
      <c r="D11440" s="95" t="s">
        <v>479</v>
      </c>
      <c r="E11440" s="96">
        <v>290400</v>
      </c>
      <c r="G11440" s="95" t="s">
        <v>345</v>
      </c>
    </row>
    <row r="11441" spans="1:7">
      <c r="A11441" s="95" t="s">
        <v>2923</v>
      </c>
      <c r="D11441" s="95" t="s">
        <v>479</v>
      </c>
      <c r="E11441" s="96">
        <v>100000</v>
      </c>
      <c r="G11441" s="96">
        <v>25240430</v>
      </c>
    </row>
    <row r="11442" spans="1:7">
      <c r="A11442" s="95" t="s">
        <v>2943</v>
      </c>
      <c r="D11442" s="95" t="s">
        <v>479</v>
      </c>
      <c r="E11442" s="96">
        <v>40200</v>
      </c>
      <c r="G11442" s="95" t="s">
        <v>345</v>
      </c>
    </row>
    <row r="11443" spans="1:7">
      <c r="A11443" s="95" t="s">
        <v>2943</v>
      </c>
      <c r="D11443" s="95" t="s">
        <v>479</v>
      </c>
      <c r="E11443" s="96">
        <v>47100</v>
      </c>
      <c r="G11443" s="96">
        <v>25327730</v>
      </c>
    </row>
    <row r="11444" spans="1:7">
      <c r="A11444" s="95" t="s">
        <v>2951</v>
      </c>
      <c r="D11444" s="95" t="s">
        <v>349</v>
      </c>
      <c r="E11444" s="96">
        <v>31000</v>
      </c>
      <c r="G11444" s="95" t="s">
        <v>345</v>
      </c>
    </row>
    <row r="11445" spans="1:7">
      <c r="A11445" s="95" t="s">
        <v>2951</v>
      </c>
      <c r="D11445" s="95" t="s">
        <v>349</v>
      </c>
      <c r="E11445" s="96">
        <v>1500</v>
      </c>
      <c r="G11445" s="95" t="s">
        <v>345</v>
      </c>
    </row>
    <row r="11446" spans="1:7">
      <c r="A11446" s="95" t="s">
        <v>2955</v>
      </c>
      <c r="D11446" s="95" t="s">
        <v>1958</v>
      </c>
      <c r="E11446" s="96">
        <v>24400</v>
      </c>
      <c r="G11446" s="95" t="s">
        <v>345</v>
      </c>
    </row>
    <row r="11447" spans="1:7">
      <c r="A11447" s="95" t="s">
        <v>2955</v>
      </c>
      <c r="D11447" s="95" t="s">
        <v>1958</v>
      </c>
      <c r="E11447" s="96">
        <v>50000</v>
      </c>
      <c r="G11447" s="95" t="s">
        <v>345</v>
      </c>
    </row>
    <row r="11448" spans="1:7">
      <c r="A11448" s="95" t="s">
        <v>2955</v>
      </c>
      <c r="D11448" s="95" t="s">
        <v>1958</v>
      </c>
      <c r="E11448" s="96">
        <v>22500</v>
      </c>
      <c r="G11448" s="95" t="s">
        <v>345</v>
      </c>
    </row>
    <row r="11449" spans="1:7">
      <c r="A11449" s="95" t="s">
        <v>2955</v>
      </c>
      <c r="D11449" s="95" t="s">
        <v>1958</v>
      </c>
      <c r="E11449" s="96">
        <v>32600</v>
      </c>
      <c r="G11449" s="96">
        <v>25489730</v>
      </c>
    </row>
    <row r="11450" spans="1:7">
      <c r="A11450" s="95" t="s">
        <v>396</v>
      </c>
      <c r="D11450" s="95" t="s">
        <v>345</v>
      </c>
      <c r="E11450" s="96">
        <v>9009820</v>
      </c>
      <c r="G11450" s="95" t="s">
        <v>345</v>
      </c>
    </row>
    <row r="11451" spans="1:7">
      <c r="A11451" s="95" t="s">
        <v>397</v>
      </c>
      <c r="D11451" s="95" t="s">
        <v>345</v>
      </c>
      <c r="E11451" s="96">
        <v>25489730</v>
      </c>
      <c r="G11451" s="96">
        <v>25489730</v>
      </c>
    </row>
    <row r="11452" spans="1:7">
      <c r="A11452" s="95" t="s">
        <v>398</v>
      </c>
    </row>
    <row r="11454" spans="1:7">
      <c r="A11454" s="95" t="s">
        <v>9162</v>
      </c>
    </row>
    <row r="11455" spans="1:7">
      <c r="A11455" s="95" t="s">
        <v>338</v>
      </c>
      <c r="D11455" s="95" t="s">
        <v>341</v>
      </c>
      <c r="E11455" s="95" t="s">
        <v>342</v>
      </c>
      <c r="F11455" s="95" t="s">
        <v>343</v>
      </c>
      <c r="G11455" s="95" t="s">
        <v>344</v>
      </c>
    </row>
    <row r="11456" spans="1:7">
      <c r="A11456" s="95" t="s">
        <v>2212</v>
      </c>
      <c r="D11456" s="95" t="s">
        <v>9315</v>
      </c>
      <c r="E11456" s="96">
        <v>17900</v>
      </c>
      <c r="G11456" s="96">
        <v>17900</v>
      </c>
    </row>
    <row r="11457" spans="1:7">
      <c r="A11457" s="95" t="s">
        <v>2276</v>
      </c>
      <c r="D11457" s="95" t="s">
        <v>393</v>
      </c>
      <c r="E11457" s="96">
        <v>44000</v>
      </c>
      <c r="G11457" s="95" t="s">
        <v>345</v>
      </c>
    </row>
    <row r="11458" spans="1:7">
      <c r="A11458" s="95" t="s">
        <v>2276</v>
      </c>
      <c r="D11458" s="95" t="s">
        <v>393</v>
      </c>
      <c r="E11458" s="96">
        <v>24000</v>
      </c>
      <c r="G11458" s="96">
        <v>85900</v>
      </c>
    </row>
    <row r="11459" spans="1:7">
      <c r="A11459" s="95" t="s">
        <v>2297</v>
      </c>
      <c r="D11459" s="95" t="s">
        <v>393</v>
      </c>
      <c r="E11459" s="96">
        <v>122000</v>
      </c>
      <c r="G11459" s="96">
        <v>207900</v>
      </c>
    </row>
    <row r="11460" spans="1:7">
      <c r="A11460" s="95" t="s">
        <v>2311</v>
      </c>
      <c r="D11460" s="95" t="s">
        <v>393</v>
      </c>
      <c r="E11460" s="96">
        <v>33000</v>
      </c>
      <c r="G11460" s="95" t="s">
        <v>345</v>
      </c>
    </row>
    <row r="11461" spans="1:7">
      <c r="A11461" s="95" t="s">
        <v>2311</v>
      </c>
      <c r="D11461" s="95" t="s">
        <v>393</v>
      </c>
      <c r="E11461" s="96">
        <v>86000</v>
      </c>
      <c r="G11461" s="95" t="s">
        <v>345</v>
      </c>
    </row>
    <row r="11462" spans="1:7">
      <c r="A11462" s="95" t="s">
        <v>2311</v>
      </c>
      <c r="D11462" s="95" t="s">
        <v>393</v>
      </c>
      <c r="E11462" s="96">
        <v>33000</v>
      </c>
      <c r="G11462" s="96">
        <v>359900</v>
      </c>
    </row>
    <row r="11463" spans="1:7">
      <c r="A11463" s="95" t="s">
        <v>2327</v>
      </c>
      <c r="D11463" s="95" t="s">
        <v>393</v>
      </c>
      <c r="E11463" s="96">
        <v>33000</v>
      </c>
      <c r="G11463" s="95" t="s">
        <v>345</v>
      </c>
    </row>
    <row r="11464" spans="1:7">
      <c r="A11464" s="95" t="s">
        <v>2331</v>
      </c>
      <c r="D11464" s="95" t="s">
        <v>1958</v>
      </c>
      <c r="E11464" s="96">
        <v>11600</v>
      </c>
      <c r="G11464" s="96">
        <v>404500</v>
      </c>
    </row>
    <row r="11465" spans="1:7">
      <c r="A11465" s="95" t="s">
        <v>2346</v>
      </c>
      <c r="D11465" s="95" t="s">
        <v>393</v>
      </c>
      <c r="E11465" s="96">
        <v>144000</v>
      </c>
      <c r="G11465" s="96">
        <v>548500</v>
      </c>
    </row>
    <row r="11466" spans="1:7">
      <c r="A11466" s="95" t="s">
        <v>2355</v>
      </c>
      <c r="D11466" s="95" t="s">
        <v>393</v>
      </c>
      <c r="E11466" s="96">
        <v>40000</v>
      </c>
      <c r="G11466" s="95" t="s">
        <v>345</v>
      </c>
    </row>
    <row r="11467" spans="1:7">
      <c r="A11467" s="95" t="s">
        <v>2355</v>
      </c>
      <c r="D11467" s="95" t="s">
        <v>393</v>
      </c>
      <c r="E11467" s="96">
        <v>100500</v>
      </c>
      <c r="G11467" s="96">
        <v>689000</v>
      </c>
    </row>
    <row r="11468" spans="1:7">
      <c r="A11468" s="95" t="s">
        <v>2361</v>
      </c>
      <c r="D11468" s="95" t="s">
        <v>393</v>
      </c>
      <c r="E11468" s="96">
        <v>39000</v>
      </c>
      <c r="G11468" s="96">
        <v>728000</v>
      </c>
    </row>
    <row r="11469" spans="1:7">
      <c r="A11469" s="95" t="s">
        <v>2375</v>
      </c>
      <c r="D11469" s="95" t="s">
        <v>393</v>
      </c>
      <c r="E11469" s="96">
        <v>60000</v>
      </c>
      <c r="G11469" s="96">
        <v>788000</v>
      </c>
    </row>
    <row r="11470" spans="1:7">
      <c r="A11470" s="95" t="s">
        <v>2398</v>
      </c>
      <c r="D11470" s="95" t="s">
        <v>393</v>
      </c>
      <c r="E11470" s="96">
        <v>22000</v>
      </c>
      <c r="G11470" s="95" t="s">
        <v>345</v>
      </c>
    </row>
    <row r="11471" spans="1:7">
      <c r="A11471" s="95" t="s">
        <v>2398</v>
      </c>
      <c r="D11471" s="95" t="s">
        <v>393</v>
      </c>
      <c r="E11471" s="96">
        <v>147000</v>
      </c>
      <c r="G11471" s="95" t="s">
        <v>345</v>
      </c>
    </row>
    <row r="11472" spans="1:7">
      <c r="A11472" s="95" t="s">
        <v>2398</v>
      </c>
      <c r="D11472" s="95" t="s">
        <v>393</v>
      </c>
      <c r="E11472" s="96">
        <v>44000</v>
      </c>
      <c r="G11472" s="96">
        <v>1001000</v>
      </c>
    </row>
    <row r="11473" spans="1:7">
      <c r="A11473" s="95" t="s">
        <v>2421</v>
      </c>
      <c r="D11473" s="95" t="s">
        <v>415</v>
      </c>
      <c r="E11473" s="96">
        <v>248000</v>
      </c>
      <c r="G11473" s="96">
        <v>1249000</v>
      </c>
    </row>
    <row r="11474" spans="1:7">
      <c r="A11474" s="95" t="s">
        <v>2443</v>
      </c>
      <c r="D11474" s="95" t="s">
        <v>393</v>
      </c>
      <c r="E11474" s="96">
        <v>43000</v>
      </c>
      <c r="G11474" s="96">
        <v>1292000</v>
      </c>
    </row>
    <row r="11475" spans="1:7">
      <c r="A11475" s="95" t="s">
        <v>2458</v>
      </c>
      <c r="D11475" s="95" t="s">
        <v>393</v>
      </c>
      <c r="E11475" s="96">
        <v>30000</v>
      </c>
      <c r="G11475" s="95" t="s">
        <v>345</v>
      </c>
    </row>
    <row r="11476" spans="1:7">
      <c r="A11476" s="95" t="s">
        <v>2458</v>
      </c>
      <c r="D11476" s="95" t="s">
        <v>393</v>
      </c>
      <c r="E11476" s="96">
        <v>33000</v>
      </c>
      <c r="G11476" s="96">
        <v>1355000</v>
      </c>
    </row>
    <row r="11477" spans="1:7">
      <c r="A11477" s="95" t="s">
        <v>2520</v>
      </c>
      <c r="D11477" s="95" t="s">
        <v>415</v>
      </c>
      <c r="E11477" s="96">
        <v>190560</v>
      </c>
      <c r="G11477" s="95" t="s">
        <v>345</v>
      </c>
    </row>
    <row r="11478" spans="1:7">
      <c r="A11478" s="95" t="s">
        <v>2521</v>
      </c>
      <c r="D11478" s="95" t="s">
        <v>479</v>
      </c>
      <c r="E11478" s="96">
        <v>32000</v>
      </c>
      <c r="G11478" s="96">
        <v>1577560</v>
      </c>
    </row>
    <row r="11479" spans="1:7">
      <c r="A11479" s="95" t="s">
        <v>2528</v>
      </c>
      <c r="D11479" s="95" t="s">
        <v>9315</v>
      </c>
      <c r="E11479" s="96">
        <v>222750</v>
      </c>
      <c r="G11479" s="95" t="s">
        <v>345</v>
      </c>
    </row>
    <row r="11480" spans="1:7">
      <c r="A11480" s="95" t="s">
        <v>2528</v>
      </c>
      <c r="D11480" s="95" t="s">
        <v>9315</v>
      </c>
      <c r="E11480" s="96">
        <v>153000</v>
      </c>
      <c r="G11480" s="95" t="s">
        <v>345</v>
      </c>
    </row>
    <row r="11481" spans="1:7">
      <c r="A11481" s="95" t="s">
        <v>2528</v>
      </c>
      <c r="D11481" s="95" t="s">
        <v>9315</v>
      </c>
      <c r="E11481" s="96">
        <v>170340</v>
      </c>
      <c r="G11481" s="95" t="s">
        <v>345</v>
      </c>
    </row>
    <row r="11482" spans="1:7">
      <c r="A11482" s="95" t="s">
        <v>2528</v>
      </c>
      <c r="D11482" s="95" t="s">
        <v>9315</v>
      </c>
      <c r="E11482" s="96">
        <v>721050</v>
      </c>
      <c r="G11482" s="95" t="s">
        <v>345</v>
      </c>
    </row>
    <row r="11483" spans="1:7">
      <c r="A11483" s="95" t="s">
        <v>2533</v>
      </c>
      <c r="D11483" s="95" t="s">
        <v>415</v>
      </c>
      <c r="E11483" s="96">
        <v>111700</v>
      </c>
      <c r="G11483" s="95" t="s">
        <v>345</v>
      </c>
    </row>
    <row r="11484" spans="1:7">
      <c r="A11484" s="95" t="s">
        <v>2533</v>
      </c>
      <c r="D11484" s="95" t="s">
        <v>415</v>
      </c>
      <c r="E11484" s="96">
        <v>166100</v>
      </c>
      <c r="G11484" s="95" t="s">
        <v>345</v>
      </c>
    </row>
    <row r="11485" spans="1:7">
      <c r="A11485" s="95" t="s">
        <v>2533</v>
      </c>
      <c r="D11485" s="95" t="s">
        <v>415</v>
      </c>
      <c r="E11485" s="96">
        <v>86800</v>
      </c>
      <c r="G11485" s="95" t="s">
        <v>345</v>
      </c>
    </row>
    <row r="11486" spans="1:7">
      <c r="A11486" s="95" t="s">
        <v>2533</v>
      </c>
      <c r="D11486" s="95" t="s">
        <v>415</v>
      </c>
      <c r="E11486" s="96">
        <v>47500</v>
      </c>
      <c r="G11486" s="95" t="s">
        <v>345</v>
      </c>
    </row>
    <row r="11487" spans="1:7">
      <c r="A11487" s="95" t="s">
        <v>2533</v>
      </c>
      <c r="D11487" s="95" t="s">
        <v>415</v>
      </c>
      <c r="E11487" s="96">
        <v>30600</v>
      </c>
      <c r="G11487" s="95" t="s">
        <v>345</v>
      </c>
    </row>
    <row r="11488" spans="1:7">
      <c r="A11488" s="95" t="s">
        <v>2533</v>
      </c>
      <c r="D11488" s="95" t="s">
        <v>415</v>
      </c>
      <c r="E11488" s="96">
        <v>25500</v>
      </c>
      <c r="G11488" s="95" t="s">
        <v>345</v>
      </c>
    </row>
    <row r="11489" spans="1:7">
      <c r="A11489" s="95" t="s">
        <v>2533</v>
      </c>
      <c r="D11489" s="95" t="s">
        <v>415</v>
      </c>
      <c r="E11489" s="96">
        <v>30600</v>
      </c>
      <c r="G11489" s="95" t="s">
        <v>345</v>
      </c>
    </row>
    <row r="11490" spans="1:7">
      <c r="A11490" s="95" t="s">
        <v>2534</v>
      </c>
      <c r="D11490" s="95" t="s">
        <v>479</v>
      </c>
      <c r="E11490" s="96">
        <v>40000</v>
      </c>
      <c r="G11490" s="95" t="s">
        <v>345</v>
      </c>
    </row>
    <row r="11491" spans="1:7">
      <c r="A11491" s="95" t="s">
        <v>2535</v>
      </c>
      <c r="D11491" s="95" t="s">
        <v>479</v>
      </c>
      <c r="E11491" s="96">
        <v>40000</v>
      </c>
      <c r="G11491" s="95" t="s">
        <v>345</v>
      </c>
    </row>
    <row r="11492" spans="1:7">
      <c r="A11492" s="95" t="s">
        <v>2535</v>
      </c>
      <c r="D11492" s="95" t="s">
        <v>479</v>
      </c>
      <c r="E11492" s="96">
        <v>11990</v>
      </c>
      <c r="G11492" s="96">
        <v>3435490</v>
      </c>
    </row>
    <row r="11493" spans="1:7">
      <c r="A11493" s="95" t="s">
        <v>2555</v>
      </c>
      <c r="D11493" s="95" t="s">
        <v>400</v>
      </c>
      <c r="E11493" s="96">
        <v>300000</v>
      </c>
      <c r="G11493" s="96">
        <v>3735490</v>
      </c>
    </row>
    <row r="11494" spans="1:7">
      <c r="A11494" s="95" t="s">
        <v>2556</v>
      </c>
      <c r="D11494" s="95" t="s">
        <v>393</v>
      </c>
      <c r="E11494" s="96">
        <v>240000</v>
      </c>
      <c r="G11494" s="96">
        <v>3975490</v>
      </c>
    </row>
    <row r="11495" spans="1:7">
      <c r="A11495" s="95" t="s">
        <v>361</v>
      </c>
      <c r="D11495" s="95" t="s">
        <v>345</v>
      </c>
      <c r="E11495" s="96">
        <v>3975490</v>
      </c>
      <c r="G11495" s="95" t="s">
        <v>345</v>
      </c>
    </row>
    <row r="11496" spans="1:7">
      <c r="A11496" s="95" t="s">
        <v>2566</v>
      </c>
      <c r="D11496" s="95" t="s">
        <v>415</v>
      </c>
      <c r="E11496" s="96">
        <v>1782000</v>
      </c>
      <c r="G11496" s="95" t="s">
        <v>345</v>
      </c>
    </row>
    <row r="11497" spans="1:7">
      <c r="A11497" s="95" t="s">
        <v>2572</v>
      </c>
      <c r="D11497" s="95" t="s">
        <v>415</v>
      </c>
      <c r="E11497" s="96">
        <v>3334800</v>
      </c>
      <c r="G11497" s="95" t="s">
        <v>345</v>
      </c>
    </row>
    <row r="11498" spans="1:7">
      <c r="A11498" s="95" t="s">
        <v>2574</v>
      </c>
      <c r="D11498" s="95" t="s">
        <v>393</v>
      </c>
      <c r="E11498" s="96">
        <v>40000</v>
      </c>
      <c r="G11498" s="95" t="s">
        <v>345</v>
      </c>
    </row>
    <row r="11499" spans="1:7">
      <c r="A11499" s="95" t="s">
        <v>2574</v>
      </c>
      <c r="D11499" s="95" t="s">
        <v>393</v>
      </c>
      <c r="E11499" s="96">
        <v>32000</v>
      </c>
      <c r="G11499" s="95" t="s">
        <v>345</v>
      </c>
    </row>
    <row r="11500" spans="1:7">
      <c r="A11500" s="95" t="s">
        <v>2575</v>
      </c>
      <c r="D11500" s="95" t="s">
        <v>1958</v>
      </c>
      <c r="E11500" s="96">
        <v>2000000</v>
      </c>
      <c r="G11500" s="96">
        <v>11164290</v>
      </c>
    </row>
    <row r="11501" spans="1:7">
      <c r="A11501" s="95" t="s">
        <v>2586</v>
      </c>
      <c r="D11501" s="95" t="s">
        <v>393</v>
      </c>
      <c r="E11501" s="96">
        <v>132100</v>
      </c>
      <c r="G11501" s="95" t="s">
        <v>345</v>
      </c>
    </row>
    <row r="11502" spans="1:7">
      <c r="A11502" s="95" t="s">
        <v>2586</v>
      </c>
      <c r="D11502" s="95" t="s">
        <v>393</v>
      </c>
      <c r="E11502" s="96">
        <v>33000</v>
      </c>
      <c r="G11502" s="96">
        <v>11329390</v>
      </c>
    </row>
    <row r="11503" spans="1:7">
      <c r="A11503" s="95" t="s">
        <v>2597</v>
      </c>
      <c r="D11503" s="95" t="s">
        <v>479</v>
      </c>
      <c r="E11503" s="96">
        <v>40000</v>
      </c>
      <c r="G11503" s="96">
        <v>11369390</v>
      </c>
    </row>
    <row r="11504" spans="1:7">
      <c r="A11504" s="95" t="s">
        <v>2603</v>
      </c>
      <c r="D11504" s="95" t="s">
        <v>9315</v>
      </c>
      <c r="E11504" s="96">
        <v>141750</v>
      </c>
      <c r="G11504" s="95" t="s">
        <v>345</v>
      </c>
    </row>
    <row r="11505" spans="1:7">
      <c r="A11505" s="95" t="s">
        <v>2606</v>
      </c>
      <c r="D11505" s="95" t="s">
        <v>393</v>
      </c>
      <c r="E11505" s="96">
        <v>33000</v>
      </c>
      <c r="G11505" s="95" t="s">
        <v>345</v>
      </c>
    </row>
    <row r="11506" spans="1:7">
      <c r="A11506" s="95" t="s">
        <v>2606</v>
      </c>
      <c r="D11506" s="95" t="s">
        <v>393</v>
      </c>
      <c r="E11506" s="96">
        <v>33000</v>
      </c>
      <c r="G11506" s="95" t="s">
        <v>345</v>
      </c>
    </row>
    <row r="11507" spans="1:7">
      <c r="A11507" s="95" t="s">
        <v>2606</v>
      </c>
      <c r="D11507" s="95" t="s">
        <v>393</v>
      </c>
      <c r="E11507" s="96">
        <v>28000</v>
      </c>
      <c r="G11507" s="96">
        <v>11605140</v>
      </c>
    </row>
    <row r="11508" spans="1:7">
      <c r="A11508" s="95" t="s">
        <v>2612</v>
      </c>
      <c r="D11508" s="95" t="s">
        <v>9315</v>
      </c>
      <c r="E11508" s="96">
        <v>1000000</v>
      </c>
      <c r="G11508" s="96">
        <v>12605140</v>
      </c>
    </row>
    <row r="11509" spans="1:7">
      <c r="A11509" s="95" t="s">
        <v>2617</v>
      </c>
      <c r="D11509" s="95" t="s">
        <v>393</v>
      </c>
      <c r="E11509" s="96">
        <v>33000</v>
      </c>
      <c r="G11509" s="96">
        <v>12638140</v>
      </c>
    </row>
    <row r="11510" spans="1:7">
      <c r="A11510" s="95" t="s">
        <v>2628</v>
      </c>
      <c r="D11510" s="95" t="s">
        <v>393</v>
      </c>
      <c r="E11510" s="96">
        <v>25000</v>
      </c>
      <c r="G11510" s="96">
        <v>12663140</v>
      </c>
    </row>
    <row r="11511" spans="1:7">
      <c r="A11511" s="95" t="s">
        <v>2636</v>
      </c>
      <c r="D11511" s="95" t="s">
        <v>393</v>
      </c>
      <c r="E11511" s="96">
        <v>23000</v>
      </c>
      <c r="G11511" s="95" t="s">
        <v>345</v>
      </c>
    </row>
    <row r="11512" spans="1:7">
      <c r="A11512" s="95" t="s">
        <v>2636</v>
      </c>
      <c r="D11512" s="95" t="s">
        <v>393</v>
      </c>
      <c r="E11512" s="96">
        <v>25000</v>
      </c>
      <c r="G11512" s="96">
        <v>12711140</v>
      </c>
    </row>
    <row r="11513" spans="1:7">
      <c r="A11513" s="95" t="s">
        <v>2646</v>
      </c>
      <c r="D11513" s="95" t="s">
        <v>393</v>
      </c>
      <c r="E11513" s="96">
        <v>93000</v>
      </c>
      <c r="G11513" s="95" t="s">
        <v>345</v>
      </c>
    </row>
    <row r="11514" spans="1:7">
      <c r="A11514" s="95" t="s">
        <v>2646</v>
      </c>
      <c r="D11514" s="95" t="s">
        <v>393</v>
      </c>
      <c r="E11514" s="96">
        <v>16000</v>
      </c>
      <c r="G11514" s="96">
        <v>12820140</v>
      </c>
    </row>
    <row r="11515" spans="1:7">
      <c r="A11515" s="95" t="s">
        <v>2648</v>
      </c>
      <c r="D11515" s="95" t="s">
        <v>393</v>
      </c>
      <c r="E11515" s="96">
        <v>33000</v>
      </c>
      <c r="G11515" s="96">
        <v>12853140</v>
      </c>
    </row>
    <row r="11516" spans="1:7">
      <c r="A11516" s="95" t="s">
        <v>2649</v>
      </c>
      <c r="D11516" s="95" t="s">
        <v>393</v>
      </c>
      <c r="E11516" s="96">
        <v>33000</v>
      </c>
      <c r="G11516" s="96">
        <v>12886140</v>
      </c>
    </row>
    <row r="11517" spans="1:7">
      <c r="A11517" s="95" t="s">
        <v>2661</v>
      </c>
      <c r="D11517" s="95" t="s">
        <v>393</v>
      </c>
      <c r="E11517" s="96">
        <v>30000</v>
      </c>
      <c r="G11517" s="95" t="s">
        <v>345</v>
      </c>
    </row>
    <row r="11518" spans="1:7">
      <c r="A11518" s="95" t="s">
        <v>2661</v>
      </c>
      <c r="D11518" s="95" t="s">
        <v>393</v>
      </c>
      <c r="E11518" s="96">
        <v>286500</v>
      </c>
      <c r="G11518" s="96">
        <v>13202640</v>
      </c>
    </row>
    <row r="11519" spans="1:7">
      <c r="A11519" s="95" t="s">
        <v>2667</v>
      </c>
      <c r="D11519" s="95" t="s">
        <v>393</v>
      </c>
      <c r="E11519" s="96">
        <v>630000</v>
      </c>
      <c r="G11519" s="95" t="s">
        <v>345</v>
      </c>
    </row>
    <row r="11520" spans="1:7">
      <c r="A11520" s="95" t="s">
        <v>2667</v>
      </c>
      <c r="D11520" s="95" t="s">
        <v>393</v>
      </c>
      <c r="E11520" s="96">
        <v>20000</v>
      </c>
      <c r="G11520" s="96">
        <v>13852640</v>
      </c>
    </row>
    <row r="11521" spans="1:7">
      <c r="A11521" s="95" t="s">
        <v>2675</v>
      </c>
      <c r="D11521" s="95" t="s">
        <v>393</v>
      </c>
      <c r="E11521" s="96">
        <v>89900</v>
      </c>
      <c r="G11521" s="96">
        <v>13942540</v>
      </c>
    </row>
    <row r="11522" spans="1:7">
      <c r="A11522" s="95" t="s">
        <v>2684</v>
      </c>
      <c r="D11522" s="95" t="s">
        <v>393</v>
      </c>
      <c r="E11522" s="96">
        <v>59000</v>
      </c>
      <c r="G11522" s="95" t="s">
        <v>345</v>
      </c>
    </row>
    <row r="11523" spans="1:7">
      <c r="A11523" s="95" t="s">
        <v>2684</v>
      </c>
      <c r="D11523" s="95" t="s">
        <v>393</v>
      </c>
      <c r="E11523" s="96">
        <v>33000</v>
      </c>
      <c r="G11523" s="96">
        <v>14034540</v>
      </c>
    </row>
    <row r="11524" spans="1:7">
      <c r="A11524" s="95" t="s">
        <v>2693</v>
      </c>
      <c r="D11524" s="95" t="s">
        <v>393</v>
      </c>
      <c r="E11524" s="96">
        <v>33000</v>
      </c>
      <c r="G11524" s="96">
        <v>14067540</v>
      </c>
    </row>
    <row r="11525" spans="1:7">
      <c r="A11525" s="95" t="s">
        <v>2696</v>
      </c>
      <c r="D11525" s="95" t="s">
        <v>393</v>
      </c>
      <c r="E11525" s="96">
        <v>30000</v>
      </c>
      <c r="G11525" s="95" t="s">
        <v>345</v>
      </c>
    </row>
    <row r="11526" spans="1:7">
      <c r="A11526" s="95" t="s">
        <v>2696</v>
      </c>
      <c r="D11526" s="95" t="s">
        <v>393</v>
      </c>
      <c r="E11526" s="96">
        <v>33000</v>
      </c>
      <c r="G11526" s="95" t="s">
        <v>345</v>
      </c>
    </row>
    <row r="11527" spans="1:7">
      <c r="A11527" s="95" t="s">
        <v>2696</v>
      </c>
      <c r="D11527" s="95" t="s">
        <v>393</v>
      </c>
      <c r="E11527" s="96">
        <v>269500</v>
      </c>
      <c r="G11527" s="96">
        <v>14400040</v>
      </c>
    </row>
    <row r="11528" spans="1:7">
      <c r="A11528" s="95" t="s">
        <v>2704</v>
      </c>
      <c r="D11528" s="95" t="s">
        <v>393</v>
      </c>
      <c r="E11528" s="96">
        <v>34000</v>
      </c>
      <c r="G11528" s="96">
        <v>14434040</v>
      </c>
    </row>
    <row r="11529" spans="1:7">
      <c r="A11529" s="95" t="s">
        <v>2712</v>
      </c>
      <c r="D11529" s="95" t="s">
        <v>393</v>
      </c>
      <c r="E11529" s="96">
        <v>95000</v>
      </c>
      <c r="G11529" s="96">
        <v>14529040</v>
      </c>
    </row>
    <row r="11530" spans="1:7">
      <c r="A11530" s="95" t="s">
        <v>2715</v>
      </c>
      <c r="D11530" s="95" t="s">
        <v>479</v>
      </c>
      <c r="E11530" s="96">
        <v>107000</v>
      </c>
      <c r="G11530" s="95" t="s">
        <v>345</v>
      </c>
    </row>
    <row r="11531" spans="1:7">
      <c r="A11531" s="95" t="s">
        <v>2715</v>
      </c>
      <c r="D11531" s="95" t="s">
        <v>479</v>
      </c>
      <c r="E11531" s="96">
        <v>18000</v>
      </c>
      <c r="G11531" s="95" t="s">
        <v>345</v>
      </c>
    </row>
    <row r="11532" spans="1:7">
      <c r="A11532" s="95" t="s">
        <v>2715</v>
      </c>
      <c r="D11532" s="95" t="s">
        <v>479</v>
      </c>
      <c r="E11532" s="96">
        <v>13600</v>
      </c>
      <c r="G11532" s="95" t="s">
        <v>345</v>
      </c>
    </row>
    <row r="11533" spans="1:7">
      <c r="A11533" s="95" t="s">
        <v>2715</v>
      </c>
      <c r="D11533" s="95" t="s">
        <v>479</v>
      </c>
      <c r="E11533" s="96">
        <v>11000</v>
      </c>
      <c r="G11533" s="95" t="s">
        <v>345</v>
      </c>
    </row>
    <row r="11534" spans="1:7">
      <c r="A11534" s="95" t="s">
        <v>2715</v>
      </c>
      <c r="D11534" s="95" t="s">
        <v>479</v>
      </c>
      <c r="E11534" s="96">
        <v>14000</v>
      </c>
      <c r="G11534" s="95" t="s">
        <v>345</v>
      </c>
    </row>
    <row r="11535" spans="1:7">
      <c r="A11535" s="95" t="s">
        <v>2721</v>
      </c>
      <c r="D11535" s="95" t="s">
        <v>393</v>
      </c>
      <c r="E11535" s="96">
        <v>74000</v>
      </c>
      <c r="G11535" s="95" t="s">
        <v>345</v>
      </c>
    </row>
    <row r="11536" spans="1:7">
      <c r="A11536" s="95" t="s">
        <v>2721</v>
      </c>
      <c r="D11536" s="95" t="s">
        <v>393</v>
      </c>
      <c r="E11536" s="96">
        <v>33000</v>
      </c>
      <c r="G11536" s="96">
        <v>14799640</v>
      </c>
    </row>
    <row r="11537" spans="1:7">
      <c r="A11537" s="95" t="s">
        <v>2730</v>
      </c>
      <c r="D11537" s="95" t="s">
        <v>393</v>
      </c>
      <c r="E11537" s="96">
        <v>197250</v>
      </c>
      <c r="G11537" s="95" t="s">
        <v>345</v>
      </c>
    </row>
    <row r="11538" spans="1:7">
      <c r="A11538" s="95" t="s">
        <v>2733</v>
      </c>
      <c r="D11538" s="95" t="s">
        <v>393</v>
      </c>
      <c r="E11538" s="96">
        <v>40000</v>
      </c>
      <c r="G11538" s="95" t="s">
        <v>345</v>
      </c>
    </row>
    <row r="11539" spans="1:7">
      <c r="A11539" s="95" t="s">
        <v>2733</v>
      </c>
      <c r="D11539" s="95" t="s">
        <v>393</v>
      </c>
      <c r="E11539" s="96">
        <v>196000</v>
      </c>
      <c r="G11539" s="95" t="s">
        <v>345</v>
      </c>
    </row>
    <row r="11540" spans="1:7">
      <c r="A11540" s="95" t="s">
        <v>2733</v>
      </c>
      <c r="D11540" s="95" t="s">
        <v>393</v>
      </c>
      <c r="E11540" s="96">
        <v>33000</v>
      </c>
      <c r="G11540" s="96">
        <v>15265890</v>
      </c>
    </row>
    <row r="11541" spans="1:7">
      <c r="A11541" s="95" t="s">
        <v>2739</v>
      </c>
      <c r="D11541" s="95" t="s">
        <v>415</v>
      </c>
      <c r="E11541" s="96">
        <v>52700</v>
      </c>
      <c r="G11541" s="95" t="s">
        <v>345</v>
      </c>
    </row>
    <row r="11542" spans="1:7">
      <c r="A11542" s="95" t="s">
        <v>2740</v>
      </c>
      <c r="D11542" s="95" t="s">
        <v>479</v>
      </c>
      <c r="E11542" s="96">
        <v>81000</v>
      </c>
      <c r="G11542" s="95" t="s">
        <v>345</v>
      </c>
    </row>
    <row r="11543" spans="1:7">
      <c r="A11543" s="95" t="s">
        <v>2740</v>
      </c>
      <c r="D11543" s="95" t="s">
        <v>479</v>
      </c>
      <c r="E11543" s="96">
        <v>240000</v>
      </c>
      <c r="G11543" s="95" t="s">
        <v>345</v>
      </c>
    </row>
    <row r="11544" spans="1:7">
      <c r="A11544" s="95" t="s">
        <v>2740</v>
      </c>
      <c r="D11544" s="95" t="s">
        <v>479</v>
      </c>
      <c r="E11544" s="96">
        <v>36100</v>
      </c>
      <c r="G11544" s="95" t="s">
        <v>345</v>
      </c>
    </row>
    <row r="11545" spans="1:7">
      <c r="A11545" s="95" t="s">
        <v>2740</v>
      </c>
      <c r="D11545" s="95" t="s">
        <v>479</v>
      </c>
      <c r="E11545" s="96">
        <v>16750</v>
      </c>
      <c r="G11545" s="95" t="s">
        <v>345</v>
      </c>
    </row>
    <row r="11546" spans="1:7">
      <c r="A11546" s="95" t="s">
        <v>2740</v>
      </c>
      <c r="D11546" s="95" t="s">
        <v>479</v>
      </c>
      <c r="E11546" s="96">
        <v>34600</v>
      </c>
      <c r="G11546" s="95" t="s">
        <v>345</v>
      </c>
    </row>
    <row r="11547" spans="1:7">
      <c r="A11547" s="95" t="s">
        <v>2740</v>
      </c>
      <c r="D11547" s="95" t="s">
        <v>479</v>
      </c>
      <c r="E11547" s="96">
        <v>20000</v>
      </c>
      <c r="G11547" s="95" t="s">
        <v>345</v>
      </c>
    </row>
    <row r="11548" spans="1:7">
      <c r="A11548" s="95" t="s">
        <v>2740</v>
      </c>
      <c r="D11548" s="95" t="s">
        <v>479</v>
      </c>
      <c r="E11548" s="96">
        <v>13500</v>
      </c>
      <c r="G11548" s="95" t="s">
        <v>345</v>
      </c>
    </row>
    <row r="11549" spans="1:7">
      <c r="A11549" s="95" t="s">
        <v>2740</v>
      </c>
      <c r="D11549" s="95" t="s">
        <v>415</v>
      </c>
      <c r="E11549" s="96">
        <v>42000</v>
      </c>
      <c r="G11549" s="95" t="s">
        <v>345</v>
      </c>
    </row>
    <row r="11550" spans="1:7">
      <c r="A11550" s="95" t="s">
        <v>2740</v>
      </c>
      <c r="D11550" s="95" t="s">
        <v>479</v>
      </c>
      <c r="E11550" s="96">
        <v>13200</v>
      </c>
      <c r="G11550" s="95" t="s">
        <v>345</v>
      </c>
    </row>
    <row r="11551" spans="1:7">
      <c r="A11551" s="95" t="s">
        <v>2740</v>
      </c>
      <c r="D11551" s="95" t="s">
        <v>479</v>
      </c>
      <c r="E11551" s="96">
        <v>564000</v>
      </c>
      <c r="G11551" s="95" t="s">
        <v>345</v>
      </c>
    </row>
    <row r="11552" spans="1:7">
      <c r="A11552" s="95" t="s">
        <v>2740</v>
      </c>
      <c r="D11552" s="95" t="s">
        <v>479</v>
      </c>
      <c r="E11552" s="96">
        <v>70000</v>
      </c>
      <c r="G11552" s="95" t="s">
        <v>345</v>
      </c>
    </row>
    <row r="11553" spans="1:7">
      <c r="A11553" s="95" t="s">
        <v>2740</v>
      </c>
      <c r="D11553" s="95" t="s">
        <v>479</v>
      </c>
      <c r="E11553" s="96">
        <v>100000</v>
      </c>
      <c r="G11553" s="95" t="s">
        <v>345</v>
      </c>
    </row>
    <row r="11554" spans="1:7">
      <c r="A11554" s="95" t="s">
        <v>2740</v>
      </c>
      <c r="D11554" s="95" t="s">
        <v>479</v>
      </c>
      <c r="E11554" s="96">
        <v>110000</v>
      </c>
      <c r="G11554" s="95" t="s">
        <v>345</v>
      </c>
    </row>
    <row r="11555" spans="1:7">
      <c r="A11555" s="95" t="s">
        <v>2745</v>
      </c>
      <c r="D11555" s="95" t="s">
        <v>393</v>
      </c>
      <c r="E11555" s="96">
        <v>94000</v>
      </c>
      <c r="G11555" s="95" t="s">
        <v>345</v>
      </c>
    </row>
    <row r="11556" spans="1:7">
      <c r="A11556" s="95" t="s">
        <v>2745</v>
      </c>
      <c r="D11556" s="95" t="s">
        <v>393</v>
      </c>
      <c r="E11556" s="96">
        <v>40000</v>
      </c>
      <c r="G11556" s="96">
        <v>16793740</v>
      </c>
    </row>
    <row r="11557" spans="1:7">
      <c r="A11557" s="95" t="s">
        <v>376</v>
      </c>
      <c r="D11557" s="95" t="s">
        <v>345</v>
      </c>
      <c r="E11557" s="96">
        <v>12818250</v>
      </c>
      <c r="G11557" s="95" t="s">
        <v>345</v>
      </c>
    </row>
    <row r="11558" spans="1:7">
      <c r="A11558" s="95" t="s">
        <v>2758</v>
      </c>
      <c r="D11558" s="95" t="s">
        <v>393</v>
      </c>
      <c r="E11558" s="96">
        <v>24000</v>
      </c>
      <c r="G11558" s="96">
        <v>16817740</v>
      </c>
    </row>
    <row r="11559" spans="1:7">
      <c r="A11559" s="95" t="s">
        <v>2766</v>
      </c>
      <c r="D11559" s="95" t="s">
        <v>393</v>
      </c>
      <c r="E11559" s="96">
        <v>11700</v>
      </c>
      <c r="G11559" s="95" t="s">
        <v>345</v>
      </c>
    </row>
    <row r="11560" spans="1:7">
      <c r="A11560" s="95" t="s">
        <v>2766</v>
      </c>
      <c r="D11560" s="95" t="s">
        <v>393</v>
      </c>
      <c r="E11560" s="96">
        <v>1000</v>
      </c>
      <c r="G11560" s="96">
        <v>16830440</v>
      </c>
    </row>
    <row r="11561" spans="1:7">
      <c r="A11561" s="95" t="s">
        <v>2774</v>
      </c>
      <c r="D11561" s="95" t="s">
        <v>393</v>
      </c>
      <c r="E11561" s="96">
        <v>33000</v>
      </c>
      <c r="G11561" s="95" t="s">
        <v>345</v>
      </c>
    </row>
    <row r="11562" spans="1:7">
      <c r="A11562" s="95" t="s">
        <v>2774</v>
      </c>
      <c r="D11562" s="95" t="s">
        <v>393</v>
      </c>
      <c r="E11562" s="96">
        <v>8000</v>
      </c>
      <c r="G11562" s="96">
        <v>16871440</v>
      </c>
    </row>
    <row r="11563" spans="1:7">
      <c r="A11563" s="95" t="s">
        <v>2784</v>
      </c>
      <c r="D11563" s="95" t="s">
        <v>393</v>
      </c>
      <c r="E11563" s="96">
        <v>33000</v>
      </c>
      <c r="G11563" s="95" t="s">
        <v>345</v>
      </c>
    </row>
    <row r="11564" spans="1:7">
      <c r="A11564" s="95" t="s">
        <v>2784</v>
      </c>
      <c r="D11564" s="95" t="s">
        <v>393</v>
      </c>
      <c r="E11564" s="96">
        <v>38000</v>
      </c>
      <c r="G11564" s="96">
        <v>16942440</v>
      </c>
    </row>
    <row r="11565" spans="1:7">
      <c r="A11565" s="95" t="s">
        <v>2791</v>
      </c>
      <c r="D11565" s="95" t="s">
        <v>393</v>
      </c>
      <c r="E11565" s="96">
        <v>33000</v>
      </c>
      <c r="G11565" s="95" t="s">
        <v>345</v>
      </c>
    </row>
    <row r="11566" spans="1:7">
      <c r="A11566" s="95" t="s">
        <v>2791</v>
      </c>
      <c r="D11566" s="95" t="s">
        <v>393</v>
      </c>
      <c r="E11566" s="96">
        <v>50000</v>
      </c>
      <c r="G11566" s="95" t="s">
        <v>345</v>
      </c>
    </row>
    <row r="11567" spans="1:7">
      <c r="A11567" s="95" t="s">
        <v>2793</v>
      </c>
      <c r="D11567" s="95" t="s">
        <v>479</v>
      </c>
      <c r="E11567" s="96">
        <v>13000</v>
      </c>
      <c r="G11567" s="95" t="s">
        <v>345</v>
      </c>
    </row>
    <row r="11568" spans="1:7">
      <c r="A11568" s="95" t="s">
        <v>2793</v>
      </c>
      <c r="D11568" s="95" t="s">
        <v>479</v>
      </c>
      <c r="E11568" s="96">
        <v>89000</v>
      </c>
      <c r="G11568" s="96">
        <v>17127440</v>
      </c>
    </row>
    <row r="11569" spans="1:7">
      <c r="A11569" s="95" t="s">
        <v>2795</v>
      </c>
      <c r="D11569" s="95" t="s">
        <v>393</v>
      </c>
      <c r="E11569" s="96">
        <v>33000</v>
      </c>
      <c r="G11569" s="96">
        <v>17160440</v>
      </c>
    </row>
    <row r="11570" spans="1:7">
      <c r="A11570" s="95" t="s">
        <v>2812</v>
      </c>
      <c r="D11570" s="95" t="s">
        <v>393</v>
      </c>
      <c r="E11570" s="96">
        <v>33000</v>
      </c>
      <c r="G11570" s="95" t="s">
        <v>345</v>
      </c>
    </row>
    <row r="11571" spans="1:7">
      <c r="A11571" s="95" t="s">
        <v>2812</v>
      </c>
      <c r="D11571" s="95" t="s">
        <v>393</v>
      </c>
      <c r="E11571" s="96">
        <v>45000</v>
      </c>
      <c r="G11571" s="95" t="s">
        <v>345</v>
      </c>
    </row>
    <row r="11572" spans="1:7">
      <c r="A11572" s="95" t="s">
        <v>2813</v>
      </c>
      <c r="D11572" s="95" t="s">
        <v>393</v>
      </c>
      <c r="E11572" s="96">
        <v>96000</v>
      </c>
      <c r="G11572" s="96">
        <v>17334440</v>
      </c>
    </row>
    <row r="11573" spans="1:7">
      <c r="A11573" s="95" t="s">
        <v>2817</v>
      </c>
      <c r="D11573" s="95" t="s">
        <v>479</v>
      </c>
      <c r="E11573" s="96">
        <v>16000</v>
      </c>
      <c r="G11573" s="95" t="s">
        <v>345</v>
      </c>
    </row>
    <row r="11574" spans="1:7">
      <c r="A11574" s="95" t="s">
        <v>2817</v>
      </c>
      <c r="D11574" s="95" t="s">
        <v>479</v>
      </c>
      <c r="E11574" s="96">
        <v>195000</v>
      </c>
      <c r="G11574" s="95" t="s">
        <v>345</v>
      </c>
    </row>
    <row r="11575" spans="1:7">
      <c r="A11575" s="95" t="s">
        <v>2817</v>
      </c>
      <c r="D11575" s="95" t="s">
        <v>479</v>
      </c>
      <c r="E11575" s="96">
        <v>32100</v>
      </c>
      <c r="G11575" s="95" t="s">
        <v>345</v>
      </c>
    </row>
    <row r="11576" spans="1:7">
      <c r="A11576" s="95" t="s">
        <v>2817</v>
      </c>
      <c r="D11576" s="95" t="s">
        <v>479</v>
      </c>
      <c r="E11576" s="96">
        <v>353000</v>
      </c>
      <c r="G11576" s="96">
        <v>17930540</v>
      </c>
    </row>
    <row r="11577" spans="1:7">
      <c r="A11577" s="95" t="s">
        <v>2829</v>
      </c>
      <c r="D11577" s="95" t="s">
        <v>479</v>
      </c>
      <c r="E11577" s="96">
        <v>67000</v>
      </c>
      <c r="G11577" s="95" t="s">
        <v>345</v>
      </c>
    </row>
    <row r="11578" spans="1:7">
      <c r="A11578" s="95" t="s">
        <v>2829</v>
      </c>
      <c r="D11578" s="95" t="s">
        <v>479</v>
      </c>
      <c r="E11578" s="96">
        <v>12000</v>
      </c>
      <c r="G11578" s="95" t="s">
        <v>345</v>
      </c>
    </row>
    <row r="11579" spans="1:7">
      <c r="A11579" s="95" t="s">
        <v>2829</v>
      </c>
      <c r="D11579" s="95" t="s">
        <v>479</v>
      </c>
      <c r="E11579" s="96">
        <v>18000</v>
      </c>
      <c r="G11579" s="95" t="s">
        <v>345</v>
      </c>
    </row>
    <row r="11580" spans="1:7">
      <c r="A11580" s="95" t="s">
        <v>2829</v>
      </c>
      <c r="D11580" s="95" t="s">
        <v>479</v>
      </c>
      <c r="E11580" s="96">
        <v>85000</v>
      </c>
      <c r="G11580" s="95" t="s">
        <v>345</v>
      </c>
    </row>
    <row r="11581" spans="1:7">
      <c r="A11581" s="95" t="s">
        <v>2829</v>
      </c>
      <c r="D11581" s="95" t="s">
        <v>479</v>
      </c>
      <c r="E11581" s="96">
        <v>460000</v>
      </c>
      <c r="G11581" s="95" t="s">
        <v>345</v>
      </c>
    </row>
    <row r="11582" spans="1:7">
      <c r="A11582" s="95" t="s">
        <v>2829</v>
      </c>
      <c r="D11582" s="95" t="s">
        <v>479</v>
      </c>
      <c r="E11582" s="96">
        <v>770000</v>
      </c>
      <c r="G11582" s="95" t="s">
        <v>345</v>
      </c>
    </row>
    <row r="11583" spans="1:7">
      <c r="A11583" s="95" t="s">
        <v>2829</v>
      </c>
      <c r="D11583" s="95" t="s">
        <v>479</v>
      </c>
      <c r="E11583" s="96">
        <v>52000</v>
      </c>
      <c r="G11583" s="95" t="s">
        <v>345</v>
      </c>
    </row>
    <row r="11584" spans="1:7">
      <c r="A11584" s="95" t="s">
        <v>2829</v>
      </c>
      <c r="D11584" s="95" t="s">
        <v>479</v>
      </c>
      <c r="E11584" s="96">
        <v>16000</v>
      </c>
      <c r="G11584" s="95" t="s">
        <v>345</v>
      </c>
    </row>
    <row r="11585" spans="1:7">
      <c r="A11585" s="95" t="s">
        <v>2829</v>
      </c>
      <c r="D11585" s="95" t="s">
        <v>479</v>
      </c>
      <c r="E11585" s="96">
        <v>200000</v>
      </c>
      <c r="G11585" s="95" t="s">
        <v>345</v>
      </c>
    </row>
    <row r="11586" spans="1:7">
      <c r="A11586" s="95" t="s">
        <v>2829</v>
      </c>
      <c r="D11586" s="95" t="s">
        <v>479</v>
      </c>
      <c r="E11586" s="96">
        <v>16000</v>
      </c>
      <c r="G11586" s="95" t="s">
        <v>345</v>
      </c>
    </row>
    <row r="11587" spans="1:7">
      <c r="A11587" s="95" t="s">
        <v>2829</v>
      </c>
      <c r="D11587" s="95" t="s">
        <v>479</v>
      </c>
      <c r="E11587" s="96">
        <v>148000</v>
      </c>
      <c r="G11587" s="95" t="s">
        <v>345</v>
      </c>
    </row>
    <row r="11588" spans="1:7">
      <c r="A11588" s="95" t="s">
        <v>2829</v>
      </c>
      <c r="D11588" s="95" t="s">
        <v>479</v>
      </c>
      <c r="E11588" s="96">
        <v>1080000</v>
      </c>
      <c r="G11588" s="95" t="s">
        <v>345</v>
      </c>
    </row>
    <row r="11589" spans="1:7">
      <c r="A11589" s="95" t="s">
        <v>2829</v>
      </c>
      <c r="D11589" s="95" t="s">
        <v>479</v>
      </c>
      <c r="E11589" s="96">
        <v>1250000</v>
      </c>
      <c r="G11589" s="95" t="s">
        <v>345</v>
      </c>
    </row>
    <row r="11590" spans="1:7">
      <c r="A11590" s="95" t="s">
        <v>2829</v>
      </c>
      <c r="D11590" s="95" t="s">
        <v>479</v>
      </c>
      <c r="E11590" s="96">
        <v>103000</v>
      </c>
      <c r="G11590" s="95" t="s">
        <v>345</v>
      </c>
    </row>
    <row r="11591" spans="1:7">
      <c r="A11591" s="95" t="s">
        <v>2829</v>
      </c>
      <c r="D11591" s="95" t="s">
        <v>479</v>
      </c>
      <c r="E11591" s="96">
        <v>30000</v>
      </c>
      <c r="G11591" s="95" t="s">
        <v>345</v>
      </c>
    </row>
    <row r="11592" spans="1:7">
      <c r="A11592" s="95" t="s">
        <v>2829</v>
      </c>
      <c r="D11592" s="95" t="s">
        <v>479</v>
      </c>
      <c r="E11592" s="96">
        <v>92600</v>
      </c>
      <c r="G11592" s="95" t="s">
        <v>345</v>
      </c>
    </row>
    <row r="11593" spans="1:7">
      <c r="A11593" s="95" t="s">
        <v>2829</v>
      </c>
      <c r="D11593" s="95" t="s">
        <v>479</v>
      </c>
      <c r="E11593" s="96">
        <v>30000</v>
      </c>
      <c r="G11593" s="95" t="s">
        <v>345</v>
      </c>
    </row>
    <row r="11594" spans="1:7">
      <c r="A11594" s="95" t="s">
        <v>2829</v>
      </c>
      <c r="D11594" s="95" t="s">
        <v>479</v>
      </c>
      <c r="E11594" s="96">
        <v>20000</v>
      </c>
      <c r="G11594" s="95" t="s">
        <v>345</v>
      </c>
    </row>
    <row r="11595" spans="1:7">
      <c r="A11595" s="95" t="s">
        <v>2829</v>
      </c>
      <c r="D11595" s="95" t="s">
        <v>479</v>
      </c>
      <c r="E11595" s="96">
        <v>150000</v>
      </c>
      <c r="G11595" s="95" t="s">
        <v>345</v>
      </c>
    </row>
    <row r="11596" spans="1:7">
      <c r="A11596" s="95" t="s">
        <v>2832</v>
      </c>
      <c r="D11596" s="95" t="s">
        <v>393</v>
      </c>
      <c r="E11596" s="96">
        <v>65000</v>
      </c>
      <c r="G11596" s="96">
        <v>22595140</v>
      </c>
    </row>
    <row r="11597" spans="1:7">
      <c r="A11597" s="95" t="s">
        <v>2838</v>
      </c>
      <c r="D11597" s="95" t="s">
        <v>393</v>
      </c>
      <c r="E11597" s="96">
        <v>33000</v>
      </c>
      <c r="G11597" s="95" t="s">
        <v>345</v>
      </c>
    </row>
    <row r="11598" spans="1:7">
      <c r="A11598" s="95" t="s">
        <v>2838</v>
      </c>
      <c r="D11598" s="95" t="s">
        <v>393</v>
      </c>
      <c r="E11598" s="96">
        <v>180000</v>
      </c>
      <c r="G11598" s="95" t="s">
        <v>345</v>
      </c>
    </row>
    <row r="11599" spans="1:7">
      <c r="A11599" s="95" t="s">
        <v>2838</v>
      </c>
      <c r="D11599" s="95" t="s">
        <v>393</v>
      </c>
      <c r="E11599" s="96">
        <v>34000</v>
      </c>
      <c r="G11599" s="96">
        <v>22842140</v>
      </c>
    </row>
    <row r="11600" spans="1:7">
      <c r="A11600" s="95" t="s">
        <v>2842</v>
      </c>
      <c r="D11600" s="95" t="s">
        <v>393</v>
      </c>
      <c r="E11600" s="96">
        <v>245000</v>
      </c>
      <c r="G11600" s="96">
        <v>23087140</v>
      </c>
    </row>
    <row r="11601" spans="1:7">
      <c r="A11601" s="95" t="s">
        <v>2854</v>
      </c>
      <c r="D11601" s="95" t="s">
        <v>1958</v>
      </c>
      <c r="E11601" s="96">
        <v>11800</v>
      </c>
      <c r="G11601" s="96">
        <v>23098940</v>
      </c>
    </row>
    <row r="11602" spans="1:7">
      <c r="A11602" s="95" t="s">
        <v>2863</v>
      </c>
      <c r="D11602" s="95" t="s">
        <v>393</v>
      </c>
      <c r="E11602" s="96">
        <v>30000</v>
      </c>
      <c r="G11602" s="96">
        <v>23128940</v>
      </c>
    </row>
    <row r="11603" spans="1:7">
      <c r="A11603" s="95" t="s">
        <v>2869</v>
      </c>
      <c r="D11603" s="95" t="s">
        <v>393</v>
      </c>
      <c r="E11603" s="96">
        <v>39000</v>
      </c>
      <c r="G11603" s="96">
        <v>23167940</v>
      </c>
    </row>
    <row r="11604" spans="1:7">
      <c r="A11604" s="95" t="s">
        <v>2879</v>
      </c>
      <c r="D11604" s="95" t="s">
        <v>393</v>
      </c>
      <c r="E11604" s="96">
        <v>59000</v>
      </c>
      <c r="G11604" s="96">
        <v>23226940</v>
      </c>
    </row>
    <row r="11605" spans="1:7">
      <c r="A11605" s="95" t="s">
        <v>2881</v>
      </c>
      <c r="D11605" s="95" t="s">
        <v>393</v>
      </c>
      <c r="E11605" s="96">
        <v>30000</v>
      </c>
      <c r="G11605" s="96">
        <v>23256940</v>
      </c>
    </row>
    <row r="11606" spans="1:7">
      <c r="A11606" s="95" t="s">
        <v>2887</v>
      </c>
      <c r="D11606" s="95" t="s">
        <v>393</v>
      </c>
      <c r="E11606" s="96">
        <v>73000</v>
      </c>
      <c r="G11606" s="95" t="s">
        <v>345</v>
      </c>
    </row>
    <row r="11607" spans="1:7">
      <c r="A11607" s="95" t="s">
        <v>2891</v>
      </c>
      <c r="D11607" s="95" t="s">
        <v>1958</v>
      </c>
      <c r="E11607" s="96">
        <v>9500</v>
      </c>
      <c r="G11607" s="95" t="s">
        <v>345</v>
      </c>
    </row>
    <row r="11608" spans="1:7">
      <c r="A11608" s="95" t="s">
        <v>2891</v>
      </c>
      <c r="D11608" s="95" t="s">
        <v>1958</v>
      </c>
      <c r="E11608" s="96">
        <v>33000</v>
      </c>
      <c r="G11608" s="95" t="s">
        <v>345</v>
      </c>
    </row>
    <row r="11609" spans="1:7">
      <c r="A11609" s="95" t="s">
        <v>2891</v>
      </c>
      <c r="D11609" s="95" t="s">
        <v>1958</v>
      </c>
      <c r="E11609" s="96">
        <v>13650</v>
      </c>
      <c r="G11609" s="96">
        <v>23386090</v>
      </c>
    </row>
    <row r="11610" spans="1:7">
      <c r="A11610" s="95" t="s">
        <v>2900</v>
      </c>
      <c r="D11610" s="95" t="s">
        <v>393</v>
      </c>
      <c r="E11610" s="96">
        <v>36000</v>
      </c>
      <c r="G11610" s="95" t="s">
        <v>345</v>
      </c>
    </row>
    <row r="11611" spans="1:7">
      <c r="A11611" s="95" t="s">
        <v>2901</v>
      </c>
      <c r="D11611" s="95" t="s">
        <v>393</v>
      </c>
      <c r="E11611" s="96">
        <v>149000</v>
      </c>
      <c r="G11611" s="96">
        <v>23571090</v>
      </c>
    </row>
    <row r="11612" spans="1:7">
      <c r="A11612" s="95" t="s">
        <v>2907</v>
      </c>
      <c r="D11612" s="95" t="s">
        <v>393</v>
      </c>
      <c r="E11612" s="96">
        <v>49000</v>
      </c>
      <c r="G11612" s="95" t="s">
        <v>345</v>
      </c>
    </row>
    <row r="11613" spans="1:7">
      <c r="A11613" s="95" t="s">
        <v>2907</v>
      </c>
      <c r="D11613" s="95" t="s">
        <v>393</v>
      </c>
      <c r="E11613" s="96">
        <v>16000</v>
      </c>
      <c r="G11613" s="95" t="s">
        <v>345</v>
      </c>
    </row>
    <row r="11614" spans="1:7">
      <c r="A11614" s="95" t="s">
        <v>2907</v>
      </c>
      <c r="D11614" s="95" t="s">
        <v>393</v>
      </c>
      <c r="E11614" s="96">
        <v>54000</v>
      </c>
      <c r="G11614" s="96">
        <v>23690090</v>
      </c>
    </row>
    <row r="11615" spans="1:7">
      <c r="A11615" s="95" t="s">
        <v>2915</v>
      </c>
      <c r="D11615" s="95" t="s">
        <v>393</v>
      </c>
      <c r="E11615" s="96">
        <v>43000</v>
      </c>
      <c r="G11615" s="95" t="s">
        <v>345</v>
      </c>
    </row>
    <row r="11616" spans="1:7">
      <c r="A11616" s="95" t="s">
        <v>2915</v>
      </c>
      <c r="D11616" s="95" t="s">
        <v>393</v>
      </c>
      <c r="E11616" s="96">
        <v>60000</v>
      </c>
      <c r="G11616" s="96">
        <v>23793090</v>
      </c>
    </row>
    <row r="11617" spans="1:7">
      <c r="A11617" s="95" t="s">
        <v>2925</v>
      </c>
      <c r="D11617" s="95" t="s">
        <v>393</v>
      </c>
      <c r="E11617" s="96">
        <v>50000</v>
      </c>
      <c r="G11617" s="96">
        <v>23843090</v>
      </c>
    </row>
    <row r="11618" spans="1:7">
      <c r="A11618" s="95" t="s">
        <v>2934</v>
      </c>
      <c r="D11618" s="95" t="s">
        <v>393</v>
      </c>
      <c r="E11618" s="96">
        <v>35000</v>
      </c>
      <c r="G11618" s="96">
        <v>23878090</v>
      </c>
    </row>
    <row r="11619" spans="1:7">
      <c r="A11619" s="95" t="s">
        <v>2942</v>
      </c>
      <c r="D11619" s="95" t="s">
        <v>393</v>
      </c>
      <c r="E11619" s="96">
        <v>39000</v>
      </c>
      <c r="G11619" s="96">
        <v>23917090</v>
      </c>
    </row>
    <row r="11620" spans="1:7">
      <c r="A11620" s="95" t="s">
        <v>2951</v>
      </c>
      <c r="D11620" s="95" t="s">
        <v>393</v>
      </c>
      <c r="E11620" s="96">
        <v>40000</v>
      </c>
      <c r="G11620" s="95" t="s">
        <v>345</v>
      </c>
    </row>
    <row r="11621" spans="1:7">
      <c r="A11621" s="95" t="s">
        <v>2952</v>
      </c>
      <c r="D11621" s="95" t="s">
        <v>415</v>
      </c>
      <c r="E11621" s="96">
        <v>267000</v>
      </c>
      <c r="G11621" s="96">
        <v>24224090</v>
      </c>
    </row>
    <row r="11622" spans="1:7">
      <c r="A11622" s="95" t="s">
        <v>396</v>
      </c>
      <c r="D11622" s="95" t="s">
        <v>345</v>
      </c>
      <c r="E11622" s="96">
        <v>7430350</v>
      </c>
      <c r="G11622" s="95" t="s">
        <v>345</v>
      </c>
    </row>
    <row r="11623" spans="1:7">
      <c r="A11623" s="95" t="s">
        <v>397</v>
      </c>
      <c r="D11623" s="95" t="s">
        <v>345</v>
      </c>
      <c r="E11623" s="96">
        <v>24224090</v>
      </c>
      <c r="G11623" s="96">
        <v>24224090</v>
      </c>
    </row>
    <row r="11624" spans="1:7">
      <c r="A11624" s="95" t="s">
        <v>398</v>
      </c>
    </row>
    <row r="11626" spans="1:7">
      <c r="A11626" s="95" t="s">
        <v>9163</v>
      </c>
    </row>
    <row r="11627" spans="1:7">
      <c r="A11627" s="95" t="s">
        <v>338</v>
      </c>
      <c r="D11627" s="95" t="s">
        <v>341</v>
      </c>
      <c r="E11627" s="95" t="s">
        <v>342</v>
      </c>
      <c r="F11627" s="95" t="s">
        <v>343</v>
      </c>
      <c r="G11627" s="95" t="s">
        <v>344</v>
      </c>
    </row>
    <row r="11628" spans="1:7">
      <c r="A11628" s="95" t="s">
        <v>623</v>
      </c>
      <c r="D11628" s="95" t="s">
        <v>393</v>
      </c>
      <c r="E11628" s="96">
        <v>750000</v>
      </c>
      <c r="G11628" s="96">
        <v>750000</v>
      </c>
    </row>
    <row r="11629" spans="1:7">
      <c r="A11629" s="95" t="s">
        <v>376</v>
      </c>
      <c r="D11629" s="95" t="s">
        <v>345</v>
      </c>
      <c r="E11629" s="96">
        <v>750000</v>
      </c>
      <c r="G11629" s="95" t="s">
        <v>345</v>
      </c>
    </row>
    <row r="11630" spans="1:7">
      <c r="A11630" s="95" t="s">
        <v>397</v>
      </c>
      <c r="D11630" s="95" t="s">
        <v>345</v>
      </c>
      <c r="E11630" s="96">
        <v>750000</v>
      </c>
      <c r="G11630" s="96">
        <v>750000</v>
      </c>
    </row>
    <row r="11631" spans="1:7">
      <c r="A11631" s="95" t="s">
        <v>398</v>
      </c>
    </row>
    <row r="11633" spans="1:7">
      <c r="A11633" s="95" t="s">
        <v>9164</v>
      </c>
    </row>
    <row r="11634" spans="1:7">
      <c r="A11634" s="95" t="s">
        <v>338</v>
      </c>
      <c r="D11634" s="95" t="s">
        <v>341</v>
      </c>
      <c r="E11634" s="95" t="s">
        <v>342</v>
      </c>
      <c r="F11634" s="95" t="s">
        <v>343</v>
      </c>
      <c r="G11634" s="95" t="s">
        <v>344</v>
      </c>
    </row>
    <row r="11635" spans="1:7">
      <c r="A11635" s="95" t="s">
        <v>1955</v>
      </c>
      <c r="D11635" s="95" t="s">
        <v>415</v>
      </c>
      <c r="E11635" s="96">
        <v>22500</v>
      </c>
      <c r="G11635" s="95" t="s">
        <v>345</v>
      </c>
    </row>
    <row r="11636" spans="1:7">
      <c r="A11636" s="95" t="s">
        <v>1955</v>
      </c>
      <c r="D11636" s="95" t="s">
        <v>9315</v>
      </c>
      <c r="E11636" s="96">
        <v>10000</v>
      </c>
      <c r="G11636" s="95" t="s">
        <v>345</v>
      </c>
    </row>
    <row r="11637" spans="1:7">
      <c r="A11637" s="95" t="s">
        <v>1955</v>
      </c>
      <c r="D11637" s="95" t="s">
        <v>415</v>
      </c>
      <c r="E11637" s="96">
        <v>22500</v>
      </c>
      <c r="G11637" s="95" t="s">
        <v>345</v>
      </c>
    </row>
    <row r="11638" spans="1:7">
      <c r="A11638" s="95" t="s">
        <v>1955</v>
      </c>
      <c r="D11638" s="95" t="s">
        <v>9315</v>
      </c>
      <c r="E11638" s="96">
        <v>10000</v>
      </c>
      <c r="G11638" s="95" t="s">
        <v>345</v>
      </c>
    </row>
    <row r="11639" spans="1:7">
      <c r="A11639" s="95" t="s">
        <v>1955</v>
      </c>
      <c r="D11639" s="95" t="s">
        <v>415</v>
      </c>
      <c r="E11639" s="96">
        <v>22500</v>
      </c>
      <c r="G11639" s="96">
        <v>87500</v>
      </c>
    </row>
    <row r="11640" spans="1:7">
      <c r="A11640" s="95" t="s">
        <v>1957</v>
      </c>
      <c r="D11640" s="95" t="s">
        <v>400</v>
      </c>
      <c r="E11640" s="96">
        <v>19187</v>
      </c>
      <c r="G11640" s="95" t="s">
        <v>345</v>
      </c>
    </row>
    <row r="11641" spans="1:7">
      <c r="A11641" s="95" t="s">
        <v>1957</v>
      </c>
      <c r="D11641" s="95" t="s">
        <v>9315</v>
      </c>
      <c r="E11641" s="96">
        <v>111153</v>
      </c>
      <c r="G11641" s="95" t="s">
        <v>345</v>
      </c>
    </row>
    <row r="11642" spans="1:7">
      <c r="A11642" s="95" t="s">
        <v>1957</v>
      </c>
      <c r="D11642" s="95" t="s">
        <v>9315</v>
      </c>
      <c r="E11642" s="96">
        <v>445544</v>
      </c>
      <c r="G11642" s="95" t="s">
        <v>345</v>
      </c>
    </row>
    <row r="11643" spans="1:7">
      <c r="A11643" s="95" t="s">
        <v>1957</v>
      </c>
      <c r="D11643" s="95" t="s">
        <v>400</v>
      </c>
      <c r="E11643" s="96">
        <v>38713</v>
      </c>
      <c r="G11643" s="95" t="s">
        <v>345</v>
      </c>
    </row>
    <row r="11644" spans="1:7">
      <c r="A11644" s="95" t="s">
        <v>1957</v>
      </c>
      <c r="D11644" s="95" t="s">
        <v>400</v>
      </c>
      <c r="E11644" s="96">
        <v>27722</v>
      </c>
      <c r="G11644" s="95" t="s">
        <v>345</v>
      </c>
    </row>
    <row r="11645" spans="1:7">
      <c r="A11645" s="95" t="s">
        <v>1957</v>
      </c>
      <c r="D11645" s="95" t="s">
        <v>1958</v>
      </c>
      <c r="E11645" s="96">
        <v>18811</v>
      </c>
      <c r="G11645" s="95" t="s">
        <v>345</v>
      </c>
    </row>
    <row r="11646" spans="1:7">
      <c r="A11646" s="95" t="s">
        <v>1957</v>
      </c>
      <c r="D11646" s="95" t="s">
        <v>415</v>
      </c>
      <c r="E11646" s="96">
        <v>19801</v>
      </c>
      <c r="G11646" s="95" t="s">
        <v>345</v>
      </c>
    </row>
    <row r="11647" spans="1:7">
      <c r="A11647" s="95" t="s">
        <v>1957</v>
      </c>
      <c r="D11647" s="95" t="s">
        <v>479</v>
      </c>
      <c r="E11647" s="96">
        <v>34653</v>
      </c>
      <c r="G11647" s="95" t="s">
        <v>345</v>
      </c>
    </row>
    <row r="11648" spans="1:7">
      <c r="A11648" s="95" t="s">
        <v>1957</v>
      </c>
      <c r="D11648" s="95" t="s">
        <v>479</v>
      </c>
      <c r="E11648" s="96">
        <v>3500</v>
      </c>
      <c r="G11648" s="95" t="s">
        <v>345</v>
      </c>
    </row>
    <row r="11649" spans="1:7">
      <c r="A11649" s="95" t="s">
        <v>1957</v>
      </c>
      <c r="D11649" s="95" t="s">
        <v>400</v>
      </c>
      <c r="E11649" s="96">
        <v>34653</v>
      </c>
      <c r="G11649" s="96">
        <v>841237</v>
      </c>
    </row>
    <row r="11650" spans="1:7">
      <c r="A11650" s="95" t="s">
        <v>2289</v>
      </c>
      <c r="D11650" s="95" t="s">
        <v>415</v>
      </c>
      <c r="E11650" s="96">
        <v>3310</v>
      </c>
      <c r="G11650" s="96">
        <v>844547</v>
      </c>
    </row>
    <row r="11651" spans="1:7">
      <c r="A11651" s="95" t="s">
        <v>2316</v>
      </c>
      <c r="D11651" s="95" t="s">
        <v>400</v>
      </c>
      <c r="E11651" s="96">
        <v>3190</v>
      </c>
      <c r="G11651" s="95" t="s">
        <v>345</v>
      </c>
    </row>
    <row r="11652" spans="1:7">
      <c r="A11652" s="95" t="s">
        <v>2321</v>
      </c>
      <c r="D11652" s="95" t="s">
        <v>415</v>
      </c>
      <c r="E11652" s="96">
        <v>3070</v>
      </c>
      <c r="G11652" s="96">
        <v>850807</v>
      </c>
    </row>
    <row r="11653" spans="1:7">
      <c r="A11653" s="95" t="s">
        <v>2333</v>
      </c>
      <c r="D11653" s="95" t="s">
        <v>9315</v>
      </c>
      <c r="E11653" s="96">
        <v>3910</v>
      </c>
      <c r="G11653" s="96">
        <v>854717</v>
      </c>
    </row>
    <row r="11654" spans="1:7">
      <c r="A11654" s="95" t="s">
        <v>1971</v>
      </c>
      <c r="D11654" s="95" t="s">
        <v>415</v>
      </c>
      <c r="E11654" s="96">
        <v>201270</v>
      </c>
      <c r="G11654" s="95" t="s">
        <v>345</v>
      </c>
    </row>
    <row r="11655" spans="1:7">
      <c r="A11655" s="95" t="s">
        <v>1971</v>
      </c>
      <c r="D11655" s="95" t="s">
        <v>9315</v>
      </c>
      <c r="E11655" s="96">
        <v>10000</v>
      </c>
      <c r="G11655" s="95" t="s">
        <v>345</v>
      </c>
    </row>
    <row r="11656" spans="1:7">
      <c r="A11656" s="95" t="s">
        <v>1971</v>
      </c>
      <c r="D11656" s="95" t="s">
        <v>415</v>
      </c>
      <c r="E11656" s="96">
        <v>12500</v>
      </c>
      <c r="G11656" s="95" t="s">
        <v>345</v>
      </c>
    </row>
    <row r="11657" spans="1:7">
      <c r="A11657" s="95" t="s">
        <v>1971</v>
      </c>
      <c r="D11657" s="95" t="s">
        <v>415</v>
      </c>
      <c r="E11657" s="96">
        <v>11000</v>
      </c>
      <c r="G11657" s="95" t="s">
        <v>345</v>
      </c>
    </row>
    <row r="11658" spans="1:7">
      <c r="A11658" s="95" t="s">
        <v>1971</v>
      </c>
      <c r="D11658" s="95" t="s">
        <v>562</v>
      </c>
      <c r="E11658" s="96">
        <v>22500</v>
      </c>
      <c r="G11658" s="95" t="s">
        <v>345</v>
      </c>
    </row>
    <row r="11659" spans="1:7">
      <c r="A11659" s="95" t="s">
        <v>1971</v>
      </c>
      <c r="D11659" s="95" t="s">
        <v>9315</v>
      </c>
      <c r="E11659" s="96">
        <v>10000</v>
      </c>
      <c r="G11659" s="95" t="s">
        <v>345</v>
      </c>
    </row>
    <row r="11660" spans="1:7">
      <c r="A11660" s="95" t="s">
        <v>1971</v>
      </c>
      <c r="D11660" s="95" t="s">
        <v>415</v>
      </c>
      <c r="E11660" s="96">
        <v>22500</v>
      </c>
      <c r="G11660" s="96">
        <v>1144487</v>
      </c>
    </row>
    <row r="11661" spans="1:7">
      <c r="A11661" s="95" t="s">
        <v>2377</v>
      </c>
      <c r="D11661" s="95" t="s">
        <v>400</v>
      </c>
      <c r="E11661" s="96">
        <v>43420</v>
      </c>
      <c r="G11661" s="95" t="s">
        <v>345</v>
      </c>
    </row>
    <row r="11662" spans="1:7">
      <c r="A11662" s="95" t="s">
        <v>2378</v>
      </c>
      <c r="D11662" s="95" t="s">
        <v>479</v>
      </c>
      <c r="E11662" s="96">
        <v>32310</v>
      </c>
      <c r="G11662" s="96">
        <v>1220217</v>
      </c>
    </row>
    <row r="11663" spans="1:7">
      <c r="A11663" s="95" t="s">
        <v>2387</v>
      </c>
      <c r="D11663" s="95" t="s">
        <v>415</v>
      </c>
      <c r="E11663" s="96">
        <v>3190</v>
      </c>
      <c r="G11663" s="96">
        <v>1223407</v>
      </c>
    </row>
    <row r="11664" spans="1:7">
      <c r="A11664" s="95" t="s">
        <v>1979</v>
      </c>
      <c r="D11664" s="95" t="s">
        <v>9315</v>
      </c>
      <c r="E11664" s="96">
        <v>16818</v>
      </c>
      <c r="G11664" s="96">
        <v>1240225</v>
      </c>
    </row>
    <row r="11665" spans="1:7">
      <c r="A11665" s="95" t="s">
        <v>2518</v>
      </c>
      <c r="D11665" s="95" t="s">
        <v>2216</v>
      </c>
      <c r="E11665" s="96">
        <v>3310</v>
      </c>
      <c r="G11665" s="96">
        <v>1243535</v>
      </c>
    </row>
    <row r="11666" spans="1:7">
      <c r="A11666" s="95" t="s">
        <v>361</v>
      </c>
      <c r="D11666" s="95" t="s">
        <v>345</v>
      </c>
      <c r="E11666" s="96">
        <v>1243535</v>
      </c>
      <c r="G11666" s="95" t="s">
        <v>345</v>
      </c>
    </row>
    <row r="11667" spans="1:7">
      <c r="A11667" s="95" t="s">
        <v>2570</v>
      </c>
      <c r="D11667" s="95" t="s">
        <v>415</v>
      </c>
      <c r="E11667" s="96">
        <v>3430</v>
      </c>
      <c r="G11667" s="96">
        <v>1246965</v>
      </c>
    </row>
    <row r="11668" spans="1:7">
      <c r="A11668" s="95" t="s">
        <v>2596</v>
      </c>
      <c r="D11668" s="95" t="s">
        <v>415</v>
      </c>
      <c r="E11668" s="96">
        <v>3310</v>
      </c>
      <c r="G11668" s="95" t="s">
        <v>345</v>
      </c>
    </row>
    <row r="11669" spans="1:7">
      <c r="A11669" s="95" t="s">
        <v>2010</v>
      </c>
      <c r="D11669" s="95" t="s">
        <v>415</v>
      </c>
      <c r="E11669" s="96">
        <v>22500</v>
      </c>
      <c r="G11669" s="95" t="s">
        <v>345</v>
      </c>
    </row>
    <row r="11670" spans="1:7">
      <c r="A11670" s="95" t="s">
        <v>2010</v>
      </c>
      <c r="D11670" s="95" t="s">
        <v>9315</v>
      </c>
      <c r="E11670" s="96">
        <v>10000</v>
      </c>
      <c r="G11670" s="95" t="s">
        <v>345</v>
      </c>
    </row>
    <row r="11671" spans="1:7">
      <c r="A11671" s="95" t="s">
        <v>2010</v>
      </c>
      <c r="D11671" s="95" t="s">
        <v>479</v>
      </c>
      <c r="E11671" s="96">
        <v>9870</v>
      </c>
      <c r="G11671" s="95" t="s">
        <v>345</v>
      </c>
    </row>
    <row r="11672" spans="1:7">
      <c r="A11672" s="95" t="s">
        <v>2010</v>
      </c>
      <c r="D11672" s="95" t="s">
        <v>415</v>
      </c>
      <c r="E11672" s="96">
        <v>40497</v>
      </c>
      <c r="G11672" s="95" t="s">
        <v>345</v>
      </c>
    </row>
    <row r="11673" spans="1:7">
      <c r="A11673" s="95" t="s">
        <v>2010</v>
      </c>
      <c r="D11673" s="95" t="s">
        <v>9315</v>
      </c>
      <c r="E11673" s="96">
        <v>10000</v>
      </c>
      <c r="G11673" s="95" t="s">
        <v>345</v>
      </c>
    </row>
    <row r="11674" spans="1:7">
      <c r="A11674" s="95" t="s">
        <v>2010</v>
      </c>
      <c r="D11674" s="95" t="s">
        <v>415</v>
      </c>
      <c r="E11674" s="96">
        <v>22500</v>
      </c>
      <c r="G11674" s="96">
        <v>1365642</v>
      </c>
    </row>
    <row r="11675" spans="1:7">
      <c r="A11675" s="95" t="s">
        <v>2613</v>
      </c>
      <c r="D11675" s="95" t="s">
        <v>415</v>
      </c>
      <c r="E11675" s="96">
        <v>3070</v>
      </c>
      <c r="G11675" s="95" t="s">
        <v>345</v>
      </c>
    </row>
    <row r="11676" spans="1:7">
      <c r="A11676" s="95" t="s">
        <v>2012</v>
      </c>
      <c r="D11676" s="95" t="s">
        <v>400</v>
      </c>
      <c r="E11676" s="96">
        <v>19385</v>
      </c>
      <c r="G11676" s="96">
        <v>1388097</v>
      </c>
    </row>
    <row r="11677" spans="1:7">
      <c r="A11677" s="95" t="s">
        <v>2623</v>
      </c>
      <c r="D11677" s="95" t="s">
        <v>562</v>
      </c>
      <c r="E11677" s="96">
        <v>24000</v>
      </c>
      <c r="G11677" s="95" t="s">
        <v>345</v>
      </c>
    </row>
    <row r="11678" spans="1:7">
      <c r="A11678" s="95" t="s">
        <v>2013</v>
      </c>
      <c r="D11678" s="95" t="s">
        <v>9315</v>
      </c>
      <c r="E11678" s="96">
        <v>112188</v>
      </c>
      <c r="G11678" s="95" t="s">
        <v>345</v>
      </c>
    </row>
    <row r="11679" spans="1:7">
      <c r="A11679" s="95" t="s">
        <v>2013</v>
      </c>
      <c r="D11679" s="95" t="s">
        <v>9315</v>
      </c>
      <c r="E11679" s="96">
        <v>445544</v>
      </c>
      <c r="G11679" s="95" t="s">
        <v>345</v>
      </c>
    </row>
    <row r="11680" spans="1:7">
      <c r="A11680" s="95" t="s">
        <v>2013</v>
      </c>
      <c r="D11680" s="95" t="s">
        <v>400</v>
      </c>
      <c r="E11680" s="96">
        <v>27722</v>
      </c>
      <c r="G11680" s="95" t="s">
        <v>345</v>
      </c>
    </row>
    <row r="11681" spans="1:7">
      <c r="A11681" s="95" t="s">
        <v>2013</v>
      </c>
      <c r="D11681" s="95" t="s">
        <v>415</v>
      </c>
      <c r="E11681" s="96">
        <v>19801</v>
      </c>
      <c r="G11681" s="95" t="s">
        <v>345</v>
      </c>
    </row>
    <row r="11682" spans="1:7">
      <c r="A11682" s="95" t="s">
        <v>2013</v>
      </c>
      <c r="D11682" s="95" t="s">
        <v>400</v>
      </c>
      <c r="E11682" s="96">
        <v>40099</v>
      </c>
      <c r="G11682" s="95" t="s">
        <v>345</v>
      </c>
    </row>
    <row r="11683" spans="1:7">
      <c r="A11683" s="95" t="s">
        <v>2013</v>
      </c>
      <c r="D11683" s="95" t="s">
        <v>400</v>
      </c>
      <c r="E11683" s="96">
        <v>34653</v>
      </c>
      <c r="G11683" s="95" t="s">
        <v>345</v>
      </c>
    </row>
    <row r="11684" spans="1:7">
      <c r="A11684" s="95" t="s">
        <v>2013</v>
      </c>
      <c r="D11684" s="95" t="s">
        <v>479</v>
      </c>
      <c r="E11684" s="96">
        <v>34653</v>
      </c>
      <c r="G11684" s="95" t="s">
        <v>345</v>
      </c>
    </row>
    <row r="11685" spans="1:7">
      <c r="A11685" s="95" t="s">
        <v>2013</v>
      </c>
      <c r="D11685" s="95" t="s">
        <v>1958</v>
      </c>
      <c r="E11685" s="96">
        <v>18811</v>
      </c>
      <c r="G11685" s="95" t="s">
        <v>345</v>
      </c>
    </row>
    <row r="11686" spans="1:7">
      <c r="A11686" s="95" t="s">
        <v>2013</v>
      </c>
      <c r="D11686" s="95" t="s">
        <v>349</v>
      </c>
      <c r="E11686" s="96">
        <v>3500</v>
      </c>
      <c r="G11686" s="96">
        <v>2149068</v>
      </c>
    </row>
    <row r="11687" spans="1:7">
      <c r="A11687" s="95" t="s">
        <v>2633</v>
      </c>
      <c r="D11687" s="95" t="s">
        <v>562</v>
      </c>
      <c r="E11687" s="96">
        <v>3310</v>
      </c>
      <c r="G11687" s="96">
        <v>2152378</v>
      </c>
    </row>
    <row r="11688" spans="1:7">
      <c r="A11688" s="95" t="s">
        <v>2018</v>
      </c>
      <c r="D11688" s="95" t="s">
        <v>415</v>
      </c>
      <c r="E11688" s="96">
        <v>197184</v>
      </c>
      <c r="G11688" s="95" t="s">
        <v>345</v>
      </c>
    </row>
    <row r="11689" spans="1:7">
      <c r="A11689" s="95" t="s">
        <v>2018</v>
      </c>
      <c r="D11689" s="95" t="s">
        <v>9315</v>
      </c>
      <c r="E11689" s="96">
        <v>10000</v>
      </c>
      <c r="G11689" s="95" t="s">
        <v>345</v>
      </c>
    </row>
    <row r="11690" spans="1:7">
      <c r="A11690" s="95" t="s">
        <v>2018</v>
      </c>
      <c r="D11690" s="95" t="s">
        <v>415</v>
      </c>
      <c r="E11690" s="96">
        <v>10371</v>
      </c>
      <c r="G11690" s="95" t="s">
        <v>345</v>
      </c>
    </row>
    <row r="11691" spans="1:7">
      <c r="A11691" s="95" t="s">
        <v>2018</v>
      </c>
      <c r="D11691" s="95" t="s">
        <v>415</v>
      </c>
      <c r="E11691" s="96">
        <v>11000</v>
      </c>
      <c r="G11691" s="95" t="s">
        <v>345</v>
      </c>
    </row>
    <row r="11692" spans="1:7">
      <c r="A11692" s="95" t="s">
        <v>2018</v>
      </c>
      <c r="D11692" s="95" t="s">
        <v>562</v>
      </c>
      <c r="E11692" s="96">
        <v>22500</v>
      </c>
      <c r="G11692" s="95" t="s">
        <v>345</v>
      </c>
    </row>
    <row r="11693" spans="1:7">
      <c r="A11693" s="95" t="s">
        <v>2018</v>
      </c>
      <c r="D11693" s="95" t="s">
        <v>415</v>
      </c>
      <c r="E11693" s="96">
        <v>22500</v>
      </c>
      <c r="G11693" s="95" t="s">
        <v>345</v>
      </c>
    </row>
    <row r="11694" spans="1:7">
      <c r="A11694" s="95" t="s">
        <v>2018</v>
      </c>
      <c r="D11694" s="95" t="s">
        <v>9315</v>
      </c>
      <c r="E11694" s="96">
        <v>10000</v>
      </c>
      <c r="G11694" s="96">
        <v>2435933</v>
      </c>
    </row>
    <row r="11695" spans="1:7">
      <c r="A11695" s="95" t="s">
        <v>2678</v>
      </c>
      <c r="D11695" s="95" t="s">
        <v>400</v>
      </c>
      <c r="E11695" s="96">
        <v>46040</v>
      </c>
      <c r="G11695" s="96">
        <v>2481973</v>
      </c>
    </row>
    <row r="11696" spans="1:7">
      <c r="A11696" s="95" t="s">
        <v>2022</v>
      </c>
      <c r="D11696" s="95" t="s">
        <v>9315</v>
      </c>
      <c r="E11696" s="96">
        <v>16818</v>
      </c>
      <c r="G11696" s="96">
        <v>2498791</v>
      </c>
    </row>
    <row r="11697" spans="1:7">
      <c r="A11697" s="95" t="s">
        <v>2734</v>
      </c>
      <c r="D11697" s="95" t="s">
        <v>400</v>
      </c>
      <c r="E11697" s="96">
        <v>2690</v>
      </c>
      <c r="G11697" s="95" t="s">
        <v>345</v>
      </c>
    </row>
    <row r="11698" spans="1:7">
      <c r="A11698" s="95" t="s">
        <v>2741</v>
      </c>
      <c r="D11698" s="95" t="s">
        <v>400</v>
      </c>
      <c r="E11698" s="96">
        <v>43420</v>
      </c>
      <c r="G11698" s="96">
        <v>2544901</v>
      </c>
    </row>
    <row r="11699" spans="1:7">
      <c r="A11699" s="95" t="s">
        <v>376</v>
      </c>
      <c r="D11699" s="95" t="s">
        <v>345</v>
      </c>
      <c r="E11699" s="96">
        <v>1301366</v>
      </c>
      <c r="G11699" s="95" t="s">
        <v>345</v>
      </c>
    </row>
    <row r="11700" spans="1:7">
      <c r="A11700" s="95" t="s">
        <v>2799</v>
      </c>
      <c r="D11700" s="95" t="s">
        <v>562</v>
      </c>
      <c r="E11700" s="96">
        <v>21540</v>
      </c>
      <c r="G11700" s="96">
        <v>2566441</v>
      </c>
    </row>
    <row r="11701" spans="1:7">
      <c r="A11701" s="95" t="s">
        <v>2830</v>
      </c>
      <c r="D11701" s="95" t="s">
        <v>562</v>
      </c>
      <c r="E11701" s="96">
        <v>3690</v>
      </c>
      <c r="G11701" s="96">
        <v>2570131</v>
      </c>
    </row>
    <row r="11702" spans="1:7">
      <c r="A11702" s="95" t="s">
        <v>2846</v>
      </c>
      <c r="D11702" s="95" t="s">
        <v>349</v>
      </c>
      <c r="E11702" s="96">
        <v>2100</v>
      </c>
      <c r="G11702" s="96">
        <v>2572231</v>
      </c>
    </row>
    <row r="11703" spans="1:7">
      <c r="A11703" s="95" t="s">
        <v>2875</v>
      </c>
      <c r="D11703" s="95" t="s">
        <v>400</v>
      </c>
      <c r="E11703" s="96">
        <v>43420</v>
      </c>
      <c r="G11703" s="96">
        <v>2615651</v>
      </c>
    </row>
    <row r="11704" spans="1:7">
      <c r="A11704" s="95" t="s">
        <v>2886</v>
      </c>
      <c r="D11704" s="95" t="s">
        <v>400</v>
      </c>
      <c r="E11704" s="96">
        <v>3570</v>
      </c>
      <c r="G11704" s="96">
        <v>2619221</v>
      </c>
    </row>
    <row r="11705" spans="1:7">
      <c r="A11705" s="95" t="s">
        <v>2916</v>
      </c>
      <c r="D11705" s="95" t="s">
        <v>415</v>
      </c>
      <c r="E11705" s="96">
        <v>3930</v>
      </c>
      <c r="G11705" s="95" t="s">
        <v>345</v>
      </c>
    </row>
    <row r="11706" spans="1:7">
      <c r="A11706" s="95" t="s">
        <v>2068</v>
      </c>
      <c r="D11706" s="95" t="s">
        <v>9315</v>
      </c>
      <c r="E11706" s="96">
        <v>16818</v>
      </c>
      <c r="G11706" s="96">
        <v>2639969</v>
      </c>
    </row>
    <row r="11707" spans="1:7">
      <c r="A11707" s="95" t="s">
        <v>2930</v>
      </c>
      <c r="D11707" s="95" t="s">
        <v>400</v>
      </c>
      <c r="E11707" s="96">
        <v>3930</v>
      </c>
      <c r="G11707" s="95" t="s">
        <v>345</v>
      </c>
    </row>
    <row r="11708" spans="1:7">
      <c r="A11708" s="95" t="s">
        <v>2930</v>
      </c>
      <c r="D11708" s="95" t="s">
        <v>400</v>
      </c>
      <c r="E11708" s="96">
        <v>4050</v>
      </c>
      <c r="G11708" s="96">
        <v>2647949</v>
      </c>
    </row>
    <row r="11709" spans="1:7">
      <c r="A11709" s="95" t="s">
        <v>2941</v>
      </c>
      <c r="D11709" s="95" t="s">
        <v>415</v>
      </c>
      <c r="E11709" s="96">
        <v>3570</v>
      </c>
      <c r="G11709" s="96">
        <v>2651519</v>
      </c>
    </row>
    <row r="11710" spans="1:7">
      <c r="A11710" s="95" t="s">
        <v>2081</v>
      </c>
      <c r="D11710" s="95" t="s">
        <v>400</v>
      </c>
      <c r="E11710" s="96">
        <v>34653</v>
      </c>
      <c r="G11710" s="95" t="s">
        <v>345</v>
      </c>
    </row>
    <row r="11711" spans="1:7">
      <c r="A11711" s="95" t="s">
        <v>2081</v>
      </c>
      <c r="D11711" s="95" t="s">
        <v>9315</v>
      </c>
      <c r="E11711" s="96">
        <v>108949</v>
      </c>
      <c r="G11711" s="95" t="s">
        <v>345</v>
      </c>
    </row>
    <row r="11712" spans="1:7">
      <c r="A11712" s="95" t="s">
        <v>2081</v>
      </c>
      <c r="D11712" s="95" t="s">
        <v>9315</v>
      </c>
      <c r="E11712" s="96">
        <v>445544</v>
      </c>
      <c r="G11712" s="95" t="s">
        <v>345</v>
      </c>
    </row>
    <row r="11713" spans="1:7">
      <c r="A11713" s="95" t="s">
        <v>2081</v>
      </c>
      <c r="D11713" s="95" t="s">
        <v>400</v>
      </c>
      <c r="E11713" s="96">
        <v>27722</v>
      </c>
      <c r="G11713" s="95" t="s">
        <v>345</v>
      </c>
    </row>
    <row r="11714" spans="1:7">
      <c r="A11714" s="95" t="s">
        <v>2081</v>
      </c>
      <c r="D11714" s="95" t="s">
        <v>415</v>
      </c>
      <c r="E11714" s="96">
        <v>19801</v>
      </c>
      <c r="G11714" s="95" t="s">
        <v>345</v>
      </c>
    </row>
    <row r="11715" spans="1:7">
      <c r="A11715" s="95" t="s">
        <v>2081</v>
      </c>
      <c r="D11715" s="95" t="s">
        <v>400</v>
      </c>
      <c r="E11715" s="96">
        <v>39239</v>
      </c>
      <c r="G11715" s="95" t="s">
        <v>345</v>
      </c>
    </row>
    <row r="11716" spans="1:7">
      <c r="A11716" s="95" t="s">
        <v>2081</v>
      </c>
      <c r="D11716" s="95" t="s">
        <v>1958</v>
      </c>
      <c r="E11716" s="96">
        <v>18811</v>
      </c>
      <c r="G11716" s="95" t="s">
        <v>345</v>
      </c>
    </row>
    <row r="11717" spans="1:7">
      <c r="A11717" s="95" t="s">
        <v>2081</v>
      </c>
      <c r="D11717" s="95" t="s">
        <v>479</v>
      </c>
      <c r="E11717" s="96">
        <v>34653</v>
      </c>
      <c r="G11717" s="95" t="s">
        <v>345</v>
      </c>
    </row>
    <row r="11718" spans="1:7">
      <c r="A11718" s="95" t="s">
        <v>2081</v>
      </c>
      <c r="D11718" s="95" t="s">
        <v>349</v>
      </c>
      <c r="E11718" s="96">
        <v>9125</v>
      </c>
      <c r="G11718" s="95" t="s">
        <v>345</v>
      </c>
    </row>
    <row r="11719" spans="1:7">
      <c r="A11719" s="95" t="s">
        <v>2091</v>
      </c>
      <c r="D11719" s="95" t="s">
        <v>9315</v>
      </c>
      <c r="E11719" s="96">
        <v>10000</v>
      </c>
      <c r="G11719" s="95" t="s">
        <v>345</v>
      </c>
    </row>
    <row r="11720" spans="1:7">
      <c r="A11720" s="95" t="s">
        <v>2091</v>
      </c>
      <c r="D11720" s="95" t="s">
        <v>415</v>
      </c>
      <c r="E11720" s="96">
        <v>12396</v>
      </c>
      <c r="G11720" s="95" t="s">
        <v>345</v>
      </c>
    </row>
    <row r="11721" spans="1:7">
      <c r="A11721" s="95" t="s">
        <v>2091</v>
      </c>
      <c r="D11721" s="95" t="s">
        <v>415</v>
      </c>
      <c r="E11721" s="96">
        <v>10000</v>
      </c>
      <c r="G11721" s="95" t="s">
        <v>345</v>
      </c>
    </row>
    <row r="11722" spans="1:7">
      <c r="A11722" s="95" t="s">
        <v>2091</v>
      </c>
      <c r="D11722" s="95" t="s">
        <v>562</v>
      </c>
      <c r="E11722" s="96">
        <v>22500</v>
      </c>
      <c r="G11722" s="95" t="s">
        <v>345</v>
      </c>
    </row>
    <row r="11723" spans="1:7">
      <c r="A11723" s="95" t="s">
        <v>2091</v>
      </c>
      <c r="D11723" s="95" t="s">
        <v>415</v>
      </c>
      <c r="E11723" s="96">
        <v>22500</v>
      </c>
      <c r="G11723" s="95" t="s">
        <v>345</v>
      </c>
    </row>
    <row r="11724" spans="1:7">
      <c r="A11724" s="95" t="s">
        <v>2091</v>
      </c>
      <c r="D11724" s="95" t="s">
        <v>9315</v>
      </c>
      <c r="E11724" s="96">
        <v>10000</v>
      </c>
      <c r="G11724" s="95" t="s">
        <v>345</v>
      </c>
    </row>
    <row r="11725" spans="1:7">
      <c r="A11725" s="95" t="s">
        <v>2091</v>
      </c>
      <c r="D11725" s="95" t="s">
        <v>415</v>
      </c>
      <c r="E11725" s="96">
        <v>198531</v>
      </c>
      <c r="G11725" s="95" t="s">
        <v>345</v>
      </c>
    </row>
    <row r="11726" spans="1:7">
      <c r="A11726" s="95" t="s">
        <v>2094</v>
      </c>
      <c r="D11726" s="95" t="s">
        <v>400</v>
      </c>
      <c r="E11726" s="96">
        <v>20375</v>
      </c>
      <c r="G11726" s="95" t="s">
        <v>345</v>
      </c>
    </row>
    <row r="11727" spans="1:7">
      <c r="A11727" s="95" t="s">
        <v>2094</v>
      </c>
      <c r="D11727" s="95" t="s">
        <v>415</v>
      </c>
      <c r="E11727" s="96">
        <v>22500</v>
      </c>
      <c r="G11727" s="95" t="s">
        <v>345</v>
      </c>
    </row>
    <row r="11728" spans="1:7">
      <c r="A11728" s="95" t="s">
        <v>2094</v>
      </c>
      <c r="D11728" s="95" t="s">
        <v>9315</v>
      </c>
      <c r="E11728" s="96">
        <v>10000</v>
      </c>
      <c r="G11728" s="95" t="s">
        <v>345</v>
      </c>
    </row>
    <row r="11729" spans="1:7">
      <c r="A11729" s="95" t="s">
        <v>2094</v>
      </c>
      <c r="D11729" s="95" t="s">
        <v>479</v>
      </c>
      <c r="E11729" s="96">
        <v>18000</v>
      </c>
      <c r="G11729" s="95" t="s">
        <v>345</v>
      </c>
    </row>
    <row r="11730" spans="1:7">
      <c r="A11730" s="95" t="s">
        <v>2094</v>
      </c>
      <c r="D11730" s="95" t="s">
        <v>415</v>
      </c>
      <c r="E11730" s="96">
        <v>40496</v>
      </c>
      <c r="G11730" s="95" t="s">
        <v>345</v>
      </c>
    </row>
    <row r="11731" spans="1:7">
      <c r="A11731" s="95" t="s">
        <v>2094</v>
      </c>
      <c r="D11731" s="95" t="s">
        <v>9315</v>
      </c>
      <c r="E11731" s="96">
        <v>10000</v>
      </c>
      <c r="G11731" s="95" t="s">
        <v>345</v>
      </c>
    </row>
    <row r="11732" spans="1:7">
      <c r="A11732" s="95" t="s">
        <v>2094</v>
      </c>
      <c r="D11732" s="95" t="s">
        <v>415</v>
      </c>
      <c r="E11732" s="96">
        <v>22500</v>
      </c>
      <c r="G11732" s="95" t="s">
        <v>345</v>
      </c>
    </row>
    <row r="11733" spans="1:7">
      <c r="A11733" s="95" t="s">
        <v>2102</v>
      </c>
      <c r="D11733" s="95" t="s">
        <v>400</v>
      </c>
      <c r="E11733" s="96">
        <v>24020</v>
      </c>
      <c r="G11733" s="95" t="s">
        <v>345</v>
      </c>
    </row>
    <row r="11734" spans="1:7">
      <c r="A11734" s="95" t="s">
        <v>2102</v>
      </c>
      <c r="D11734" s="95" t="s">
        <v>349</v>
      </c>
      <c r="E11734" s="95">
        <v>833</v>
      </c>
      <c r="G11734" s="95" t="s">
        <v>345</v>
      </c>
    </row>
    <row r="11735" spans="1:7">
      <c r="A11735" s="95" t="s">
        <v>2102</v>
      </c>
      <c r="D11735" s="95" t="s">
        <v>415</v>
      </c>
      <c r="E11735" s="96">
        <v>66473</v>
      </c>
      <c r="G11735" s="95" t="s">
        <v>345</v>
      </c>
    </row>
    <row r="11736" spans="1:7">
      <c r="A11736" s="95" t="s">
        <v>2102</v>
      </c>
      <c r="D11736" s="95" t="s">
        <v>562</v>
      </c>
      <c r="E11736" s="96">
        <v>4452</v>
      </c>
      <c r="G11736" s="95" t="s">
        <v>345</v>
      </c>
    </row>
    <row r="11737" spans="1:7">
      <c r="A11737" s="95" t="s">
        <v>2102</v>
      </c>
      <c r="D11737" s="95" t="s">
        <v>479</v>
      </c>
      <c r="E11737" s="96">
        <v>8928</v>
      </c>
      <c r="G11737" s="95" t="s">
        <v>345</v>
      </c>
    </row>
    <row r="11738" spans="1:7">
      <c r="A11738" s="95" t="s">
        <v>2102</v>
      </c>
      <c r="D11738" s="95" t="s">
        <v>1958</v>
      </c>
      <c r="E11738" s="96">
        <v>3723</v>
      </c>
      <c r="G11738" s="95" t="s">
        <v>345</v>
      </c>
    </row>
    <row r="11739" spans="1:7">
      <c r="A11739" s="95" t="s">
        <v>2102</v>
      </c>
      <c r="D11739" s="95" t="s">
        <v>9315</v>
      </c>
      <c r="E11739" s="96">
        <v>121353</v>
      </c>
      <c r="G11739" s="96">
        <v>4049596</v>
      </c>
    </row>
    <row r="11740" spans="1:7">
      <c r="A11740" s="95" t="s">
        <v>396</v>
      </c>
      <c r="D11740" s="95" t="s">
        <v>345</v>
      </c>
      <c r="E11740" s="96">
        <v>1504695</v>
      </c>
      <c r="G11740" s="95" t="s">
        <v>345</v>
      </c>
    </row>
    <row r="11741" spans="1:7">
      <c r="A11741" s="95" t="s">
        <v>397</v>
      </c>
      <c r="D11741" s="95" t="s">
        <v>345</v>
      </c>
      <c r="E11741" s="96">
        <v>4049596</v>
      </c>
      <c r="G11741" s="96">
        <v>4049596</v>
      </c>
    </row>
    <row r="11742" spans="1:7">
      <c r="A11742" s="95" t="s">
        <v>398</v>
      </c>
    </row>
    <row r="11744" spans="1:7">
      <c r="A11744" s="95" t="s">
        <v>9165</v>
      </c>
    </row>
    <row r="11745" spans="1:7">
      <c r="A11745" s="95" t="s">
        <v>338</v>
      </c>
      <c r="D11745" s="95" t="s">
        <v>341</v>
      </c>
      <c r="E11745" s="95" t="s">
        <v>342</v>
      </c>
      <c r="F11745" s="95" t="s">
        <v>343</v>
      </c>
      <c r="G11745" s="95" t="s">
        <v>344</v>
      </c>
    </row>
    <row r="11746" spans="1:7">
      <c r="A11746" s="95" t="s">
        <v>2217</v>
      </c>
      <c r="D11746" s="95" t="s">
        <v>400</v>
      </c>
      <c r="E11746" s="96">
        <v>6500</v>
      </c>
      <c r="G11746" s="95" t="s">
        <v>345</v>
      </c>
    </row>
    <row r="11747" spans="1:7">
      <c r="A11747" s="95" t="s">
        <v>2218</v>
      </c>
      <c r="D11747" s="95" t="s">
        <v>400</v>
      </c>
      <c r="E11747" s="96">
        <v>2400</v>
      </c>
      <c r="G11747" s="95" t="s">
        <v>345</v>
      </c>
    </row>
    <row r="11748" spans="1:7">
      <c r="A11748" s="95" t="s">
        <v>2226</v>
      </c>
      <c r="D11748" s="95" t="s">
        <v>9315</v>
      </c>
      <c r="E11748" s="96">
        <v>17100</v>
      </c>
      <c r="G11748" s="96">
        <v>26000</v>
      </c>
    </row>
    <row r="11749" spans="1:7">
      <c r="A11749" s="95" t="s">
        <v>2229</v>
      </c>
      <c r="D11749" s="95" t="s">
        <v>400</v>
      </c>
      <c r="E11749" s="96">
        <v>40840</v>
      </c>
      <c r="G11749" s="95" t="s">
        <v>345</v>
      </c>
    </row>
    <row r="11750" spans="1:7">
      <c r="A11750" s="95" t="s">
        <v>2230</v>
      </c>
      <c r="D11750" s="95" t="s">
        <v>400</v>
      </c>
      <c r="E11750" s="96">
        <v>58900</v>
      </c>
      <c r="G11750" s="95" t="s">
        <v>345</v>
      </c>
    </row>
    <row r="11751" spans="1:7">
      <c r="A11751" s="95" t="s">
        <v>2231</v>
      </c>
      <c r="D11751" s="95" t="s">
        <v>400</v>
      </c>
      <c r="E11751" s="96">
        <v>30000</v>
      </c>
      <c r="G11751" s="95" t="s">
        <v>345</v>
      </c>
    </row>
    <row r="11752" spans="1:7">
      <c r="A11752" s="95" t="s">
        <v>2232</v>
      </c>
      <c r="D11752" s="95" t="s">
        <v>400</v>
      </c>
      <c r="E11752" s="96">
        <v>4000</v>
      </c>
      <c r="G11752" s="95" t="s">
        <v>345</v>
      </c>
    </row>
    <row r="11753" spans="1:7">
      <c r="A11753" s="95" t="s">
        <v>2233</v>
      </c>
      <c r="D11753" s="95" t="s">
        <v>400</v>
      </c>
      <c r="E11753" s="96">
        <v>6600</v>
      </c>
      <c r="G11753" s="96">
        <v>166340</v>
      </c>
    </row>
    <row r="11754" spans="1:7">
      <c r="A11754" s="95" t="s">
        <v>2256</v>
      </c>
      <c r="D11754" s="95" t="s">
        <v>393</v>
      </c>
      <c r="E11754" s="96">
        <v>85000</v>
      </c>
      <c r="G11754" s="95" t="s">
        <v>345</v>
      </c>
    </row>
    <row r="11755" spans="1:7">
      <c r="A11755" s="95" t="s">
        <v>1961</v>
      </c>
      <c r="D11755" s="95" t="s">
        <v>345</v>
      </c>
      <c r="E11755" s="95">
        <v>91</v>
      </c>
      <c r="G11755" s="96">
        <v>251431</v>
      </c>
    </row>
    <row r="11756" spans="1:7">
      <c r="A11756" s="95" t="s">
        <v>2277</v>
      </c>
      <c r="D11756" s="95" t="s">
        <v>400</v>
      </c>
      <c r="E11756" s="96">
        <v>42700</v>
      </c>
      <c r="G11756" s="95" t="s">
        <v>345</v>
      </c>
    </row>
    <row r="11757" spans="1:7">
      <c r="A11757" s="95" t="s">
        <v>2283</v>
      </c>
      <c r="D11757" s="95" t="s">
        <v>400</v>
      </c>
      <c r="E11757" s="96">
        <v>1624515</v>
      </c>
      <c r="G11757" s="96">
        <v>1918646</v>
      </c>
    </row>
    <row r="11758" spans="1:7">
      <c r="A11758" s="95" t="s">
        <v>2305</v>
      </c>
      <c r="D11758" s="95" t="s">
        <v>400</v>
      </c>
      <c r="E11758" s="96">
        <v>23930</v>
      </c>
      <c r="G11758" s="95" t="s">
        <v>345</v>
      </c>
    </row>
    <row r="11759" spans="1:7">
      <c r="A11759" s="95" t="s">
        <v>2306</v>
      </c>
      <c r="D11759" s="95" t="s">
        <v>400</v>
      </c>
      <c r="E11759" s="96">
        <v>4050</v>
      </c>
      <c r="G11759" s="95" t="s">
        <v>345</v>
      </c>
    </row>
    <row r="11760" spans="1:7">
      <c r="A11760" s="95" t="s">
        <v>2313</v>
      </c>
      <c r="D11760" s="95" t="s">
        <v>400</v>
      </c>
      <c r="E11760" s="96">
        <v>4000</v>
      </c>
      <c r="G11760" s="96">
        <v>1950626</v>
      </c>
    </row>
    <row r="11761" spans="1:7">
      <c r="A11761" s="95" t="s">
        <v>2320</v>
      </c>
      <c r="D11761" s="95" t="s">
        <v>9315</v>
      </c>
      <c r="E11761" s="96">
        <v>21600</v>
      </c>
      <c r="G11761" s="95" t="s">
        <v>345</v>
      </c>
    </row>
    <row r="11762" spans="1:7">
      <c r="A11762" s="95" t="s">
        <v>2322</v>
      </c>
      <c r="D11762" s="95" t="s">
        <v>400</v>
      </c>
      <c r="E11762" s="96">
        <v>4000</v>
      </c>
      <c r="G11762" s="95" t="s">
        <v>345</v>
      </c>
    </row>
    <row r="11763" spans="1:7">
      <c r="A11763" s="95" t="s">
        <v>2328</v>
      </c>
      <c r="D11763" s="95" t="s">
        <v>562</v>
      </c>
      <c r="E11763" s="96">
        <v>17500</v>
      </c>
      <c r="G11763" s="95" t="s">
        <v>345</v>
      </c>
    </row>
    <row r="11764" spans="1:7">
      <c r="A11764" s="95" t="s">
        <v>2328</v>
      </c>
      <c r="D11764" s="95" t="s">
        <v>400</v>
      </c>
      <c r="E11764" s="96">
        <v>9000</v>
      </c>
      <c r="G11764" s="96">
        <v>2002726</v>
      </c>
    </row>
    <row r="11765" spans="1:7">
      <c r="A11765" s="95" t="s">
        <v>2338</v>
      </c>
      <c r="D11765" s="95" t="s">
        <v>400</v>
      </c>
      <c r="E11765" s="96">
        <v>30000</v>
      </c>
      <c r="G11765" s="95" t="s">
        <v>345</v>
      </c>
    </row>
    <row r="11766" spans="1:7">
      <c r="A11766" s="95" t="s">
        <v>2339</v>
      </c>
      <c r="D11766" s="95" t="s">
        <v>400</v>
      </c>
      <c r="E11766" s="96">
        <v>8500</v>
      </c>
      <c r="G11766" s="95" t="s">
        <v>345</v>
      </c>
    </row>
    <row r="11767" spans="1:7">
      <c r="A11767" s="95" t="s">
        <v>2340</v>
      </c>
      <c r="D11767" s="95" t="s">
        <v>400</v>
      </c>
      <c r="E11767" s="96">
        <v>12800</v>
      </c>
      <c r="G11767" s="95" t="s">
        <v>345</v>
      </c>
    </row>
    <row r="11768" spans="1:7">
      <c r="A11768" s="95" t="s">
        <v>2340</v>
      </c>
      <c r="D11768" s="95" t="s">
        <v>400</v>
      </c>
      <c r="E11768" s="96">
        <v>9200</v>
      </c>
      <c r="G11768" s="95" t="s">
        <v>345</v>
      </c>
    </row>
    <row r="11769" spans="1:7">
      <c r="A11769" s="95" t="s">
        <v>2341</v>
      </c>
      <c r="D11769" s="95" t="s">
        <v>400</v>
      </c>
      <c r="E11769" s="96">
        <v>2000</v>
      </c>
      <c r="G11769" s="95" t="s">
        <v>345</v>
      </c>
    </row>
    <row r="11770" spans="1:7">
      <c r="A11770" s="95" t="s">
        <v>2342</v>
      </c>
      <c r="D11770" s="95" t="s">
        <v>400</v>
      </c>
      <c r="E11770" s="96">
        <v>27100</v>
      </c>
      <c r="G11770" s="96">
        <v>2092326</v>
      </c>
    </row>
    <row r="11771" spans="1:7">
      <c r="A11771" s="95" t="s">
        <v>1970</v>
      </c>
      <c r="D11771" s="95" t="s">
        <v>400</v>
      </c>
      <c r="E11771" s="96">
        <v>40728</v>
      </c>
      <c r="G11771" s="96">
        <v>2133054</v>
      </c>
    </row>
    <row r="11772" spans="1:7">
      <c r="A11772" s="95" t="s">
        <v>2369</v>
      </c>
      <c r="D11772" s="95" t="s">
        <v>400</v>
      </c>
      <c r="E11772" s="96">
        <v>83200</v>
      </c>
      <c r="G11772" s="95" t="s">
        <v>345</v>
      </c>
    </row>
    <row r="11773" spans="1:7">
      <c r="A11773" s="95" t="s">
        <v>2378</v>
      </c>
      <c r="D11773" s="95" t="s">
        <v>400</v>
      </c>
      <c r="E11773" s="96">
        <v>1614800</v>
      </c>
      <c r="G11773" s="96">
        <v>3831054</v>
      </c>
    </row>
    <row r="11774" spans="1:7">
      <c r="A11774" s="95" t="s">
        <v>2381</v>
      </c>
      <c r="D11774" s="95" t="s">
        <v>9315</v>
      </c>
      <c r="E11774" s="96">
        <v>15400</v>
      </c>
      <c r="G11774" s="95" t="s">
        <v>345</v>
      </c>
    </row>
    <row r="11775" spans="1:7">
      <c r="A11775" s="95" t="s">
        <v>2386</v>
      </c>
      <c r="D11775" s="95" t="s">
        <v>415</v>
      </c>
      <c r="E11775" s="96">
        <v>15100</v>
      </c>
      <c r="G11775" s="96">
        <v>3861554</v>
      </c>
    </row>
    <row r="11776" spans="1:7">
      <c r="A11776" s="95" t="s">
        <v>2413</v>
      </c>
      <c r="D11776" s="95" t="s">
        <v>400</v>
      </c>
      <c r="E11776" s="96">
        <v>330000</v>
      </c>
      <c r="G11776" s="95" t="s">
        <v>345</v>
      </c>
    </row>
    <row r="11777" spans="1:7">
      <c r="A11777" s="95" t="s">
        <v>2414</v>
      </c>
      <c r="D11777" s="95" t="s">
        <v>400</v>
      </c>
      <c r="E11777" s="96">
        <v>3800</v>
      </c>
      <c r="G11777" s="95" t="s">
        <v>345</v>
      </c>
    </row>
    <row r="11778" spans="1:7">
      <c r="A11778" s="95" t="s">
        <v>2430</v>
      </c>
      <c r="D11778" s="95" t="s">
        <v>479</v>
      </c>
      <c r="E11778" s="96">
        <v>33100</v>
      </c>
      <c r="G11778" s="96">
        <v>4228454</v>
      </c>
    </row>
    <row r="11779" spans="1:7">
      <c r="A11779" s="95" t="s">
        <v>2432</v>
      </c>
      <c r="D11779" s="95" t="s">
        <v>9315</v>
      </c>
      <c r="E11779" s="96">
        <v>14500</v>
      </c>
      <c r="G11779" s="96">
        <v>4242954</v>
      </c>
    </row>
    <row r="11780" spans="1:7">
      <c r="A11780" s="95" t="s">
        <v>2454</v>
      </c>
      <c r="D11780" s="95" t="s">
        <v>400</v>
      </c>
      <c r="E11780" s="96">
        <v>6500</v>
      </c>
      <c r="G11780" s="96">
        <v>4249454</v>
      </c>
    </row>
    <row r="11781" spans="1:7">
      <c r="A11781" s="95" t="s">
        <v>2476</v>
      </c>
      <c r="D11781" s="95" t="s">
        <v>400</v>
      </c>
      <c r="E11781" s="96">
        <v>16600</v>
      </c>
      <c r="G11781" s="95" t="s">
        <v>345</v>
      </c>
    </row>
    <row r="11782" spans="1:7">
      <c r="A11782" s="95" t="s">
        <v>2484</v>
      </c>
      <c r="D11782" s="95" t="s">
        <v>562</v>
      </c>
      <c r="E11782" s="96">
        <v>47988</v>
      </c>
      <c r="G11782" s="96">
        <v>4314042</v>
      </c>
    </row>
    <row r="11783" spans="1:7">
      <c r="A11783" s="95" t="s">
        <v>2502</v>
      </c>
      <c r="D11783" s="95" t="s">
        <v>415</v>
      </c>
      <c r="E11783" s="96">
        <v>27000</v>
      </c>
      <c r="G11783" s="96">
        <v>4341042</v>
      </c>
    </row>
    <row r="11784" spans="1:7">
      <c r="A11784" s="95" t="s">
        <v>2509</v>
      </c>
      <c r="D11784" s="95" t="s">
        <v>400</v>
      </c>
      <c r="E11784" s="96">
        <v>48330</v>
      </c>
      <c r="G11784" s="95" t="s">
        <v>345</v>
      </c>
    </row>
    <row r="11785" spans="1:7">
      <c r="A11785" s="95" t="s">
        <v>2525</v>
      </c>
      <c r="D11785" s="95" t="s">
        <v>400</v>
      </c>
      <c r="E11785" s="96">
        <v>24000</v>
      </c>
      <c r="G11785" s="96">
        <v>4413372</v>
      </c>
    </row>
    <row r="11786" spans="1:7">
      <c r="A11786" s="95" t="s">
        <v>2531</v>
      </c>
      <c r="D11786" s="95" t="s">
        <v>400</v>
      </c>
      <c r="E11786" s="96">
        <v>13000</v>
      </c>
      <c r="G11786" s="96">
        <v>4426372</v>
      </c>
    </row>
    <row r="11787" spans="1:7">
      <c r="A11787" s="95" t="s">
        <v>2541</v>
      </c>
      <c r="D11787" s="95" t="s">
        <v>415</v>
      </c>
      <c r="E11787" s="96">
        <v>10050</v>
      </c>
      <c r="G11787" s="95" t="s">
        <v>345</v>
      </c>
    </row>
    <row r="11788" spans="1:7">
      <c r="A11788" s="95" t="s">
        <v>2542</v>
      </c>
      <c r="D11788" s="95" t="s">
        <v>415</v>
      </c>
      <c r="E11788" s="96">
        <v>18800</v>
      </c>
      <c r="G11788" s="95" t="s">
        <v>345</v>
      </c>
    </row>
    <row r="11789" spans="1:7">
      <c r="A11789" s="95" t="s">
        <v>2544</v>
      </c>
      <c r="D11789" s="95" t="s">
        <v>415</v>
      </c>
      <c r="E11789" s="96">
        <v>64780</v>
      </c>
      <c r="G11789" s="96">
        <v>4520002</v>
      </c>
    </row>
    <row r="11790" spans="1:7">
      <c r="A11790" s="95" t="s">
        <v>1994</v>
      </c>
      <c r="D11790" s="95" t="s">
        <v>479</v>
      </c>
      <c r="E11790" s="96">
        <v>153000</v>
      </c>
      <c r="G11790" s="96">
        <v>4673002</v>
      </c>
    </row>
    <row r="11791" spans="1:7">
      <c r="A11791" s="95" t="s">
        <v>361</v>
      </c>
      <c r="D11791" s="95" t="s">
        <v>345</v>
      </c>
      <c r="E11791" s="96">
        <v>4673002</v>
      </c>
      <c r="G11791" s="95" t="s">
        <v>345</v>
      </c>
    </row>
    <row r="11792" spans="1:7">
      <c r="A11792" s="95" t="s">
        <v>2572</v>
      </c>
      <c r="D11792" s="95" t="s">
        <v>349</v>
      </c>
      <c r="E11792" s="96">
        <v>23300</v>
      </c>
      <c r="G11792" s="96">
        <v>4696302</v>
      </c>
    </row>
    <row r="11793" spans="1:7">
      <c r="A11793" s="95" t="s">
        <v>2579</v>
      </c>
      <c r="D11793" s="95" t="s">
        <v>400</v>
      </c>
      <c r="E11793" s="96">
        <v>20730</v>
      </c>
      <c r="G11793" s="95" t="s">
        <v>345</v>
      </c>
    </row>
    <row r="11794" spans="1:7">
      <c r="A11794" s="95" t="s">
        <v>2585</v>
      </c>
      <c r="D11794" s="95" t="s">
        <v>400</v>
      </c>
      <c r="E11794" s="96">
        <v>9000</v>
      </c>
      <c r="G11794" s="96">
        <v>4726032</v>
      </c>
    </row>
    <row r="11795" spans="1:7">
      <c r="A11795" s="95" t="s">
        <v>2596</v>
      </c>
      <c r="D11795" s="95" t="s">
        <v>415</v>
      </c>
      <c r="E11795" s="96">
        <v>34500</v>
      </c>
      <c r="G11795" s="96">
        <v>4760532</v>
      </c>
    </row>
    <row r="11796" spans="1:7">
      <c r="A11796" s="95" t="s">
        <v>2601</v>
      </c>
      <c r="D11796" s="95" t="s">
        <v>400</v>
      </c>
      <c r="E11796" s="96">
        <v>78980</v>
      </c>
      <c r="G11796" s="96">
        <v>4839512</v>
      </c>
    </row>
    <row r="11797" spans="1:7">
      <c r="A11797" s="95" t="s">
        <v>2614</v>
      </c>
      <c r="D11797" s="95" t="s">
        <v>479</v>
      </c>
      <c r="E11797" s="96">
        <v>13000</v>
      </c>
      <c r="G11797" s="95" t="s">
        <v>345</v>
      </c>
    </row>
    <row r="11798" spans="1:7">
      <c r="A11798" s="95" t="s">
        <v>2614</v>
      </c>
      <c r="D11798" s="95" t="s">
        <v>562</v>
      </c>
      <c r="E11798" s="96">
        <v>8000</v>
      </c>
      <c r="G11798" s="96">
        <v>4860512</v>
      </c>
    </row>
    <row r="11799" spans="1:7">
      <c r="A11799" s="95" t="s">
        <v>2620</v>
      </c>
      <c r="D11799" s="95" t="s">
        <v>400</v>
      </c>
      <c r="E11799" s="96">
        <v>24450</v>
      </c>
      <c r="G11799" s="95" t="s">
        <v>345</v>
      </c>
    </row>
    <row r="11800" spans="1:7">
      <c r="A11800" s="95" t="s">
        <v>2620</v>
      </c>
      <c r="D11800" s="95" t="s">
        <v>400</v>
      </c>
      <c r="E11800" s="96">
        <v>29100</v>
      </c>
      <c r="G11800" s="96">
        <v>4914062</v>
      </c>
    </row>
    <row r="11801" spans="1:7">
      <c r="A11801" s="95" t="s">
        <v>2632</v>
      </c>
      <c r="D11801" s="95" t="s">
        <v>400</v>
      </c>
      <c r="E11801" s="96">
        <v>32300</v>
      </c>
      <c r="G11801" s="96">
        <v>4946362</v>
      </c>
    </row>
    <row r="11802" spans="1:7">
      <c r="A11802" s="95" t="s">
        <v>2638</v>
      </c>
      <c r="D11802" s="95" t="s">
        <v>415</v>
      </c>
      <c r="E11802" s="96">
        <v>8000</v>
      </c>
      <c r="G11802" s="96">
        <v>4954362</v>
      </c>
    </row>
    <row r="11803" spans="1:7">
      <c r="A11803" s="95" t="s">
        <v>2651</v>
      </c>
      <c r="D11803" s="95" t="s">
        <v>9315</v>
      </c>
      <c r="E11803" s="96">
        <v>55500</v>
      </c>
      <c r="G11803" s="96">
        <v>5009862</v>
      </c>
    </row>
    <row r="11804" spans="1:7">
      <c r="A11804" s="95" t="s">
        <v>2666</v>
      </c>
      <c r="D11804" s="95" t="s">
        <v>479</v>
      </c>
      <c r="E11804" s="96">
        <v>75400</v>
      </c>
      <c r="G11804" s="95" t="s">
        <v>345</v>
      </c>
    </row>
    <row r="11805" spans="1:7">
      <c r="A11805" s="95" t="s">
        <v>2666</v>
      </c>
      <c r="D11805" s="95" t="s">
        <v>415</v>
      </c>
      <c r="E11805" s="96">
        <v>47800</v>
      </c>
      <c r="G11805" s="96">
        <v>5133062</v>
      </c>
    </row>
    <row r="11806" spans="1:7">
      <c r="A11806" s="95" t="s">
        <v>2669</v>
      </c>
      <c r="D11806" s="95" t="s">
        <v>415</v>
      </c>
      <c r="E11806" s="96">
        <v>8000</v>
      </c>
      <c r="G11806" s="96">
        <v>5141062</v>
      </c>
    </row>
    <row r="11807" spans="1:7">
      <c r="A11807" s="95" t="s">
        <v>2691</v>
      </c>
      <c r="D11807" s="95" t="s">
        <v>415</v>
      </c>
      <c r="E11807" s="96">
        <v>17000</v>
      </c>
      <c r="G11807" s="96">
        <v>5158062</v>
      </c>
    </row>
    <row r="11808" spans="1:7">
      <c r="A11808" s="95" t="s">
        <v>2703</v>
      </c>
      <c r="D11808" s="95" t="s">
        <v>479</v>
      </c>
      <c r="E11808" s="96">
        <v>128000</v>
      </c>
      <c r="G11808" s="96">
        <v>5286062</v>
      </c>
    </row>
    <row r="11809" spans="1:7">
      <c r="A11809" s="95" t="s">
        <v>2713</v>
      </c>
      <c r="D11809" s="95" t="s">
        <v>400</v>
      </c>
      <c r="E11809" s="96">
        <v>28500</v>
      </c>
      <c r="G11809" s="95" t="s">
        <v>345</v>
      </c>
    </row>
    <row r="11810" spans="1:7">
      <c r="A11810" s="95" t="s">
        <v>2715</v>
      </c>
      <c r="D11810" s="95" t="s">
        <v>479</v>
      </c>
      <c r="E11810" s="96">
        <v>59800</v>
      </c>
      <c r="G11810" s="95" t="s">
        <v>345</v>
      </c>
    </row>
    <row r="11811" spans="1:7">
      <c r="A11811" s="95" t="s">
        <v>2718</v>
      </c>
      <c r="D11811" s="95" t="s">
        <v>479</v>
      </c>
      <c r="E11811" s="96">
        <v>19040</v>
      </c>
      <c r="G11811" s="95" t="s">
        <v>345</v>
      </c>
    </row>
    <row r="11812" spans="1:7">
      <c r="A11812" s="95" t="s">
        <v>2718</v>
      </c>
      <c r="D11812" s="95" t="s">
        <v>415</v>
      </c>
      <c r="E11812" s="96">
        <v>21800</v>
      </c>
      <c r="G11812" s="95" t="s">
        <v>345</v>
      </c>
    </row>
    <row r="11813" spans="1:7">
      <c r="A11813" s="95" t="s">
        <v>2718</v>
      </c>
      <c r="D11813" s="95" t="s">
        <v>415</v>
      </c>
      <c r="E11813" s="96">
        <v>32500</v>
      </c>
      <c r="G11813" s="95" t="s">
        <v>345</v>
      </c>
    </row>
    <row r="11814" spans="1:7">
      <c r="A11814" s="95" t="s">
        <v>2719</v>
      </c>
      <c r="D11814" s="95" t="s">
        <v>562</v>
      </c>
      <c r="E11814" s="96">
        <v>10000</v>
      </c>
      <c r="G11814" s="96">
        <v>5457702</v>
      </c>
    </row>
    <row r="11815" spans="1:7">
      <c r="A11815" s="95" t="s">
        <v>2734</v>
      </c>
      <c r="D11815" s="95" t="s">
        <v>400</v>
      </c>
      <c r="E11815" s="96">
        <v>143000</v>
      </c>
      <c r="G11815" s="95" t="s">
        <v>345</v>
      </c>
    </row>
    <row r="11816" spans="1:7">
      <c r="A11816" s="95" t="s">
        <v>2734</v>
      </c>
      <c r="D11816" s="95" t="s">
        <v>400</v>
      </c>
      <c r="E11816" s="96">
        <v>94200</v>
      </c>
      <c r="G11816" s="95" t="s">
        <v>345</v>
      </c>
    </row>
    <row r="11817" spans="1:7">
      <c r="A11817" s="95" t="s">
        <v>1942</v>
      </c>
      <c r="D11817" s="95" t="s">
        <v>479</v>
      </c>
      <c r="E11817" s="96">
        <v>41500</v>
      </c>
      <c r="G11817" s="95" t="s">
        <v>345</v>
      </c>
    </row>
    <row r="11818" spans="1:7">
      <c r="A11818" s="95" t="s">
        <v>1942</v>
      </c>
      <c r="D11818" s="95" t="s">
        <v>479</v>
      </c>
      <c r="E11818" s="96">
        <v>2129000</v>
      </c>
      <c r="G11818" s="95" t="s">
        <v>345</v>
      </c>
    </row>
    <row r="11819" spans="1:7">
      <c r="A11819" s="95" t="s">
        <v>2740</v>
      </c>
      <c r="D11819" s="95" t="s">
        <v>479</v>
      </c>
      <c r="E11819" s="96">
        <v>5000</v>
      </c>
      <c r="G11819" s="96">
        <v>7870402</v>
      </c>
    </row>
    <row r="11820" spans="1:7">
      <c r="A11820" s="95" t="s">
        <v>1944</v>
      </c>
      <c r="D11820" s="95" t="s">
        <v>479</v>
      </c>
      <c r="E11820" s="96">
        <v>1500000</v>
      </c>
      <c r="G11820" s="96">
        <v>9370402</v>
      </c>
    </row>
    <row r="11821" spans="1:7">
      <c r="A11821" s="95" t="s">
        <v>376</v>
      </c>
      <c r="D11821" s="95" t="s">
        <v>345</v>
      </c>
      <c r="E11821" s="96">
        <v>4697400</v>
      </c>
      <c r="G11821" s="95" t="s">
        <v>345</v>
      </c>
    </row>
    <row r="11822" spans="1:7">
      <c r="A11822" s="95" t="s">
        <v>2760</v>
      </c>
      <c r="D11822" s="95" t="s">
        <v>400</v>
      </c>
      <c r="E11822" s="96">
        <v>7560</v>
      </c>
      <c r="G11822" s="95" t="s">
        <v>345</v>
      </c>
    </row>
    <row r="11823" spans="1:7">
      <c r="A11823" s="95" t="s">
        <v>2760</v>
      </c>
      <c r="D11823" s="95" t="s">
        <v>400</v>
      </c>
      <c r="E11823" s="96">
        <v>8900</v>
      </c>
      <c r="G11823" s="95" t="s">
        <v>345</v>
      </c>
    </row>
    <row r="11824" spans="1:7">
      <c r="A11824" s="95" t="s">
        <v>2763</v>
      </c>
      <c r="D11824" s="95" t="s">
        <v>400</v>
      </c>
      <c r="E11824" s="96">
        <v>298000</v>
      </c>
      <c r="G11824" s="95" t="s">
        <v>345</v>
      </c>
    </row>
    <row r="11825" spans="1:7">
      <c r="A11825" s="95" t="s">
        <v>2769</v>
      </c>
      <c r="D11825" s="95" t="s">
        <v>562</v>
      </c>
      <c r="E11825" s="96">
        <v>72490</v>
      </c>
      <c r="G11825" s="96">
        <v>9757352</v>
      </c>
    </row>
    <row r="11826" spans="1:7">
      <c r="A11826" s="95" t="s">
        <v>2772</v>
      </c>
      <c r="D11826" s="95" t="s">
        <v>400</v>
      </c>
      <c r="E11826" s="96">
        <v>20500</v>
      </c>
      <c r="G11826" s="95" t="s">
        <v>345</v>
      </c>
    </row>
    <row r="11827" spans="1:7">
      <c r="A11827" s="95" t="s">
        <v>2044</v>
      </c>
      <c r="D11827" s="95" t="s">
        <v>479</v>
      </c>
      <c r="E11827" s="96">
        <v>2960000</v>
      </c>
      <c r="G11827" s="95" t="s">
        <v>345</v>
      </c>
    </row>
    <row r="11828" spans="1:7">
      <c r="A11828" s="95" t="s">
        <v>2773</v>
      </c>
      <c r="D11828" s="95" t="s">
        <v>415</v>
      </c>
      <c r="E11828" s="96">
        <v>3000</v>
      </c>
      <c r="G11828" s="95" t="s">
        <v>345</v>
      </c>
    </row>
    <row r="11829" spans="1:7">
      <c r="A11829" s="95" t="s">
        <v>2773</v>
      </c>
      <c r="D11829" s="95" t="s">
        <v>415</v>
      </c>
      <c r="E11829" s="96">
        <v>11000</v>
      </c>
      <c r="G11829" s="96">
        <v>12751852</v>
      </c>
    </row>
    <row r="11830" spans="1:7">
      <c r="A11830" s="95" t="s">
        <v>2787</v>
      </c>
      <c r="D11830" s="95" t="s">
        <v>400</v>
      </c>
      <c r="E11830" s="96">
        <v>550000</v>
      </c>
      <c r="G11830" s="96">
        <v>13301852</v>
      </c>
    </row>
    <row r="11831" spans="1:7">
      <c r="A11831" s="95" t="s">
        <v>2816</v>
      </c>
      <c r="D11831" s="95" t="s">
        <v>479</v>
      </c>
      <c r="E11831" s="96">
        <v>25000</v>
      </c>
      <c r="G11831" s="95" t="s">
        <v>345</v>
      </c>
    </row>
    <row r="11832" spans="1:7">
      <c r="A11832" s="95" t="s">
        <v>2816</v>
      </c>
      <c r="D11832" s="95" t="s">
        <v>479</v>
      </c>
      <c r="E11832" s="96">
        <v>7000</v>
      </c>
      <c r="G11832" s="95" t="s">
        <v>345</v>
      </c>
    </row>
    <row r="11833" spans="1:7">
      <c r="A11833" s="95" t="s">
        <v>2816</v>
      </c>
      <c r="D11833" s="95" t="s">
        <v>479</v>
      </c>
      <c r="E11833" s="96">
        <v>310000</v>
      </c>
      <c r="G11833" s="95" t="s">
        <v>345</v>
      </c>
    </row>
    <row r="11834" spans="1:7">
      <c r="A11834" s="95" t="s">
        <v>2821</v>
      </c>
      <c r="D11834" s="95" t="s">
        <v>562</v>
      </c>
      <c r="E11834" s="96">
        <v>2000</v>
      </c>
      <c r="G11834" s="95" t="s">
        <v>345</v>
      </c>
    </row>
    <row r="11835" spans="1:7">
      <c r="A11835" s="95" t="s">
        <v>2051</v>
      </c>
      <c r="D11835" s="95" t="s">
        <v>479</v>
      </c>
      <c r="E11835" s="96">
        <v>2500000</v>
      </c>
      <c r="G11835" s="96">
        <v>16145852</v>
      </c>
    </row>
    <row r="11836" spans="1:7">
      <c r="A11836" s="95" t="s">
        <v>2854</v>
      </c>
      <c r="D11836" s="95" t="s">
        <v>1958</v>
      </c>
      <c r="E11836" s="96">
        <v>2000</v>
      </c>
      <c r="G11836" s="96">
        <v>16147852</v>
      </c>
    </row>
    <row r="11837" spans="1:7">
      <c r="A11837" s="95" t="s">
        <v>2858</v>
      </c>
      <c r="D11837" s="95" t="s">
        <v>349</v>
      </c>
      <c r="E11837" s="96">
        <v>34450</v>
      </c>
      <c r="G11837" s="95" t="s">
        <v>345</v>
      </c>
    </row>
    <row r="11838" spans="1:7">
      <c r="A11838" s="95" t="s">
        <v>2858</v>
      </c>
      <c r="D11838" s="95" t="s">
        <v>479</v>
      </c>
      <c r="E11838" s="96">
        <v>18018</v>
      </c>
      <c r="G11838" s="96">
        <v>16200320</v>
      </c>
    </row>
    <row r="11839" spans="1:7">
      <c r="A11839" s="95" t="s">
        <v>2866</v>
      </c>
      <c r="D11839" s="95" t="s">
        <v>400</v>
      </c>
      <c r="E11839" s="96">
        <v>27820</v>
      </c>
      <c r="G11839" s="95" t="s">
        <v>345</v>
      </c>
    </row>
    <row r="11840" spans="1:7">
      <c r="A11840" s="95" t="s">
        <v>2866</v>
      </c>
      <c r="D11840" s="95" t="s">
        <v>400</v>
      </c>
      <c r="E11840" s="96">
        <v>12400</v>
      </c>
      <c r="G11840" s="96">
        <v>16240540</v>
      </c>
    </row>
    <row r="11841" spans="1:7">
      <c r="A11841" s="95" t="s">
        <v>2879</v>
      </c>
      <c r="D11841" s="95" t="s">
        <v>349</v>
      </c>
      <c r="E11841" s="96">
        <v>16392</v>
      </c>
      <c r="G11841" s="96">
        <v>16256932</v>
      </c>
    </row>
    <row r="11842" spans="1:7">
      <c r="A11842" s="95" t="s">
        <v>2882</v>
      </c>
      <c r="D11842" s="95" t="s">
        <v>400</v>
      </c>
      <c r="E11842" s="96">
        <v>43850</v>
      </c>
      <c r="G11842" s="96">
        <v>16300782</v>
      </c>
    </row>
    <row r="11843" spans="1:7">
      <c r="A11843" s="95" t="s">
        <v>2886</v>
      </c>
      <c r="D11843" s="95" t="s">
        <v>400</v>
      </c>
      <c r="E11843" s="96">
        <v>2400</v>
      </c>
      <c r="G11843" s="96">
        <v>16303182</v>
      </c>
    </row>
    <row r="11844" spans="1:7">
      <c r="A11844" s="95" t="s">
        <v>2896</v>
      </c>
      <c r="D11844" s="95" t="s">
        <v>400</v>
      </c>
      <c r="E11844" s="96">
        <v>21090</v>
      </c>
      <c r="G11844" s="96">
        <v>16324272</v>
      </c>
    </row>
    <row r="11845" spans="1:7">
      <c r="A11845" s="95" t="s">
        <v>2905</v>
      </c>
      <c r="D11845" s="95" t="s">
        <v>9315</v>
      </c>
      <c r="E11845" s="96">
        <v>17600</v>
      </c>
      <c r="G11845" s="96">
        <v>16341872</v>
      </c>
    </row>
    <row r="11846" spans="1:7">
      <c r="A11846" s="95" t="s">
        <v>2914</v>
      </c>
      <c r="D11846" s="95" t="s">
        <v>9315</v>
      </c>
      <c r="E11846" s="96">
        <v>1250</v>
      </c>
      <c r="G11846" s="95" t="s">
        <v>345</v>
      </c>
    </row>
    <row r="11847" spans="1:7">
      <c r="A11847" s="95" t="s">
        <v>2917</v>
      </c>
      <c r="D11847" s="95" t="s">
        <v>349</v>
      </c>
      <c r="E11847" s="96">
        <v>41000</v>
      </c>
      <c r="G11847" s="96">
        <v>16384122</v>
      </c>
    </row>
    <row r="11848" spans="1:7">
      <c r="A11848" s="95" t="s">
        <v>2935</v>
      </c>
      <c r="D11848" s="95" t="s">
        <v>415</v>
      </c>
      <c r="E11848" s="95">
        <v>800</v>
      </c>
      <c r="G11848" s="96">
        <v>16384922</v>
      </c>
    </row>
    <row r="11849" spans="1:7">
      <c r="A11849" s="95" t="s">
        <v>1950</v>
      </c>
      <c r="D11849" s="95" t="s">
        <v>479</v>
      </c>
      <c r="E11849" s="96">
        <v>2800000</v>
      </c>
      <c r="G11849" s="95" t="s">
        <v>345</v>
      </c>
    </row>
    <row r="11850" spans="1:7">
      <c r="A11850" s="95" t="s">
        <v>1952</v>
      </c>
      <c r="D11850" s="95" t="s">
        <v>479</v>
      </c>
      <c r="E11850" s="96">
        <v>857000</v>
      </c>
      <c r="G11850" s="95" t="s">
        <v>345</v>
      </c>
    </row>
    <row r="11851" spans="1:7">
      <c r="A11851" s="95" t="s">
        <v>2090</v>
      </c>
      <c r="D11851" s="95" t="s">
        <v>479</v>
      </c>
      <c r="E11851" s="96">
        <v>1501000</v>
      </c>
      <c r="G11851" s="95" t="s">
        <v>345</v>
      </c>
    </row>
    <row r="11852" spans="1:7">
      <c r="A11852" s="95" t="s">
        <v>2102</v>
      </c>
      <c r="D11852" s="95" t="s">
        <v>400</v>
      </c>
      <c r="E11852" s="96">
        <v>2686</v>
      </c>
      <c r="G11852" s="96">
        <v>21545608</v>
      </c>
    </row>
    <row r="11853" spans="1:7">
      <c r="A11853" s="95" t="s">
        <v>396</v>
      </c>
      <c r="D11853" s="95" t="s">
        <v>345</v>
      </c>
      <c r="E11853" s="96">
        <v>12175206</v>
      </c>
      <c r="G11853" s="95" t="s">
        <v>345</v>
      </c>
    </row>
    <row r="11854" spans="1:7">
      <c r="A11854" s="95" t="s">
        <v>397</v>
      </c>
      <c r="D11854" s="95" t="s">
        <v>345</v>
      </c>
      <c r="E11854" s="96">
        <v>21545608</v>
      </c>
      <c r="G11854" s="96">
        <v>21545608</v>
      </c>
    </row>
    <row r="11855" spans="1:7">
      <c r="A11855" s="95" t="s">
        <v>398</v>
      </c>
    </row>
    <row r="11857" spans="1:7">
      <c r="A11857" s="95" t="s">
        <v>9166</v>
      </c>
    </row>
    <row r="11858" spans="1:7">
      <c r="A11858" s="95" t="s">
        <v>338</v>
      </c>
      <c r="D11858" s="95" t="s">
        <v>341</v>
      </c>
      <c r="E11858" s="95" t="s">
        <v>342</v>
      </c>
      <c r="F11858" s="95" t="s">
        <v>343</v>
      </c>
      <c r="G11858" s="95" t="s">
        <v>344</v>
      </c>
    </row>
    <row r="11859" spans="1:7">
      <c r="A11859" s="95" t="s">
        <v>2562</v>
      </c>
      <c r="D11859" s="95" t="s">
        <v>349</v>
      </c>
      <c r="E11859" s="96">
        <v>4979520</v>
      </c>
      <c r="G11859" s="96">
        <v>4979520</v>
      </c>
    </row>
    <row r="11860" spans="1:7">
      <c r="A11860" s="95" t="s">
        <v>361</v>
      </c>
      <c r="D11860" s="95" t="s">
        <v>345</v>
      </c>
      <c r="E11860" s="96">
        <v>4979520</v>
      </c>
      <c r="G11860" s="95" t="s">
        <v>345</v>
      </c>
    </row>
    <row r="11861" spans="1:7">
      <c r="A11861" s="95" t="s">
        <v>2753</v>
      </c>
      <c r="D11861" s="95" t="s">
        <v>349</v>
      </c>
      <c r="E11861" s="96">
        <v>5309120</v>
      </c>
      <c r="G11861" s="96">
        <v>10288640</v>
      </c>
    </row>
    <row r="11862" spans="1:7">
      <c r="A11862" s="95" t="s">
        <v>376</v>
      </c>
      <c r="D11862" s="95" t="s">
        <v>345</v>
      </c>
      <c r="E11862" s="96">
        <v>5309120</v>
      </c>
      <c r="G11862" s="95" t="s">
        <v>345</v>
      </c>
    </row>
    <row r="11863" spans="1:7">
      <c r="A11863" s="95" t="s">
        <v>820</v>
      </c>
      <c r="D11863" s="95" t="s">
        <v>9315</v>
      </c>
      <c r="E11863" s="96">
        <v>27810</v>
      </c>
      <c r="G11863" s="95" t="s">
        <v>345</v>
      </c>
    </row>
    <row r="11864" spans="1:7">
      <c r="A11864" s="95" t="s">
        <v>820</v>
      </c>
      <c r="D11864" s="95" t="s">
        <v>9315</v>
      </c>
      <c r="E11864" s="96">
        <v>27810</v>
      </c>
      <c r="G11864" s="95" t="s">
        <v>345</v>
      </c>
    </row>
    <row r="11865" spans="1:7">
      <c r="A11865" s="95" t="s">
        <v>820</v>
      </c>
      <c r="D11865" s="95" t="s">
        <v>415</v>
      </c>
      <c r="E11865" s="96">
        <v>4630</v>
      </c>
      <c r="G11865" s="95" t="s">
        <v>345</v>
      </c>
    </row>
    <row r="11866" spans="1:7">
      <c r="A11866" s="95" t="s">
        <v>820</v>
      </c>
      <c r="D11866" s="95" t="s">
        <v>562</v>
      </c>
      <c r="E11866" s="96">
        <v>9270</v>
      </c>
      <c r="G11866" s="95" t="s">
        <v>345</v>
      </c>
    </row>
    <row r="11867" spans="1:7">
      <c r="A11867" s="95" t="s">
        <v>820</v>
      </c>
      <c r="D11867" s="95" t="s">
        <v>562</v>
      </c>
      <c r="E11867" s="96">
        <v>12360</v>
      </c>
      <c r="G11867" s="95" t="s">
        <v>345</v>
      </c>
    </row>
    <row r="11868" spans="1:7">
      <c r="A11868" s="95" t="s">
        <v>820</v>
      </c>
      <c r="D11868" s="95" t="s">
        <v>400</v>
      </c>
      <c r="E11868" s="96">
        <v>27810</v>
      </c>
      <c r="G11868" s="96">
        <v>10398330</v>
      </c>
    </row>
    <row r="11869" spans="1:7">
      <c r="A11869" s="95" t="s">
        <v>837</v>
      </c>
      <c r="D11869" s="95" t="s">
        <v>349</v>
      </c>
      <c r="E11869" s="96">
        <v>360000</v>
      </c>
      <c r="G11869" s="96">
        <v>10758330</v>
      </c>
    </row>
    <row r="11870" spans="1:7">
      <c r="A11870" s="95" t="s">
        <v>2960</v>
      </c>
      <c r="D11870" s="95" t="s">
        <v>349</v>
      </c>
      <c r="E11870" s="96">
        <v>6358940</v>
      </c>
      <c r="G11870" s="96">
        <v>17117270</v>
      </c>
    </row>
    <row r="11871" spans="1:7">
      <c r="A11871" s="95" t="s">
        <v>396</v>
      </c>
      <c r="D11871" s="95" t="s">
        <v>345</v>
      </c>
      <c r="E11871" s="96">
        <v>6828630</v>
      </c>
      <c r="G11871" s="95" t="s">
        <v>345</v>
      </c>
    </row>
    <row r="11872" spans="1:7">
      <c r="A11872" s="95" t="s">
        <v>397</v>
      </c>
      <c r="D11872" s="95" t="s">
        <v>345</v>
      </c>
      <c r="E11872" s="96">
        <v>17117270</v>
      </c>
      <c r="G11872" s="96">
        <v>17117270</v>
      </c>
    </row>
    <row r="11873" spans="1:7">
      <c r="A11873" s="95" t="s">
        <v>398</v>
      </c>
    </row>
    <row r="11875" spans="1:7">
      <c r="A11875" s="95" t="s">
        <v>9167</v>
      </c>
    </row>
    <row r="11876" spans="1:7">
      <c r="A11876" s="95" t="s">
        <v>338</v>
      </c>
      <c r="D11876" s="95" t="s">
        <v>341</v>
      </c>
      <c r="E11876" s="95" t="s">
        <v>342</v>
      </c>
      <c r="F11876" s="95" t="s">
        <v>343</v>
      </c>
      <c r="G11876" s="95" t="s">
        <v>344</v>
      </c>
    </row>
    <row r="11877" spans="1:7">
      <c r="A11877" s="95" t="s">
        <v>2444</v>
      </c>
      <c r="D11877" s="95" t="s">
        <v>1958</v>
      </c>
      <c r="E11877" s="96">
        <v>660000</v>
      </c>
      <c r="G11877" s="95" t="s">
        <v>345</v>
      </c>
    </row>
    <row r="11878" spans="1:7">
      <c r="A11878" s="95" t="s">
        <v>1977</v>
      </c>
      <c r="D11878" s="95" t="s">
        <v>479</v>
      </c>
      <c r="E11878" s="96">
        <v>1600000</v>
      </c>
      <c r="G11878" s="96">
        <v>2260000</v>
      </c>
    </row>
    <row r="11879" spans="1:7">
      <c r="A11879" s="95" t="s">
        <v>1987</v>
      </c>
      <c r="D11879" s="95" t="s">
        <v>415</v>
      </c>
      <c r="E11879" s="96">
        <v>2000000</v>
      </c>
      <c r="G11879" s="95" t="s">
        <v>345</v>
      </c>
    </row>
    <row r="11880" spans="1:7">
      <c r="A11880" s="95" t="s">
        <v>2971</v>
      </c>
      <c r="D11880" s="95" t="s">
        <v>400</v>
      </c>
      <c r="E11880" s="96">
        <v>12730000</v>
      </c>
      <c r="G11880" s="95" t="s">
        <v>345</v>
      </c>
    </row>
    <row r="11881" spans="1:7">
      <c r="A11881" s="95" t="s">
        <v>561</v>
      </c>
      <c r="D11881" s="95" t="s">
        <v>9315</v>
      </c>
      <c r="E11881" s="96">
        <v>1300000</v>
      </c>
      <c r="G11881" s="96">
        <v>18290000</v>
      </c>
    </row>
    <row r="11882" spans="1:7">
      <c r="A11882" s="95" t="s">
        <v>361</v>
      </c>
      <c r="D11882" s="95" t="s">
        <v>345</v>
      </c>
      <c r="E11882" s="96">
        <v>18290000</v>
      </c>
      <c r="G11882" s="95" t="s">
        <v>345</v>
      </c>
    </row>
    <row r="11883" spans="1:7">
      <c r="A11883" s="95" t="s">
        <v>2019</v>
      </c>
      <c r="D11883" s="95" t="s">
        <v>479</v>
      </c>
      <c r="E11883" s="96">
        <v>1600000</v>
      </c>
      <c r="G11883" s="96">
        <v>19890000</v>
      </c>
    </row>
    <row r="11884" spans="1:7">
      <c r="A11884" s="95" t="s">
        <v>2972</v>
      </c>
      <c r="D11884" s="95" t="s">
        <v>400</v>
      </c>
      <c r="E11884" s="96">
        <v>12730000</v>
      </c>
      <c r="G11884" s="96">
        <v>32620000</v>
      </c>
    </row>
    <row r="11885" spans="1:7">
      <c r="A11885" s="95" t="s">
        <v>736</v>
      </c>
      <c r="D11885" s="95" t="s">
        <v>9315</v>
      </c>
      <c r="E11885" s="96">
        <v>1300000</v>
      </c>
      <c r="G11885" s="95" t="s">
        <v>345</v>
      </c>
    </row>
    <row r="11886" spans="1:7">
      <c r="A11886" s="95" t="s">
        <v>2027</v>
      </c>
      <c r="D11886" s="95" t="s">
        <v>415</v>
      </c>
      <c r="E11886" s="96">
        <v>2000000</v>
      </c>
      <c r="G11886" s="96">
        <v>35920000</v>
      </c>
    </row>
    <row r="11887" spans="1:7">
      <c r="A11887" s="95" t="s">
        <v>2030</v>
      </c>
      <c r="D11887" s="95" t="s">
        <v>1958</v>
      </c>
      <c r="E11887" s="96">
        <v>660000</v>
      </c>
      <c r="G11887" s="96">
        <v>36580000</v>
      </c>
    </row>
    <row r="11888" spans="1:7">
      <c r="A11888" s="95" t="s">
        <v>376</v>
      </c>
      <c r="D11888" s="95" t="s">
        <v>345</v>
      </c>
      <c r="E11888" s="96">
        <v>18290000</v>
      </c>
      <c r="G11888" s="95" t="s">
        <v>345</v>
      </c>
    </row>
    <row r="11889" spans="1:7">
      <c r="A11889" s="95" t="s">
        <v>2063</v>
      </c>
      <c r="D11889" s="95" t="s">
        <v>479</v>
      </c>
      <c r="E11889" s="96">
        <v>1600000</v>
      </c>
      <c r="G11889" s="96">
        <v>38180000</v>
      </c>
    </row>
    <row r="11890" spans="1:7">
      <c r="A11890" s="95" t="s">
        <v>2973</v>
      </c>
      <c r="D11890" s="95" t="s">
        <v>400</v>
      </c>
      <c r="E11890" s="96">
        <v>12730000</v>
      </c>
      <c r="G11890" s="96">
        <v>50910000</v>
      </c>
    </row>
    <row r="11891" spans="1:7">
      <c r="A11891" s="95" t="s">
        <v>909</v>
      </c>
      <c r="D11891" s="95" t="s">
        <v>9315</v>
      </c>
      <c r="E11891" s="96">
        <v>1300000</v>
      </c>
      <c r="G11891" s="95" t="s">
        <v>345</v>
      </c>
    </row>
    <row r="11892" spans="1:7">
      <c r="A11892" s="95" t="s">
        <v>1950</v>
      </c>
      <c r="D11892" s="95" t="s">
        <v>1958</v>
      </c>
      <c r="E11892" s="96">
        <v>660000</v>
      </c>
      <c r="G11892" s="95" t="s">
        <v>345</v>
      </c>
    </row>
    <row r="11893" spans="1:7">
      <c r="A11893" s="95" t="s">
        <v>2087</v>
      </c>
      <c r="D11893" s="95" t="s">
        <v>415</v>
      </c>
      <c r="E11893" s="96">
        <v>2000000</v>
      </c>
      <c r="G11893" s="95" t="s">
        <v>345</v>
      </c>
    </row>
    <row r="11894" spans="1:7">
      <c r="A11894" s="95" t="s">
        <v>2102</v>
      </c>
      <c r="D11894" s="95" t="s">
        <v>400</v>
      </c>
      <c r="E11894" s="96">
        <v>3456960</v>
      </c>
      <c r="G11894" s="95" t="s">
        <v>345</v>
      </c>
    </row>
    <row r="11895" spans="1:7">
      <c r="A11895" s="95" t="s">
        <v>2102</v>
      </c>
      <c r="D11895" s="95" t="s">
        <v>415</v>
      </c>
      <c r="E11895" s="96">
        <v>395838</v>
      </c>
      <c r="G11895" s="95" t="s">
        <v>345</v>
      </c>
    </row>
    <row r="11896" spans="1:7">
      <c r="A11896" s="95" t="s">
        <v>2102</v>
      </c>
      <c r="D11896" s="95" t="s">
        <v>479</v>
      </c>
      <c r="E11896" s="96">
        <v>87669</v>
      </c>
      <c r="G11896" s="95" t="s">
        <v>345</v>
      </c>
    </row>
    <row r="11897" spans="1:7">
      <c r="A11897" s="95" t="s">
        <v>2102</v>
      </c>
      <c r="D11897" s="95" t="s">
        <v>479</v>
      </c>
      <c r="E11897" s="96">
        <v>316671</v>
      </c>
      <c r="G11897" s="96">
        <v>59127138</v>
      </c>
    </row>
    <row r="11898" spans="1:7">
      <c r="A11898" s="95" t="s">
        <v>396</v>
      </c>
      <c r="D11898" s="95" t="s">
        <v>345</v>
      </c>
      <c r="E11898" s="96">
        <v>22547138</v>
      </c>
      <c r="G11898" s="95" t="s">
        <v>345</v>
      </c>
    </row>
    <row r="11899" spans="1:7">
      <c r="A11899" s="95" t="s">
        <v>397</v>
      </c>
      <c r="D11899" s="95" t="s">
        <v>345</v>
      </c>
      <c r="E11899" s="96">
        <v>59127138</v>
      </c>
      <c r="G11899" s="96">
        <v>59127138</v>
      </c>
    </row>
    <row r="11900" spans="1:7">
      <c r="A11900" s="95" t="s">
        <v>398</v>
      </c>
    </row>
    <row r="11902" spans="1:7">
      <c r="A11902" s="95" t="s">
        <v>9168</v>
      </c>
    </row>
    <row r="11903" spans="1:7">
      <c r="A11903" s="95" t="s">
        <v>338</v>
      </c>
      <c r="D11903" s="95" t="s">
        <v>341</v>
      </c>
      <c r="E11903" s="95" t="s">
        <v>342</v>
      </c>
      <c r="F11903" s="95" t="s">
        <v>343</v>
      </c>
      <c r="G11903" s="95" t="s">
        <v>344</v>
      </c>
    </row>
    <row r="11904" spans="1:7">
      <c r="A11904" s="95" t="s">
        <v>1970</v>
      </c>
      <c r="D11904" s="95" t="s">
        <v>415</v>
      </c>
      <c r="E11904" s="96">
        <v>338910</v>
      </c>
      <c r="G11904" s="96">
        <v>338910</v>
      </c>
    </row>
    <row r="11905" spans="1:7">
      <c r="A11905" s="95" t="s">
        <v>2415</v>
      </c>
      <c r="D11905" s="95" t="s">
        <v>393</v>
      </c>
      <c r="E11905" s="96">
        <v>1760050</v>
      </c>
      <c r="G11905" s="96">
        <v>2098960</v>
      </c>
    </row>
    <row r="11906" spans="1:7">
      <c r="A11906" s="95" t="s">
        <v>2559</v>
      </c>
      <c r="D11906" s="95" t="s">
        <v>400</v>
      </c>
      <c r="E11906" s="96">
        <v>827000</v>
      </c>
      <c r="G11906" s="95" t="s">
        <v>345</v>
      </c>
    </row>
    <row r="11907" spans="1:7">
      <c r="A11907" s="95" t="s">
        <v>1999</v>
      </c>
      <c r="D11907" s="95" t="s">
        <v>400</v>
      </c>
      <c r="E11907" s="96">
        <v>742500</v>
      </c>
      <c r="G11907" s="96">
        <v>3668460</v>
      </c>
    </row>
    <row r="11908" spans="1:7">
      <c r="A11908" s="95" t="s">
        <v>361</v>
      </c>
      <c r="D11908" s="95" t="s">
        <v>345</v>
      </c>
      <c r="E11908" s="96">
        <v>3668460</v>
      </c>
      <c r="G11908" s="95" t="s">
        <v>345</v>
      </c>
    </row>
    <row r="11909" spans="1:7">
      <c r="A11909" s="95" t="s">
        <v>1944</v>
      </c>
      <c r="D11909" s="95" t="s">
        <v>479</v>
      </c>
      <c r="E11909" s="96">
        <v>32000</v>
      </c>
      <c r="G11909" s="95" t="s">
        <v>345</v>
      </c>
    </row>
    <row r="11910" spans="1:7">
      <c r="A11910" s="95" t="s">
        <v>1944</v>
      </c>
      <c r="D11910" s="95" t="s">
        <v>349</v>
      </c>
      <c r="E11910" s="96">
        <v>827000</v>
      </c>
      <c r="G11910" s="95" t="s">
        <v>345</v>
      </c>
    </row>
    <row r="11911" spans="1:7">
      <c r="A11911" s="95" t="s">
        <v>1944</v>
      </c>
      <c r="D11911" s="95" t="s">
        <v>415</v>
      </c>
      <c r="E11911" s="96">
        <v>338910</v>
      </c>
      <c r="G11911" s="95" t="s">
        <v>345</v>
      </c>
    </row>
    <row r="11912" spans="1:7">
      <c r="A11912" s="95" t="s">
        <v>1945</v>
      </c>
      <c r="D11912" s="95" t="s">
        <v>400</v>
      </c>
      <c r="E11912" s="96">
        <v>742500</v>
      </c>
      <c r="G11912" s="95" t="s">
        <v>345</v>
      </c>
    </row>
    <row r="11913" spans="1:7">
      <c r="A11913" s="95" t="s">
        <v>2032</v>
      </c>
      <c r="D11913" s="95" t="s">
        <v>393</v>
      </c>
      <c r="E11913" s="96">
        <v>1485780</v>
      </c>
      <c r="G11913" s="96">
        <v>7094650</v>
      </c>
    </row>
    <row r="11914" spans="1:7">
      <c r="A11914" s="95" t="s">
        <v>376</v>
      </c>
      <c r="D11914" s="95" t="s">
        <v>345</v>
      </c>
      <c r="E11914" s="96">
        <v>3426190</v>
      </c>
      <c r="G11914" s="95" t="s">
        <v>345</v>
      </c>
    </row>
    <row r="11915" spans="1:7">
      <c r="A11915" s="95" t="s">
        <v>2974</v>
      </c>
      <c r="D11915" s="95" t="s">
        <v>400</v>
      </c>
      <c r="E11915" s="96">
        <v>-742500</v>
      </c>
      <c r="G11915" s="95" t="s">
        <v>345</v>
      </c>
    </row>
    <row r="11916" spans="1:7">
      <c r="A11916" s="95" t="s">
        <v>2974</v>
      </c>
      <c r="D11916" s="95" t="s">
        <v>415</v>
      </c>
      <c r="E11916" s="96">
        <v>371250</v>
      </c>
      <c r="G11916" s="95" t="s">
        <v>345</v>
      </c>
    </row>
    <row r="11917" spans="1:7">
      <c r="A11917" s="95" t="s">
        <v>2974</v>
      </c>
      <c r="D11917" s="95" t="s">
        <v>400</v>
      </c>
      <c r="E11917" s="96">
        <v>371250</v>
      </c>
      <c r="G11917" s="96">
        <v>7094650</v>
      </c>
    </row>
    <row r="11918" spans="1:7">
      <c r="A11918" s="95" t="s">
        <v>1950</v>
      </c>
      <c r="D11918" s="95" t="s">
        <v>479</v>
      </c>
      <c r="E11918" s="96">
        <v>130000</v>
      </c>
      <c r="G11918" s="95" t="s">
        <v>345</v>
      </c>
    </row>
    <row r="11919" spans="1:7">
      <c r="A11919" s="95" t="s">
        <v>1950</v>
      </c>
      <c r="D11919" s="95" t="s">
        <v>479</v>
      </c>
      <c r="E11919" s="96">
        <v>827000</v>
      </c>
      <c r="G11919" s="95" t="s">
        <v>345</v>
      </c>
    </row>
    <row r="11920" spans="1:7">
      <c r="A11920" s="95" t="s">
        <v>1950</v>
      </c>
      <c r="D11920" s="95" t="s">
        <v>400</v>
      </c>
      <c r="E11920" s="96">
        <v>338910</v>
      </c>
      <c r="G11920" s="95" t="s">
        <v>345</v>
      </c>
    </row>
    <row r="11921" spans="1:7">
      <c r="A11921" s="95" t="s">
        <v>2081</v>
      </c>
      <c r="D11921" s="95" t="s">
        <v>400</v>
      </c>
      <c r="E11921" s="96">
        <v>742500</v>
      </c>
      <c r="G11921" s="95" t="s">
        <v>345</v>
      </c>
    </row>
    <row r="11922" spans="1:7">
      <c r="A11922" s="95" t="s">
        <v>2081</v>
      </c>
      <c r="D11922" s="95" t="s">
        <v>393</v>
      </c>
      <c r="E11922" s="96">
        <v>1485780</v>
      </c>
      <c r="G11922" s="95" t="s">
        <v>345</v>
      </c>
    </row>
    <row r="11923" spans="1:7">
      <c r="A11923" s="95" t="s">
        <v>2102</v>
      </c>
      <c r="D11923" s="95" t="s">
        <v>479</v>
      </c>
      <c r="E11923" s="96">
        <v>10687</v>
      </c>
      <c r="G11923" s="96">
        <v>10629527</v>
      </c>
    </row>
    <row r="11924" spans="1:7">
      <c r="A11924" s="95" t="s">
        <v>396</v>
      </c>
      <c r="D11924" s="95" t="s">
        <v>345</v>
      </c>
      <c r="E11924" s="96">
        <v>3534877</v>
      </c>
      <c r="G11924" s="95" t="s">
        <v>345</v>
      </c>
    </row>
    <row r="11925" spans="1:7">
      <c r="A11925" s="95" t="s">
        <v>397</v>
      </c>
      <c r="D11925" s="95" t="s">
        <v>345</v>
      </c>
      <c r="E11925" s="96">
        <v>10629527</v>
      </c>
      <c r="G11925" s="96">
        <v>10629527</v>
      </c>
    </row>
    <row r="11926" spans="1:7">
      <c r="A11926" s="95" t="s">
        <v>398</v>
      </c>
    </row>
    <row r="11928" spans="1:7">
      <c r="A11928" s="95" t="s">
        <v>9169</v>
      </c>
    </row>
    <row r="11929" spans="1:7">
      <c r="A11929" s="95" t="s">
        <v>338</v>
      </c>
      <c r="D11929" s="95" t="s">
        <v>341</v>
      </c>
      <c r="E11929" s="95" t="s">
        <v>342</v>
      </c>
      <c r="F11929" s="95" t="s">
        <v>343</v>
      </c>
      <c r="G11929" s="95" t="s">
        <v>344</v>
      </c>
    </row>
    <row r="11930" spans="1:7">
      <c r="A11930" s="95" t="s">
        <v>2498</v>
      </c>
      <c r="D11930" s="95" t="s">
        <v>400</v>
      </c>
      <c r="E11930" s="96">
        <v>38000</v>
      </c>
      <c r="G11930" s="96">
        <v>38000</v>
      </c>
    </row>
    <row r="11931" spans="1:7">
      <c r="A11931" s="95" t="s">
        <v>361</v>
      </c>
      <c r="D11931" s="95" t="s">
        <v>345</v>
      </c>
      <c r="E11931" s="96">
        <v>38000</v>
      </c>
      <c r="G11931" s="95" t="s">
        <v>345</v>
      </c>
    </row>
    <row r="11932" spans="1:7">
      <c r="A11932" s="95" t="s">
        <v>1952</v>
      </c>
      <c r="D11932" s="95" t="s">
        <v>9315</v>
      </c>
      <c r="E11932" s="96">
        <v>250000</v>
      </c>
      <c r="G11932" s="95" t="s">
        <v>345</v>
      </c>
    </row>
    <row r="11933" spans="1:7">
      <c r="A11933" s="95" t="s">
        <v>2102</v>
      </c>
      <c r="D11933" s="95" t="s">
        <v>9315</v>
      </c>
      <c r="E11933" s="96">
        <v>16493</v>
      </c>
      <c r="G11933" s="96">
        <v>304493</v>
      </c>
    </row>
    <row r="11934" spans="1:7">
      <c r="A11934" s="95" t="s">
        <v>396</v>
      </c>
      <c r="D11934" s="95" t="s">
        <v>345</v>
      </c>
      <c r="E11934" s="96">
        <v>266493</v>
      </c>
      <c r="G11934" s="95" t="s">
        <v>345</v>
      </c>
    </row>
    <row r="11935" spans="1:7">
      <c r="A11935" s="95" t="s">
        <v>397</v>
      </c>
      <c r="D11935" s="95" t="s">
        <v>345</v>
      </c>
      <c r="E11935" s="96">
        <v>304493</v>
      </c>
      <c r="G11935" s="96">
        <v>304493</v>
      </c>
    </row>
    <row r="11936" spans="1:7">
      <c r="A11936" s="95" t="s">
        <v>398</v>
      </c>
    </row>
    <row r="11938" spans="1:7">
      <c r="A11938" s="95" t="s">
        <v>9170</v>
      </c>
    </row>
    <row r="11939" spans="1:7">
      <c r="A11939" s="95" t="s">
        <v>338</v>
      </c>
      <c r="D11939" s="95" t="s">
        <v>341</v>
      </c>
      <c r="E11939" s="95" t="s">
        <v>342</v>
      </c>
      <c r="F11939" s="95" t="s">
        <v>343</v>
      </c>
      <c r="G11939" s="95" t="s">
        <v>344</v>
      </c>
    </row>
    <row r="11940" spans="1:7">
      <c r="A11940" s="95" t="s">
        <v>470</v>
      </c>
      <c r="D11940" s="95" t="s">
        <v>400</v>
      </c>
      <c r="E11940" s="96">
        <v>465600</v>
      </c>
      <c r="G11940" s="96">
        <v>465600</v>
      </c>
    </row>
    <row r="11941" spans="1:7">
      <c r="A11941" s="95" t="s">
        <v>510</v>
      </c>
      <c r="D11941" s="95" t="s">
        <v>415</v>
      </c>
      <c r="E11941" s="96">
        <v>100000</v>
      </c>
      <c r="G11941" s="95" t="s">
        <v>345</v>
      </c>
    </row>
    <row r="11942" spans="1:7">
      <c r="A11942" s="95" t="s">
        <v>510</v>
      </c>
      <c r="D11942" s="95" t="s">
        <v>9315</v>
      </c>
      <c r="E11942" s="96">
        <v>100000</v>
      </c>
      <c r="G11942" s="96">
        <v>665600</v>
      </c>
    </row>
    <row r="11943" spans="1:7">
      <c r="A11943" s="95" t="s">
        <v>2562</v>
      </c>
      <c r="D11943" s="95" t="s">
        <v>349</v>
      </c>
      <c r="E11943" s="96">
        <v>2248350</v>
      </c>
      <c r="G11943" s="96">
        <v>2913950</v>
      </c>
    </row>
    <row r="11944" spans="1:7">
      <c r="A11944" s="95" t="s">
        <v>361</v>
      </c>
      <c r="D11944" s="95" t="s">
        <v>345</v>
      </c>
      <c r="E11944" s="96">
        <v>2913950</v>
      </c>
      <c r="G11944" s="95" t="s">
        <v>345</v>
      </c>
    </row>
    <row r="11945" spans="1:7">
      <c r="A11945" s="95" t="s">
        <v>713</v>
      </c>
      <c r="D11945" s="95" t="s">
        <v>9315</v>
      </c>
      <c r="E11945" s="96">
        <v>100000</v>
      </c>
      <c r="G11945" s="95" t="s">
        <v>345</v>
      </c>
    </row>
    <row r="11946" spans="1:7">
      <c r="A11946" s="95" t="s">
        <v>713</v>
      </c>
      <c r="D11946" s="95" t="s">
        <v>562</v>
      </c>
      <c r="E11946" s="96">
        <v>100000</v>
      </c>
      <c r="G11946" s="96">
        <v>3113950</v>
      </c>
    </row>
    <row r="11947" spans="1:7">
      <c r="A11947" s="95" t="s">
        <v>2753</v>
      </c>
      <c r="D11947" s="95" t="s">
        <v>349</v>
      </c>
      <c r="E11947" s="96">
        <v>3117700</v>
      </c>
      <c r="G11947" s="96">
        <v>6231650</v>
      </c>
    </row>
    <row r="11948" spans="1:7">
      <c r="A11948" s="95" t="s">
        <v>376</v>
      </c>
      <c r="D11948" s="95" t="s">
        <v>345</v>
      </c>
      <c r="E11948" s="96">
        <v>3317700</v>
      </c>
      <c r="G11948" s="95" t="s">
        <v>345</v>
      </c>
    </row>
    <row r="11949" spans="1:7">
      <c r="A11949" s="95" t="s">
        <v>863</v>
      </c>
      <c r="D11949" s="95" t="s">
        <v>415</v>
      </c>
      <c r="E11949" s="96">
        <v>100000</v>
      </c>
      <c r="G11949" s="95" t="s">
        <v>345</v>
      </c>
    </row>
    <row r="11950" spans="1:7">
      <c r="A11950" s="95" t="s">
        <v>863</v>
      </c>
      <c r="D11950" s="95" t="s">
        <v>9315</v>
      </c>
      <c r="E11950" s="96">
        <v>100000</v>
      </c>
      <c r="G11950" s="96">
        <v>6431650</v>
      </c>
    </row>
    <row r="11951" spans="1:7">
      <c r="A11951" s="95" t="s">
        <v>907</v>
      </c>
      <c r="D11951" s="95" t="s">
        <v>400</v>
      </c>
      <c r="E11951" s="96">
        <v>201310</v>
      </c>
      <c r="G11951" s="95" t="s">
        <v>345</v>
      </c>
    </row>
    <row r="11952" spans="1:7">
      <c r="A11952" s="95" t="s">
        <v>2960</v>
      </c>
      <c r="D11952" s="95" t="s">
        <v>349</v>
      </c>
      <c r="E11952" s="96">
        <v>1248200</v>
      </c>
      <c r="G11952" s="95" t="s">
        <v>345</v>
      </c>
    </row>
    <row r="11953" spans="1:7">
      <c r="A11953" s="95" t="s">
        <v>2960</v>
      </c>
      <c r="D11953" s="95" t="s">
        <v>349</v>
      </c>
      <c r="E11953" s="96">
        <v>1886730</v>
      </c>
      <c r="G11953" s="96">
        <v>9767890</v>
      </c>
    </row>
    <row r="11954" spans="1:7">
      <c r="A11954" s="95" t="s">
        <v>396</v>
      </c>
      <c r="D11954" s="95" t="s">
        <v>345</v>
      </c>
      <c r="E11954" s="96">
        <v>3536240</v>
      </c>
      <c r="G11954" s="95" t="s">
        <v>345</v>
      </c>
    </row>
    <row r="11955" spans="1:7">
      <c r="A11955" s="95" t="s">
        <v>397</v>
      </c>
      <c r="D11955" s="95" t="s">
        <v>345</v>
      </c>
      <c r="E11955" s="96">
        <v>9767890</v>
      </c>
      <c r="G11955" s="96">
        <v>9767890</v>
      </c>
    </row>
    <row r="11956" spans="1:7">
      <c r="A11956" s="95" t="s">
        <v>398</v>
      </c>
    </row>
    <row r="11958" spans="1:7">
      <c r="A11958" s="95" t="s">
        <v>9171</v>
      </c>
    </row>
    <row r="11959" spans="1:7">
      <c r="A11959" s="95" t="s">
        <v>338</v>
      </c>
      <c r="D11959" s="95" t="s">
        <v>341</v>
      </c>
      <c r="E11959" s="95" t="s">
        <v>342</v>
      </c>
      <c r="F11959" s="95" t="s">
        <v>343</v>
      </c>
      <c r="G11959" s="95" t="s">
        <v>344</v>
      </c>
    </row>
    <row r="11960" spans="1:7">
      <c r="A11960" s="95" t="s">
        <v>2204</v>
      </c>
      <c r="D11960" s="95" t="s">
        <v>415</v>
      </c>
      <c r="E11960" s="96">
        <v>30000</v>
      </c>
      <c r="G11960" s="96">
        <v>30000</v>
      </c>
    </row>
    <row r="11961" spans="1:7">
      <c r="A11961" s="95" t="s">
        <v>2214</v>
      </c>
      <c r="D11961" s="95" t="s">
        <v>415</v>
      </c>
      <c r="E11961" s="96">
        <v>35000</v>
      </c>
      <c r="G11961" s="95" t="s">
        <v>345</v>
      </c>
    </row>
    <row r="11962" spans="1:7">
      <c r="A11962" s="95" t="s">
        <v>2215</v>
      </c>
      <c r="D11962" s="95" t="s">
        <v>2216</v>
      </c>
      <c r="E11962" s="96">
        <v>40000</v>
      </c>
      <c r="G11962" s="95" t="s">
        <v>345</v>
      </c>
    </row>
    <row r="11963" spans="1:7">
      <c r="A11963" s="95" t="s">
        <v>2215</v>
      </c>
      <c r="D11963" s="95" t="s">
        <v>2216</v>
      </c>
      <c r="E11963" s="96">
        <v>3000</v>
      </c>
      <c r="G11963" s="95" t="s">
        <v>345</v>
      </c>
    </row>
    <row r="11964" spans="1:7">
      <c r="A11964" s="95" t="s">
        <v>2225</v>
      </c>
      <c r="D11964" s="95" t="s">
        <v>9315</v>
      </c>
      <c r="E11964" s="96">
        <v>50000</v>
      </c>
      <c r="G11964" s="96">
        <v>158000</v>
      </c>
    </row>
    <row r="11965" spans="1:7">
      <c r="A11965" s="95" t="s">
        <v>2227</v>
      </c>
      <c r="D11965" s="95" t="s">
        <v>9315</v>
      </c>
      <c r="E11965" s="96">
        <v>71000</v>
      </c>
      <c r="G11965" s="95" t="s">
        <v>345</v>
      </c>
    </row>
    <row r="11966" spans="1:7">
      <c r="A11966" s="95" t="s">
        <v>2228</v>
      </c>
      <c r="D11966" s="95" t="s">
        <v>9315</v>
      </c>
      <c r="E11966" s="96">
        <v>60000</v>
      </c>
      <c r="G11966" s="96">
        <v>289000</v>
      </c>
    </row>
    <row r="11967" spans="1:7">
      <c r="A11967" s="95" t="s">
        <v>2251</v>
      </c>
      <c r="D11967" s="95" t="s">
        <v>415</v>
      </c>
      <c r="E11967" s="96">
        <v>40000</v>
      </c>
      <c r="G11967" s="95" t="s">
        <v>345</v>
      </c>
    </row>
    <row r="11968" spans="1:7">
      <c r="A11968" s="95" t="s">
        <v>2257</v>
      </c>
      <c r="D11968" s="95" t="s">
        <v>562</v>
      </c>
      <c r="E11968" s="96">
        <v>40000</v>
      </c>
      <c r="G11968" s="96">
        <v>369000</v>
      </c>
    </row>
    <row r="11969" spans="1:7">
      <c r="A11969" s="95" t="s">
        <v>2284</v>
      </c>
      <c r="D11969" s="95" t="s">
        <v>393</v>
      </c>
      <c r="E11969" s="96">
        <v>93922</v>
      </c>
      <c r="G11969" s="96">
        <v>462922</v>
      </c>
    </row>
    <row r="11970" spans="1:7">
      <c r="A11970" s="95" t="s">
        <v>2285</v>
      </c>
      <c r="D11970" s="95" t="s">
        <v>9315</v>
      </c>
      <c r="E11970" s="96">
        <v>110000</v>
      </c>
      <c r="G11970" s="95" t="s">
        <v>345</v>
      </c>
    </row>
    <row r="11971" spans="1:7">
      <c r="A11971" s="95" t="s">
        <v>2290</v>
      </c>
      <c r="D11971" s="95" t="s">
        <v>415</v>
      </c>
      <c r="E11971" s="96">
        <v>40000</v>
      </c>
      <c r="G11971" s="96">
        <v>612922</v>
      </c>
    </row>
    <row r="11972" spans="1:7">
      <c r="A11972" s="95" t="s">
        <v>2299</v>
      </c>
      <c r="D11972" s="95" t="s">
        <v>9315</v>
      </c>
      <c r="E11972" s="96">
        <v>60000</v>
      </c>
      <c r="G11972" s="95" t="s">
        <v>345</v>
      </c>
    </row>
    <row r="11973" spans="1:7">
      <c r="A11973" s="95" t="s">
        <v>2303</v>
      </c>
      <c r="D11973" s="95" t="s">
        <v>415</v>
      </c>
      <c r="E11973" s="96">
        <v>29000</v>
      </c>
      <c r="G11973" s="96">
        <v>701922</v>
      </c>
    </row>
    <row r="11974" spans="1:7">
      <c r="A11974" s="95" t="s">
        <v>2356</v>
      </c>
      <c r="D11974" s="95" t="s">
        <v>393</v>
      </c>
      <c r="E11974" s="96">
        <v>3000</v>
      </c>
      <c r="G11974" s="95" t="s">
        <v>345</v>
      </c>
    </row>
    <row r="11975" spans="1:7">
      <c r="A11975" s="95" t="s">
        <v>2358</v>
      </c>
      <c r="D11975" s="95" t="s">
        <v>415</v>
      </c>
      <c r="E11975" s="96">
        <v>30000</v>
      </c>
      <c r="G11975" s="96">
        <v>734922</v>
      </c>
    </row>
    <row r="11976" spans="1:7">
      <c r="A11976" s="95" t="s">
        <v>2362</v>
      </c>
      <c r="D11976" s="95" t="s">
        <v>1958</v>
      </c>
      <c r="E11976" s="96">
        <v>1500</v>
      </c>
      <c r="G11976" s="96">
        <v>736422</v>
      </c>
    </row>
    <row r="11977" spans="1:7">
      <c r="A11977" s="95" t="s">
        <v>2364</v>
      </c>
      <c r="D11977" s="95" t="s">
        <v>415</v>
      </c>
      <c r="E11977" s="96">
        <v>2900</v>
      </c>
      <c r="G11977" s="95" t="s">
        <v>345</v>
      </c>
    </row>
    <row r="11978" spans="1:7">
      <c r="A11978" s="95" t="s">
        <v>2366</v>
      </c>
      <c r="D11978" s="95" t="s">
        <v>415</v>
      </c>
      <c r="E11978" s="96">
        <v>34167</v>
      </c>
      <c r="G11978" s="95" t="s">
        <v>345</v>
      </c>
    </row>
    <row r="11979" spans="1:7">
      <c r="A11979" s="95" t="s">
        <v>2376</v>
      </c>
      <c r="D11979" s="95" t="s">
        <v>393</v>
      </c>
      <c r="E11979" s="96">
        <v>96000</v>
      </c>
      <c r="G11979" s="96">
        <v>869489</v>
      </c>
    </row>
    <row r="11980" spans="1:7">
      <c r="A11980" s="95" t="s">
        <v>2384</v>
      </c>
      <c r="D11980" s="95" t="s">
        <v>415</v>
      </c>
      <c r="E11980" s="96">
        <v>1000</v>
      </c>
      <c r="G11980" s="95" t="s">
        <v>345</v>
      </c>
    </row>
    <row r="11981" spans="1:7">
      <c r="A11981" s="95" t="s">
        <v>2385</v>
      </c>
      <c r="D11981" s="95" t="s">
        <v>415</v>
      </c>
      <c r="E11981" s="96">
        <v>5000</v>
      </c>
      <c r="G11981" s="95" t="s">
        <v>345</v>
      </c>
    </row>
    <row r="11982" spans="1:7">
      <c r="A11982" s="95" t="s">
        <v>2399</v>
      </c>
      <c r="D11982" s="95" t="s">
        <v>562</v>
      </c>
      <c r="E11982" s="96">
        <v>40000</v>
      </c>
      <c r="G11982" s="95" t="s">
        <v>345</v>
      </c>
    </row>
    <row r="11983" spans="1:7">
      <c r="A11983" s="95" t="s">
        <v>2400</v>
      </c>
      <c r="D11983" s="95" t="s">
        <v>415</v>
      </c>
      <c r="E11983" s="96">
        <v>40000</v>
      </c>
      <c r="G11983" s="96">
        <v>955489</v>
      </c>
    </row>
    <row r="11984" spans="1:7">
      <c r="A11984" s="95" t="s">
        <v>2410</v>
      </c>
      <c r="D11984" s="95" t="s">
        <v>9315</v>
      </c>
      <c r="E11984" s="96">
        <v>68000</v>
      </c>
      <c r="G11984" s="95" t="s">
        <v>345</v>
      </c>
    </row>
    <row r="11985" spans="1:7">
      <c r="A11985" s="95" t="s">
        <v>2411</v>
      </c>
      <c r="D11985" s="95" t="s">
        <v>9315</v>
      </c>
      <c r="E11985" s="96">
        <v>61000</v>
      </c>
      <c r="G11985" s="96">
        <v>1084489</v>
      </c>
    </row>
    <row r="11986" spans="1:7">
      <c r="A11986" s="95" t="s">
        <v>2438</v>
      </c>
      <c r="D11986" s="95" t="s">
        <v>415</v>
      </c>
      <c r="E11986" s="96">
        <v>35950</v>
      </c>
      <c r="G11986" s="96">
        <v>1120439</v>
      </c>
    </row>
    <row r="11987" spans="1:7">
      <c r="A11987" s="95" t="s">
        <v>2456</v>
      </c>
      <c r="D11987" s="95" t="s">
        <v>2216</v>
      </c>
      <c r="E11987" s="96">
        <v>44453</v>
      </c>
      <c r="G11987" s="96">
        <v>1164892</v>
      </c>
    </row>
    <row r="11988" spans="1:7">
      <c r="A11988" s="95" t="s">
        <v>2462</v>
      </c>
      <c r="D11988" s="95" t="s">
        <v>415</v>
      </c>
      <c r="E11988" s="96">
        <v>30000</v>
      </c>
      <c r="G11988" s="96">
        <v>1194892</v>
      </c>
    </row>
    <row r="11989" spans="1:7">
      <c r="A11989" s="95" t="s">
        <v>2467</v>
      </c>
      <c r="D11989" s="95" t="s">
        <v>9315</v>
      </c>
      <c r="E11989" s="96">
        <v>50000</v>
      </c>
      <c r="G11989" s="95" t="s">
        <v>345</v>
      </c>
    </row>
    <row r="11990" spans="1:7">
      <c r="A11990" s="95" t="s">
        <v>2475</v>
      </c>
      <c r="D11990" s="95" t="s">
        <v>393</v>
      </c>
      <c r="E11990" s="96">
        <v>83657</v>
      </c>
      <c r="G11990" s="96">
        <v>1328549</v>
      </c>
    </row>
    <row r="11991" spans="1:7">
      <c r="A11991" s="95" t="s">
        <v>2495</v>
      </c>
      <c r="D11991" s="95" t="s">
        <v>415</v>
      </c>
      <c r="E11991" s="96">
        <v>40000</v>
      </c>
      <c r="G11991" s="96">
        <v>1368549</v>
      </c>
    </row>
    <row r="11992" spans="1:7">
      <c r="A11992" s="95" t="s">
        <v>2508</v>
      </c>
      <c r="D11992" s="95" t="s">
        <v>415</v>
      </c>
      <c r="E11992" s="96">
        <v>5000</v>
      </c>
      <c r="G11992" s="96">
        <v>1373549</v>
      </c>
    </row>
    <row r="11993" spans="1:7">
      <c r="A11993" s="95" t="s">
        <v>2532</v>
      </c>
      <c r="D11993" s="95" t="s">
        <v>415</v>
      </c>
      <c r="E11993" s="96">
        <v>40000</v>
      </c>
      <c r="G11993" s="96">
        <v>1413549</v>
      </c>
    </row>
    <row r="11994" spans="1:7">
      <c r="A11994" s="95" t="s">
        <v>2539</v>
      </c>
      <c r="D11994" s="95" t="s">
        <v>415</v>
      </c>
      <c r="E11994" s="96">
        <v>38000</v>
      </c>
      <c r="G11994" s="95" t="s">
        <v>345</v>
      </c>
    </row>
    <row r="11995" spans="1:7">
      <c r="A11995" s="95" t="s">
        <v>2543</v>
      </c>
      <c r="D11995" s="95" t="s">
        <v>415</v>
      </c>
      <c r="E11995" s="96">
        <v>1000</v>
      </c>
      <c r="G11995" s="95" t="s">
        <v>345</v>
      </c>
    </row>
    <row r="11996" spans="1:7">
      <c r="A11996" s="95" t="s">
        <v>2547</v>
      </c>
      <c r="D11996" s="95" t="s">
        <v>562</v>
      </c>
      <c r="E11996" s="96">
        <v>40000</v>
      </c>
      <c r="G11996" s="95" t="s">
        <v>345</v>
      </c>
    </row>
    <row r="11997" spans="1:7">
      <c r="A11997" s="95" t="s">
        <v>561</v>
      </c>
      <c r="D11997" s="95" t="s">
        <v>349</v>
      </c>
      <c r="E11997" s="96">
        <v>706960</v>
      </c>
      <c r="G11997" s="95" t="s">
        <v>345</v>
      </c>
    </row>
    <row r="11998" spans="1:7">
      <c r="A11998" s="95" t="s">
        <v>2550</v>
      </c>
      <c r="D11998" s="95" t="s">
        <v>415</v>
      </c>
      <c r="E11998" s="96">
        <v>27610</v>
      </c>
      <c r="G11998" s="95" t="s">
        <v>345</v>
      </c>
    </row>
    <row r="11999" spans="1:7">
      <c r="A11999" s="95" t="s">
        <v>2550</v>
      </c>
      <c r="D11999" s="95" t="s">
        <v>393</v>
      </c>
      <c r="E11999" s="96">
        <v>66600</v>
      </c>
      <c r="G11999" s="95" t="s">
        <v>345</v>
      </c>
    </row>
    <row r="12000" spans="1:7">
      <c r="A12000" s="95" t="s">
        <v>2550</v>
      </c>
      <c r="D12000" s="95" t="s">
        <v>400</v>
      </c>
      <c r="E12000" s="96">
        <v>18650</v>
      </c>
      <c r="G12000" s="95" t="s">
        <v>345</v>
      </c>
    </row>
    <row r="12001" spans="1:7">
      <c r="A12001" s="95" t="s">
        <v>2550</v>
      </c>
      <c r="D12001" s="95" t="s">
        <v>415</v>
      </c>
      <c r="E12001" s="96">
        <v>40400</v>
      </c>
      <c r="G12001" s="95" t="s">
        <v>345</v>
      </c>
    </row>
    <row r="12002" spans="1:7">
      <c r="A12002" s="95" t="s">
        <v>2550</v>
      </c>
      <c r="D12002" s="95" t="s">
        <v>400</v>
      </c>
      <c r="E12002" s="96">
        <v>15000</v>
      </c>
      <c r="G12002" s="95" t="s">
        <v>345</v>
      </c>
    </row>
    <row r="12003" spans="1:7">
      <c r="A12003" s="95" t="s">
        <v>2550</v>
      </c>
      <c r="D12003" s="95" t="s">
        <v>400</v>
      </c>
      <c r="E12003" s="96">
        <v>79600</v>
      </c>
      <c r="G12003" s="95" t="s">
        <v>345</v>
      </c>
    </row>
    <row r="12004" spans="1:7">
      <c r="A12004" s="95" t="s">
        <v>2552</v>
      </c>
      <c r="D12004" s="95" t="s">
        <v>479</v>
      </c>
      <c r="E12004" s="96">
        <v>8200</v>
      </c>
      <c r="G12004" s="96">
        <v>2455569</v>
      </c>
    </row>
    <row r="12005" spans="1:7">
      <c r="A12005" s="95" t="s">
        <v>361</v>
      </c>
      <c r="D12005" s="95" t="s">
        <v>345</v>
      </c>
      <c r="E12005" s="96">
        <v>2455569</v>
      </c>
      <c r="G12005" s="95" t="s">
        <v>345</v>
      </c>
    </row>
    <row r="12006" spans="1:7">
      <c r="A12006" s="95" t="s">
        <v>2569</v>
      </c>
      <c r="D12006" s="95" t="s">
        <v>415</v>
      </c>
      <c r="E12006" s="96">
        <v>39000</v>
      </c>
      <c r="G12006" s="96">
        <v>2494569</v>
      </c>
    </row>
    <row r="12007" spans="1:7">
      <c r="A12007" s="95" t="s">
        <v>2582</v>
      </c>
      <c r="D12007" s="95" t="s">
        <v>415</v>
      </c>
      <c r="E12007" s="96">
        <v>37000</v>
      </c>
      <c r="G12007" s="96">
        <v>2531569</v>
      </c>
    </row>
    <row r="12008" spans="1:7">
      <c r="A12008" s="95" t="s">
        <v>2595</v>
      </c>
      <c r="D12008" s="95" t="s">
        <v>415</v>
      </c>
      <c r="E12008" s="96">
        <v>40000</v>
      </c>
      <c r="G12008" s="96">
        <v>2571569</v>
      </c>
    </row>
    <row r="12009" spans="1:7">
      <c r="A12009" s="95" t="s">
        <v>2599</v>
      </c>
      <c r="D12009" s="95" t="s">
        <v>9315</v>
      </c>
      <c r="E12009" s="96">
        <v>150000</v>
      </c>
      <c r="G12009" s="96">
        <v>2721569</v>
      </c>
    </row>
    <row r="12010" spans="1:7">
      <c r="A12010" s="95" t="s">
        <v>2607</v>
      </c>
      <c r="D12010" s="95" t="s">
        <v>9315</v>
      </c>
      <c r="E12010" s="96">
        <v>60000</v>
      </c>
      <c r="G12010" s="95" t="s">
        <v>345</v>
      </c>
    </row>
    <row r="12011" spans="1:7">
      <c r="A12011" s="95" t="s">
        <v>2608</v>
      </c>
      <c r="D12011" s="95" t="s">
        <v>9315</v>
      </c>
      <c r="E12011" s="96">
        <v>6300</v>
      </c>
      <c r="G12011" s="95" t="s">
        <v>345</v>
      </c>
    </row>
    <row r="12012" spans="1:7">
      <c r="A12012" s="95" t="s">
        <v>2611</v>
      </c>
      <c r="D12012" s="95" t="s">
        <v>415</v>
      </c>
      <c r="E12012" s="96">
        <v>33000</v>
      </c>
      <c r="G12012" s="95" t="s">
        <v>345</v>
      </c>
    </row>
    <row r="12013" spans="1:7">
      <c r="A12013" s="95" t="s">
        <v>2615</v>
      </c>
      <c r="D12013" s="95" t="s">
        <v>9315</v>
      </c>
      <c r="E12013" s="96">
        <v>73000</v>
      </c>
      <c r="G12013" s="96">
        <v>2893869</v>
      </c>
    </row>
    <row r="12014" spans="1:7">
      <c r="A12014" s="95" t="s">
        <v>2626</v>
      </c>
      <c r="D12014" s="95" t="s">
        <v>393</v>
      </c>
      <c r="E12014" s="96">
        <v>90000</v>
      </c>
      <c r="G12014" s="96">
        <v>2983869</v>
      </c>
    </row>
    <row r="12015" spans="1:7">
      <c r="A12015" s="95" t="s">
        <v>2629</v>
      </c>
      <c r="D12015" s="95" t="s">
        <v>9315</v>
      </c>
      <c r="E12015" s="96">
        <v>75000</v>
      </c>
      <c r="G12015" s="96">
        <v>3058869</v>
      </c>
    </row>
    <row r="12016" spans="1:7">
      <c r="A12016" s="95" t="s">
        <v>634</v>
      </c>
      <c r="D12016" s="95" t="s">
        <v>9315</v>
      </c>
      <c r="E12016" s="96">
        <v>726790</v>
      </c>
      <c r="G12016" s="95" t="s">
        <v>345</v>
      </c>
    </row>
    <row r="12017" spans="1:7">
      <c r="A12017" s="95" t="s">
        <v>634</v>
      </c>
      <c r="D12017" s="95" t="s">
        <v>9315</v>
      </c>
      <c r="E12017" s="96">
        <v>939740</v>
      </c>
      <c r="G12017" s="95" t="s">
        <v>345</v>
      </c>
    </row>
    <row r="12018" spans="1:7">
      <c r="A12018" s="95" t="s">
        <v>634</v>
      </c>
      <c r="D12018" s="95" t="s">
        <v>415</v>
      </c>
      <c r="E12018" s="96">
        <v>540610</v>
      </c>
      <c r="G12018" s="95" t="s">
        <v>345</v>
      </c>
    </row>
    <row r="12019" spans="1:7">
      <c r="A12019" s="95" t="s">
        <v>634</v>
      </c>
      <c r="D12019" s="95" t="s">
        <v>415</v>
      </c>
      <c r="E12019" s="96">
        <v>977450</v>
      </c>
      <c r="G12019" s="95" t="s">
        <v>345</v>
      </c>
    </row>
    <row r="12020" spans="1:7">
      <c r="A12020" s="95" t="s">
        <v>634</v>
      </c>
      <c r="D12020" s="95" t="s">
        <v>9315</v>
      </c>
      <c r="E12020" s="96">
        <v>760790</v>
      </c>
      <c r="G12020" s="95" t="s">
        <v>345</v>
      </c>
    </row>
    <row r="12021" spans="1:7">
      <c r="A12021" s="95" t="s">
        <v>2647</v>
      </c>
      <c r="D12021" s="95" t="s">
        <v>415</v>
      </c>
      <c r="E12021" s="96">
        <v>40000</v>
      </c>
      <c r="G12021" s="96">
        <v>7044249</v>
      </c>
    </row>
    <row r="12022" spans="1:7">
      <c r="A12022" s="95" t="s">
        <v>2656</v>
      </c>
      <c r="D12022" s="95" t="s">
        <v>562</v>
      </c>
      <c r="E12022" s="96">
        <v>40000</v>
      </c>
      <c r="G12022" s="95" t="s">
        <v>345</v>
      </c>
    </row>
    <row r="12023" spans="1:7">
      <c r="A12023" s="95" t="s">
        <v>2656</v>
      </c>
      <c r="D12023" s="95" t="s">
        <v>562</v>
      </c>
      <c r="E12023" s="96">
        <v>5000</v>
      </c>
      <c r="G12023" s="96">
        <v>7089249</v>
      </c>
    </row>
    <row r="12024" spans="1:7">
      <c r="A12024" s="95" t="s">
        <v>2664</v>
      </c>
      <c r="D12024" s="95" t="s">
        <v>415</v>
      </c>
      <c r="E12024" s="96">
        <v>38000</v>
      </c>
      <c r="G12024" s="96">
        <v>7127249</v>
      </c>
    </row>
    <row r="12025" spans="1:7">
      <c r="A12025" s="95" t="s">
        <v>2676</v>
      </c>
      <c r="D12025" s="95" t="s">
        <v>415</v>
      </c>
      <c r="E12025" s="96">
        <v>40000</v>
      </c>
      <c r="G12025" s="96">
        <v>7167249</v>
      </c>
    </row>
    <row r="12026" spans="1:7">
      <c r="A12026" s="95" t="s">
        <v>2679</v>
      </c>
      <c r="D12026" s="95" t="s">
        <v>415</v>
      </c>
      <c r="E12026" s="96">
        <v>40000</v>
      </c>
      <c r="G12026" s="95" t="s">
        <v>345</v>
      </c>
    </row>
    <row r="12027" spans="1:7">
      <c r="A12027" s="95" t="s">
        <v>2684</v>
      </c>
      <c r="D12027" s="95" t="s">
        <v>393</v>
      </c>
      <c r="E12027" s="96">
        <v>3000</v>
      </c>
      <c r="G12027" s="96">
        <v>7210249</v>
      </c>
    </row>
    <row r="12028" spans="1:7">
      <c r="A12028" s="95" t="s">
        <v>2688</v>
      </c>
      <c r="D12028" s="95" t="s">
        <v>415</v>
      </c>
      <c r="E12028" s="96">
        <v>10000</v>
      </c>
      <c r="G12028" s="96">
        <v>7220249</v>
      </c>
    </row>
    <row r="12029" spans="1:7">
      <c r="A12029" s="95" t="s">
        <v>2694</v>
      </c>
      <c r="D12029" s="95" t="s">
        <v>9315</v>
      </c>
      <c r="E12029" s="96">
        <v>60000</v>
      </c>
      <c r="G12029" s="96">
        <v>7280249</v>
      </c>
    </row>
    <row r="12030" spans="1:7">
      <c r="A12030" s="95" t="s">
        <v>2697</v>
      </c>
      <c r="D12030" s="95" t="s">
        <v>393</v>
      </c>
      <c r="E12030" s="96">
        <v>96140</v>
      </c>
      <c r="G12030" s="96">
        <v>7376389</v>
      </c>
    </row>
    <row r="12031" spans="1:7">
      <c r="A12031" s="95" t="s">
        <v>2705</v>
      </c>
      <c r="D12031" s="95" t="s">
        <v>415</v>
      </c>
      <c r="E12031" s="96">
        <v>40000</v>
      </c>
      <c r="G12031" s="96">
        <v>7416389</v>
      </c>
    </row>
    <row r="12032" spans="1:7">
      <c r="A12032" s="95" t="s">
        <v>2717</v>
      </c>
      <c r="D12032" s="95" t="s">
        <v>415</v>
      </c>
      <c r="E12032" s="96">
        <v>40000</v>
      </c>
      <c r="G12032" s="96">
        <v>7456389</v>
      </c>
    </row>
    <row r="12033" spans="1:7">
      <c r="A12033" s="95" t="s">
        <v>2728</v>
      </c>
      <c r="D12033" s="95" t="s">
        <v>415</v>
      </c>
      <c r="E12033" s="96">
        <v>44000</v>
      </c>
      <c r="G12033" s="96">
        <v>7500389</v>
      </c>
    </row>
    <row r="12034" spans="1:7">
      <c r="A12034" s="95" t="s">
        <v>2737</v>
      </c>
      <c r="D12034" s="95" t="s">
        <v>9315</v>
      </c>
      <c r="E12034" s="96">
        <v>63000</v>
      </c>
      <c r="G12034" s="95" t="s">
        <v>345</v>
      </c>
    </row>
    <row r="12035" spans="1:7">
      <c r="A12035" s="95" t="s">
        <v>2738</v>
      </c>
      <c r="D12035" s="95" t="s">
        <v>415</v>
      </c>
      <c r="E12035" s="96">
        <v>49634</v>
      </c>
      <c r="G12035" s="95" t="s">
        <v>345</v>
      </c>
    </row>
    <row r="12036" spans="1:7">
      <c r="A12036" s="95" t="s">
        <v>2743</v>
      </c>
      <c r="D12036" s="95" t="s">
        <v>393</v>
      </c>
      <c r="E12036" s="96">
        <v>83200</v>
      </c>
      <c r="G12036" s="95" t="s">
        <v>345</v>
      </c>
    </row>
    <row r="12037" spans="1:7">
      <c r="A12037" s="95" t="s">
        <v>2743</v>
      </c>
      <c r="D12037" s="95" t="s">
        <v>400</v>
      </c>
      <c r="E12037" s="96">
        <v>7700</v>
      </c>
      <c r="G12037" s="95" t="s">
        <v>345</v>
      </c>
    </row>
    <row r="12038" spans="1:7">
      <c r="A12038" s="95" t="s">
        <v>2743</v>
      </c>
      <c r="D12038" s="95" t="s">
        <v>415</v>
      </c>
      <c r="E12038" s="96">
        <v>95120</v>
      </c>
      <c r="G12038" s="95" t="s">
        <v>345</v>
      </c>
    </row>
    <row r="12039" spans="1:7">
      <c r="A12039" s="95" t="s">
        <v>2743</v>
      </c>
      <c r="D12039" s="95" t="s">
        <v>400</v>
      </c>
      <c r="E12039" s="96">
        <v>71100</v>
      </c>
      <c r="G12039" s="96">
        <v>7870143</v>
      </c>
    </row>
    <row r="12040" spans="1:7">
      <c r="A12040" s="95" t="s">
        <v>2754</v>
      </c>
      <c r="D12040" s="95" t="s">
        <v>479</v>
      </c>
      <c r="E12040" s="96">
        <v>31800</v>
      </c>
      <c r="G12040" s="95" t="s">
        <v>345</v>
      </c>
    </row>
    <row r="12041" spans="1:7">
      <c r="A12041" s="95" t="s">
        <v>2755</v>
      </c>
      <c r="D12041" s="95" t="s">
        <v>415</v>
      </c>
      <c r="E12041" s="96">
        <v>24150</v>
      </c>
      <c r="G12041" s="96">
        <v>7926093</v>
      </c>
    </row>
    <row r="12042" spans="1:7">
      <c r="A12042" s="95" t="s">
        <v>376</v>
      </c>
      <c r="D12042" s="95" t="s">
        <v>345</v>
      </c>
      <c r="E12042" s="96">
        <v>5470524</v>
      </c>
      <c r="G12042" s="95" t="s">
        <v>345</v>
      </c>
    </row>
    <row r="12043" spans="1:7">
      <c r="A12043" s="95" t="s">
        <v>2757</v>
      </c>
      <c r="D12043" s="95" t="s">
        <v>415</v>
      </c>
      <c r="E12043" s="96">
        <v>49000</v>
      </c>
      <c r="G12043" s="95" t="s">
        <v>345</v>
      </c>
    </row>
    <row r="12044" spans="1:7">
      <c r="A12044" s="95" t="s">
        <v>2758</v>
      </c>
      <c r="D12044" s="95" t="s">
        <v>393</v>
      </c>
      <c r="E12044" s="96">
        <v>33000</v>
      </c>
      <c r="G12044" s="96">
        <v>8008093</v>
      </c>
    </row>
    <row r="12045" spans="1:7">
      <c r="A12045" s="95" t="s">
        <v>2761</v>
      </c>
      <c r="D12045" s="95" t="s">
        <v>9315</v>
      </c>
      <c r="E12045" s="96">
        <v>75000</v>
      </c>
      <c r="G12045" s="95" t="s">
        <v>345</v>
      </c>
    </row>
    <row r="12046" spans="1:7">
      <c r="A12046" s="95" t="s">
        <v>2767</v>
      </c>
      <c r="D12046" s="95" t="s">
        <v>393</v>
      </c>
      <c r="E12046" s="96">
        <v>646986</v>
      </c>
      <c r="G12046" s="95" t="s">
        <v>345</v>
      </c>
    </row>
    <row r="12047" spans="1:7">
      <c r="A12047" s="95" t="s">
        <v>2767</v>
      </c>
      <c r="D12047" s="95" t="s">
        <v>393</v>
      </c>
      <c r="E12047" s="96">
        <v>91489</v>
      </c>
      <c r="G12047" s="96">
        <v>8821568</v>
      </c>
    </row>
    <row r="12048" spans="1:7">
      <c r="A12048" s="95" t="s">
        <v>2772</v>
      </c>
      <c r="D12048" s="95" t="s">
        <v>400</v>
      </c>
      <c r="E12048" s="96">
        <v>30000</v>
      </c>
      <c r="G12048" s="96">
        <v>8851568</v>
      </c>
    </row>
    <row r="12049" spans="1:7">
      <c r="A12049" s="95" t="s">
        <v>2778</v>
      </c>
      <c r="D12049" s="95" t="s">
        <v>9315</v>
      </c>
      <c r="E12049" s="96">
        <v>50000</v>
      </c>
      <c r="G12049" s="95" t="s">
        <v>345</v>
      </c>
    </row>
    <row r="12050" spans="1:7">
      <c r="A12050" s="95" t="s">
        <v>2778</v>
      </c>
      <c r="D12050" s="95" t="s">
        <v>9315</v>
      </c>
      <c r="E12050" s="96">
        <v>330000</v>
      </c>
      <c r="G12050" s="95" t="s">
        <v>345</v>
      </c>
    </row>
    <row r="12051" spans="1:7">
      <c r="A12051" s="95" t="s">
        <v>2779</v>
      </c>
      <c r="D12051" s="95" t="s">
        <v>400</v>
      </c>
      <c r="E12051" s="96">
        <v>1000</v>
      </c>
      <c r="G12051" s="95" t="s">
        <v>345</v>
      </c>
    </row>
    <row r="12052" spans="1:7">
      <c r="A12052" s="95" t="s">
        <v>2781</v>
      </c>
      <c r="D12052" s="95" t="s">
        <v>415</v>
      </c>
      <c r="E12052" s="96">
        <v>53000</v>
      </c>
      <c r="G12052" s="95" t="s">
        <v>345</v>
      </c>
    </row>
    <row r="12053" spans="1:7">
      <c r="A12053" s="95" t="s">
        <v>2783</v>
      </c>
      <c r="D12053" s="95" t="s">
        <v>562</v>
      </c>
      <c r="E12053" s="96">
        <v>40000</v>
      </c>
      <c r="G12053" s="96">
        <v>9325568</v>
      </c>
    </row>
    <row r="12054" spans="1:7">
      <c r="A12054" s="95" t="s">
        <v>2787</v>
      </c>
      <c r="D12054" s="95" t="s">
        <v>400</v>
      </c>
      <c r="E12054" s="96">
        <v>30000</v>
      </c>
      <c r="G12054" s="96">
        <v>9355568</v>
      </c>
    </row>
    <row r="12055" spans="1:7">
      <c r="A12055" s="95" t="s">
        <v>2794</v>
      </c>
      <c r="D12055" s="95" t="s">
        <v>9315</v>
      </c>
      <c r="E12055" s="96">
        <v>60000</v>
      </c>
      <c r="G12055" s="96">
        <v>9415568</v>
      </c>
    </row>
    <row r="12056" spans="1:7">
      <c r="A12056" s="95" t="s">
        <v>2798</v>
      </c>
      <c r="D12056" s="95" t="s">
        <v>400</v>
      </c>
      <c r="E12056" s="96">
        <v>20000</v>
      </c>
      <c r="G12056" s="95" t="s">
        <v>345</v>
      </c>
    </row>
    <row r="12057" spans="1:7">
      <c r="A12057" s="95" t="s">
        <v>2804</v>
      </c>
      <c r="D12057" s="95" t="s">
        <v>562</v>
      </c>
      <c r="E12057" s="96">
        <v>40000</v>
      </c>
      <c r="G12057" s="96">
        <v>9475568</v>
      </c>
    </row>
    <row r="12058" spans="1:7">
      <c r="A12058" s="95" t="s">
        <v>2828</v>
      </c>
      <c r="D12058" s="95" t="s">
        <v>400</v>
      </c>
      <c r="E12058" s="96">
        <v>20000</v>
      </c>
      <c r="G12058" s="95" t="s">
        <v>345</v>
      </c>
    </row>
    <row r="12059" spans="1:7">
      <c r="A12059" s="95" t="s">
        <v>2829</v>
      </c>
      <c r="D12059" s="95" t="s">
        <v>479</v>
      </c>
      <c r="E12059" s="96">
        <v>50000</v>
      </c>
      <c r="G12059" s="95" t="s">
        <v>345</v>
      </c>
    </row>
    <row r="12060" spans="1:7">
      <c r="A12060" s="95" t="s">
        <v>2829</v>
      </c>
      <c r="D12060" s="95" t="s">
        <v>479</v>
      </c>
      <c r="E12060" s="96">
        <v>50000</v>
      </c>
      <c r="G12060" s="95" t="s">
        <v>345</v>
      </c>
    </row>
    <row r="12061" spans="1:7">
      <c r="A12061" s="95" t="s">
        <v>2829</v>
      </c>
      <c r="D12061" s="95" t="s">
        <v>479</v>
      </c>
      <c r="E12061" s="96">
        <v>12750</v>
      </c>
      <c r="G12061" s="95" t="s">
        <v>345</v>
      </c>
    </row>
    <row r="12062" spans="1:7">
      <c r="A12062" s="95" t="s">
        <v>2829</v>
      </c>
      <c r="D12062" s="95" t="s">
        <v>479</v>
      </c>
      <c r="E12062" s="96">
        <v>70000</v>
      </c>
      <c r="G12062" s="95" t="s">
        <v>345</v>
      </c>
    </row>
    <row r="12063" spans="1:7">
      <c r="A12063" s="95" t="s">
        <v>2829</v>
      </c>
      <c r="D12063" s="95" t="s">
        <v>479</v>
      </c>
      <c r="E12063" s="96">
        <v>50000</v>
      </c>
      <c r="G12063" s="95" t="s">
        <v>345</v>
      </c>
    </row>
    <row r="12064" spans="1:7">
      <c r="A12064" s="95" t="s">
        <v>2829</v>
      </c>
      <c r="D12064" s="95" t="s">
        <v>479</v>
      </c>
      <c r="E12064" s="96">
        <v>70000</v>
      </c>
      <c r="G12064" s="95" t="s">
        <v>345</v>
      </c>
    </row>
    <row r="12065" spans="1:7">
      <c r="A12065" s="95" t="s">
        <v>2829</v>
      </c>
      <c r="D12065" s="95" t="s">
        <v>479</v>
      </c>
      <c r="E12065" s="96">
        <v>70000</v>
      </c>
      <c r="G12065" s="96">
        <v>9868318</v>
      </c>
    </row>
    <row r="12066" spans="1:7">
      <c r="A12066" s="95" t="s">
        <v>2836</v>
      </c>
      <c r="D12066" s="95" t="s">
        <v>415</v>
      </c>
      <c r="E12066" s="96">
        <v>38000</v>
      </c>
      <c r="G12066" s="95" t="s">
        <v>345</v>
      </c>
    </row>
    <row r="12067" spans="1:7">
      <c r="A12067" s="95" t="s">
        <v>2838</v>
      </c>
      <c r="D12067" s="95" t="s">
        <v>393</v>
      </c>
      <c r="E12067" s="96">
        <v>14000</v>
      </c>
      <c r="G12067" s="95" t="s">
        <v>345</v>
      </c>
    </row>
    <row r="12068" spans="1:7">
      <c r="A12068" s="95" t="s">
        <v>2838</v>
      </c>
      <c r="D12068" s="95" t="s">
        <v>393</v>
      </c>
      <c r="E12068" s="96">
        <v>90000</v>
      </c>
      <c r="G12068" s="95" t="s">
        <v>345</v>
      </c>
    </row>
    <row r="12069" spans="1:7">
      <c r="A12069" s="95" t="s">
        <v>2841</v>
      </c>
      <c r="D12069" s="95" t="s">
        <v>415</v>
      </c>
      <c r="E12069" s="96">
        <v>52666</v>
      </c>
      <c r="G12069" s="96">
        <v>10062984</v>
      </c>
    </row>
    <row r="12070" spans="1:7">
      <c r="A12070" s="95" t="s">
        <v>2845</v>
      </c>
      <c r="D12070" s="95" t="s">
        <v>415</v>
      </c>
      <c r="E12070" s="96">
        <v>44000</v>
      </c>
      <c r="G12070" s="95" t="s">
        <v>345</v>
      </c>
    </row>
    <row r="12071" spans="1:7">
      <c r="A12071" s="95" t="s">
        <v>2847</v>
      </c>
      <c r="D12071" s="95" t="s">
        <v>393</v>
      </c>
      <c r="E12071" s="96">
        <v>97000</v>
      </c>
      <c r="G12071" s="95" t="s">
        <v>345</v>
      </c>
    </row>
    <row r="12072" spans="1:7">
      <c r="A12072" s="95" t="s">
        <v>2847</v>
      </c>
      <c r="D12072" s="95" t="s">
        <v>393</v>
      </c>
      <c r="E12072" s="96">
        <v>3000</v>
      </c>
      <c r="G12072" s="95" t="s">
        <v>345</v>
      </c>
    </row>
    <row r="12073" spans="1:7">
      <c r="A12073" s="95" t="s">
        <v>2849</v>
      </c>
      <c r="D12073" s="95" t="s">
        <v>415</v>
      </c>
      <c r="E12073" s="96">
        <v>49500</v>
      </c>
      <c r="G12073" s="96">
        <v>10256484</v>
      </c>
    </row>
    <row r="12074" spans="1:7">
      <c r="A12074" s="95" t="s">
        <v>2860</v>
      </c>
      <c r="D12074" s="95" t="s">
        <v>9315</v>
      </c>
      <c r="E12074" s="96">
        <v>69000</v>
      </c>
      <c r="G12074" s="95" t="s">
        <v>345</v>
      </c>
    </row>
    <row r="12075" spans="1:7">
      <c r="A12075" s="95" t="s">
        <v>2861</v>
      </c>
      <c r="D12075" s="95" t="s">
        <v>400</v>
      </c>
      <c r="E12075" s="96">
        <v>20000</v>
      </c>
      <c r="G12075" s="96">
        <v>10345484</v>
      </c>
    </row>
    <row r="12076" spans="1:7">
      <c r="A12076" s="95" t="s">
        <v>2865</v>
      </c>
      <c r="D12076" s="95" t="s">
        <v>9315</v>
      </c>
      <c r="E12076" s="96">
        <v>60000</v>
      </c>
      <c r="G12076" s="95" t="s">
        <v>345</v>
      </c>
    </row>
    <row r="12077" spans="1:7">
      <c r="A12077" s="95" t="s">
        <v>2874</v>
      </c>
      <c r="D12077" s="95" t="s">
        <v>415</v>
      </c>
      <c r="E12077" s="96">
        <v>49000</v>
      </c>
      <c r="G12077" s="96">
        <v>10454484</v>
      </c>
    </row>
    <row r="12078" spans="1:7">
      <c r="A12078" s="95" t="s">
        <v>2878</v>
      </c>
      <c r="D12078" s="95" t="s">
        <v>400</v>
      </c>
      <c r="E12078" s="96">
        <v>20000</v>
      </c>
      <c r="G12078" s="96">
        <v>10474484</v>
      </c>
    </row>
    <row r="12079" spans="1:7">
      <c r="A12079" s="95" t="s">
        <v>2888</v>
      </c>
      <c r="D12079" s="95" t="s">
        <v>393</v>
      </c>
      <c r="E12079" s="96">
        <v>40000</v>
      </c>
      <c r="G12079" s="95" t="s">
        <v>345</v>
      </c>
    </row>
    <row r="12080" spans="1:7">
      <c r="A12080" s="95" t="s">
        <v>2892</v>
      </c>
      <c r="D12080" s="95" t="s">
        <v>562</v>
      </c>
      <c r="E12080" s="96">
        <v>40000</v>
      </c>
      <c r="G12080" s="95" t="s">
        <v>345</v>
      </c>
    </row>
    <row r="12081" spans="1:7">
      <c r="A12081" s="95" t="s">
        <v>2893</v>
      </c>
      <c r="D12081" s="95" t="s">
        <v>562</v>
      </c>
      <c r="E12081" s="96">
        <v>30000</v>
      </c>
      <c r="G12081" s="96">
        <v>10584484</v>
      </c>
    </row>
    <row r="12082" spans="1:7">
      <c r="A12082" s="95" t="s">
        <v>2897</v>
      </c>
      <c r="D12082" s="95" t="s">
        <v>415</v>
      </c>
      <c r="E12082" s="96">
        <v>2700</v>
      </c>
      <c r="G12082" s="95" t="s">
        <v>345</v>
      </c>
    </row>
    <row r="12083" spans="1:7">
      <c r="A12083" s="95" t="s">
        <v>2898</v>
      </c>
      <c r="D12083" s="95" t="s">
        <v>415</v>
      </c>
      <c r="E12083" s="96">
        <v>49000</v>
      </c>
      <c r="G12083" s="96">
        <v>10636184</v>
      </c>
    </row>
    <row r="12084" spans="1:7">
      <c r="A12084" s="95" t="s">
        <v>2906</v>
      </c>
      <c r="D12084" s="95" t="s">
        <v>400</v>
      </c>
      <c r="E12084" s="96">
        <v>20000</v>
      </c>
      <c r="G12084" s="95" t="s">
        <v>345</v>
      </c>
    </row>
    <row r="12085" spans="1:7">
      <c r="A12085" s="95" t="s">
        <v>2908</v>
      </c>
      <c r="D12085" s="95" t="s">
        <v>393</v>
      </c>
      <c r="E12085" s="96">
        <v>10000</v>
      </c>
      <c r="G12085" s="95" t="s">
        <v>345</v>
      </c>
    </row>
    <row r="12086" spans="1:7">
      <c r="A12086" s="95" t="s">
        <v>2908</v>
      </c>
      <c r="D12086" s="95" t="s">
        <v>393</v>
      </c>
      <c r="E12086" s="96">
        <v>5500</v>
      </c>
      <c r="G12086" s="95" t="s">
        <v>345</v>
      </c>
    </row>
    <row r="12087" spans="1:7">
      <c r="A12087" s="95" t="s">
        <v>2908</v>
      </c>
      <c r="D12087" s="95" t="s">
        <v>393</v>
      </c>
      <c r="E12087" s="96">
        <v>12500</v>
      </c>
      <c r="G12087" s="95" t="s">
        <v>345</v>
      </c>
    </row>
    <row r="12088" spans="1:7">
      <c r="A12088" s="95" t="s">
        <v>2908</v>
      </c>
      <c r="D12088" s="95" t="s">
        <v>393</v>
      </c>
      <c r="E12088" s="96">
        <v>108000</v>
      </c>
      <c r="G12088" s="96">
        <v>10792184</v>
      </c>
    </row>
    <row r="12089" spans="1:7">
      <c r="A12089" s="95" t="s">
        <v>2926</v>
      </c>
      <c r="D12089" s="95" t="s">
        <v>415</v>
      </c>
      <c r="E12089" s="96">
        <v>51000</v>
      </c>
      <c r="G12089" s="95" t="s">
        <v>345</v>
      </c>
    </row>
    <row r="12090" spans="1:7">
      <c r="A12090" s="95" t="s">
        <v>2927</v>
      </c>
      <c r="D12090" s="95" t="s">
        <v>9315</v>
      </c>
      <c r="E12090" s="96">
        <v>81000</v>
      </c>
      <c r="G12090" s="96">
        <v>10924184</v>
      </c>
    </row>
    <row r="12091" spans="1:7">
      <c r="A12091" s="95" t="s">
        <v>2928</v>
      </c>
      <c r="D12091" s="95" t="s">
        <v>400</v>
      </c>
      <c r="E12091" s="96">
        <v>30000</v>
      </c>
      <c r="G12091" s="96">
        <v>10954184</v>
      </c>
    </row>
    <row r="12092" spans="1:7">
      <c r="A12092" s="95" t="s">
        <v>2933</v>
      </c>
      <c r="D12092" s="95" t="s">
        <v>9315</v>
      </c>
      <c r="E12092" s="96">
        <v>50000</v>
      </c>
      <c r="G12092" s="95" t="s">
        <v>345</v>
      </c>
    </row>
    <row r="12093" spans="1:7">
      <c r="A12093" s="95" t="s">
        <v>2933</v>
      </c>
      <c r="D12093" s="95" t="s">
        <v>9315</v>
      </c>
      <c r="E12093" s="96">
        <v>85000</v>
      </c>
      <c r="G12093" s="95" t="s">
        <v>345</v>
      </c>
    </row>
    <row r="12094" spans="1:7">
      <c r="A12094" s="95" t="s">
        <v>2933</v>
      </c>
      <c r="D12094" s="95" t="s">
        <v>9315</v>
      </c>
      <c r="E12094" s="96">
        <v>54000</v>
      </c>
      <c r="G12094" s="96">
        <v>11143184</v>
      </c>
    </row>
    <row r="12095" spans="1:7">
      <c r="A12095" s="95" t="s">
        <v>2939</v>
      </c>
      <c r="D12095" s="95" t="s">
        <v>415</v>
      </c>
      <c r="E12095" s="96">
        <v>1100</v>
      </c>
      <c r="G12095" s="96">
        <v>11144284</v>
      </c>
    </row>
    <row r="12096" spans="1:7">
      <c r="A12096" s="95" t="s">
        <v>2953</v>
      </c>
      <c r="D12096" s="95" t="s">
        <v>9315</v>
      </c>
      <c r="E12096" s="96">
        <v>71000</v>
      </c>
      <c r="G12096" s="95" t="s">
        <v>345</v>
      </c>
    </row>
    <row r="12097" spans="1:7">
      <c r="A12097" s="95" t="s">
        <v>2954</v>
      </c>
      <c r="D12097" s="95" t="s">
        <v>415</v>
      </c>
      <c r="E12097" s="96">
        <v>15100</v>
      </c>
      <c r="G12097" s="95" t="s">
        <v>345</v>
      </c>
    </row>
    <row r="12098" spans="1:7">
      <c r="A12098" s="95" t="s">
        <v>2954</v>
      </c>
      <c r="D12098" s="95" t="s">
        <v>479</v>
      </c>
      <c r="E12098" s="96">
        <v>73800</v>
      </c>
      <c r="G12098" s="95" t="s">
        <v>345</v>
      </c>
    </row>
    <row r="12099" spans="1:7">
      <c r="A12099" s="95" t="s">
        <v>2955</v>
      </c>
      <c r="D12099" s="95" t="s">
        <v>479</v>
      </c>
      <c r="E12099" s="96">
        <v>4100</v>
      </c>
      <c r="G12099" s="95" t="s">
        <v>345</v>
      </c>
    </row>
    <row r="12100" spans="1:7">
      <c r="A12100" s="95" t="s">
        <v>2955</v>
      </c>
      <c r="D12100" s="95" t="s">
        <v>393</v>
      </c>
      <c r="E12100" s="96">
        <v>103700</v>
      </c>
      <c r="G12100" s="95" t="s">
        <v>345</v>
      </c>
    </row>
    <row r="12101" spans="1:7">
      <c r="A12101" s="95" t="s">
        <v>2955</v>
      </c>
      <c r="D12101" s="95" t="s">
        <v>415</v>
      </c>
      <c r="E12101" s="96">
        <v>128420</v>
      </c>
      <c r="G12101" s="95" t="s">
        <v>345</v>
      </c>
    </row>
    <row r="12102" spans="1:7">
      <c r="A12102" s="95" t="s">
        <v>2955</v>
      </c>
      <c r="D12102" s="95" t="s">
        <v>415</v>
      </c>
      <c r="E12102" s="96">
        <v>59910</v>
      </c>
      <c r="G12102" s="95" t="s">
        <v>345</v>
      </c>
    </row>
    <row r="12103" spans="1:7">
      <c r="A12103" s="95" t="s">
        <v>2955</v>
      </c>
      <c r="D12103" s="95" t="s">
        <v>400</v>
      </c>
      <c r="E12103" s="96">
        <v>57800</v>
      </c>
      <c r="G12103" s="96">
        <v>11658114</v>
      </c>
    </row>
    <row r="12104" spans="1:7">
      <c r="A12104" s="95" t="s">
        <v>396</v>
      </c>
      <c r="D12104" s="95" t="s">
        <v>345</v>
      </c>
      <c r="E12104" s="96">
        <v>3732021</v>
      </c>
      <c r="G12104" s="95" t="s">
        <v>345</v>
      </c>
    </row>
    <row r="12105" spans="1:7">
      <c r="A12105" s="95" t="s">
        <v>397</v>
      </c>
      <c r="D12105" s="95" t="s">
        <v>345</v>
      </c>
      <c r="E12105" s="96">
        <v>11658114</v>
      </c>
      <c r="G12105" s="96">
        <v>11658114</v>
      </c>
    </row>
    <row r="12106" spans="1:7">
      <c r="A12106" s="95" t="s">
        <v>398</v>
      </c>
    </row>
    <row r="12108" spans="1:7">
      <c r="A12108" s="95" t="s">
        <v>9172</v>
      </c>
    </row>
    <row r="12109" spans="1:7">
      <c r="A12109" s="95" t="s">
        <v>338</v>
      </c>
      <c r="D12109" s="95" t="s">
        <v>341</v>
      </c>
      <c r="E12109" s="95" t="s">
        <v>342</v>
      </c>
      <c r="F12109" s="95" t="s">
        <v>343</v>
      </c>
      <c r="G12109" s="95" t="s">
        <v>344</v>
      </c>
    </row>
    <row r="12110" spans="1:7">
      <c r="A12110" s="95" t="s">
        <v>2285</v>
      </c>
      <c r="D12110" s="95" t="s">
        <v>9315</v>
      </c>
      <c r="E12110" s="96">
        <v>32000</v>
      </c>
      <c r="G12110" s="96">
        <v>32000</v>
      </c>
    </row>
    <row r="12111" spans="1:7">
      <c r="A12111" s="95" t="s">
        <v>1985</v>
      </c>
      <c r="D12111" s="95" t="s">
        <v>415</v>
      </c>
      <c r="E12111" s="96">
        <v>102253</v>
      </c>
      <c r="G12111" s="95" t="s">
        <v>345</v>
      </c>
    </row>
    <row r="12112" spans="1:7">
      <c r="A12112" s="95" t="s">
        <v>1985</v>
      </c>
      <c r="D12112" s="95" t="s">
        <v>415</v>
      </c>
      <c r="E12112" s="96">
        <v>18342</v>
      </c>
      <c r="G12112" s="95" t="s">
        <v>345</v>
      </c>
    </row>
    <row r="12113" spans="1:7">
      <c r="A12113" s="95" t="s">
        <v>1985</v>
      </c>
      <c r="D12113" s="95" t="s">
        <v>415</v>
      </c>
      <c r="E12113" s="96">
        <v>56107</v>
      </c>
      <c r="G12113" s="95" t="s">
        <v>345</v>
      </c>
    </row>
    <row r="12114" spans="1:7">
      <c r="A12114" s="95" t="s">
        <v>1985</v>
      </c>
      <c r="D12114" s="95" t="s">
        <v>9315</v>
      </c>
      <c r="E12114" s="96">
        <v>269142</v>
      </c>
      <c r="G12114" s="95" t="s">
        <v>345</v>
      </c>
    </row>
    <row r="12115" spans="1:7">
      <c r="A12115" s="95" t="s">
        <v>1985</v>
      </c>
      <c r="D12115" s="95" t="s">
        <v>415</v>
      </c>
      <c r="E12115" s="96">
        <v>3780</v>
      </c>
      <c r="G12115" s="95" t="s">
        <v>345</v>
      </c>
    </row>
    <row r="12116" spans="1:7">
      <c r="A12116" s="95" t="s">
        <v>1985</v>
      </c>
      <c r="D12116" s="95" t="s">
        <v>415</v>
      </c>
      <c r="E12116" s="95">
        <v>670</v>
      </c>
      <c r="G12116" s="95" t="s">
        <v>345</v>
      </c>
    </row>
    <row r="12117" spans="1:7">
      <c r="A12117" s="95" t="s">
        <v>1985</v>
      </c>
      <c r="D12117" s="95" t="s">
        <v>415</v>
      </c>
      <c r="E12117" s="96">
        <v>2070</v>
      </c>
      <c r="G12117" s="95" t="s">
        <v>345</v>
      </c>
    </row>
    <row r="12118" spans="1:7">
      <c r="A12118" s="95" t="s">
        <v>1985</v>
      </c>
      <c r="D12118" s="95" t="s">
        <v>9315</v>
      </c>
      <c r="E12118" s="96">
        <v>9950</v>
      </c>
      <c r="G12118" s="96">
        <v>494314</v>
      </c>
    </row>
    <row r="12119" spans="1:7">
      <c r="A12119" s="95" t="s">
        <v>561</v>
      </c>
      <c r="D12119" s="95" t="s">
        <v>479</v>
      </c>
      <c r="E12119" s="96">
        <v>27160</v>
      </c>
      <c r="G12119" s="96">
        <v>521474</v>
      </c>
    </row>
    <row r="12120" spans="1:7">
      <c r="A12120" s="95" t="s">
        <v>361</v>
      </c>
      <c r="D12120" s="95" t="s">
        <v>345</v>
      </c>
      <c r="E12120" s="96">
        <v>521474</v>
      </c>
      <c r="G12120" s="95" t="s">
        <v>345</v>
      </c>
    </row>
    <row r="12121" spans="1:7">
      <c r="A12121" s="95" t="s">
        <v>569</v>
      </c>
      <c r="D12121" s="95" t="s">
        <v>9315</v>
      </c>
      <c r="E12121" s="96">
        <v>11900</v>
      </c>
      <c r="G12121" s="95" t="s">
        <v>345</v>
      </c>
    </row>
    <row r="12122" spans="1:7">
      <c r="A12122" s="95" t="s">
        <v>570</v>
      </c>
      <c r="D12122" s="95" t="s">
        <v>415</v>
      </c>
      <c r="E12122" s="96">
        <v>22220</v>
      </c>
      <c r="G12122" s="96">
        <v>555594</v>
      </c>
    </row>
    <row r="12123" spans="1:7">
      <c r="A12123" s="95" t="s">
        <v>2650</v>
      </c>
      <c r="D12123" s="95" t="s">
        <v>9315</v>
      </c>
      <c r="E12123" s="96">
        <v>34000</v>
      </c>
      <c r="G12123" s="96">
        <v>589594</v>
      </c>
    </row>
    <row r="12124" spans="1:7">
      <c r="A12124" s="95" t="s">
        <v>735</v>
      </c>
      <c r="D12124" s="95" t="s">
        <v>479</v>
      </c>
      <c r="E12124" s="96">
        <v>23270</v>
      </c>
      <c r="G12124" s="96">
        <v>612864</v>
      </c>
    </row>
    <row r="12125" spans="1:7">
      <c r="A12125" s="95" t="s">
        <v>2034</v>
      </c>
      <c r="D12125" s="95" t="s">
        <v>415</v>
      </c>
      <c r="E12125" s="96">
        <v>37707</v>
      </c>
      <c r="G12125" s="95" t="s">
        <v>345</v>
      </c>
    </row>
    <row r="12126" spans="1:7">
      <c r="A12126" s="95" t="s">
        <v>2034</v>
      </c>
      <c r="D12126" s="95" t="s">
        <v>415</v>
      </c>
      <c r="E12126" s="96">
        <v>16037</v>
      </c>
      <c r="G12126" s="95" t="s">
        <v>345</v>
      </c>
    </row>
    <row r="12127" spans="1:7">
      <c r="A12127" s="95" t="s">
        <v>2034</v>
      </c>
      <c r="D12127" s="95" t="s">
        <v>415</v>
      </c>
      <c r="E12127" s="96">
        <v>186954</v>
      </c>
      <c r="G12127" s="95" t="s">
        <v>345</v>
      </c>
    </row>
    <row r="12128" spans="1:7">
      <c r="A12128" s="95" t="s">
        <v>2034</v>
      </c>
      <c r="D12128" s="95" t="s">
        <v>9315</v>
      </c>
      <c r="E12128" s="96">
        <v>270242</v>
      </c>
      <c r="G12128" s="95" t="s">
        <v>345</v>
      </c>
    </row>
    <row r="12129" spans="1:7">
      <c r="A12129" s="95" t="s">
        <v>2034</v>
      </c>
      <c r="D12129" s="95" t="s">
        <v>415</v>
      </c>
      <c r="E12129" s="96">
        <v>8872</v>
      </c>
      <c r="G12129" s="95" t="s">
        <v>345</v>
      </c>
    </row>
    <row r="12130" spans="1:7">
      <c r="A12130" s="95" t="s">
        <v>2034</v>
      </c>
      <c r="D12130" s="95" t="s">
        <v>9315</v>
      </c>
      <c r="E12130" s="96">
        <v>9984</v>
      </c>
      <c r="G12130" s="96">
        <v>1142660</v>
      </c>
    </row>
    <row r="12131" spans="1:7">
      <c r="A12131" s="95" t="s">
        <v>376</v>
      </c>
      <c r="D12131" s="95" t="s">
        <v>345</v>
      </c>
      <c r="E12131" s="96">
        <v>621186</v>
      </c>
      <c r="G12131" s="95" t="s">
        <v>345</v>
      </c>
    </row>
    <row r="12132" spans="1:7">
      <c r="A12132" s="95" t="s">
        <v>744</v>
      </c>
      <c r="D12132" s="95" t="s">
        <v>415</v>
      </c>
      <c r="E12132" s="96">
        <v>142660</v>
      </c>
      <c r="G12132" s="95" t="s">
        <v>345</v>
      </c>
    </row>
    <row r="12133" spans="1:7">
      <c r="A12133" s="95" t="s">
        <v>744</v>
      </c>
      <c r="D12133" s="95" t="s">
        <v>9315</v>
      </c>
      <c r="E12133" s="96">
        <v>22220</v>
      </c>
      <c r="G12133" s="96">
        <v>1307540</v>
      </c>
    </row>
    <row r="12134" spans="1:7">
      <c r="A12134" s="95" t="s">
        <v>907</v>
      </c>
      <c r="D12134" s="95" t="s">
        <v>562</v>
      </c>
      <c r="E12134" s="95">
        <v>810</v>
      </c>
      <c r="G12134" s="95" t="s">
        <v>345</v>
      </c>
    </row>
    <row r="12135" spans="1:7">
      <c r="A12135" s="95" t="s">
        <v>907</v>
      </c>
      <c r="D12135" s="95" t="s">
        <v>479</v>
      </c>
      <c r="E12135" s="96">
        <v>2420</v>
      </c>
      <c r="G12135" s="95" t="s">
        <v>345</v>
      </c>
    </row>
    <row r="12136" spans="1:7">
      <c r="A12136" s="95" t="s">
        <v>907</v>
      </c>
      <c r="D12136" s="95" t="s">
        <v>9315</v>
      </c>
      <c r="E12136" s="96">
        <v>17890</v>
      </c>
      <c r="G12136" s="95" t="s">
        <v>345</v>
      </c>
    </row>
    <row r="12137" spans="1:7">
      <c r="A12137" s="95" t="s">
        <v>2090</v>
      </c>
      <c r="D12137" s="95" t="s">
        <v>415</v>
      </c>
      <c r="E12137" s="96">
        <v>47686</v>
      </c>
      <c r="G12137" s="95" t="s">
        <v>345</v>
      </c>
    </row>
    <row r="12138" spans="1:7">
      <c r="A12138" s="95" t="s">
        <v>2090</v>
      </c>
      <c r="D12138" s="95" t="s">
        <v>415</v>
      </c>
      <c r="E12138" s="96">
        <v>11984</v>
      </c>
      <c r="G12138" s="95" t="s">
        <v>345</v>
      </c>
    </row>
    <row r="12139" spans="1:7">
      <c r="A12139" s="95" t="s">
        <v>2090</v>
      </c>
      <c r="D12139" s="95" t="s">
        <v>415</v>
      </c>
      <c r="E12139" s="96">
        <v>17214</v>
      </c>
      <c r="G12139" s="95" t="s">
        <v>345</v>
      </c>
    </row>
    <row r="12140" spans="1:7">
      <c r="A12140" s="95" t="s">
        <v>2090</v>
      </c>
      <c r="D12140" s="95" t="s">
        <v>9315</v>
      </c>
      <c r="E12140" s="96">
        <v>239510</v>
      </c>
      <c r="G12140" s="95" t="s">
        <v>345</v>
      </c>
    </row>
    <row r="12141" spans="1:7">
      <c r="A12141" s="95" t="s">
        <v>2090</v>
      </c>
      <c r="D12141" s="95" t="s">
        <v>415</v>
      </c>
      <c r="E12141" s="96">
        <v>2818</v>
      </c>
      <c r="G12141" s="95" t="s">
        <v>345</v>
      </c>
    </row>
    <row r="12142" spans="1:7">
      <c r="A12142" s="95" t="s">
        <v>2090</v>
      </c>
      <c r="D12142" s="95" t="s">
        <v>9315</v>
      </c>
      <c r="E12142" s="96">
        <v>8859</v>
      </c>
      <c r="G12142" s="95" t="s">
        <v>345</v>
      </c>
    </row>
    <row r="12143" spans="1:7">
      <c r="A12143" s="95" t="s">
        <v>2102</v>
      </c>
      <c r="D12143" s="95" t="s">
        <v>415</v>
      </c>
      <c r="E12143" s="96">
        <v>32609</v>
      </c>
      <c r="G12143" s="95" t="s">
        <v>345</v>
      </c>
    </row>
    <row r="12144" spans="1:7">
      <c r="A12144" s="95" t="s">
        <v>2102</v>
      </c>
      <c r="D12144" s="95" t="s">
        <v>9315</v>
      </c>
      <c r="E12144" s="96">
        <v>51386</v>
      </c>
      <c r="G12144" s="96">
        <v>1740726</v>
      </c>
    </row>
    <row r="12145" spans="1:7">
      <c r="A12145" s="95" t="s">
        <v>396</v>
      </c>
      <c r="D12145" s="95" t="s">
        <v>345</v>
      </c>
      <c r="E12145" s="96">
        <v>598066</v>
      </c>
      <c r="G12145" s="95" t="s">
        <v>345</v>
      </c>
    </row>
    <row r="12146" spans="1:7">
      <c r="A12146" s="95" t="s">
        <v>397</v>
      </c>
      <c r="D12146" s="95" t="s">
        <v>345</v>
      </c>
      <c r="E12146" s="96">
        <v>1740726</v>
      </c>
      <c r="G12146" s="96">
        <v>1740726</v>
      </c>
    </row>
    <row r="12147" spans="1:7">
      <c r="A12147" s="95" t="s">
        <v>398</v>
      </c>
    </row>
    <row r="12149" spans="1:7">
      <c r="A12149" s="95" t="s">
        <v>9173</v>
      </c>
    </row>
    <row r="12150" spans="1:7">
      <c r="A12150" s="95" t="s">
        <v>338</v>
      </c>
      <c r="D12150" s="95" t="s">
        <v>341</v>
      </c>
      <c r="E12150" s="95" t="s">
        <v>342</v>
      </c>
      <c r="F12150" s="95" t="s">
        <v>343</v>
      </c>
      <c r="G12150" s="95" t="s">
        <v>344</v>
      </c>
    </row>
    <row r="12151" spans="1:7">
      <c r="A12151" s="95" t="s">
        <v>2203</v>
      </c>
      <c r="D12151" s="95" t="s">
        <v>400</v>
      </c>
      <c r="E12151" s="96">
        <v>12551</v>
      </c>
      <c r="G12151" s="95" t="s">
        <v>345</v>
      </c>
    </row>
    <row r="12152" spans="1:7">
      <c r="A12152" s="95" t="s">
        <v>2203</v>
      </c>
      <c r="D12152" s="95" t="s">
        <v>400</v>
      </c>
      <c r="E12152" s="96">
        <v>6600</v>
      </c>
      <c r="G12152" s="95" t="s">
        <v>345</v>
      </c>
    </row>
    <row r="12153" spans="1:7">
      <c r="A12153" s="95" t="s">
        <v>2203</v>
      </c>
      <c r="D12153" s="95" t="s">
        <v>349</v>
      </c>
      <c r="E12153" s="96">
        <v>6600</v>
      </c>
      <c r="G12153" s="95" t="s">
        <v>345</v>
      </c>
    </row>
    <row r="12154" spans="1:7">
      <c r="A12154" s="95" t="s">
        <v>2204</v>
      </c>
      <c r="D12154" s="95" t="s">
        <v>479</v>
      </c>
      <c r="E12154" s="96">
        <v>100000</v>
      </c>
      <c r="G12154" s="96">
        <v>125751</v>
      </c>
    </row>
    <row r="12155" spans="1:7">
      <c r="A12155" s="95" t="s">
        <v>2209</v>
      </c>
      <c r="D12155" s="95" t="s">
        <v>400</v>
      </c>
      <c r="E12155" s="96">
        <v>974507</v>
      </c>
      <c r="G12155" s="96">
        <v>1100258</v>
      </c>
    </row>
    <row r="12156" spans="1:7">
      <c r="A12156" s="95" t="s">
        <v>405</v>
      </c>
      <c r="D12156" s="95" t="s">
        <v>349</v>
      </c>
      <c r="E12156" s="95">
        <v>400</v>
      </c>
      <c r="G12156" s="95" t="s">
        <v>345</v>
      </c>
    </row>
    <row r="12157" spans="1:7">
      <c r="A12157" s="95" t="s">
        <v>405</v>
      </c>
      <c r="D12157" s="95" t="s">
        <v>349</v>
      </c>
      <c r="E12157" s="95">
        <v>400</v>
      </c>
      <c r="G12157" s="95" t="s">
        <v>345</v>
      </c>
    </row>
    <row r="12158" spans="1:7">
      <c r="A12158" s="95" t="s">
        <v>405</v>
      </c>
      <c r="D12158" s="95" t="s">
        <v>349</v>
      </c>
      <c r="E12158" s="96">
        <v>1200</v>
      </c>
      <c r="G12158" s="95" t="s">
        <v>345</v>
      </c>
    </row>
    <row r="12159" spans="1:7">
      <c r="A12159" s="95" t="s">
        <v>405</v>
      </c>
      <c r="D12159" s="95" t="s">
        <v>349</v>
      </c>
      <c r="E12159" s="95">
        <v>400</v>
      </c>
      <c r="G12159" s="95" t="s">
        <v>345</v>
      </c>
    </row>
    <row r="12160" spans="1:7">
      <c r="A12160" s="95" t="s">
        <v>2223</v>
      </c>
      <c r="D12160" s="95" t="s">
        <v>400</v>
      </c>
      <c r="E12160" s="96">
        <v>92400</v>
      </c>
      <c r="G12160" s="95" t="s">
        <v>345</v>
      </c>
    </row>
    <row r="12161" spans="1:7">
      <c r="A12161" s="95" t="s">
        <v>2224</v>
      </c>
      <c r="D12161" s="95" t="s">
        <v>400</v>
      </c>
      <c r="E12161" s="96">
        <v>440000</v>
      </c>
      <c r="G12161" s="95" t="s">
        <v>345</v>
      </c>
    </row>
    <row r="12162" spans="1:7">
      <c r="A12162" s="95" t="s">
        <v>2224</v>
      </c>
      <c r="D12162" s="95" t="s">
        <v>400</v>
      </c>
      <c r="E12162" s="96">
        <v>220120</v>
      </c>
      <c r="G12162" s="95" t="s">
        <v>345</v>
      </c>
    </row>
    <row r="12163" spans="1:7">
      <c r="A12163" s="95" t="s">
        <v>2224</v>
      </c>
      <c r="D12163" s="95" t="s">
        <v>400</v>
      </c>
      <c r="E12163" s="96">
        <v>220120</v>
      </c>
      <c r="G12163" s="95" t="s">
        <v>345</v>
      </c>
    </row>
    <row r="12164" spans="1:7">
      <c r="A12164" s="95" t="s">
        <v>2224</v>
      </c>
      <c r="D12164" s="95" t="s">
        <v>400</v>
      </c>
      <c r="E12164" s="96">
        <v>220000</v>
      </c>
      <c r="G12164" s="95" t="s">
        <v>345</v>
      </c>
    </row>
    <row r="12165" spans="1:7">
      <c r="A12165" s="95" t="s">
        <v>2224</v>
      </c>
      <c r="D12165" s="95" t="s">
        <v>400</v>
      </c>
      <c r="E12165" s="96">
        <v>220120</v>
      </c>
      <c r="G12165" s="95" t="s">
        <v>345</v>
      </c>
    </row>
    <row r="12166" spans="1:7">
      <c r="A12166" s="95" t="s">
        <v>2224</v>
      </c>
      <c r="D12166" s="95" t="s">
        <v>400</v>
      </c>
      <c r="E12166" s="96">
        <v>55000</v>
      </c>
      <c r="G12166" s="95" t="s">
        <v>345</v>
      </c>
    </row>
    <row r="12167" spans="1:7">
      <c r="A12167" s="95" t="s">
        <v>2224</v>
      </c>
      <c r="D12167" s="95" t="s">
        <v>400</v>
      </c>
      <c r="E12167" s="96">
        <v>285000</v>
      </c>
      <c r="G12167" s="95" t="s">
        <v>345</v>
      </c>
    </row>
    <row r="12168" spans="1:7">
      <c r="A12168" s="95" t="s">
        <v>1956</v>
      </c>
      <c r="D12168" s="95" t="s">
        <v>9315</v>
      </c>
      <c r="E12168" s="96">
        <v>50000</v>
      </c>
      <c r="G12168" s="95" t="s">
        <v>345</v>
      </c>
    </row>
    <row r="12169" spans="1:7">
      <c r="A12169" s="95" t="s">
        <v>1956</v>
      </c>
      <c r="D12169" s="95" t="s">
        <v>9315</v>
      </c>
      <c r="E12169" s="96">
        <v>64000</v>
      </c>
      <c r="G12169" s="95" t="s">
        <v>345</v>
      </c>
    </row>
    <row r="12170" spans="1:7">
      <c r="A12170" s="95" t="s">
        <v>1956</v>
      </c>
      <c r="D12170" s="95" t="s">
        <v>479</v>
      </c>
      <c r="E12170" s="96">
        <v>40000</v>
      </c>
      <c r="G12170" s="95" t="s">
        <v>345</v>
      </c>
    </row>
    <row r="12171" spans="1:7">
      <c r="A12171" s="95" t="s">
        <v>1956</v>
      </c>
      <c r="D12171" s="95" t="s">
        <v>400</v>
      </c>
      <c r="E12171" s="96">
        <v>140000</v>
      </c>
      <c r="G12171" s="96">
        <v>3149418</v>
      </c>
    </row>
    <row r="12172" spans="1:7">
      <c r="A12172" s="95" t="s">
        <v>411</v>
      </c>
      <c r="D12172" s="95" t="s">
        <v>349</v>
      </c>
      <c r="E12172" s="96">
        <v>21600</v>
      </c>
      <c r="G12172" s="95" t="s">
        <v>345</v>
      </c>
    </row>
    <row r="12173" spans="1:7">
      <c r="A12173" s="95" t="s">
        <v>414</v>
      </c>
      <c r="D12173" s="95" t="s">
        <v>9315</v>
      </c>
      <c r="E12173" s="96">
        <v>6630</v>
      </c>
      <c r="G12173" s="95" t="s">
        <v>345</v>
      </c>
    </row>
    <row r="12174" spans="1:7">
      <c r="A12174" s="95" t="s">
        <v>414</v>
      </c>
      <c r="D12174" s="95" t="s">
        <v>9315</v>
      </c>
      <c r="E12174" s="96">
        <v>4177</v>
      </c>
      <c r="G12174" s="95" t="s">
        <v>345</v>
      </c>
    </row>
    <row r="12175" spans="1:7">
      <c r="A12175" s="95" t="s">
        <v>414</v>
      </c>
      <c r="D12175" s="95" t="s">
        <v>415</v>
      </c>
      <c r="E12175" s="96">
        <v>13515</v>
      </c>
      <c r="G12175" s="95" t="s">
        <v>345</v>
      </c>
    </row>
    <row r="12176" spans="1:7">
      <c r="A12176" s="95" t="s">
        <v>414</v>
      </c>
      <c r="D12176" s="95" t="s">
        <v>415</v>
      </c>
      <c r="E12176" s="96">
        <v>8000</v>
      </c>
      <c r="G12176" s="95" t="s">
        <v>345</v>
      </c>
    </row>
    <row r="12177" spans="1:7">
      <c r="A12177" s="95" t="s">
        <v>417</v>
      </c>
      <c r="D12177" s="95" t="s">
        <v>415</v>
      </c>
      <c r="E12177" s="96">
        <v>100000</v>
      </c>
      <c r="G12177" s="95" t="s">
        <v>345</v>
      </c>
    </row>
    <row r="12178" spans="1:7">
      <c r="A12178" s="95" t="s">
        <v>348</v>
      </c>
      <c r="D12178" s="95" t="s">
        <v>349</v>
      </c>
      <c r="E12178" s="96">
        <v>8000</v>
      </c>
      <c r="G12178" s="96">
        <v>3311340</v>
      </c>
    </row>
    <row r="12179" spans="1:7">
      <c r="A12179" s="95" t="s">
        <v>2245</v>
      </c>
      <c r="D12179" s="95" t="s">
        <v>400</v>
      </c>
      <c r="E12179" s="96">
        <v>80000</v>
      </c>
      <c r="G12179" s="96">
        <v>3391340</v>
      </c>
    </row>
    <row r="12180" spans="1:7">
      <c r="A12180" s="95" t="s">
        <v>427</v>
      </c>
      <c r="D12180" s="95" t="s">
        <v>415</v>
      </c>
      <c r="E12180" s="96">
        <v>200000</v>
      </c>
      <c r="G12180" s="96">
        <v>3591340</v>
      </c>
    </row>
    <row r="12181" spans="1:7">
      <c r="A12181" s="95" t="s">
        <v>430</v>
      </c>
      <c r="D12181" s="95" t="s">
        <v>400</v>
      </c>
      <c r="E12181" s="96">
        <v>50000</v>
      </c>
      <c r="G12181" s="95" t="s">
        <v>345</v>
      </c>
    </row>
    <row r="12182" spans="1:7">
      <c r="A12182" s="95" t="s">
        <v>431</v>
      </c>
      <c r="D12182" s="95" t="s">
        <v>415</v>
      </c>
      <c r="E12182" s="96">
        <v>7906</v>
      </c>
      <c r="G12182" s="95" t="s">
        <v>345</v>
      </c>
    </row>
    <row r="12183" spans="1:7">
      <c r="A12183" s="95" t="s">
        <v>433</v>
      </c>
      <c r="D12183" s="95" t="s">
        <v>415</v>
      </c>
      <c r="E12183" s="96">
        <v>100000</v>
      </c>
      <c r="G12183" s="96">
        <v>3749246</v>
      </c>
    </row>
    <row r="12184" spans="1:7">
      <c r="A12184" s="95" t="s">
        <v>443</v>
      </c>
      <c r="D12184" s="95" t="s">
        <v>349</v>
      </c>
      <c r="E12184" s="96">
        <v>1800</v>
      </c>
      <c r="G12184" s="95" t="s">
        <v>345</v>
      </c>
    </row>
    <row r="12185" spans="1:7">
      <c r="A12185" s="95" t="s">
        <v>443</v>
      </c>
      <c r="D12185" s="95" t="s">
        <v>349</v>
      </c>
      <c r="E12185" s="96">
        <v>6300</v>
      </c>
      <c r="G12185" s="95" t="s">
        <v>345</v>
      </c>
    </row>
    <row r="12186" spans="1:7">
      <c r="A12186" s="95" t="s">
        <v>445</v>
      </c>
      <c r="D12186" s="95" t="s">
        <v>415</v>
      </c>
      <c r="E12186" s="96">
        <v>100000</v>
      </c>
      <c r="G12186" s="95" t="s">
        <v>345</v>
      </c>
    </row>
    <row r="12187" spans="1:7">
      <c r="A12187" s="95" t="s">
        <v>446</v>
      </c>
      <c r="D12187" s="95" t="s">
        <v>415</v>
      </c>
      <c r="E12187" s="96">
        <v>451000</v>
      </c>
      <c r="G12187" s="95" t="s">
        <v>345</v>
      </c>
    </row>
    <row r="12188" spans="1:7">
      <c r="A12188" s="95" t="s">
        <v>447</v>
      </c>
      <c r="D12188" s="95" t="s">
        <v>415</v>
      </c>
      <c r="E12188" s="96">
        <v>156000</v>
      </c>
      <c r="G12188" s="95" t="s">
        <v>345</v>
      </c>
    </row>
    <row r="12189" spans="1:7">
      <c r="A12189" s="95" t="s">
        <v>451</v>
      </c>
      <c r="D12189" s="95" t="s">
        <v>415</v>
      </c>
      <c r="E12189" s="95">
        <v>500</v>
      </c>
      <c r="G12189" s="95" t="s">
        <v>345</v>
      </c>
    </row>
    <row r="12190" spans="1:7">
      <c r="A12190" s="95" t="s">
        <v>451</v>
      </c>
      <c r="D12190" s="95" t="s">
        <v>415</v>
      </c>
      <c r="E12190" s="95">
        <v>500</v>
      </c>
      <c r="G12190" s="96">
        <v>4465346</v>
      </c>
    </row>
    <row r="12191" spans="1:7">
      <c r="A12191" s="95" t="s">
        <v>460</v>
      </c>
      <c r="D12191" s="95" t="s">
        <v>415</v>
      </c>
      <c r="E12191" s="96">
        <v>4096</v>
      </c>
      <c r="G12191" s="95" t="s">
        <v>345</v>
      </c>
    </row>
    <row r="12192" spans="1:7">
      <c r="A12192" s="95" t="s">
        <v>460</v>
      </c>
      <c r="D12192" s="95" t="s">
        <v>415</v>
      </c>
      <c r="E12192" s="96">
        <v>32052</v>
      </c>
      <c r="G12192" s="95" t="s">
        <v>345</v>
      </c>
    </row>
    <row r="12193" spans="1:7">
      <c r="A12193" s="95" t="s">
        <v>460</v>
      </c>
      <c r="D12193" s="95" t="s">
        <v>415</v>
      </c>
      <c r="E12193" s="96">
        <v>9600</v>
      </c>
      <c r="G12193" s="95" t="s">
        <v>345</v>
      </c>
    </row>
    <row r="12194" spans="1:7">
      <c r="A12194" s="95" t="s">
        <v>460</v>
      </c>
      <c r="D12194" s="95" t="s">
        <v>415</v>
      </c>
      <c r="E12194" s="96">
        <v>7800</v>
      </c>
      <c r="G12194" s="95" t="s">
        <v>345</v>
      </c>
    </row>
    <row r="12195" spans="1:7">
      <c r="A12195" s="95" t="s">
        <v>464</v>
      </c>
      <c r="D12195" s="95" t="s">
        <v>415</v>
      </c>
      <c r="E12195" s="96">
        <v>100000</v>
      </c>
      <c r="G12195" s="96">
        <v>4618894</v>
      </c>
    </row>
    <row r="12196" spans="1:7">
      <c r="A12196" s="95" t="s">
        <v>471</v>
      </c>
      <c r="D12196" s="95" t="s">
        <v>9315</v>
      </c>
      <c r="E12196" s="96">
        <v>96620</v>
      </c>
      <c r="G12196" s="95" t="s">
        <v>345</v>
      </c>
    </row>
    <row r="12197" spans="1:7">
      <c r="A12197" s="95" t="s">
        <v>471</v>
      </c>
      <c r="D12197" s="95" t="s">
        <v>415</v>
      </c>
      <c r="E12197" s="96">
        <v>3370</v>
      </c>
      <c r="G12197" s="95" t="s">
        <v>345</v>
      </c>
    </row>
    <row r="12198" spans="1:7">
      <c r="A12198" s="95" t="s">
        <v>471</v>
      </c>
      <c r="D12198" s="95" t="s">
        <v>415</v>
      </c>
      <c r="E12198" s="96">
        <v>6856</v>
      </c>
      <c r="G12198" s="95" t="s">
        <v>345</v>
      </c>
    </row>
    <row r="12199" spans="1:7">
      <c r="A12199" s="95" t="s">
        <v>471</v>
      </c>
      <c r="D12199" s="95" t="s">
        <v>415</v>
      </c>
      <c r="E12199" s="96">
        <v>4247</v>
      </c>
      <c r="G12199" s="95" t="s">
        <v>345</v>
      </c>
    </row>
    <row r="12200" spans="1:7">
      <c r="A12200" s="95" t="s">
        <v>2329</v>
      </c>
      <c r="D12200" s="95" t="s">
        <v>400</v>
      </c>
      <c r="E12200" s="96">
        <v>1000</v>
      </c>
      <c r="G12200" s="96">
        <v>4730987</v>
      </c>
    </row>
    <row r="12201" spans="1:7">
      <c r="A12201" s="95" t="s">
        <v>478</v>
      </c>
      <c r="D12201" s="95" t="s">
        <v>479</v>
      </c>
      <c r="E12201" s="96">
        <v>1000</v>
      </c>
      <c r="G12201" s="95" t="s">
        <v>345</v>
      </c>
    </row>
    <row r="12202" spans="1:7">
      <c r="A12202" s="95" t="s">
        <v>478</v>
      </c>
      <c r="D12202" s="95" t="s">
        <v>479</v>
      </c>
      <c r="E12202" s="96">
        <v>3000</v>
      </c>
      <c r="G12202" s="95" t="s">
        <v>345</v>
      </c>
    </row>
    <row r="12203" spans="1:7">
      <c r="A12203" s="95" t="s">
        <v>480</v>
      </c>
      <c r="D12203" s="95" t="s">
        <v>415</v>
      </c>
      <c r="E12203" s="96">
        <v>3640</v>
      </c>
      <c r="G12203" s="95" t="s">
        <v>345</v>
      </c>
    </row>
    <row r="12204" spans="1:7">
      <c r="A12204" s="95" t="s">
        <v>480</v>
      </c>
      <c r="D12204" s="95" t="s">
        <v>415</v>
      </c>
      <c r="E12204" s="96">
        <v>2351</v>
      </c>
      <c r="G12204" s="95" t="s">
        <v>345</v>
      </c>
    </row>
    <row r="12205" spans="1:7">
      <c r="A12205" s="95" t="s">
        <v>480</v>
      </c>
      <c r="D12205" s="95" t="s">
        <v>415</v>
      </c>
      <c r="E12205" s="96">
        <v>5710</v>
      </c>
      <c r="G12205" s="96">
        <v>4746688</v>
      </c>
    </row>
    <row r="12206" spans="1:7">
      <c r="A12206" s="95" t="s">
        <v>486</v>
      </c>
      <c r="D12206" s="95" t="s">
        <v>415</v>
      </c>
      <c r="E12206" s="96">
        <v>5850</v>
      </c>
      <c r="G12206" s="95" t="s">
        <v>345</v>
      </c>
    </row>
    <row r="12207" spans="1:7">
      <c r="A12207" s="95" t="s">
        <v>1970</v>
      </c>
      <c r="D12207" s="95" t="s">
        <v>349</v>
      </c>
      <c r="E12207" s="96">
        <v>80000</v>
      </c>
      <c r="G12207" s="95" t="s">
        <v>345</v>
      </c>
    </row>
    <row r="12208" spans="1:7">
      <c r="A12208" s="95" t="s">
        <v>1970</v>
      </c>
      <c r="D12208" s="95" t="s">
        <v>415</v>
      </c>
      <c r="E12208" s="96">
        <v>100000</v>
      </c>
      <c r="G12208" s="95" t="s">
        <v>345</v>
      </c>
    </row>
    <row r="12209" spans="1:7">
      <c r="A12209" s="95" t="s">
        <v>1970</v>
      </c>
      <c r="D12209" s="95" t="s">
        <v>349</v>
      </c>
      <c r="E12209" s="96">
        <v>4900</v>
      </c>
      <c r="G12209" s="95" t="s">
        <v>345</v>
      </c>
    </row>
    <row r="12210" spans="1:7">
      <c r="A12210" s="95" t="s">
        <v>1970</v>
      </c>
      <c r="D12210" s="95" t="s">
        <v>349</v>
      </c>
      <c r="E12210" s="96">
        <v>900000</v>
      </c>
      <c r="G12210" s="95" t="s">
        <v>345</v>
      </c>
    </row>
    <row r="12211" spans="1:7">
      <c r="A12211" s="95" t="s">
        <v>1970</v>
      </c>
      <c r="D12211" s="95" t="s">
        <v>349</v>
      </c>
      <c r="E12211" s="96">
        <v>55000</v>
      </c>
      <c r="G12211" s="95" t="s">
        <v>345</v>
      </c>
    </row>
    <row r="12212" spans="1:7">
      <c r="A12212" s="95" t="s">
        <v>2357</v>
      </c>
      <c r="D12212" s="95" t="s">
        <v>415</v>
      </c>
      <c r="E12212" s="96">
        <v>100000</v>
      </c>
      <c r="G12212" s="95" t="s">
        <v>345</v>
      </c>
    </row>
    <row r="12213" spans="1:7">
      <c r="A12213" s="95" t="s">
        <v>353</v>
      </c>
      <c r="D12213" s="95" t="s">
        <v>349</v>
      </c>
      <c r="E12213" s="96">
        <v>1800</v>
      </c>
      <c r="G12213" s="96">
        <v>5994238</v>
      </c>
    </row>
    <row r="12214" spans="1:7">
      <c r="A12214" s="95" t="s">
        <v>496</v>
      </c>
      <c r="D12214" s="95" t="s">
        <v>415</v>
      </c>
      <c r="E12214" s="96">
        <v>200000</v>
      </c>
      <c r="G12214" s="95" t="s">
        <v>345</v>
      </c>
    </row>
    <row r="12215" spans="1:7">
      <c r="A12215" s="95" t="s">
        <v>499</v>
      </c>
      <c r="D12215" s="95" t="s">
        <v>415</v>
      </c>
      <c r="E12215" s="96">
        <v>2317</v>
      </c>
      <c r="G12215" s="95" t="s">
        <v>345</v>
      </c>
    </row>
    <row r="12216" spans="1:7">
      <c r="A12216" s="95" t="s">
        <v>499</v>
      </c>
      <c r="D12216" s="95" t="s">
        <v>415</v>
      </c>
      <c r="E12216" s="96">
        <v>3993</v>
      </c>
      <c r="G12216" s="95" t="s">
        <v>345</v>
      </c>
    </row>
    <row r="12217" spans="1:7">
      <c r="A12217" s="95" t="s">
        <v>1937</v>
      </c>
      <c r="D12217" s="95" t="s">
        <v>400</v>
      </c>
      <c r="E12217" s="96">
        <v>168744</v>
      </c>
      <c r="G12217" s="96">
        <v>6369292</v>
      </c>
    </row>
    <row r="12218" spans="1:7">
      <c r="A12218" s="95" t="s">
        <v>504</v>
      </c>
      <c r="D12218" s="95" t="s">
        <v>9315</v>
      </c>
      <c r="E12218" s="96">
        <v>55620</v>
      </c>
      <c r="G12218" s="95" t="s">
        <v>345</v>
      </c>
    </row>
    <row r="12219" spans="1:7">
      <c r="A12219" s="95" t="s">
        <v>504</v>
      </c>
      <c r="D12219" s="95" t="s">
        <v>415</v>
      </c>
      <c r="E12219" s="96">
        <v>16364</v>
      </c>
      <c r="G12219" s="95" t="s">
        <v>345</v>
      </c>
    </row>
    <row r="12220" spans="1:7">
      <c r="A12220" s="95" t="s">
        <v>504</v>
      </c>
      <c r="D12220" s="95" t="s">
        <v>415</v>
      </c>
      <c r="E12220" s="96">
        <v>5049</v>
      </c>
      <c r="G12220" s="95" t="s">
        <v>345</v>
      </c>
    </row>
    <row r="12221" spans="1:7">
      <c r="A12221" s="95" t="s">
        <v>504</v>
      </c>
      <c r="D12221" s="95" t="s">
        <v>415</v>
      </c>
      <c r="E12221" s="96">
        <v>8532</v>
      </c>
      <c r="G12221" s="96">
        <v>6454857</v>
      </c>
    </row>
    <row r="12222" spans="1:7">
      <c r="A12222" s="95" t="s">
        <v>511</v>
      </c>
      <c r="D12222" s="95" t="s">
        <v>9315</v>
      </c>
      <c r="E12222" s="96">
        <v>7009</v>
      </c>
      <c r="G12222" s="96">
        <v>6461866</v>
      </c>
    </row>
    <row r="12223" spans="1:7">
      <c r="A12223" s="95" t="s">
        <v>518</v>
      </c>
      <c r="D12223" s="95" t="s">
        <v>415</v>
      </c>
      <c r="E12223" s="96">
        <v>1492</v>
      </c>
      <c r="G12223" s="96">
        <v>6463358</v>
      </c>
    </row>
    <row r="12224" spans="1:7">
      <c r="A12224" s="95" t="s">
        <v>2464</v>
      </c>
      <c r="D12224" s="95" t="s">
        <v>400</v>
      </c>
      <c r="E12224" s="96">
        <v>5500</v>
      </c>
      <c r="G12224" s="96">
        <v>6468858</v>
      </c>
    </row>
    <row r="12225" spans="1:7">
      <c r="A12225" s="95" t="s">
        <v>533</v>
      </c>
      <c r="D12225" s="95" t="s">
        <v>415</v>
      </c>
      <c r="E12225" s="96">
        <v>20660</v>
      </c>
      <c r="G12225" s="95" t="s">
        <v>345</v>
      </c>
    </row>
    <row r="12226" spans="1:7">
      <c r="A12226" s="95" t="s">
        <v>1182</v>
      </c>
      <c r="D12226" s="95" t="s">
        <v>415</v>
      </c>
      <c r="E12226" s="96">
        <v>200000</v>
      </c>
      <c r="G12226" s="95" t="s">
        <v>345</v>
      </c>
    </row>
    <row r="12227" spans="1:7">
      <c r="A12227" s="95" t="s">
        <v>2480</v>
      </c>
      <c r="D12227" s="95" t="s">
        <v>400</v>
      </c>
      <c r="E12227" s="96">
        <v>78000</v>
      </c>
      <c r="G12227" s="96">
        <v>6767518</v>
      </c>
    </row>
    <row r="12228" spans="1:7">
      <c r="A12228" s="95" t="s">
        <v>543</v>
      </c>
      <c r="D12228" s="95" t="s">
        <v>415</v>
      </c>
      <c r="E12228" s="96">
        <v>3107</v>
      </c>
      <c r="G12228" s="95" t="s">
        <v>345</v>
      </c>
    </row>
    <row r="12229" spans="1:7">
      <c r="A12229" s="95" t="s">
        <v>543</v>
      </c>
      <c r="D12229" s="95" t="s">
        <v>415</v>
      </c>
      <c r="E12229" s="96">
        <v>5365</v>
      </c>
      <c r="G12229" s="95" t="s">
        <v>345</v>
      </c>
    </row>
    <row r="12230" spans="1:7">
      <c r="A12230" s="95" t="s">
        <v>543</v>
      </c>
      <c r="D12230" s="95" t="s">
        <v>415</v>
      </c>
      <c r="E12230" s="96">
        <v>19200</v>
      </c>
      <c r="G12230" s="95" t="s">
        <v>345</v>
      </c>
    </row>
    <row r="12231" spans="1:7">
      <c r="A12231" s="95" t="s">
        <v>543</v>
      </c>
      <c r="D12231" s="95" t="s">
        <v>415</v>
      </c>
      <c r="E12231" s="96">
        <v>8000</v>
      </c>
      <c r="G12231" s="95" t="s">
        <v>345</v>
      </c>
    </row>
    <row r="12232" spans="1:7">
      <c r="A12232" s="95" t="s">
        <v>2502</v>
      </c>
      <c r="D12232" s="95" t="s">
        <v>400</v>
      </c>
      <c r="E12232" s="96">
        <v>1000</v>
      </c>
      <c r="G12232" s="96">
        <v>6804190</v>
      </c>
    </row>
    <row r="12233" spans="1:7">
      <c r="A12233" s="95" t="s">
        <v>546</v>
      </c>
      <c r="D12233" s="95" t="s">
        <v>9315</v>
      </c>
      <c r="E12233" s="96">
        <v>7250</v>
      </c>
      <c r="G12233" s="95" t="s">
        <v>345</v>
      </c>
    </row>
    <row r="12234" spans="1:7">
      <c r="A12234" s="95" t="s">
        <v>546</v>
      </c>
      <c r="D12234" s="95" t="s">
        <v>415</v>
      </c>
      <c r="E12234" s="96">
        <v>9600</v>
      </c>
      <c r="G12234" s="95" t="s">
        <v>345</v>
      </c>
    </row>
    <row r="12235" spans="1:7">
      <c r="A12235" s="95" t="s">
        <v>2520</v>
      </c>
      <c r="D12235" s="95" t="s">
        <v>400</v>
      </c>
      <c r="E12235" s="96">
        <v>1000</v>
      </c>
      <c r="G12235" s="95" t="s">
        <v>345</v>
      </c>
    </row>
    <row r="12236" spans="1:7">
      <c r="A12236" s="95" t="s">
        <v>2520</v>
      </c>
      <c r="D12236" s="95" t="s">
        <v>400</v>
      </c>
      <c r="E12236" s="96">
        <v>1000</v>
      </c>
      <c r="G12236" s="95" t="s">
        <v>345</v>
      </c>
    </row>
    <row r="12237" spans="1:7">
      <c r="A12237" s="95" t="s">
        <v>2520</v>
      </c>
      <c r="D12237" s="95" t="s">
        <v>400</v>
      </c>
      <c r="E12237" s="96">
        <v>1000</v>
      </c>
      <c r="G12237" s="95" t="s">
        <v>345</v>
      </c>
    </row>
    <row r="12238" spans="1:7">
      <c r="A12238" s="95" t="s">
        <v>2520</v>
      </c>
      <c r="D12238" s="95" t="s">
        <v>400</v>
      </c>
      <c r="E12238" s="96">
        <v>1000</v>
      </c>
      <c r="G12238" s="95" t="s">
        <v>345</v>
      </c>
    </row>
    <row r="12239" spans="1:7">
      <c r="A12239" s="95" t="s">
        <v>2520</v>
      </c>
      <c r="D12239" s="95" t="s">
        <v>400</v>
      </c>
      <c r="E12239" s="96">
        <v>1000</v>
      </c>
      <c r="G12239" s="96">
        <v>6826040</v>
      </c>
    </row>
    <row r="12240" spans="1:7">
      <c r="A12240" s="95" t="s">
        <v>555</v>
      </c>
      <c r="D12240" s="95" t="s">
        <v>415</v>
      </c>
      <c r="E12240" s="96">
        <v>16242</v>
      </c>
      <c r="G12240" s="96">
        <v>6842282</v>
      </c>
    </row>
    <row r="12241" spans="1:7">
      <c r="A12241" s="95" t="s">
        <v>561</v>
      </c>
      <c r="D12241" s="95" t="s">
        <v>562</v>
      </c>
      <c r="E12241" s="95">
        <v>500</v>
      </c>
      <c r="G12241" s="95" t="s">
        <v>345</v>
      </c>
    </row>
    <row r="12242" spans="1:7">
      <c r="A12242" s="95" t="s">
        <v>563</v>
      </c>
      <c r="D12242" s="95" t="s">
        <v>415</v>
      </c>
      <c r="E12242" s="96">
        <v>2781</v>
      </c>
      <c r="G12242" s="95" t="s">
        <v>345</v>
      </c>
    </row>
    <row r="12243" spans="1:7">
      <c r="A12243" s="95" t="s">
        <v>563</v>
      </c>
      <c r="D12243" s="95" t="s">
        <v>415</v>
      </c>
      <c r="E12243" s="96">
        <v>19500</v>
      </c>
      <c r="G12243" s="95" t="s">
        <v>345</v>
      </c>
    </row>
    <row r="12244" spans="1:7">
      <c r="A12244" s="95" t="s">
        <v>563</v>
      </c>
      <c r="D12244" s="95" t="s">
        <v>415</v>
      </c>
      <c r="E12244" s="96">
        <v>2880</v>
      </c>
      <c r="G12244" s="95" t="s">
        <v>345</v>
      </c>
    </row>
    <row r="12245" spans="1:7">
      <c r="A12245" s="95" t="s">
        <v>1988</v>
      </c>
      <c r="D12245" s="95" t="s">
        <v>349</v>
      </c>
      <c r="E12245" s="96">
        <v>400000</v>
      </c>
      <c r="G12245" s="95" t="s">
        <v>345</v>
      </c>
    </row>
    <row r="12246" spans="1:7">
      <c r="A12246" s="95" t="s">
        <v>1988</v>
      </c>
      <c r="D12246" s="95" t="s">
        <v>562</v>
      </c>
      <c r="E12246" s="96">
        <v>52005</v>
      </c>
      <c r="G12246" s="95" t="s">
        <v>345</v>
      </c>
    </row>
    <row r="12247" spans="1:7">
      <c r="A12247" s="95" t="s">
        <v>1988</v>
      </c>
      <c r="D12247" s="95" t="s">
        <v>562</v>
      </c>
      <c r="E12247" s="96">
        <v>8693</v>
      </c>
      <c r="G12247" s="95" t="s">
        <v>345</v>
      </c>
    </row>
    <row r="12248" spans="1:7">
      <c r="A12248" s="95" t="s">
        <v>1988</v>
      </c>
      <c r="D12248" s="95" t="s">
        <v>562</v>
      </c>
      <c r="E12248" s="96">
        <v>3148</v>
      </c>
      <c r="G12248" s="96">
        <v>7331789</v>
      </c>
    </row>
    <row r="12249" spans="1:7">
      <c r="A12249" s="95" t="s">
        <v>1994</v>
      </c>
      <c r="D12249" s="95" t="s">
        <v>400</v>
      </c>
      <c r="E12249" s="96">
        <v>128920</v>
      </c>
      <c r="G12249" s="95" t="s">
        <v>345</v>
      </c>
    </row>
    <row r="12250" spans="1:7">
      <c r="A12250" s="95" t="s">
        <v>1994</v>
      </c>
      <c r="D12250" s="95" t="s">
        <v>400</v>
      </c>
      <c r="E12250" s="96">
        <v>91080</v>
      </c>
      <c r="G12250" s="95" t="s">
        <v>345</v>
      </c>
    </row>
    <row r="12251" spans="1:7">
      <c r="A12251" s="95" t="s">
        <v>1994</v>
      </c>
      <c r="D12251" s="95" t="s">
        <v>400</v>
      </c>
      <c r="E12251" s="96">
        <v>816803</v>
      </c>
      <c r="G12251" s="95" t="s">
        <v>345</v>
      </c>
    </row>
    <row r="12252" spans="1:7">
      <c r="A12252" s="95" t="s">
        <v>1994</v>
      </c>
      <c r="D12252" s="95" t="s">
        <v>400</v>
      </c>
      <c r="E12252" s="96">
        <v>2515655</v>
      </c>
      <c r="G12252" s="95" t="s">
        <v>345</v>
      </c>
    </row>
    <row r="12253" spans="1:7">
      <c r="A12253" s="95" t="s">
        <v>1938</v>
      </c>
      <c r="D12253" s="95" t="s">
        <v>562</v>
      </c>
      <c r="E12253" s="96">
        <v>1872</v>
      </c>
      <c r="G12253" s="95" t="s">
        <v>345</v>
      </c>
    </row>
    <row r="12254" spans="1:7">
      <c r="A12254" s="95" t="s">
        <v>1938</v>
      </c>
      <c r="D12254" s="95" t="s">
        <v>562</v>
      </c>
      <c r="E12254" s="96">
        <v>3000</v>
      </c>
      <c r="G12254" s="95" t="s">
        <v>345</v>
      </c>
    </row>
    <row r="12255" spans="1:7">
      <c r="A12255" s="95" t="s">
        <v>1938</v>
      </c>
      <c r="D12255" s="95" t="s">
        <v>349</v>
      </c>
      <c r="E12255" s="96">
        <v>6000</v>
      </c>
      <c r="G12255" s="95" t="s">
        <v>345</v>
      </c>
    </row>
    <row r="12256" spans="1:7">
      <c r="A12256" s="95" t="s">
        <v>1938</v>
      </c>
      <c r="D12256" s="95" t="s">
        <v>400</v>
      </c>
      <c r="E12256" s="96">
        <v>6000</v>
      </c>
      <c r="G12256" s="95" t="s">
        <v>345</v>
      </c>
    </row>
    <row r="12257" spans="1:7">
      <c r="A12257" s="95" t="s">
        <v>1938</v>
      </c>
      <c r="D12257" s="95" t="s">
        <v>400</v>
      </c>
      <c r="E12257" s="96">
        <v>14700</v>
      </c>
      <c r="G12257" s="95" t="s">
        <v>345</v>
      </c>
    </row>
    <row r="12258" spans="1:7">
      <c r="A12258" s="95" t="s">
        <v>1938</v>
      </c>
      <c r="D12258" s="95" t="s">
        <v>562</v>
      </c>
      <c r="E12258" s="96">
        <v>357647</v>
      </c>
      <c r="G12258" s="95" t="s">
        <v>345</v>
      </c>
    </row>
    <row r="12259" spans="1:7">
      <c r="A12259" s="95" t="s">
        <v>1938</v>
      </c>
      <c r="D12259" s="95" t="s">
        <v>562</v>
      </c>
      <c r="E12259" s="96">
        <v>7903</v>
      </c>
      <c r="G12259" s="95" t="s">
        <v>345</v>
      </c>
    </row>
    <row r="12260" spans="1:7">
      <c r="A12260" s="95" t="s">
        <v>1939</v>
      </c>
      <c r="D12260" s="95" t="s">
        <v>349</v>
      </c>
      <c r="E12260" s="96">
        <v>7000</v>
      </c>
      <c r="G12260" s="95" t="s">
        <v>345</v>
      </c>
    </row>
    <row r="12261" spans="1:7">
      <c r="A12261" s="95" t="s">
        <v>1999</v>
      </c>
      <c r="D12261" s="95" t="s">
        <v>400</v>
      </c>
      <c r="E12261" s="96">
        <v>706013</v>
      </c>
      <c r="G12261" s="95" t="s">
        <v>345</v>
      </c>
    </row>
    <row r="12262" spans="1:7">
      <c r="A12262" s="95" t="s">
        <v>1999</v>
      </c>
      <c r="D12262" s="95" t="s">
        <v>479</v>
      </c>
      <c r="E12262" s="96">
        <v>22000</v>
      </c>
      <c r="G12262" s="95" t="s">
        <v>345</v>
      </c>
    </row>
    <row r="12263" spans="1:7">
      <c r="A12263" s="95" t="s">
        <v>1999</v>
      </c>
      <c r="D12263" s="95" t="s">
        <v>400</v>
      </c>
      <c r="E12263" s="96">
        <v>28000</v>
      </c>
      <c r="G12263" s="95" t="s">
        <v>345</v>
      </c>
    </row>
    <row r="12264" spans="1:7">
      <c r="A12264" s="95" t="s">
        <v>2000</v>
      </c>
      <c r="D12264" s="95" t="s">
        <v>562</v>
      </c>
      <c r="E12264" s="96">
        <v>4046</v>
      </c>
      <c r="G12264" s="95" t="s">
        <v>345</v>
      </c>
    </row>
    <row r="12265" spans="1:7">
      <c r="A12265" s="95" t="s">
        <v>2001</v>
      </c>
      <c r="D12265" s="95" t="s">
        <v>349</v>
      </c>
      <c r="E12265" s="96">
        <v>300000</v>
      </c>
      <c r="G12265" s="96">
        <v>12348428</v>
      </c>
    </row>
    <row r="12266" spans="1:7">
      <c r="A12266" s="95" t="s">
        <v>361</v>
      </c>
      <c r="D12266" s="95" t="s">
        <v>345</v>
      </c>
      <c r="E12266" s="96">
        <v>12348428</v>
      </c>
      <c r="G12266" s="95" t="s">
        <v>345</v>
      </c>
    </row>
    <row r="12267" spans="1:7">
      <c r="A12267" s="95" t="s">
        <v>571</v>
      </c>
      <c r="D12267" s="95" t="s">
        <v>349</v>
      </c>
      <c r="E12267" s="95">
        <v>900</v>
      </c>
      <c r="G12267" s="95" t="s">
        <v>345</v>
      </c>
    </row>
    <row r="12268" spans="1:7">
      <c r="A12268" s="95" t="s">
        <v>571</v>
      </c>
      <c r="D12268" s="95" t="s">
        <v>349</v>
      </c>
      <c r="E12268" s="96">
        <v>2700</v>
      </c>
      <c r="G12268" s="95" t="s">
        <v>345</v>
      </c>
    </row>
    <row r="12269" spans="1:7">
      <c r="A12269" s="95" t="s">
        <v>571</v>
      </c>
      <c r="D12269" s="95" t="s">
        <v>349</v>
      </c>
      <c r="E12269" s="95">
        <v>900</v>
      </c>
      <c r="G12269" s="95" t="s">
        <v>345</v>
      </c>
    </row>
    <row r="12270" spans="1:7">
      <c r="A12270" s="95" t="s">
        <v>2572</v>
      </c>
      <c r="D12270" s="95" t="s">
        <v>479</v>
      </c>
      <c r="E12270" s="96">
        <v>100000</v>
      </c>
      <c r="G12270" s="96">
        <v>12452928</v>
      </c>
    </row>
    <row r="12271" spans="1:7">
      <c r="A12271" s="95" t="s">
        <v>580</v>
      </c>
      <c r="D12271" s="95" t="s">
        <v>9315</v>
      </c>
      <c r="E12271" s="96">
        <v>6332</v>
      </c>
      <c r="G12271" s="95" t="s">
        <v>345</v>
      </c>
    </row>
    <row r="12272" spans="1:7">
      <c r="A12272" s="95" t="s">
        <v>580</v>
      </c>
      <c r="D12272" s="95" t="s">
        <v>9315</v>
      </c>
      <c r="E12272" s="96">
        <v>62829</v>
      </c>
      <c r="G12272" s="95" t="s">
        <v>345</v>
      </c>
    </row>
    <row r="12273" spans="1:7">
      <c r="A12273" s="95" t="s">
        <v>580</v>
      </c>
      <c r="D12273" s="95" t="s">
        <v>9315</v>
      </c>
      <c r="E12273" s="96">
        <v>6398</v>
      </c>
      <c r="G12273" s="95" t="s">
        <v>345</v>
      </c>
    </row>
    <row r="12274" spans="1:7">
      <c r="A12274" s="95" t="s">
        <v>580</v>
      </c>
      <c r="D12274" s="95" t="s">
        <v>9315</v>
      </c>
      <c r="E12274" s="96">
        <v>15183</v>
      </c>
      <c r="G12274" s="95" t="s">
        <v>345</v>
      </c>
    </row>
    <row r="12275" spans="1:7">
      <c r="A12275" s="95" t="s">
        <v>587</v>
      </c>
      <c r="D12275" s="95" t="s">
        <v>415</v>
      </c>
      <c r="E12275" s="96">
        <v>10000</v>
      </c>
      <c r="G12275" s="96">
        <v>12553670</v>
      </c>
    </row>
    <row r="12276" spans="1:7">
      <c r="A12276" s="95" t="s">
        <v>590</v>
      </c>
      <c r="D12276" s="95" t="s">
        <v>9315</v>
      </c>
      <c r="E12276" s="96">
        <v>8319</v>
      </c>
      <c r="G12276" s="95" t="s">
        <v>345</v>
      </c>
    </row>
    <row r="12277" spans="1:7">
      <c r="A12277" s="95" t="s">
        <v>590</v>
      </c>
      <c r="D12277" s="95" t="s">
        <v>9315</v>
      </c>
      <c r="E12277" s="96">
        <v>5290</v>
      </c>
      <c r="G12277" s="96">
        <v>12567279</v>
      </c>
    </row>
    <row r="12278" spans="1:7">
      <c r="A12278" s="95" t="s">
        <v>597</v>
      </c>
      <c r="D12278" s="95" t="s">
        <v>400</v>
      </c>
      <c r="E12278" s="96">
        <v>1000000</v>
      </c>
      <c r="G12278" s="95" t="s">
        <v>345</v>
      </c>
    </row>
    <row r="12279" spans="1:7">
      <c r="A12279" s="95" t="s">
        <v>599</v>
      </c>
      <c r="D12279" s="95" t="s">
        <v>415</v>
      </c>
      <c r="E12279" s="96">
        <v>12305</v>
      </c>
      <c r="G12279" s="95" t="s">
        <v>345</v>
      </c>
    </row>
    <row r="12280" spans="1:7">
      <c r="A12280" s="95" t="s">
        <v>599</v>
      </c>
      <c r="D12280" s="95" t="s">
        <v>415</v>
      </c>
      <c r="E12280" s="96">
        <v>7690</v>
      </c>
      <c r="G12280" s="96">
        <v>13587274</v>
      </c>
    </row>
    <row r="12281" spans="1:7">
      <c r="A12281" s="95" t="s">
        <v>2609</v>
      </c>
      <c r="D12281" s="95" t="s">
        <v>400</v>
      </c>
      <c r="E12281" s="96">
        <v>107800</v>
      </c>
      <c r="G12281" s="95" t="s">
        <v>345</v>
      </c>
    </row>
    <row r="12282" spans="1:7">
      <c r="A12282" s="95" t="s">
        <v>603</v>
      </c>
      <c r="D12282" s="95" t="s">
        <v>349</v>
      </c>
      <c r="E12282" s="96">
        <v>20000</v>
      </c>
      <c r="G12282" s="95" t="s">
        <v>345</v>
      </c>
    </row>
    <row r="12283" spans="1:7">
      <c r="A12283" s="95" t="s">
        <v>611</v>
      </c>
      <c r="D12283" s="95" t="s">
        <v>415</v>
      </c>
      <c r="E12283" s="96">
        <v>100000</v>
      </c>
      <c r="G12283" s="95" t="s">
        <v>345</v>
      </c>
    </row>
    <row r="12284" spans="1:7">
      <c r="A12284" s="95" t="s">
        <v>612</v>
      </c>
      <c r="D12284" s="95" t="s">
        <v>415</v>
      </c>
      <c r="E12284" s="96">
        <v>510000</v>
      </c>
      <c r="G12284" s="95" t="s">
        <v>345</v>
      </c>
    </row>
    <row r="12285" spans="1:7">
      <c r="A12285" s="95" t="s">
        <v>613</v>
      </c>
      <c r="D12285" s="95" t="s">
        <v>415</v>
      </c>
      <c r="E12285" s="96">
        <v>50000</v>
      </c>
      <c r="G12285" s="96">
        <v>14375074</v>
      </c>
    </row>
    <row r="12286" spans="1:7">
      <c r="A12286" s="95" t="s">
        <v>2618</v>
      </c>
      <c r="D12286" s="95" t="s">
        <v>400</v>
      </c>
      <c r="E12286" s="96">
        <v>80000</v>
      </c>
      <c r="G12286" s="95" t="s">
        <v>345</v>
      </c>
    </row>
    <row r="12287" spans="1:7">
      <c r="A12287" s="95" t="s">
        <v>2618</v>
      </c>
      <c r="D12287" s="95" t="s">
        <v>400</v>
      </c>
      <c r="E12287" s="95">
        <v>700</v>
      </c>
      <c r="G12287" s="95" t="s">
        <v>345</v>
      </c>
    </row>
    <row r="12288" spans="1:7">
      <c r="A12288" s="95" t="s">
        <v>2619</v>
      </c>
      <c r="D12288" s="95" t="s">
        <v>400</v>
      </c>
      <c r="E12288" s="96">
        <v>55000</v>
      </c>
      <c r="G12288" s="95" t="s">
        <v>345</v>
      </c>
    </row>
    <row r="12289" spans="1:7">
      <c r="A12289" s="95" t="s">
        <v>2624</v>
      </c>
      <c r="D12289" s="95" t="s">
        <v>349</v>
      </c>
      <c r="E12289" s="96">
        <v>1000</v>
      </c>
      <c r="G12289" s="95" t="s">
        <v>345</v>
      </c>
    </row>
    <row r="12290" spans="1:7">
      <c r="A12290" s="95" t="s">
        <v>2624</v>
      </c>
      <c r="D12290" s="95" t="s">
        <v>349</v>
      </c>
      <c r="E12290" s="96">
        <v>1000</v>
      </c>
      <c r="G12290" s="96">
        <v>14512774</v>
      </c>
    </row>
    <row r="12291" spans="1:7">
      <c r="A12291" s="95" t="s">
        <v>2630</v>
      </c>
      <c r="D12291" s="95" t="s">
        <v>9315</v>
      </c>
      <c r="E12291" s="96">
        <v>3430</v>
      </c>
      <c r="G12291" s="95" t="s">
        <v>345</v>
      </c>
    </row>
    <row r="12292" spans="1:7">
      <c r="A12292" s="95" t="s">
        <v>625</v>
      </c>
      <c r="D12292" s="95" t="s">
        <v>415</v>
      </c>
      <c r="E12292" s="96">
        <v>4679</v>
      </c>
      <c r="G12292" s="96">
        <v>14520883</v>
      </c>
    </row>
    <row r="12293" spans="1:7">
      <c r="A12293" s="95" t="s">
        <v>2015</v>
      </c>
      <c r="D12293" s="95" t="s">
        <v>349</v>
      </c>
      <c r="E12293" s="96">
        <v>4800000</v>
      </c>
      <c r="G12293" s="95" t="s">
        <v>345</v>
      </c>
    </row>
    <row r="12294" spans="1:7">
      <c r="A12294" s="95" t="s">
        <v>637</v>
      </c>
      <c r="D12294" s="95" t="s">
        <v>349</v>
      </c>
      <c r="E12294" s="96">
        <v>6300</v>
      </c>
      <c r="G12294" s="95" t="s">
        <v>345</v>
      </c>
    </row>
    <row r="12295" spans="1:7">
      <c r="A12295" s="95" t="s">
        <v>638</v>
      </c>
      <c r="D12295" s="95" t="s">
        <v>9315</v>
      </c>
      <c r="E12295" s="96">
        <v>6701</v>
      </c>
      <c r="G12295" s="95" t="s">
        <v>345</v>
      </c>
    </row>
    <row r="12296" spans="1:7">
      <c r="A12296" s="95" t="s">
        <v>640</v>
      </c>
      <c r="D12296" s="95" t="s">
        <v>415</v>
      </c>
      <c r="E12296" s="96">
        <v>17247</v>
      </c>
      <c r="G12296" s="95" t="s">
        <v>345</v>
      </c>
    </row>
    <row r="12297" spans="1:7">
      <c r="A12297" s="95" t="s">
        <v>640</v>
      </c>
      <c r="D12297" s="95" t="s">
        <v>415</v>
      </c>
      <c r="E12297" s="96">
        <v>9600</v>
      </c>
      <c r="G12297" s="95" t="s">
        <v>345</v>
      </c>
    </row>
    <row r="12298" spans="1:7">
      <c r="A12298" s="95" t="s">
        <v>642</v>
      </c>
      <c r="D12298" s="95" t="s">
        <v>415</v>
      </c>
      <c r="E12298" s="96">
        <v>100000</v>
      </c>
      <c r="G12298" s="95" t="s">
        <v>345</v>
      </c>
    </row>
    <row r="12299" spans="1:7">
      <c r="A12299" s="95" t="s">
        <v>643</v>
      </c>
      <c r="D12299" s="95" t="s">
        <v>415</v>
      </c>
      <c r="E12299" s="96">
        <v>100000</v>
      </c>
      <c r="G12299" s="95" t="s">
        <v>345</v>
      </c>
    </row>
    <row r="12300" spans="1:7">
      <c r="A12300" s="95" t="s">
        <v>646</v>
      </c>
      <c r="D12300" s="95" t="s">
        <v>415</v>
      </c>
      <c r="E12300" s="96">
        <v>440000</v>
      </c>
      <c r="G12300" s="95" t="s">
        <v>345</v>
      </c>
    </row>
    <row r="12301" spans="1:7">
      <c r="A12301" s="95" t="s">
        <v>647</v>
      </c>
      <c r="D12301" s="95" t="s">
        <v>415</v>
      </c>
      <c r="E12301" s="96">
        <v>100000</v>
      </c>
      <c r="G12301" s="95" t="s">
        <v>345</v>
      </c>
    </row>
    <row r="12302" spans="1:7">
      <c r="A12302" s="95" t="s">
        <v>649</v>
      </c>
      <c r="D12302" s="95" t="s">
        <v>415</v>
      </c>
      <c r="E12302" s="95">
        <v>500</v>
      </c>
      <c r="G12302" s="95" t="s">
        <v>345</v>
      </c>
    </row>
    <row r="12303" spans="1:7">
      <c r="A12303" s="95" t="s">
        <v>649</v>
      </c>
      <c r="D12303" s="95" t="s">
        <v>415</v>
      </c>
      <c r="E12303" s="95">
        <v>500</v>
      </c>
      <c r="G12303" s="95" t="s">
        <v>345</v>
      </c>
    </row>
    <row r="12304" spans="1:7">
      <c r="A12304" s="95" t="s">
        <v>652</v>
      </c>
      <c r="D12304" s="95" t="s">
        <v>349</v>
      </c>
      <c r="E12304" s="96">
        <v>1800</v>
      </c>
      <c r="G12304" s="96">
        <v>20103531</v>
      </c>
    </row>
    <row r="12305" spans="1:7">
      <c r="A12305" s="95" t="s">
        <v>659</v>
      </c>
      <c r="D12305" s="95" t="s">
        <v>479</v>
      </c>
      <c r="E12305" s="96">
        <v>320490</v>
      </c>
      <c r="G12305" s="95" t="s">
        <v>345</v>
      </c>
    </row>
    <row r="12306" spans="1:7">
      <c r="A12306" s="95" t="s">
        <v>663</v>
      </c>
      <c r="D12306" s="95" t="s">
        <v>9315</v>
      </c>
      <c r="E12306" s="96">
        <v>94122</v>
      </c>
      <c r="G12306" s="95" t="s">
        <v>345</v>
      </c>
    </row>
    <row r="12307" spans="1:7">
      <c r="A12307" s="95" t="s">
        <v>663</v>
      </c>
      <c r="D12307" s="95" t="s">
        <v>9315</v>
      </c>
      <c r="E12307" s="96">
        <v>3432</v>
      </c>
      <c r="G12307" s="95" t="s">
        <v>345</v>
      </c>
    </row>
    <row r="12308" spans="1:7">
      <c r="A12308" s="95" t="s">
        <v>664</v>
      </c>
      <c r="D12308" s="95" t="s">
        <v>415</v>
      </c>
      <c r="E12308" s="96">
        <v>1580</v>
      </c>
      <c r="G12308" s="95" t="s">
        <v>345</v>
      </c>
    </row>
    <row r="12309" spans="1:7">
      <c r="A12309" s="95" t="s">
        <v>664</v>
      </c>
      <c r="D12309" s="95" t="s">
        <v>415</v>
      </c>
      <c r="E12309" s="96">
        <v>2539</v>
      </c>
      <c r="G12309" s="95" t="s">
        <v>345</v>
      </c>
    </row>
    <row r="12310" spans="1:7">
      <c r="A12310" s="95" t="s">
        <v>664</v>
      </c>
      <c r="D12310" s="95" t="s">
        <v>415</v>
      </c>
      <c r="E12310" s="96">
        <v>6727</v>
      </c>
      <c r="G12310" s="95" t="s">
        <v>345</v>
      </c>
    </row>
    <row r="12311" spans="1:7">
      <c r="A12311" s="95" t="s">
        <v>668</v>
      </c>
      <c r="D12311" s="95" t="s">
        <v>415</v>
      </c>
      <c r="E12311" s="96">
        <v>100000</v>
      </c>
      <c r="G12311" s="95" t="s">
        <v>345</v>
      </c>
    </row>
    <row r="12312" spans="1:7">
      <c r="A12312" s="95" t="s">
        <v>672</v>
      </c>
      <c r="D12312" s="95" t="s">
        <v>415</v>
      </c>
      <c r="E12312" s="96">
        <v>100000</v>
      </c>
      <c r="G12312" s="95" t="s">
        <v>345</v>
      </c>
    </row>
    <row r="12313" spans="1:7">
      <c r="A12313" s="95" t="s">
        <v>675</v>
      </c>
      <c r="D12313" s="95" t="s">
        <v>415</v>
      </c>
      <c r="E12313" s="95">
        <v>500</v>
      </c>
      <c r="G12313" s="96">
        <v>20732921</v>
      </c>
    </row>
    <row r="12314" spans="1:7">
      <c r="A12314" s="95" t="s">
        <v>681</v>
      </c>
      <c r="D12314" s="95" t="s">
        <v>415</v>
      </c>
      <c r="E12314" s="96">
        <v>5293</v>
      </c>
      <c r="G12314" s="95" t="s">
        <v>345</v>
      </c>
    </row>
    <row r="12315" spans="1:7">
      <c r="A12315" s="95" t="s">
        <v>681</v>
      </c>
      <c r="D12315" s="95" t="s">
        <v>415</v>
      </c>
      <c r="E12315" s="96">
        <v>3801</v>
      </c>
      <c r="G12315" s="95" t="s">
        <v>345</v>
      </c>
    </row>
    <row r="12316" spans="1:7">
      <c r="A12316" s="95" t="s">
        <v>681</v>
      </c>
      <c r="D12316" s="95" t="s">
        <v>415</v>
      </c>
      <c r="E12316" s="96">
        <v>7800</v>
      </c>
      <c r="G12316" s="95" t="s">
        <v>345</v>
      </c>
    </row>
    <row r="12317" spans="1:7">
      <c r="A12317" s="95" t="s">
        <v>681</v>
      </c>
      <c r="D12317" s="95" t="s">
        <v>415</v>
      </c>
      <c r="E12317" s="96">
        <v>6900</v>
      </c>
      <c r="G12317" s="95" t="s">
        <v>345</v>
      </c>
    </row>
    <row r="12318" spans="1:7">
      <c r="A12318" s="95" t="s">
        <v>681</v>
      </c>
      <c r="D12318" s="95" t="s">
        <v>415</v>
      </c>
      <c r="E12318" s="96">
        <v>8255</v>
      </c>
      <c r="G12318" s="96">
        <v>20764970</v>
      </c>
    </row>
    <row r="12319" spans="1:7">
      <c r="A12319" s="95" t="s">
        <v>686</v>
      </c>
      <c r="D12319" s="95" t="s">
        <v>9315</v>
      </c>
      <c r="E12319" s="96">
        <v>53093</v>
      </c>
      <c r="G12319" s="95" t="s">
        <v>345</v>
      </c>
    </row>
    <row r="12320" spans="1:7">
      <c r="A12320" s="95" t="s">
        <v>687</v>
      </c>
      <c r="D12320" s="95" t="s">
        <v>415</v>
      </c>
      <c r="E12320" s="96">
        <v>24131</v>
      </c>
      <c r="G12320" s="95" t="s">
        <v>345</v>
      </c>
    </row>
    <row r="12321" spans="1:7">
      <c r="A12321" s="95" t="s">
        <v>687</v>
      </c>
      <c r="D12321" s="95" t="s">
        <v>415</v>
      </c>
      <c r="E12321" s="96">
        <v>9600</v>
      </c>
      <c r="G12321" s="96">
        <v>20851794</v>
      </c>
    </row>
    <row r="12322" spans="1:7">
      <c r="A12322" s="95" t="s">
        <v>2678</v>
      </c>
      <c r="D12322" s="95" t="s">
        <v>400</v>
      </c>
      <c r="E12322" s="96">
        <v>1000</v>
      </c>
      <c r="G12322" s="95" t="s">
        <v>345</v>
      </c>
    </row>
    <row r="12323" spans="1:7">
      <c r="A12323" s="95" t="s">
        <v>697</v>
      </c>
      <c r="D12323" s="95" t="s">
        <v>415</v>
      </c>
      <c r="E12323" s="96">
        <v>3639</v>
      </c>
      <c r="G12323" s="95" t="s">
        <v>345</v>
      </c>
    </row>
    <row r="12324" spans="1:7">
      <c r="A12324" s="95" t="s">
        <v>697</v>
      </c>
      <c r="D12324" s="95" t="s">
        <v>415</v>
      </c>
      <c r="E12324" s="96">
        <v>1770</v>
      </c>
      <c r="G12324" s="95" t="s">
        <v>345</v>
      </c>
    </row>
    <row r="12325" spans="1:7">
      <c r="A12325" s="95" t="s">
        <v>697</v>
      </c>
      <c r="D12325" s="95" t="s">
        <v>415</v>
      </c>
      <c r="E12325" s="96">
        <v>5185</v>
      </c>
      <c r="G12325" s="95" t="s">
        <v>345</v>
      </c>
    </row>
    <row r="12326" spans="1:7">
      <c r="A12326" s="95" t="s">
        <v>2680</v>
      </c>
      <c r="D12326" s="95" t="s">
        <v>415</v>
      </c>
      <c r="E12326" s="96">
        <v>1000</v>
      </c>
      <c r="G12326" s="96">
        <v>20864388</v>
      </c>
    </row>
    <row r="12327" spans="1:7">
      <c r="A12327" s="95" t="s">
        <v>702</v>
      </c>
      <c r="D12327" s="95" t="s">
        <v>9315</v>
      </c>
      <c r="E12327" s="96">
        <v>2241</v>
      </c>
      <c r="G12327" s="95" t="s">
        <v>345</v>
      </c>
    </row>
    <row r="12328" spans="1:7">
      <c r="A12328" s="95" t="s">
        <v>702</v>
      </c>
      <c r="D12328" s="95" t="s">
        <v>9315</v>
      </c>
      <c r="E12328" s="96">
        <v>1940</v>
      </c>
      <c r="G12328" s="95" t="s">
        <v>345</v>
      </c>
    </row>
    <row r="12329" spans="1:7">
      <c r="A12329" s="95" t="s">
        <v>704</v>
      </c>
      <c r="D12329" s="95" t="s">
        <v>415</v>
      </c>
      <c r="E12329" s="96">
        <v>1081</v>
      </c>
      <c r="G12329" s="95" t="s">
        <v>345</v>
      </c>
    </row>
    <row r="12330" spans="1:7">
      <c r="A12330" s="95" t="s">
        <v>704</v>
      </c>
      <c r="D12330" s="95" t="s">
        <v>415</v>
      </c>
      <c r="E12330" s="96">
        <v>3200</v>
      </c>
      <c r="G12330" s="95" t="s">
        <v>345</v>
      </c>
    </row>
    <row r="12331" spans="1:7">
      <c r="A12331" s="95" t="s">
        <v>704</v>
      </c>
      <c r="D12331" s="95" t="s">
        <v>415</v>
      </c>
      <c r="E12331" s="96">
        <v>3103</v>
      </c>
      <c r="G12331" s="95" t="s">
        <v>345</v>
      </c>
    </row>
    <row r="12332" spans="1:7">
      <c r="A12332" s="95" t="s">
        <v>704</v>
      </c>
      <c r="D12332" s="95" t="s">
        <v>415</v>
      </c>
      <c r="E12332" s="96">
        <v>6144</v>
      </c>
      <c r="G12332" s="95" t="s">
        <v>345</v>
      </c>
    </row>
    <row r="12333" spans="1:7">
      <c r="A12333" s="95" t="s">
        <v>704</v>
      </c>
      <c r="D12333" s="95" t="s">
        <v>415</v>
      </c>
      <c r="E12333" s="96">
        <v>4432</v>
      </c>
      <c r="G12333" s="95" t="s">
        <v>345</v>
      </c>
    </row>
    <row r="12334" spans="1:7">
      <c r="A12334" s="95" t="s">
        <v>2690</v>
      </c>
      <c r="D12334" s="95" t="s">
        <v>415</v>
      </c>
      <c r="E12334" s="96">
        <v>100000</v>
      </c>
      <c r="G12334" s="96">
        <v>20986529</v>
      </c>
    </row>
    <row r="12335" spans="1:7">
      <c r="A12335" s="95" t="s">
        <v>711</v>
      </c>
      <c r="D12335" s="95" t="s">
        <v>415</v>
      </c>
      <c r="E12335" s="96">
        <v>5119</v>
      </c>
      <c r="G12335" s="96">
        <v>20991648</v>
      </c>
    </row>
    <row r="12336" spans="1:7">
      <c r="A12336" s="95" t="s">
        <v>719</v>
      </c>
      <c r="D12336" s="95" t="s">
        <v>415</v>
      </c>
      <c r="E12336" s="96">
        <v>3060</v>
      </c>
      <c r="G12336" s="95" t="s">
        <v>345</v>
      </c>
    </row>
    <row r="12337" spans="1:7">
      <c r="A12337" s="95" t="s">
        <v>719</v>
      </c>
      <c r="D12337" s="95" t="s">
        <v>415</v>
      </c>
      <c r="E12337" s="96">
        <v>22274</v>
      </c>
      <c r="G12337" s="95" t="s">
        <v>345</v>
      </c>
    </row>
    <row r="12338" spans="1:7">
      <c r="A12338" s="95" t="s">
        <v>719</v>
      </c>
      <c r="D12338" s="95" t="s">
        <v>415</v>
      </c>
      <c r="E12338" s="96">
        <v>9750</v>
      </c>
      <c r="G12338" s="95" t="s">
        <v>345</v>
      </c>
    </row>
    <row r="12339" spans="1:7">
      <c r="A12339" s="95" t="s">
        <v>719</v>
      </c>
      <c r="D12339" s="95" t="s">
        <v>415</v>
      </c>
      <c r="E12339" s="96">
        <v>8000</v>
      </c>
      <c r="G12339" s="95" t="s">
        <v>345</v>
      </c>
    </row>
    <row r="12340" spans="1:7">
      <c r="A12340" s="95" t="s">
        <v>719</v>
      </c>
      <c r="D12340" s="95" t="s">
        <v>415</v>
      </c>
      <c r="E12340" s="96">
        <v>9600</v>
      </c>
      <c r="G12340" s="96">
        <v>21044332</v>
      </c>
    </row>
    <row r="12341" spans="1:7">
      <c r="A12341" s="95" t="s">
        <v>725</v>
      </c>
      <c r="D12341" s="95" t="s">
        <v>400</v>
      </c>
      <c r="E12341" s="95">
        <v>500</v>
      </c>
      <c r="G12341" s="95" t="s">
        <v>345</v>
      </c>
    </row>
    <row r="12342" spans="1:7">
      <c r="A12342" s="95" t="s">
        <v>726</v>
      </c>
      <c r="D12342" s="95" t="s">
        <v>415</v>
      </c>
      <c r="E12342" s="96">
        <v>5646</v>
      </c>
      <c r="G12342" s="95" t="s">
        <v>345</v>
      </c>
    </row>
    <row r="12343" spans="1:7">
      <c r="A12343" s="95" t="s">
        <v>726</v>
      </c>
      <c r="D12343" s="95" t="s">
        <v>415</v>
      </c>
      <c r="E12343" s="96">
        <v>5850</v>
      </c>
      <c r="G12343" s="95" t="s">
        <v>345</v>
      </c>
    </row>
    <row r="12344" spans="1:7">
      <c r="A12344" s="95" t="s">
        <v>2724</v>
      </c>
      <c r="D12344" s="95" t="s">
        <v>400</v>
      </c>
      <c r="E12344" s="96">
        <v>5500</v>
      </c>
      <c r="G12344" s="96">
        <v>21061828</v>
      </c>
    </row>
    <row r="12345" spans="1:7">
      <c r="A12345" s="95" t="s">
        <v>731</v>
      </c>
      <c r="D12345" s="95" t="s">
        <v>9315</v>
      </c>
      <c r="E12345" s="96">
        <v>5962</v>
      </c>
      <c r="G12345" s="95" t="s">
        <v>345</v>
      </c>
    </row>
    <row r="12346" spans="1:7">
      <c r="A12346" s="95" t="s">
        <v>731</v>
      </c>
      <c r="D12346" s="95" t="s">
        <v>415</v>
      </c>
      <c r="E12346" s="96">
        <v>11276</v>
      </c>
      <c r="G12346" s="95" t="s">
        <v>345</v>
      </c>
    </row>
    <row r="12347" spans="1:7">
      <c r="A12347" s="95" t="s">
        <v>733</v>
      </c>
      <c r="D12347" s="95" t="s">
        <v>415</v>
      </c>
      <c r="E12347" s="96">
        <v>185000</v>
      </c>
      <c r="G12347" s="96">
        <v>21264066</v>
      </c>
    </row>
    <row r="12348" spans="1:7">
      <c r="A12348" s="95" t="s">
        <v>735</v>
      </c>
      <c r="D12348" s="95" t="s">
        <v>349</v>
      </c>
      <c r="E12348" s="96">
        <v>2500000</v>
      </c>
      <c r="G12348" s="95" t="s">
        <v>345</v>
      </c>
    </row>
    <row r="12349" spans="1:7">
      <c r="A12349" s="95" t="s">
        <v>735</v>
      </c>
      <c r="D12349" s="95" t="s">
        <v>349</v>
      </c>
      <c r="E12349" s="96">
        <v>11000</v>
      </c>
      <c r="G12349" s="95" t="s">
        <v>345</v>
      </c>
    </row>
    <row r="12350" spans="1:7">
      <c r="A12350" s="95" t="s">
        <v>737</v>
      </c>
      <c r="D12350" s="95" t="s">
        <v>9315</v>
      </c>
      <c r="E12350" s="96">
        <v>3363</v>
      </c>
      <c r="G12350" s="95" t="s">
        <v>345</v>
      </c>
    </row>
    <row r="12351" spans="1:7">
      <c r="A12351" s="95" t="s">
        <v>737</v>
      </c>
      <c r="D12351" s="95" t="s">
        <v>415</v>
      </c>
      <c r="E12351" s="96">
        <v>7390</v>
      </c>
      <c r="G12351" s="95" t="s">
        <v>345</v>
      </c>
    </row>
    <row r="12352" spans="1:7">
      <c r="A12352" s="95" t="s">
        <v>738</v>
      </c>
      <c r="D12352" s="95" t="s">
        <v>349</v>
      </c>
      <c r="E12352" s="95">
        <v>500</v>
      </c>
      <c r="G12352" s="95" t="s">
        <v>345</v>
      </c>
    </row>
    <row r="12353" spans="1:7">
      <c r="A12353" s="95" t="s">
        <v>2026</v>
      </c>
      <c r="D12353" s="95" t="s">
        <v>349</v>
      </c>
      <c r="E12353" s="96">
        <v>300000</v>
      </c>
      <c r="G12353" s="95" t="s">
        <v>345</v>
      </c>
    </row>
    <row r="12354" spans="1:7">
      <c r="A12354" s="95" t="s">
        <v>2739</v>
      </c>
      <c r="D12354" s="95" t="s">
        <v>415</v>
      </c>
      <c r="E12354" s="96">
        <v>200000</v>
      </c>
      <c r="G12354" s="95" t="s">
        <v>345</v>
      </c>
    </row>
    <row r="12355" spans="1:7">
      <c r="A12355" s="95" t="s">
        <v>2744</v>
      </c>
      <c r="D12355" s="95" t="s">
        <v>400</v>
      </c>
      <c r="E12355" s="96">
        <v>78000</v>
      </c>
      <c r="G12355" s="96">
        <v>24364319</v>
      </c>
    </row>
    <row r="12356" spans="1:7">
      <c r="A12356" s="95" t="s">
        <v>1943</v>
      </c>
      <c r="D12356" s="95" t="s">
        <v>562</v>
      </c>
      <c r="E12356" s="96">
        <v>1688</v>
      </c>
      <c r="G12356" s="95" t="s">
        <v>345</v>
      </c>
    </row>
    <row r="12357" spans="1:7">
      <c r="A12357" s="95" t="s">
        <v>1943</v>
      </c>
      <c r="D12357" s="95" t="s">
        <v>562</v>
      </c>
      <c r="E12357" s="96">
        <v>3000</v>
      </c>
      <c r="G12357" s="95" t="s">
        <v>345</v>
      </c>
    </row>
    <row r="12358" spans="1:7">
      <c r="A12358" s="95" t="s">
        <v>1943</v>
      </c>
      <c r="D12358" s="95" t="s">
        <v>400</v>
      </c>
      <c r="E12358" s="96">
        <v>76264</v>
      </c>
      <c r="G12358" s="95" t="s">
        <v>345</v>
      </c>
    </row>
    <row r="12359" spans="1:7">
      <c r="A12359" s="95" t="s">
        <v>1943</v>
      </c>
      <c r="D12359" s="95" t="s">
        <v>562</v>
      </c>
      <c r="E12359" s="96">
        <v>378093</v>
      </c>
      <c r="G12359" s="95" t="s">
        <v>345</v>
      </c>
    </row>
    <row r="12360" spans="1:7">
      <c r="A12360" s="95" t="s">
        <v>1943</v>
      </c>
      <c r="D12360" s="95" t="s">
        <v>562</v>
      </c>
      <c r="E12360" s="96">
        <v>5907</v>
      </c>
      <c r="G12360" s="95" t="s">
        <v>345</v>
      </c>
    </row>
    <row r="12361" spans="1:7">
      <c r="A12361" s="95" t="s">
        <v>2030</v>
      </c>
      <c r="D12361" s="95" t="s">
        <v>349</v>
      </c>
      <c r="E12361" s="96">
        <v>400000</v>
      </c>
      <c r="G12361" s="95" t="s">
        <v>345</v>
      </c>
    </row>
    <row r="12362" spans="1:7">
      <c r="A12362" s="95" t="s">
        <v>2030</v>
      </c>
      <c r="D12362" s="95" t="s">
        <v>562</v>
      </c>
      <c r="E12362" s="96">
        <v>11212</v>
      </c>
      <c r="G12362" s="95" t="s">
        <v>345</v>
      </c>
    </row>
    <row r="12363" spans="1:7">
      <c r="A12363" s="95" t="s">
        <v>2030</v>
      </c>
      <c r="D12363" s="95" t="s">
        <v>562</v>
      </c>
      <c r="E12363" s="96">
        <v>10252</v>
      </c>
      <c r="G12363" s="95" t="s">
        <v>345</v>
      </c>
    </row>
    <row r="12364" spans="1:7">
      <c r="A12364" s="95" t="s">
        <v>2030</v>
      </c>
      <c r="D12364" s="95" t="s">
        <v>9315</v>
      </c>
      <c r="E12364" s="96">
        <v>50000</v>
      </c>
      <c r="G12364" s="95" t="s">
        <v>345</v>
      </c>
    </row>
    <row r="12365" spans="1:7">
      <c r="A12365" s="95" t="s">
        <v>2030</v>
      </c>
      <c r="D12365" s="95" t="s">
        <v>9315</v>
      </c>
      <c r="E12365" s="96">
        <v>64000</v>
      </c>
      <c r="G12365" s="95" t="s">
        <v>345</v>
      </c>
    </row>
    <row r="12366" spans="1:7">
      <c r="A12366" s="95" t="s">
        <v>1944</v>
      </c>
      <c r="D12366" s="95" t="s">
        <v>349</v>
      </c>
      <c r="E12366" s="96">
        <v>1250000</v>
      </c>
      <c r="G12366" s="95" t="s">
        <v>345</v>
      </c>
    </row>
    <row r="12367" spans="1:7">
      <c r="A12367" s="95" t="s">
        <v>1944</v>
      </c>
      <c r="D12367" s="95" t="s">
        <v>349</v>
      </c>
      <c r="E12367" s="96">
        <v>70000</v>
      </c>
      <c r="G12367" s="95" t="s">
        <v>345</v>
      </c>
    </row>
    <row r="12368" spans="1:7">
      <c r="A12368" s="95" t="s">
        <v>1944</v>
      </c>
      <c r="D12368" s="95" t="s">
        <v>349</v>
      </c>
      <c r="E12368" s="96">
        <v>8000</v>
      </c>
      <c r="G12368" s="95" t="s">
        <v>345</v>
      </c>
    </row>
    <row r="12369" spans="1:7">
      <c r="A12369" s="95" t="s">
        <v>1944</v>
      </c>
      <c r="D12369" s="95" t="s">
        <v>479</v>
      </c>
      <c r="E12369" s="96">
        <v>40000</v>
      </c>
      <c r="G12369" s="95" t="s">
        <v>345</v>
      </c>
    </row>
    <row r="12370" spans="1:7">
      <c r="A12370" s="95" t="s">
        <v>1944</v>
      </c>
      <c r="D12370" s="95" t="s">
        <v>415</v>
      </c>
      <c r="E12370" s="96">
        <v>100000</v>
      </c>
      <c r="G12370" s="95" t="s">
        <v>345</v>
      </c>
    </row>
    <row r="12371" spans="1:7">
      <c r="A12371" s="95" t="s">
        <v>1945</v>
      </c>
      <c r="D12371" s="95" t="s">
        <v>479</v>
      </c>
      <c r="E12371" s="96">
        <v>22000</v>
      </c>
      <c r="G12371" s="95" t="s">
        <v>345</v>
      </c>
    </row>
    <row r="12372" spans="1:7">
      <c r="A12372" s="95" t="s">
        <v>1945</v>
      </c>
      <c r="D12372" s="95" t="s">
        <v>400</v>
      </c>
      <c r="E12372" s="96">
        <v>28000</v>
      </c>
      <c r="G12372" s="95" t="s">
        <v>345</v>
      </c>
    </row>
    <row r="12373" spans="1:7">
      <c r="A12373" s="95" t="s">
        <v>1945</v>
      </c>
      <c r="D12373" s="95" t="s">
        <v>349</v>
      </c>
      <c r="E12373" s="96">
        <v>6000</v>
      </c>
      <c r="G12373" s="95" t="s">
        <v>345</v>
      </c>
    </row>
    <row r="12374" spans="1:7">
      <c r="A12374" s="95" t="s">
        <v>1945</v>
      </c>
      <c r="D12374" s="95" t="s">
        <v>400</v>
      </c>
      <c r="E12374" s="96">
        <v>6000</v>
      </c>
      <c r="G12374" s="95" t="s">
        <v>345</v>
      </c>
    </row>
    <row r="12375" spans="1:7">
      <c r="A12375" s="95" t="s">
        <v>1945</v>
      </c>
      <c r="D12375" s="95" t="s">
        <v>400</v>
      </c>
      <c r="E12375" s="96">
        <v>18000</v>
      </c>
      <c r="G12375" s="95" t="s">
        <v>345</v>
      </c>
    </row>
    <row r="12376" spans="1:7">
      <c r="A12376" s="95" t="s">
        <v>1945</v>
      </c>
      <c r="D12376" s="95" t="s">
        <v>562</v>
      </c>
      <c r="E12376" s="96">
        <v>30000</v>
      </c>
      <c r="G12376" s="95" t="s">
        <v>345</v>
      </c>
    </row>
    <row r="12377" spans="1:7">
      <c r="A12377" s="95" t="s">
        <v>2031</v>
      </c>
      <c r="D12377" s="95" t="s">
        <v>400</v>
      </c>
      <c r="E12377" s="96">
        <v>124960</v>
      </c>
      <c r="G12377" s="95" t="s">
        <v>345</v>
      </c>
    </row>
    <row r="12378" spans="1:7">
      <c r="A12378" s="95" t="s">
        <v>2031</v>
      </c>
      <c r="D12378" s="95" t="s">
        <v>400</v>
      </c>
      <c r="E12378" s="96">
        <v>95040</v>
      </c>
      <c r="G12378" s="95" t="s">
        <v>345</v>
      </c>
    </row>
    <row r="12379" spans="1:7">
      <c r="A12379" s="95" t="s">
        <v>2031</v>
      </c>
      <c r="D12379" s="95" t="s">
        <v>400</v>
      </c>
      <c r="E12379" s="96">
        <v>666751</v>
      </c>
      <c r="G12379" s="95" t="s">
        <v>345</v>
      </c>
    </row>
    <row r="12380" spans="1:7">
      <c r="A12380" s="95" t="s">
        <v>2031</v>
      </c>
      <c r="D12380" s="95" t="s">
        <v>400</v>
      </c>
      <c r="E12380" s="96">
        <v>3463587</v>
      </c>
      <c r="G12380" s="95" t="s">
        <v>345</v>
      </c>
    </row>
    <row r="12381" spans="1:7">
      <c r="A12381" s="95" t="s">
        <v>2031</v>
      </c>
      <c r="D12381" s="95" t="s">
        <v>349</v>
      </c>
      <c r="E12381" s="96">
        <v>4900</v>
      </c>
      <c r="G12381" s="95" t="s">
        <v>345</v>
      </c>
    </row>
    <row r="12382" spans="1:7">
      <c r="A12382" s="95" t="s">
        <v>2031</v>
      </c>
      <c r="D12382" s="95" t="s">
        <v>349</v>
      </c>
      <c r="E12382" s="96">
        <v>10000</v>
      </c>
      <c r="G12382" s="95" t="s">
        <v>345</v>
      </c>
    </row>
    <row r="12383" spans="1:7">
      <c r="A12383" s="95" t="s">
        <v>2031</v>
      </c>
      <c r="D12383" s="95" t="s">
        <v>400</v>
      </c>
      <c r="E12383" s="96">
        <v>140000</v>
      </c>
      <c r="G12383" s="95" t="s">
        <v>345</v>
      </c>
    </row>
    <row r="12384" spans="1:7">
      <c r="A12384" s="95" t="s">
        <v>2031</v>
      </c>
      <c r="D12384" s="95" t="s">
        <v>400</v>
      </c>
      <c r="E12384" s="96">
        <v>55000</v>
      </c>
      <c r="G12384" s="95" t="s">
        <v>345</v>
      </c>
    </row>
    <row r="12385" spans="1:7">
      <c r="A12385" s="95" t="s">
        <v>2035</v>
      </c>
      <c r="D12385" s="95" t="s">
        <v>400</v>
      </c>
      <c r="E12385" s="96">
        <v>2290634</v>
      </c>
      <c r="G12385" s="95" t="s">
        <v>345</v>
      </c>
    </row>
    <row r="12386" spans="1:7">
      <c r="A12386" s="95" t="s">
        <v>2036</v>
      </c>
      <c r="D12386" s="95" t="s">
        <v>562</v>
      </c>
      <c r="E12386" s="96">
        <v>3446</v>
      </c>
      <c r="G12386" s="96">
        <v>33797053</v>
      </c>
    </row>
    <row r="12387" spans="1:7">
      <c r="A12387" s="95" t="s">
        <v>376</v>
      </c>
      <c r="D12387" s="95" t="s">
        <v>345</v>
      </c>
      <c r="E12387" s="96">
        <v>21448625</v>
      </c>
      <c r="G12387" s="95" t="s">
        <v>345</v>
      </c>
    </row>
    <row r="12388" spans="1:7">
      <c r="A12388" s="95" t="s">
        <v>2760</v>
      </c>
      <c r="D12388" s="95" t="s">
        <v>400</v>
      </c>
      <c r="E12388" s="96">
        <v>165000</v>
      </c>
      <c r="G12388" s="95" t="s">
        <v>345</v>
      </c>
    </row>
    <row r="12389" spans="1:7">
      <c r="A12389" s="95" t="s">
        <v>745</v>
      </c>
      <c r="D12389" s="95" t="s">
        <v>415</v>
      </c>
      <c r="E12389" s="95">
        <v>900</v>
      </c>
      <c r="G12389" s="95" t="s">
        <v>345</v>
      </c>
    </row>
    <row r="12390" spans="1:7">
      <c r="A12390" s="95" t="s">
        <v>745</v>
      </c>
      <c r="D12390" s="95" t="s">
        <v>415</v>
      </c>
      <c r="E12390" s="95">
        <v>900</v>
      </c>
      <c r="G12390" s="95" t="s">
        <v>345</v>
      </c>
    </row>
    <row r="12391" spans="1:7">
      <c r="A12391" s="95" t="s">
        <v>745</v>
      </c>
      <c r="D12391" s="95" t="s">
        <v>415</v>
      </c>
      <c r="E12391" s="96">
        <v>2700</v>
      </c>
      <c r="G12391" s="95" t="s">
        <v>345</v>
      </c>
    </row>
    <row r="12392" spans="1:7">
      <c r="A12392" s="95" t="s">
        <v>745</v>
      </c>
      <c r="D12392" s="95" t="s">
        <v>415</v>
      </c>
      <c r="E12392" s="95">
        <v>900</v>
      </c>
      <c r="G12392" s="95" t="s">
        <v>345</v>
      </c>
    </row>
    <row r="12393" spans="1:7">
      <c r="A12393" s="95" t="s">
        <v>746</v>
      </c>
      <c r="D12393" s="95" t="s">
        <v>9315</v>
      </c>
      <c r="E12393" s="96">
        <v>55455</v>
      </c>
      <c r="G12393" s="95" t="s">
        <v>345</v>
      </c>
    </row>
    <row r="12394" spans="1:7">
      <c r="A12394" s="95" t="s">
        <v>2770</v>
      </c>
      <c r="D12394" s="95" t="s">
        <v>400</v>
      </c>
      <c r="E12394" s="96">
        <v>115500</v>
      </c>
      <c r="G12394" s="96">
        <v>34138408</v>
      </c>
    </row>
    <row r="12395" spans="1:7">
      <c r="A12395" s="95" t="s">
        <v>754</v>
      </c>
      <c r="D12395" s="95" t="s">
        <v>9315</v>
      </c>
      <c r="E12395" s="96">
        <v>7015</v>
      </c>
      <c r="G12395" s="95" t="s">
        <v>345</v>
      </c>
    </row>
    <row r="12396" spans="1:7">
      <c r="A12396" s="95" t="s">
        <v>2773</v>
      </c>
      <c r="D12396" s="95" t="s">
        <v>415</v>
      </c>
      <c r="E12396" s="96">
        <v>7700</v>
      </c>
      <c r="G12396" s="95" t="s">
        <v>345</v>
      </c>
    </row>
    <row r="12397" spans="1:7">
      <c r="A12397" s="95" t="s">
        <v>2773</v>
      </c>
      <c r="D12397" s="95" t="s">
        <v>349</v>
      </c>
      <c r="E12397" s="96">
        <v>1000</v>
      </c>
      <c r="G12397" s="96">
        <v>34154123</v>
      </c>
    </row>
    <row r="12398" spans="1:7">
      <c r="A12398" s="95" t="s">
        <v>759</v>
      </c>
      <c r="D12398" s="95" t="s">
        <v>9315</v>
      </c>
      <c r="E12398" s="96">
        <v>3980</v>
      </c>
      <c r="G12398" s="95" t="s">
        <v>345</v>
      </c>
    </row>
    <row r="12399" spans="1:7">
      <c r="A12399" s="95" t="s">
        <v>759</v>
      </c>
      <c r="D12399" s="95" t="s">
        <v>9315</v>
      </c>
      <c r="E12399" s="96">
        <v>2537</v>
      </c>
      <c r="G12399" s="95" t="s">
        <v>345</v>
      </c>
    </row>
    <row r="12400" spans="1:7">
      <c r="A12400" s="95" t="s">
        <v>759</v>
      </c>
      <c r="D12400" s="95" t="s">
        <v>9315</v>
      </c>
      <c r="E12400" s="96">
        <v>10074</v>
      </c>
      <c r="G12400" s="95" t="s">
        <v>345</v>
      </c>
    </row>
    <row r="12401" spans="1:7">
      <c r="A12401" s="95" t="s">
        <v>759</v>
      </c>
      <c r="D12401" s="95" t="s">
        <v>9315</v>
      </c>
      <c r="E12401" s="96">
        <v>4532</v>
      </c>
      <c r="G12401" s="95" t="s">
        <v>345</v>
      </c>
    </row>
    <row r="12402" spans="1:7">
      <c r="A12402" s="95" t="s">
        <v>760</v>
      </c>
      <c r="D12402" s="95" t="s">
        <v>479</v>
      </c>
      <c r="E12402" s="96">
        <v>-106830</v>
      </c>
      <c r="G12402" s="96">
        <v>34068416</v>
      </c>
    </row>
    <row r="12403" spans="1:7">
      <c r="A12403" s="95" t="s">
        <v>765</v>
      </c>
      <c r="D12403" s="95" t="s">
        <v>349</v>
      </c>
      <c r="E12403" s="96">
        <v>24800</v>
      </c>
      <c r="G12403" s="95" t="s">
        <v>345</v>
      </c>
    </row>
    <row r="12404" spans="1:7">
      <c r="A12404" s="95" t="s">
        <v>766</v>
      </c>
      <c r="D12404" s="95" t="s">
        <v>415</v>
      </c>
      <c r="E12404" s="95">
        <v>500</v>
      </c>
      <c r="G12404" s="95" t="s">
        <v>345</v>
      </c>
    </row>
    <row r="12405" spans="1:7">
      <c r="A12405" s="95" t="s">
        <v>768</v>
      </c>
      <c r="D12405" s="95" t="s">
        <v>415</v>
      </c>
      <c r="E12405" s="96">
        <v>100000</v>
      </c>
      <c r="G12405" s="95" t="s">
        <v>345</v>
      </c>
    </row>
    <row r="12406" spans="1:7">
      <c r="A12406" s="95" t="s">
        <v>773</v>
      </c>
      <c r="D12406" s="95" t="s">
        <v>400</v>
      </c>
      <c r="E12406" s="96">
        <v>1000</v>
      </c>
      <c r="G12406" s="95" t="s">
        <v>345</v>
      </c>
    </row>
    <row r="12407" spans="1:7">
      <c r="A12407" s="95" t="s">
        <v>2790</v>
      </c>
      <c r="D12407" s="95" t="s">
        <v>349</v>
      </c>
      <c r="E12407" s="96">
        <v>110000</v>
      </c>
      <c r="G12407" s="96">
        <v>34304716</v>
      </c>
    </row>
    <row r="12408" spans="1:7">
      <c r="A12408" s="95" t="s">
        <v>1681</v>
      </c>
      <c r="D12408" s="95" t="s">
        <v>415</v>
      </c>
      <c r="E12408" s="96">
        <v>5000</v>
      </c>
      <c r="G12408" s="95" t="s">
        <v>345</v>
      </c>
    </row>
    <row r="12409" spans="1:7">
      <c r="A12409" s="95" t="s">
        <v>2805</v>
      </c>
      <c r="D12409" s="95" t="s">
        <v>400</v>
      </c>
      <c r="E12409" s="96">
        <v>17902</v>
      </c>
      <c r="G12409" s="96">
        <v>34327618</v>
      </c>
    </row>
    <row r="12410" spans="1:7">
      <c r="A12410" s="95" t="s">
        <v>786</v>
      </c>
      <c r="D12410" s="95" t="s">
        <v>349</v>
      </c>
      <c r="E12410" s="96">
        <v>123950</v>
      </c>
      <c r="G12410" s="95" t="s">
        <v>345</v>
      </c>
    </row>
    <row r="12411" spans="1:7">
      <c r="A12411" s="95" t="s">
        <v>787</v>
      </c>
      <c r="D12411" s="95" t="s">
        <v>415</v>
      </c>
      <c r="E12411" s="96">
        <v>2795</v>
      </c>
      <c r="G12411" s="95" t="s">
        <v>345</v>
      </c>
    </row>
    <row r="12412" spans="1:7">
      <c r="A12412" s="95" t="s">
        <v>2815</v>
      </c>
      <c r="D12412" s="95" t="s">
        <v>400</v>
      </c>
      <c r="E12412" s="96">
        <v>1452000</v>
      </c>
      <c r="G12412" s="96">
        <v>35906363</v>
      </c>
    </row>
    <row r="12413" spans="1:7">
      <c r="A12413" s="95" t="s">
        <v>2820</v>
      </c>
      <c r="D12413" s="95" t="s">
        <v>400</v>
      </c>
      <c r="E12413" s="96">
        <v>80000</v>
      </c>
      <c r="G12413" s="95" t="s">
        <v>345</v>
      </c>
    </row>
    <row r="12414" spans="1:7">
      <c r="A12414" s="95" t="s">
        <v>793</v>
      </c>
      <c r="D12414" s="95" t="s">
        <v>479</v>
      </c>
      <c r="E12414" s="96">
        <v>360000</v>
      </c>
      <c r="G12414" s="95" t="s">
        <v>345</v>
      </c>
    </row>
    <row r="12415" spans="1:7">
      <c r="A12415" s="95" t="s">
        <v>794</v>
      </c>
      <c r="D12415" s="95" t="s">
        <v>400</v>
      </c>
      <c r="E12415" s="96">
        <v>1000</v>
      </c>
      <c r="G12415" s="95" t="s">
        <v>345</v>
      </c>
    </row>
    <row r="12416" spans="1:7">
      <c r="A12416" s="95" t="s">
        <v>794</v>
      </c>
      <c r="D12416" s="95" t="s">
        <v>349</v>
      </c>
      <c r="E12416" s="96">
        <v>6300</v>
      </c>
      <c r="G12416" s="95" t="s">
        <v>345</v>
      </c>
    </row>
    <row r="12417" spans="1:7">
      <c r="A12417" s="95" t="s">
        <v>794</v>
      </c>
      <c r="D12417" s="95" t="s">
        <v>349</v>
      </c>
      <c r="E12417" s="96">
        <v>1800</v>
      </c>
      <c r="G12417" s="95" t="s">
        <v>345</v>
      </c>
    </row>
    <row r="12418" spans="1:7">
      <c r="A12418" s="95" t="s">
        <v>795</v>
      </c>
      <c r="D12418" s="95" t="s">
        <v>9315</v>
      </c>
      <c r="E12418" s="96">
        <v>5126</v>
      </c>
      <c r="G12418" s="95" t="s">
        <v>345</v>
      </c>
    </row>
    <row r="12419" spans="1:7">
      <c r="A12419" s="95" t="s">
        <v>796</v>
      </c>
      <c r="D12419" s="95" t="s">
        <v>415</v>
      </c>
      <c r="E12419" s="96">
        <v>7715</v>
      </c>
      <c r="G12419" s="95" t="s">
        <v>345</v>
      </c>
    </row>
    <row r="12420" spans="1:7">
      <c r="A12420" s="95" t="s">
        <v>798</v>
      </c>
      <c r="D12420" s="95" t="s">
        <v>415</v>
      </c>
      <c r="E12420" s="95">
        <v>500</v>
      </c>
      <c r="G12420" s="95" t="s">
        <v>345</v>
      </c>
    </row>
    <row r="12421" spans="1:7">
      <c r="A12421" s="95" t="s">
        <v>798</v>
      </c>
      <c r="D12421" s="95" t="s">
        <v>415</v>
      </c>
      <c r="E12421" s="95">
        <v>500</v>
      </c>
      <c r="G12421" s="95" t="s">
        <v>345</v>
      </c>
    </row>
    <row r="12422" spans="1:7">
      <c r="A12422" s="95" t="s">
        <v>1712</v>
      </c>
      <c r="D12422" s="95" t="s">
        <v>415</v>
      </c>
      <c r="E12422" s="96">
        <v>100000</v>
      </c>
      <c r="G12422" s="95" t="s">
        <v>345</v>
      </c>
    </row>
    <row r="12423" spans="1:7">
      <c r="A12423" s="95" t="s">
        <v>800</v>
      </c>
      <c r="D12423" s="95" t="s">
        <v>415</v>
      </c>
      <c r="E12423" s="96">
        <v>100000</v>
      </c>
      <c r="G12423" s="95" t="s">
        <v>345</v>
      </c>
    </row>
    <row r="12424" spans="1:7">
      <c r="A12424" s="95" t="s">
        <v>803</v>
      </c>
      <c r="D12424" s="95" t="s">
        <v>415</v>
      </c>
      <c r="E12424" s="96">
        <v>342000</v>
      </c>
      <c r="G12424" s="96">
        <v>36911304</v>
      </c>
    </row>
    <row r="12425" spans="1:7">
      <c r="A12425" s="95" t="s">
        <v>807</v>
      </c>
      <c r="D12425" s="95" t="s">
        <v>9315</v>
      </c>
      <c r="E12425" s="96">
        <v>2562</v>
      </c>
      <c r="G12425" s="95" t="s">
        <v>345</v>
      </c>
    </row>
    <row r="12426" spans="1:7">
      <c r="A12426" s="95" t="s">
        <v>812</v>
      </c>
      <c r="D12426" s="95" t="s">
        <v>415</v>
      </c>
      <c r="E12426" s="96">
        <v>270000</v>
      </c>
      <c r="G12426" s="95" t="s">
        <v>345</v>
      </c>
    </row>
    <row r="12427" spans="1:7">
      <c r="A12427" s="95" t="s">
        <v>813</v>
      </c>
      <c r="D12427" s="95" t="s">
        <v>415</v>
      </c>
      <c r="E12427" s="96">
        <v>440000</v>
      </c>
      <c r="G12427" s="95" t="s">
        <v>345</v>
      </c>
    </row>
    <row r="12428" spans="1:7">
      <c r="A12428" s="95" t="s">
        <v>814</v>
      </c>
      <c r="D12428" s="95" t="s">
        <v>415</v>
      </c>
      <c r="E12428" s="96">
        <v>112000</v>
      </c>
      <c r="G12428" s="95" t="s">
        <v>345</v>
      </c>
    </row>
    <row r="12429" spans="1:7">
      <c r="A12429" s="95" t="s">
        <v>2831</v>
      </c>
      <c r="D12429" s="95" t="s">
        <v>479</v>
      </c>
      <c r="E12429" s="96">
        <v>100000</v>
      </c>
      <c r="G12429" s="96">
        <v>37835866</v>
      </c>
    </row>
    <row r="12430" spans="1:7">
      <c r="A12430" s="95" t="s">
        <v>821</v>
      </c>
      <c r="D12430" s="95" t="s">
        <v>9315</v>
      </c>
      <c r="E12430" s="96">
        <v>83443</v>
      </c>
      <c r="G12430" s="95" t="s">
        <v>345</v>
      </c>
    </row>
    <row r="12431" spans="1:7">
      <c r="A12431" s="95" t="s">
        <v>823</v>
      </c>
      <c r="D12431" s="95" t="s">
        <v>415</v>
      </c>
      <c r="E12431" s="96">
        <v>30000</v>
      </c>
      <c r="G12431" s="96">
        <v>37949309</v>
      </c>
    </row>
    <row r="12432" spans="1:7">
      <c r="A12432" s="95" t="s">
        <v>834</v>
      </c>
      <c r="D12432" s="95" t="s">
        <v>415</v>
      </c>
      <c r="E12432" s="96">
        <v>100000</v>
      </c>
      <c r="G12432" s="96">
        <v>38049309</v>
      </c>
    </row>
    <row r="12433" spans="1:7">
      <c r="A12433" s="95" t="s">
        <v>2058</v>
      </c>
      <c r="D12433" s="95" t="s">
        <v>349</v>
      </c>
      <c r="E12433" s="96">
        <v>5000000</v>
      </c>
      <c r="G12433" s="96">
        <v>43049309</v>
      </c>
    </row>
    <row r="12434" spans="1:7">
      <c r="A12434" s="95" t="s">
        <v>845</v>
      </c>
      <c r="D12434" s="95" t="s">
        <v>9315</v>
      </c>
      <c r="E12434" s="96">
        <v>6440</v>
      </c>
      <c r="G12434" s="96">
        <v>43055749</v>
      </c>
    </row>
    <row r="12435" spans="1:7">
      <c r="A12435" s="95" t="s">
        <v>2869</v>
      </c>
      <c r="D12435" s="95" t="s">
        <v>400</v>
      </c>
      <c r="E12435" s="96">
        <v>91959</v>
      </c>
      <c r="G12435" s="95" t="s">
        <v>345</v>
      </c>
    </row>
    <row r="12436" spans="1:7">
      <c r="A12436" s="95" t="s">
        <v>849</v>
      </c>
      <c r="D12436" s="95" t="s">
        <v>9315</v>
      </c>
      <c r="E12436" s="96">
        <v>76037</v>
      </c>
      <c r="G12436" s="95" t="s">
        <v>345</v>
      </c>
    </row>
    <row r="12437" spans="1:7">
      <c r="A12437" s="95" t="s">
        <v>849</v>
      </c>
      <c r="D12437" s="95" t="s">
        <v>9315</v>
      </c>
      <c r="E12437" s="96">
        <v>2705</v>
      </c>
      <c r="G12437" s="96">
        <v>43226450</v>
      </c>
    </row>
    <row r="12438" spans="1:7">
      <c r="A12438" s="95" t="s">
        <v>867</v>
      </c>
      <c r="D12438" s="95" t="s">
        <v>400</v>
      </c>
      <c r="E12438" s="95">
        <v>500</v>
      </c>
      <c r="G12438" s="96">
        <v>43226950</v>
      </c>
    </row>
    <row r="12439" spans="1:7">
      <c r="A12439" s="95" t="s">
        <v>876</v>
      </c>
      <c r="D12439" s="95" t="s">
        <v>9315</v>
      </c>
      <c r="E12439" s="96">
        <v>6241</v>
      </c>
      <c r="G12439" s="95" t="s">
        <v>345</v>
      </c>
    </row>
    <row r="12440" spans="1:7">
      <c r="A12440" s="95" t="s">
        <v>877</v>
      </c>
      <c r="D12440" s="95" t="s">
        <v>415</v>
      </c>
      <c r="E12440" s="96">
        <v>45000</v>
      </c>
      <c r="G12440" s="95" t="s">
        <v>345</v>
      </c>
    </row>
    <row r="12441" spans="1:7">
      <c r="A12441" s="95" t="s">
        <v>2911</v>
      </c>
      <c r="D12441" s="95" t="s">
        <v>400</v>
      </c>
      <c r="E12441" s="96">
        <v>5500</v>
      </c>
      <c r="G12441" s="96">
        <v>43283691</v>
      </c>
    </row>
    <row r="12442" spans="1:7">
      <c r="A12442" s="95" t="s">
        <v>390</v>
      </c>
      <c r="D12442" s="95" t="s">
        <v>349</v>
      </c>
      <c r="E12442" s="96">
        <v>10000</v>
      </c>
      <c r="G12442" s="95" t="s">
        <v>345</v>
      </c>
    </row>
    <row r="12443" spans="1:7">
      <c r="A12443" s="95" t="s">
        <v>880</v>
      </c>
      <c r="D12443" s="95" t="s">
        <v>9315</v>
      </c>
      <c r="E12443" s="96">
        <v>4873</v>
      </c>
      <c r="G12443" s="95" t="s">
        <v>345</v>
      </c>
    </row>
    <row r="12444" spans="1:7">
      <c r="A12444" s="95" t="s">
        <v>883</v>
      </c>
      <c r="D12444" s="95" t="s">
        <v>9315</v>
      </c>
      <c r="E12444" s="96">
        <v>405000</v>
      </c>
      <c r="G12444" s="95" t="s">
        <v>345</v>
      </c>
    </row>
    <row r="12445" spans="1:7">
      <c r="A12445" s="95" t="s">
        <v>2919</v>
      </c>
      <c r="D12445" s="95" t="s">
        <v>400</v>
      </c>
      <c r="E12445" s="96">
        <v>78000</v>
      </c>
      <c r="G12445" s="96">
        <v>43781564</v>
      </c>
    </row>
    <row r="12446" spans="1:7">
      <c r="A12446" s="95" t="s">
        <v>2071</v>
      </c>
      <c r="D12446" s="95" t="s">
        <v>349</v>
      </c>
      <c r="E12446" s="96">
        <v>300000</v>
      </c>
      <c r="G12446" s="96">
        <v>44081564</v>
      </c>
    </row>
    <row r="12447" spans="1:7">
      <c r="A12447" s="95" t="s">
        <v>2929</v>
      </c>
      <c r="D12447" s="95" t="s">
        <v>400</v>
      </c>
      <c r="E12447" s="96">
        <v>416477</v>
      </c>
      <c r="G12447" s="96">
        <v>44498041</v>
      </c>
    </row>
    <row r="12448" spans="1:7">
      <c r="A12448" s="95" t="s">
        <v>898</v>
      </c>
      <c r="D12448" s="95" t="s">
        <v>415</v>
      </c>
      <c r="E12448" s="96">
        <v>36000</v>
      </c>
      <c r="G12448" s="96">
        <v>44534041</v>
      </c>
    </row>
    <row r="12449" spans="1:7">
      <c r="A12449" s="95" t="s">
        <v>392</v>
      </c>
      <c r="D12449" s="95" t="s">
        <v>393</v>
      </c>
      <c r="E12449" s="96">
        <v>2400</v>
      </c>
      <c r="G12449" s="96">
        <v>44536441</v>
      </c>
    </row>
    <row r="12450" spans="1:7">
      <c r="A12450" s="95" t="s">
        <v>2950</v>
      </c>
      <c r="D12450" s="95" t="s">
        <v>400</v>
      </c>
      <c r="E12450" s="96">
        <v>2800</v>
      </c>
      <c r="G12450" s="95" t="s">
        <v>345</v>
      </c>
    </row>
    <row r="12451" spans="1:7">
      <c r="A12451" s="95" t="s">
        <v>1950</v>
      </c>
      <c r="D12451" s="95" t="s">
        <v>562</v>
      </c>
      <c r="E12451" s="96">
        <v>3000</v>
      </c>
      <c r="G12451" s="95" t="s">
        <v>345</v>
      </c>
    </row>
    <row r="12452" spans="1:7">
      <c r="A12452" s="95" t="s">
        <v>1950</v>
      </c>
      <c r="D12452" s="95" t="s">
        <v>400</v>
      </c>
      <c r="E12452" s="96">
        <v>93737</v>
      </c>
      <c r="G12452" s="95" t="s">
        <v>345</v>
      </c>
    </row>
    <row r="12453" spans="1:7">
      <c r="A12453" s="95" t="s">
        <v>1950</v>
      </c>
      <c r="D12453" s="95" t="s">
        <v>349</v>
      </c>
      <c r="E12453" s="96">
        <v>400000</v>
      </c>
      <c r="G12453" s="95" t="s">
        <v>345</v>
      </c>
    </row>
    <row r="12454" spans="1:7">
      <c r="A12454" s="95" t="s">
        <v>1950</v>
      </c>
      <c r="D12454" s="95" t="s">
        <v>562</v>
      </c>
      <c r="E12454" s="96">
        <v>18239</v>
      </c>
      <c r="G12454" s="95" t="s">
        <v>345</v>
      </c>
    </row>
    <row r="12455" spans="1:7">
      <c r="A12455" s="95" t="s">
        <v>1950</v>
      </c>
      <c r="D12455" s="95" t="s">
        <v>562</v>
      </c>
      <c r="E12455" s="96">
        <v>16749</v>
      </c>
      <c r="G12455" s="95" t="s">
        <v>345</v>
      </c>
    </row>
    <row r="12456" spans="1:7">
      <c r="A12456" s="95" t="s">
        <v>1950</v>
      </c>
      <c r="D12456" s="95" t="s">
        <v>562</v>
      </c>
      <c r="E12456" s="96">
        <v>9035</v>
      </c>
      <c r="G12456" s="95" t="s">
        <v>345</v>
      </c>
    </row>
    <row r="12457" spans="1:7">
      <c r="A12457" s="95" t="s">
        <v>1950</v>
      </c>
      <c r="D12457" s="95" t="s">
        <v>349</v>
      </c>
      <c r="E12457" s="96">
        <v>200000</v>
      </c>
      <c r="G12457" s="95" t="s">
        <v>345</v>
      </c>
    </row>
    <row r="12458" spans="1:7">
      <c r="A12458" s="95" t="s">
        <v>1950</v>
      </c>
      <c r="D12458" s="95" t="s">
        <v>9315</v>
      </c>
      <c r="E12458" s="96">
        <v>50000</v>
      </c>
      <c r="G12458" s="95" t="s">
        <v>345</v>
      </c>
    </row>
    <row r="12459" spans="1:7">
      <c r="A12459" s="95" t="s">
        <v>1950</v>
      </c>
      <c r="D12459" s="95" t="s">
        <v>9315</v>
      </c>
      <c r="E12459" s="96">
        <v>64000</v>
      </c>
      <c r="G12459" s="95" t="s">
        <v>345</v>
      </c>
    </row>
    <row r="12460" spans="1:7">
      <c r="A12460" s="95" t="s">
        <v>1950</v>
      </c>
      <c r="D12460" s="95" t="s">
        <v>400</v>
      </c>
      <c r="E12460" s="96">
        <v>140000</v>
      </c>
      <c r="G12460" s="95" t="s">
        <v>345</v>
      </c>
    </row>
    <row r="12461" spans="1:7">
      <c r="A12461" s="95" t="s">
        <v>1950</v>
      </c>
      <c r="D12461" s="95" t="s">
        <v>479</v>
      </c>
      <c r="E12461" s="96">
        <v>40000</v>
      </c>
      <c r="G12461" s="95" t="s">
        <v>345</v>
      </c>
    </row>
    <row r="12462" spans="1:7">
      <c r="A12462" s="95" t="s">
        <v>1950</v>
      </c>
      <c r="D12462" s="95" t="s">
        <v>349</v>
      </c>
      <c r="E12462" s="96">
        <v>80000</v>
      </c>
      <c r="G12462" s="95" t="s">
        <v>345</v>
      </c>
    </row>
    <row r="12463" spans="1:7">
      <c r="A12463" s="95" t="s">
        <v>1950</v>
      </c>
      <c r="D12463" s="95" t="s">
        <v>415</v>
      </c>
      <c r="E12463" s="96">
        <v>100000</v>
      </c>
      <c r="G12463" s="95" t="s">
        <v>345</v>
      </c>
    </row>
    <row r="12464" spans="1:7">
      <c r="A12464" s="95" t="s">
        <v>1950</v>
      </c>
      <c r="D12464" s="95" t="s">
        <v>349</v>
      </c>
      <c r="E12464" s="96">
        <v>4000</v>
      </c>
      <c r="G12464" s="95" t="s">
        <v>345</v>
      </c>
    </row>
    <row r="12465" spans="1:7">
      <c r="A12465" s="95" t="s">
        <v>2081</v>
      </c>
      <c r="D12465" s="95" t="s">
        <v>479</v>
      </c>
      <c r="E12465" s="96">
        <v>22000</v>
      </c>
      <c r="G12465" s="95" t="s">
        <v>345</v>
      </c>
    </row>
    <row r="12466" spans="1:7">
      <c r="A12466" s="95" t="s">
        <v>2081</v>
      </c>
      <c r="D12466" s="95" t="s">
        <v>400</v>
      </c>
      <c r="E12466" s="96">
        <v>28000</v>
      </c>
      <c r="G12466" s="95" t="s">
        <v>345</v>
      </c>
    </row>
    <row r="12467" spans="1:7">
      <c r="A12467" s="95" t="s">
        <v>2081</v>
      </c>
      <c r="D12467" s="95" t="s">
        <v>400</v>
      </c>
      <c r="E12467" s="96">
        <v>95700</v>
      </c>
      <c r="G12467" s="95" t="s">
        <v>345</v>
      </c>
    </row>
    <row r="12468" spans="1:7">
      <c r="A12468" s="95" t="s">
        <v>2081</v>
      </c>
      <c r="D12468" s="95" t="s">
        <v>400</v>
      </c>
      <c r="E12468" s="96">
        <v>124300</v>
      </c>
      <c r="G12468" s="95" t="s">
        <v>345</v>
      </c>
    </row>
    <row r="12469" spans="1:7">
      <c r="A12469" s="95" t="s">
        <v>2081</v>
      </c>
      <c r="D12469" s="95" t="s">
        <v>400</v>
      </c>
      <c r="E12469" s="96">
        <v>1039002</v>
      </c>
      <c r="G12469" s="95" t="s">
        <v>345</v>
      </c>
    </row>
    <row r="12470" spans="1:7">
      <c r="A12470" s="95" t="s">
        <v>2081</v>
      </c>
      <c r="D12470" s="95" t="s">
        <v>400</v>
      </c>
      <c r="E12470" s="96">
        <v>4178062</v>
      </c>
      <c r="G12470" s="95" t="s">
        <v>345</v>
      </c>
    </row>
    <row r="12471" spans="1:7">
      <c r="A12471" s="95" t="s">
        <v>2081</v>
      </c>
      <c r="D12471" s="95" t="s">
        <v>349</v>
      </c>
      <c r="E12471" s="96">
        <v>4900</v>
      </c>
      <c r="G12471" s="95" t="s">
        <v>345</v>
      </c>
    </row>
    <row r="12472" spans="1:7">
      <c r="A12472" s="95" t="s">
        <v>2081</v>
      </c>
      <c r="D12472" s="95" t="s">
        <v>400</v>
      </c>
      <c r="E12472" s="96">
        <v>55000</v>
      </c>
      <c r="G12472" s="95" t="s">
        <v>345</v>
      </c>
    </row>
    <row r="12473" spans="1:7">
      <c r="A12473" s="95" t="s">
        <v>1952</v>
      </c>
      <c r="D12473" s="95" t="s">
        <v>562</v>
      </c>
      <c r="E12473" s="96">
        <v>1463</v>
      </c>
      <c r="G12473" s="95" t="s">
        <v>345</v>
      </c>
    </row>
    <row r="12474" spans="1:7">
      <c r="A12474" s="95" t="s">
        <v>1952</v>
      </c>
      <c r="D12474" s="95" t="s">
        <v>562</v>
      </c>
      <c r="E12474" s="96">
        <v>382531</v>
      </c>
      <c r="G12474" s="95" t="s">
        <v>345</v>
      </c>
    </row>
    <row r="12475" spans="1:7">
      <c r="A12475" s="95" t="s">
        <v>1952</v>
      </c>
      <c r="D12475" s="95" t="s">
        <v>562</v>
      </c>
      <c r="E12475" s="96">
        <v>17782</v>
      </c>
      <c r="G12475" s="95" t="s">
        <v>345</v>
      </c>
    </row>
    <row r="12476" spans="1:7">
      <c r="A12476" s="95" t="s">
        <v>2090</v>
      </c>
      <c r="D12476" s="95" t="s">
        <v>400</v>
      </c>
      <c r="E12476" s="96">
        <v>18000</v>
      </c>
      <c r="G12476" s="95" t="s">
        <v>345</v>
      </c>
    </row>
    <row r="12477" spans="1:7">
      <c r="A12477" s="95" t="s">
        <v>2090</v>
      </c>
      <c r="D12477" s="95" t="s">
        <v>400</v>
      </c>
      <c r="E12477" s="96">
        <v>6000</v>
      </c>
      <c r="G12477" s="95" t="s">
        <v>345</v>
      </c>
    </row>
    <row r="12478" spans="1:7">
      <c r="A12478" s="95" t="s">
        <v>2090</v>
      </c>
      <c r="D12478" s="95" t="s">
        <v>400</v>
      </c>
      <c r="E12478" s="96">
        <v>6000</v>
      </c>
      <c r="G12478" s="95" t="s">
        <v>345</v>
      </c>
    </row>
    <row r="12479" spans="1:7">
      <c r="A12479" s="95" t="s">
        <v>2094</v>
      </c>
      <c r="D12479" s="95" t="s">
        <v>400</v>
      </c>
      <c r="E12479" s="96">
        <v>3518723</v>
      </c>
      <c r="G12479" s="95" t="s">
        <v>345</v>
      </c>
    </row>
    <row r="12480" spans="1:7">
      <c r="A12480" s="95" t="s">
        <v>2102</v>
      </c>
      <c r="D12480" s="95" t="s">
        <v>400</v>
      </c>
      <c r="E12480" s="96">
        <v>556337</v>
      </c>
      <c r="G12480" s="95" t="s">
        <v>345</v>
      </c>
    </row>
    <row r="12481" spans="1:7">
      <c r="A12481" s="95" t="s">
        <v>2102</v>
      </c>
      <c r="D12481" s="95" t="s">
        <v>349</v>
      </c>
      <c r="E12481" s="96">
        <v>1064520</v>
      </c>
      <c r="G12481" s="95" t="s">
        <v>345</v>
      </c>
    </row>
    <row r="12482" spans="1:7">
      <c r="A12482" s="95" t="s">
        <v>2102</v>
      </c>
      <c r="D12482" s="95" t="s">
        <v>415</v>
      </c>
      <c r="E12482" s="96">
        <v>19791</v>
      </c>
      <c r="G12482" s="95" t="s">
        <v>345</v>
      </c>
    </row>
    <row r="12483" spans="1:7">
      <c r="A12483" s="95" t="s">
        <v>2102</v>
      </c>
      <c r="D12483" s="95" t="s">
        <v>479</v>
      </c>
      <c r="E12483" s="96">
        <v>12270</v>
      </c>
      <c r="G12483" s="95" t="s">
        <v>345</v>
      </c>
    </row>
    <row r="12484" spans="1:7">
      <c r="A12484" s="95" t="s">
        <v>2102</v>
      </c>
      <c r="D12484" s="95" t="s">
        <v>9315</v>
      </c>
      <c r="E12484" s="96">
        <v>12666</v>
      </c>
      <c r="G12484" s="96">
        <v>56921048</v>
      </c>
    </row>
    <row r="12485" spans="1:7">
      <c r="A12485" s="95" t="s">
        <v>396</v>
      </c>
      <c r="D12485" s="95" t="s">
        <v>345</v>
      </c>
      <c r="E12485" s="96">
        <v>23123995</v>
      </c>
      <c r="G12485" s="95" t="s">
        <v>345</v>
      </c>
    </row>
    <row r="12486" spans="1:7">
      <c r="A12486" s="95" t="s">
        <v>397</v>
      </c>
      <c r="D12486" s="95" t="s">
        <v>345</v>
      </c>
      <c r="E12486" s="96">
        <v>56921048</v>
      </c>
      <c r="G12486" s="96">
        <v>56921048</v>
      </c>
    </row>
    <row r="12487" spans="1:7">
      <c r="A12487" s="95" t="s">
        <v>398</v>
      </c>
    </row>
    <row r="12489" spans="1:7">
      <c r="A12489" s="95" t="s">
        <v>9174</v>
      </c>
    </row>
    <row r="12490" spans="1:7">
      <c r="A12490" s="95" t="s">
        <v>338</v>
      </c>
      <c r="D12490" s="95" t="s">
        <v>341</v>
      </c>
      <c r="E12490" s="95" t="s">
        <v>342</v>
      </c>
      <c r="F12490" s="95" t="s">
        <v>343</v>
      </c>
      <c r="G12490" s="95" t="s">
        <v>344</v>
      </c>
    </row>
    <row r="12491" spans="1:7">
      <c r="A12491" s="95" t="s">
        <v>2350</v>
      </c>
      <c r="D12491" s="95" t="s">
        <v>400</v>
      </c>
      <c r="E12491" s="96">
        <v>14000</v>
      </c>
      <c r="G12491" s="95" t="s">
        <v>345</v>
      </c>
    </row>
    <row r="12492" spans="1:7">
      <c r="A12492" s="95" t="s">
        <v>1970</v>
      </c>
      <c r="D12492" s="95" t="s">
        <v>400</v>
      </c>
      <c r="E12492" s="96">
        <v>22700</v>
      </c>
      <c r="G12492" s="96">
        <v>36700</v>
      </c>
    </row>
    <row r="12493" spans="1:7">
      <c r="A12493" s="95" t="s">
        <v>2392</v>
      </c>
      <c r="D12493" s="95" t="s">
        <v>400</v>
      </c>
      <c r="E12493" s="96">
        <v>122200</v>
      </c>
      <c r="G12493" s="96">
        <v>158900</v>
      </c>
    </row>
    <row r="12494" spans="1:7">
      <c r="A12494" s="95" t="s">
        <v>2416</v>
      </c>
      <c r="D12494" s="95" t="s">
        <v>400</v>
      </c>
      <c r="E12494" s="96">
        <v>17700</v>
      </c>
      <c r="G12494" s="96">
        <v>176600</v>
      </c>
    </row>
    <row r="12495" spans="1:7">
      <c r="A12495" s="95" t="s">
        <v>2465</v>
      </c>
      <c r="D12495" s="95" t="s">
        <v>400</v>
      </c>
      <c r="E12495" s="96">
        <v>226500</v>
      </c>
      <c r="G12495" s="95" t="s">
        <v>345</v>
      </c>
    </row>
    <row r="12496" spans="1:7">
      <c r="A12496" s="95" t="s">
        <v>2465</v>
      </c>
      <c r="D12496" s="95" t="s">
        <v>400</v>
      </c>
      <c r="E12496" s="96">
        <v>33100</v>
      </c>
      <c r="G12496" s="96">
        <v>436200</v>
      </c>
    </row>
    <row r="12497" spans="1:7">
      <c r="A12497" s="95" t="s">
        <v>361</v>
      </c>
      <c r="D12497" s="95" t="s">
        <v>345</v>
      </c>
      <c r="E12497" s="96">
        <v>436200</v>
      </c>
      <c r="G12497" s="95" t="s">
        <v>345</v>
      </c>
    </row>
    <row r="12498" spans="1:7">
      <c r="A12498" s="95" t="s">
        <v>2576</v>
      </c>
      <c r="D12498" s="95" t="s">
        <v>479</v>
      </c>
      <c r="E12498" s="96">
        <v>37200</v>
      </c>
      <c r="G12498" s="96">
        <v>473400</v>
      </c>
    </row>
    <row r="12499" spans="1:7">
      <c r="A12499" s="95" t="s">
        <v>597</v>
      </c>
      <c r="D12499" s="95" t="s">
        <v>479</v>
      </c>
      <c r="E12499" s="96">
        <v>80000</v>
      </c>
      <c r="G12499" s="96">
        <v>553400</v>
      </c>
    </row>
    <row r="12500" spans="1:7">
      <c r="A12500" s="95" t="s">
        <v>2016</v>
      </c>
      <c r="D12500" s="95" t="s">
        <v>349</v>
      </c>
      <c r="E12500" s="96">
        <v>150000</v>
      </c>
      <c r="G12500" s="96">
        <v>703400</v>
      </c>
    </row>
    <row r="12501" spans="1:7">
      <c r="A12501" s="95" t="s">
        <v>2678</v>
      </c>
      <c r="D12501" s="95" t="s">
        <v>400</v>
      </c>
      <c r="E12501" s="96">
        <v>4540</v>
      </c>
      <c r="G12501" s="96">
        <v>707940</v>
      </c>
    </row>
    <row r="12502" spans="1:7">
      <c r="A12502" s="95" t="s">
        <v>2715</v>
      </c>
      <c r="D12502" s="95" t="s">
        <v>479</v>
      </c>
      <c r="E12502" s="96">
        <v>66500</v>
      </c>
      <c r="G12502" s="96">
        <v>774440</v>
      </c>
    </row>
    <row r="12503" spans="1:7">
      <c r="A12503" s="95" t="s">
        <v>2031</v>
      </c>
      <c r="D12503" s="95" t="s">
        <v>349</v>
      </c>
      <c r="E12503" s="96">
        <v>300000</v>
      </c>
      <c r="G12503" s="96">
        <v>1074440</v>
      </c>
    </row>
    <row r="12504" spans="1:7">
      <c r="A12504" s="95" t="s">
        <v>376</v>
      </c>
      <c r="D12504" s="95" t="s">
        <v>345</v>
      </c>
      <c r="E12504" s="96">
        <v>638240</v>
      </c>
      <c r="G12504" s="95" t="s">
        <v>345</v>
      </c>
    </row>
    <row r="12505" spans="1:7">
      <c r="A12505" s="95" t="s">
        <v>2760</v>
      </c>
      <c r="D12505" s="95" t="s">
        <v>400</v>
      </c>
      <c r="E12505" s="96">
        <v>85500</v>
      </c>
      <c r="G12505" s="96">
        <v>1159940</v>
      </c>
    </row>
    <row r="12506" spans="1:7">
      <c r="A12506" s="95" t="s">
        <v>2882</v>
      </c>
      <c r="D12506" s="95" t="s">
        <v>400</v>
      </c>
      <c r="E12506" s="96">
        <v>3000</v>
      </c>
      <c r="G12506" s="96">
        <v>1162940</v>
      </c>
    </row>
    <row r="12507" spans="1:7">
      <c r="A12507" s="95" t="s">
        <v>2930</v>
      </c>
      <c r="D12507" s="95" t="s">
        <v>479</v>
      </c>
      <c r="E12507" s="96">
        <v>63900</v>
      </c>
      <c r="G12507" s="96">
        <v>1226840</v>
      </c>
    </row>
    <row r="12508" spans="1:7">
      <c r="A12508" s="95" t="s">
        <v>2938</v>
      </c>
      <c r="D12508" s="95" t="s">
        <v>400</v>
      </c>
      <c r="E12508" s="96">
        <v>3000</v>
      </c>
      <c r="G12508" s="96">
        <v>1229840</v>
      </c>
    </row>
    <row r="12509" spans="1:7">
      <c r="A12509" s="95" t="s">
        <v>2102</v>
      </c>
      <c r="D12509" s="95" t="s">
        <v>349</v>
      </c>
      <c r="E12509" s="96">
        <v>29688</v>
      </c>
      <c r="G12509" s="96">
        <v>1259528</v>
      </c>
    </row>
    <row r="12510" spans="1:7">
      <c r="A12510" s="95" t="s">
        <v>396</v>
      </c>
      <c r="D12510" s="95" t="s">
        <v>345</v>
      </c>
      <c r="E12510" s="96">
        <v>185088</v>
      </c>
      <c r="G12510" s="95" t="s">
        <v>345</v>
      </c>
    </row>
    <row r="12511" spans="1:7">
      <c r="A12511" s="95" t="s">
        <v>397</v>
      </c>
      <c r="D12511" s="95" t="s">
        <v>345</v>
      </c>
      <c r="E12511" s="96">
        <v>1259528</v>
      </c>
      <c r="G12511" s="96">
        <v>1259528</v>
      </c>
    </row>
    <row r="12512" spans="1:7">
      <c r="A12512" s="95" t="s">
        <v>398</v>
      </c>
    </row>
    <row r="12514" spans="1:7">
      <c r="A12514" s="95" t="s">
        <v>9175</v>
      </c>
    </row>
    <row r="12515" spans="1:7">
      <c r="A12515" s="95" t="s">
        <v>338</v>
      </c>
      <c r="D12515" s="95" t="s">
        <v>341</v>
      </c>
      <c r="E12515" s="95" t="s">
        <v>342</v>
      </c>
      <c r="F12515" s="95" t="s">
        <v>343</v>
      </c>
      <c r="G12515" s="95" t="s">
        <v>344</v>
      </c>
    </row>
    <row r="12516" spans="1:7">
      <c r="A12516" s="95" t="s">
        <v>404</v>
      </c>
      <c r="D12516" s="95" t="s">
        <v>400</v>
      </c>
      <c r="E12516" s="96">
        <v>12500</v>
      </c>
      <c r="G12516" s="96">
        <v>12500</v>
      </c>
    </row>
    <row r="12517" spans="1:7">
      <c r="A12517" s="95" t="s">
        <v>2241</v>
      </c>
      <c r="D12517" s="95" t="s">
        <v>400</v>
      </c>
      <c r="E12517" s="96">
        <v>588500</v>
      </c>
      <c r="G12517" s="96">
        <v>601000</v>
      </c>
    </row>
    <row r="12518" spans="1:7">
      <c r="A12518" s="95" t="s">
        <v>2278</v>
      </c>
      <c r="D12518" s="95" t="s">
        <v>400</v>
      </c>
      <c r="E12518" s="96">
        <v>83282</v>
      </c>
      <c r="G12518" s="96">
        <v>684282</v>
      </c>
    </row>
    <row r="12519" spans="1:7">
      <c r="A12519" s="95" t="s">
        <v>1970</v>
      </c>
      <c r="D12519" s="95" t="s">
        <v>400</v>
      </c>
      <c r="E12519" s="96">
        <v>3300000</v>
      </c>
      <c r="G12519" s="96">
        <v>3984282</v>
      </c>
    </row>
    <row r="12520" spans="1:7">
      <c r="A12520" s="95" t="s">
        <v>2370</v>
      </c>
      <c r="D12520" s="95" t="s">
        <v>400</v>
      </c>
      <c r="E12520" s="96">
        <v>1320000</v>
      </c>
      <c r="G12520" s="96">
        <v>5304282</v>
      </c>
    </row>
    <row r="12521" spans="1:7">
      <c r="A12521" s="95" t="s">
        <v>2424</v>
      </c>
      <c r="D12521" s="95" t="s">
        <v>400</v>
      </c>
      <c r="E12521" s="96">
        <v>13365000</v>
      </c>
      <c r="G12521" s="96">
        <v>18669282</v>
      </c>
    </row>
    <row r="12522" spans="1:7">
      <c r="A12522" s="95" t="s">
        <v>2459</v>
      </c>
      <c r="D12522" s="95" t="s">
        <v>400</v>
      </c>
      <c r="E12522" s="96">
        <v>26400000</v>
      </c>
      <c r="G12522" s="96">
        <v>45069282</v>
      </c>
    </row>
    <row r="12523" spans="1:7">
      <c r="A12523" s="95" t="s">
        <v>2463</v>
      </c>
      <c r="D12523" s="95" t="s">
        <v>400</v>
      </c>
      <c r="E12523" s="96">
        <v>562786</v>
      </c>
      <c r="G12523" s="96">
        <v>45632068</v>
      </c>
    </row>
    <row r="12524" spans="1:7">
      <c r="A12524" s="95" t="s">
        <v>2499</v>
      </c>
      <c r="D12524" s="95" t="s">
        <v>400</v>
      </c>
      <c r="E12524" s="96">
        <v>407000</v>
      </c>
      <c r="G12524" s="95" t="s">
        <v>345</v>
      </c>
    </row>
    <row r="12525" spans="1:7">
      <c r="A12525" s="95" t="s">
        <v>2500</v>
      </c>
      <c r="D12525" s="95" t="s">
        <v>400</v>
      </c>
      <c r="E12525" s="96">
        <v>407000</v>
      </c>
      <c r="G12525" s="95" t="s">
        <v>345</v>
      </c>
    </row>
    <row r="12526" spans="1:7">
      <c r="A12526" s="95" t="s">
        <v>2500</v>
      </c>
      <c r="D12526" s="95" t="s">
        <v>400</v>
      </c>
      <c r="E12526" s="96">
        <v>-407000</v>
      </c>
      <c r="G12526" s="96">
        <v>46039068</v>
      </c>
    </row>
    <row r="12527" spans="1:7">
      <c r="A12527" s="95" t="s">
        <v>2554</v>
      </c>
      <c r="D12527" s="95" t="s">
        <v>400</v>
      </c>
      <c r="E12527" s="96">
        <v>2571</v>
      </c>
      <c r="G12527" s="95" t="s">
        <v>345</v>
      </c>
    </row>
    <row r="12528" spans="1:7">
      <c r="A12528" s="95" t="s">
        <v>2554</v>
      </c>
      <c r="D12528" s="95" t="s">
        <v>400</v>
      </c>
      <c r="E12528" s="96">
        <v>2571</v>
      </c>
      <c r="G12528" s="95" t="s">
        <v>345</v>
      </c>
    </row>
    <row r="12529" spans="1:7">
      <c r="A12529" s="95" t="s">
        <v>2554</v>
      </c>
      <c r="D12529" s="95" t="s">
        <v>400</v>
      </c>
      <c r="E12529" s="96">
        <v>2571</v>
      </c>
      <c r="G12529" s="96">
        <v>46046781</v>
      </c>
    </row>
    <row r="12530" spans="1:7">
      <c r="A12530" s="95" t="s">
        <v>2557</v>
      </c>
      <c r="D12530" s="95" t="s">
        <v>400</v>
      </c>
      <c r="E12530" s="96">
        <v>2571</v>
      </c>
      <c r="G12530" s="95" t="s">
        <v>345</v>
      </c>
    </row>
    <row r="12531" spans="1:7">
      <c r="A12531" s="95" t="s">
        <v>2557</v>
      </c>
      <c r="D12531" s="95" t="s">
        <v>400</v>
      </c>
      <c r="E12531" s="96">
        <v>3599</v>
      </c>
      <c r="G12531" s="95" t="s">
        <v>345</v>
      </c>
    </row>
    <row r="12532" spans="1:7">
      <c r="A12532" s="95" t="s">
        <v>2557</v>
      </c>
      <c r="D12532" s="95" t="s">
        <v>400</v>
      </c>
      <c r="E12532" s="96">
        <v>2572</v>
      </c>
      <c r="G12532" s="96">
        <v>46055523</v>
      </c>
    </row>
    <row r="12533" spans="1:7">
      <c r="A12533" s="95" t="s">
        <v>1938</v>
      </c>
      <c r="D12533" s="95" t="s">
        <v>400</v>
      </c>
      <c r="E12533" s="96">
        <v>61050</v>
      </c>
      <c r="G12533" s="95" t="s">
        <v>345</v>
      </c>
    </row>
    <row r="12534" spans="1:7">
      <c r="A12534" s="95" t="s">
        <v>1939</v>
      </c>
      <c r="D12534" s="95" t="s">
        <v>400</v>
      </c>
      <c r="E12534" s="96">
        <v>6574652</v>
      </c>
      <c r="G12534" s="95" t="s">
        <v>345</v>
      </c>
    </row>
    <row r="12535" spans="1:7">
      <c r="A12535" s="95" t="s">
        <v>1939</v>
      </c>
      <c r="D12535" s="95" t="s">
        <v>400</v>
      </c>
      <c r="E12535" s="96">
        <v>7221148</v>
      </c>
      <c r="G12535" s="95" t="s">
        <v>345</v>
      </c>
    </row>
    <row r="12536" spans="1:7">
      <c r="A12536" s="95" t="s">
        <v>2560</v>
      </c>
      <c r="D12536" s="95" t="s">
        <v>400</v>
      </c>
      <c r="E12536" s="96">
        <v>11000000</v>
      </c>
      <c r="G12536" s="95" t="s">
        <v>345</v>
      </c>
    </row>
    <row r="12537" spans="1:7">
      <c r="A12537" s="95" t="s">
        <v>2561</v>
      </c>
      <c r="D12537" s="95" t="s">
        <v>400</v>
      </c>
      <c r="E12537" s="96">
        <v>11000000</v>
      </c>
      <c r="G12537" s="95" t="s">
        <v>345</v>
      </c>
    </row>
    <row r="12538" spans="1:7">
      <c r="A12538" s="95" t="s">
        <v>2000</v>
      </c>
      <c r="D12538" s="95" t="s">
        <v>562</v>
      </c>
      <c r="E12538" s="96">
        <v>59091</v>
      </c>
      <c r="G12538" s="95" t="s">
        <v>345</v>
      </c>
    </row>
    <row r="12539" spans="1:7">
      <c r="A12539" s="95" t="s">
        <v>2001</v>
      </c>
      <c r="D12539" s="95" t="s">
        <v>400</v>
      </c>
      <c r="E12539" s="96">
        <v>11000000</v>
      </c>
      <c r="G12539" s="95" t="s">
        <v>345</v>
      </c>
    </row>
    <row r="12540" spans="1:7">
      <c r="A12540" s="95" t="s">
        <v>2563</v>
      </c>
      <c r="D12540" s="95" t="s">
        <v>400</v>
      </c>
      <c r="E12540" s="96">
        <v>5146</v>
      </c>
      <c r="G12540" s="96">
        <v>92976610</v>
      </c>
    </row>
    <row r="12541" spans="1:7">
      <c r="A12541" s="95" t="s">
        <v>361</v>
      </c>
      <c r="D12541" s="95" t="s">
        <v>345</v>
      </c>
      <c r="E12541" s="96">
        <v>92976610</v>
      </c>
      <c r="G12541" s="95" t="s">
        <v>345</v>
      </c>
    </row>
    <row r="12542" spans="1:7">
      <c r="A12542" s="95" t="s">
        <v>2568</v>
      </c>
      <c r="D12542" s="95" t="s">
        <v>400</v>
      </c>
      <c r="E12542" s="96">
        <v>7720</v>
      </c>
      <c r="G12542" s="96">
        <v>92984330</v>
      </c>
    </row>
    <row r="12543" spans="1:7">
      <c r="A12543" s="95" t="s">
        <v>2579</v>
      </c>
      <c r="D12543" s="95" t="s">
        <v>400</v>
      </c>
      <c r="E12543" s="96">
        <v>12765</v>
      </c>
      <c r="G12543" s="96">
        <v>92997095</v>
      </c>
    </row>
    <row r="12544" spans="1:7">
      <c r="A12544" s="95" t="s">
        <v>2601</v>
      </c>
      <c r="D12544" s="95" t="s">
        <v>400</v>
      </c>
      <c r="E12544" s="96">
        <v>17949</v>
      </c>
      <c r="G12544" s="95" t="s">
        <v>345</v>
      </c>
    </row>
    <row r="12545" spans="1:7">
      <c r="A12545" s="95" t="s">
        <v>2605</v>
      </c>
      <c r="D12545" s="95" t="s">
        <v>400</v>
      </c>
      <c r="E12545" s="96">
        <v>16500000</v>
      </c>
      <c r="G12545" s="96">
        <v>109515044</v>
      </c>
    </row>
    <row r="12546" spans="1:7">
      <c r="A12546" s="95" t="s">
        <v>2637</v>
      </c>
      <c r="D12546" s="95" t="s">
        <v>400</v>
      </c>
      <c r="E12546" s="96">
        <v>41280</v>
      </c>
      <c r="G12546" s="95" t="s">
        <v>345</v>
      </c>
    </row>
    <row r="12547" spans="1:7">
      <c r="A12547" s="95" t="s">
        <v>2637</v>
      </c>
      <c r="D12547" s="95" t="s">
        <v>400</v>
      </c>
      <c r="E12547" s="96">
        <v>96000</v>
      </c>
      <c r="G12547" s="95" t="s">
        <v>345</v>
      </c>
    </row>
    <row r="12548" spans="1:7">
      <c r="A12548" s="95" t="s">
        <v>2637</v>
      </c>
      <c r="D12548" s="95" t="s">
        <v>400</v>
      </c>
      <c r="E12548" s="96">
        <v>96000</v>
      </c>
      <c r="G12548" s="95" t="s">
        <v>345</v>
      </c>
    </row>
    <row r="12549" spans="1:7">
      <c r="A12549" s="95" t="s">
        <v>2637</v>
      </c>
      <c r="D12549" s="95" t="s">
        <v>400</v>
      </c>
      <c r="E12549" s="96">
        <v>102641</v>
      </c>
      <c r="G12549" s="96">
        <v>109850965</v>
      </c>
    </row>
    <row r="12550" spans="1:7">
      <c r="A12550" s="95" t="s">
        <v>2658</v>
      </c>
      <c r="D12550" s="95" t="s">
        <v>400</v>
      </c>
      <c r="E12550" s="96">
        <v>25513</v>
      </c>
      <c r="G12550" s="96">
        <v>109876478</v>
      </c>
    </row>
    <row r="12551" spans="1:7">
      <c r="A12551" s="95" t="s">
        <v>2681</v>
      </c>
      <c r="D12551" s="95" t="s">
        <v>400</v>
      </c>
      <c r="E12551" s="96">
        <v>41011</v>
      </c>
      <c r="G12551" s="96">
        <v>109917489</v>
      </c>
    </row>
    <row r="12552" spans="1:7">
      <c r="A12552" s="95" t="s">
        <v>2709</v>
      </c>
      <c r="D12552" s="95" t="s">
        <v>400</v>
      </c>
      <c r="E12552" s="96">
        <v>566323</v>
      </c>
      <c r="G12552" s="96">
        <v>110483812</v>
      </c>
    </row>
    <row r="12553" spans="1:7">
      <c r="A12553" s="95" t="s">
        <v>2713</v>
      </c>
      <c r="D12553" s="95" t="s">
        <v>400</v>
      </c>
      <c r="E12553" s="96">
        <v>99000</v>
      </c>
      <c r="G12553" s="95" t="s">
        <v>345</v>
      </c>
    </row>
    <row r="12554" spans="1:7">
      <c r="A12554" s="95" t="s">
        <v>2713</v>
      </c>
      <c r="D12554" s="95" t="s">
        <v>400</v>
      </c>
      <c r="E12554" s="96">
        <v>79200</v>
      </c>
      <c r="G12554" s="95" t="s">
        <v>345</v>
      </c>
    </row>
    <row r="12555" spans="1:7">
      <c r="A12555" s="95" t="s">
        <v>2713</v>
      </c>
      <c r="D12555" s="95" t="s">
        <v>400</v>
      </c>
      <c r="E12555" s="96">
        <v>58480</v>
      </c>
      <c r="G12555" s="96">
        <v>110720492</v>
      </c>
    </row>
    <row r="12556" spans="1:7">
      <c r="A12556" s="95" t="s">
        <v>2749</v>
      </c>
      <c r="D12556" s="95" t="s">
        <v>400</v>
      </c>
      <c r="E12556" s="96">
        <v>12864</v>
      </c>
      <c r="G12556" s="96">
        <v>110733356</v>
      </c>
    </row>
    <row r="12557" spans="1:7">
      <c r="A12557" s="95" t="s">
        <v>1943</v>
      </c>
      <c r="D12557" s="95" t="s">
        <v>400</v>
      </c>
      <c r="E12557" s="96">
        <v>1707750</v>
      </c>
      <c r="G12557" s="95" t="s">
        <v>345</v>
      </c>
    </row>
    <row r="12558" spans="1:7">
      <c r="A12558" s="95" t="s">
        <v>2030</v>
      </c>
      <c r="D12558" s="95" t="s">
        <v>400</v>
      </c>
      <c r="E12558" s="96">
        <v>1650000</v>
      </c>
      <c r="G12558" s="95" t="s">
        <v>345</v>
      </c>
    </row>
    <row r="12559" spans="1:7">
      <c r="A12559" s="95" t="s">
        <v>1944</v>
      </c>
      <c r="D12559" s="95" t="s">
        <v>400</v>
      </c>
      <c r="E12559" s="96">
        <v>12873443</v>
      </c>
      <c r="G12559" s="95" t="s">
        <v>345</v>
      </c>
    </row>
    <row r="12560" spans="1:7">
      <c r="A12560" s="95" t="s">
        <v>1944</v>
      </c>
      <c r="D12560" s="95" t="s">
        <v>400</v>
      </c>
      <c r="E12560" s="96">
        <v>13365000</v>
      </c>
      <c r="G12560" s="95" t="s">
        <v>345</v>
      </c>
    </row>
    <row r="12561" spans="1:7">
      <c r="A12561" s="95" t="s">
        <v>1944</v>
      </c>
      <c r="D12561" s="95" t="s">
        <v>562</v>
      </c>
      <c r="E12561" s="96">
        <v>155000</v>
      </c>
      <c r="G12561" s="95" t="s">
        <v>345</v>
      </c>
    </row>
    <row r="12562" spans="1:7">
      <c r="A12562" s="95" t="s">
        <v>2032</v>
      </c>
      <c r="D12562" s="95" t="s">
        <v>400</v>
      </c>
      <c r="E12562" s="96">
        <v>33000000</v>
      </c>
      <c r="G12562" s="95" t="s">
        <v>345</v>
      </c>
    </row>
    <row r="12563" spans="1:7">
      <c r="A12563" s="95" t="s">
        <v>2032</v>
      </c>
      <c r="D12563" s="95" t="s">
        <v>400</v>
      </c>
      <c r="E12563" s="96">
        <v>44000000</v>
      </c>
      <c r="G12563" s="95" t="s">
        <v>345</v>
      </c>
    </row>
    <row r="12564" spans="1:7">
      <c r="A12564" s="95" t="s">
        <v>2751</v>
      </c>
      <c r="D12564" s="95" t="s">
        <v>400</v>
      </c>
      <c r="E12564" s="96">
        <v>90468</v>
      </c>
      <c r="G12564" s="95" t="s">
        <v>345</v>
      </c>
    </row>
    <row r="12565" spans="1:7">
      <c r="A12565" s="95" t="s">
        <v>2752</v>
      </c>
      <c r="D12565" s="95" t="s">
        <v>400</v>
      </c>
      <c r="E12565" s="96">
        <v>128696</v>
      </c>
      <c r="G12565" s="96">
        <v>217703713</v>
      </c>
    </row>
    <row r="12566" spans="1:7">
      <c r="A12566" s="95" t="s">
        <v>376</v>
      </c>
      <c r="D12566" s="95" t="s">
        <v>345</v>
      </c>
      <c r="E12566" s="96">
        <v>124727103</v>
      </c>
      <c r="G12566" s="95" t="s">
        <v>345</v>
      </c>
    </row>
    <row r="12567" spans="1:7">
      <c r="A12567" s="95" t="s">
        <v>2798</v>
      </c>
      <c r="D12567" s="95" t="s">
        <v>400</v>
      </c>
      <c r="E12567" s="96">
        <v>161680</v>
      </c>
      <c r="G12567" s="95" t="s">
        <v>345</v>
      </c>
    </row>
    <row r="12568" spans="1:7">
      <c r="A12568" s="95" t="s">
        <v>2798</v>
      </c>
      <c r="D12568" s="95" t="s">
        <v>400</v>
      </c>
      <c r="E12568" s="96">
        <v>495000</v>
      </c>
      <c r="G12568" s="96">
        <v>218360393</v>
      </c>
    </row>
    <row r="12569" spans="1:7">
      <c r="A12569" s="95" t="s">
        <v>2846</v>
      </c>
      <c r="D12569" s="95" t="s">
        <v>562</v>
      </c>
      <c r="E12569" s="96">
        <v>100000</v>
      </c>
      <c r="G12569" s="96">
        <v>218460393</v>
      </c>
    </row>
    <row r="12570" spans="1:7">
      <c r="A12570" s="95" t="s">
        <v>2852</v>
      </c>
      <c r="D12570" s="95" t="s">
        <v>400</v>
      </c>
      <c r="E12570" s="96">
        <v>460000</v>
      </c>
      <c r="G12570" s="96">
        <v>218920393</v>
      </c>
    </row>
    <row r="12571" spans="1:7">
      <c r="A12571" s="95" t="s">
        <v>2858</v>
      </c>
      <c r="D12571" s="95" t="s">
        <v>1958</v>
      </c>
      <c r="E12571" s="96">
        <v>549500</v>
      </c>
      <c r="G12571" s="95" t="s">
        <v>345</v>
      </c>
    </row>
    <row r="12572" spans="1:7">
      <c r="A12572" s="95" t="s">
        <v>2864</v>
      </c>
      <c r="D12572" s="95" t="s">
        <v>400</v>
      </c>
      <c r="E12572" s="96">
        <v>797500</v>
      </c>
      <c r="G12572" s="96">
        <v>220267393</v>
      </c>
    </row>
    <row r="12573" spans="1:7">
      <c r="A12573" s="95" t="s">
        <v>2913</v>
      </c>
      <c r="D12573" s="95" t="s">
        <v>400</v>
      </c>
      <c r="E12573" s="96">
        <v>83600</v>
      </c>
      <c r="G12573" s="96">
        <v>220350993</v>
      </c>
    </row>
    <row r="12574" spans="1:7">
      <c r="A12574" s="95" t="s">
        <v>2930</v>
      </c>
      <c r="D12574" s="95" t="s">
        <v>400</v>
      </c>
      <c r="E12574" s="96">
        <v>17200</v>
      </c>
      <c r="G12574" s="95" t="s">
        <v>345</v>
      </c>
    </row>
    <row r="12575" spans="1:7">
      <c r="A12575" s="95" t="s">
        <v>2930</v>
      </c>
      <c r="D12575" s="95" t="s">
        <v>400</v>
      </c>
      <c r="E12575" s="96">
        <v>198000</v>
      </c>
      <c r="G12575" s="96">
        <v>220566193</v>
      </c>
    </row>
    <row r="12576" spans="1:7">
      <c r="A12576" s="95" t="s">
        <v>2945</v>
      </c>
      <c r="D12576" s="95" t="s">
        <v>400</v>
      </c>
      <c r="E12576" s="96">
        <v>577741</v>
      </c>
      <c r="G12576" s="96">
        <v>221143934</v>
      </c>
    </row>
    <row r="12577" spans="1:7">
      <c r="A12577" s="95" t="s">
        <v>1950</v>
      </c>
      <c r="D12577" s="95" t="s">
        <v>400</v>
      </c>
      <c r="E12577" s="96">
        <v>5435430</v>
      </c>
      <c r="G12577" s="95" t="s">
        <v>345</v>
      </c>
    </row>
    <row r="12578" spans="1:7">
      <c r="A12578" s="95" t="s">
        <v>1950</v>
      </c>
      <c r="D12578" s="95" t="s">
        <v>400</v>
      </c>
      <c r="E12578" s="96">
        <v>2200000</v>
      </c>
      <c r="G12578" s="95" t="s">
        <v>345</v>
      </c>
    </row>
    <row r="12579" spans="1:7">
      <c r="A12579" s="95" t="s">
        <v>1950</v>
      </c>
      <c r="D12579" s="95" t="s">
        <v>400</v>
      </c>
      <c r="E12579" s="96">
        <v>1100000</v>
      </c>
      <c r="G12579" s="95" t="s">
        <v>345</v>
      </c>
    </row>
    <row r="12580" spans="1:7">
      <c r="A12580" s="95" t="s">
        <v>1950</v>
      </c>
      <c r="D12580" s="95" t="s">
        <v>400</v>
      </c>
      <c r="E12580" s="96">
        <v>990000</v>
      </c>
      <c r="G12580" s="95" t="s">
        <v>345</v>
      </c>
    </row>
    <row r="12581" spans="1:7">
      <c r="A12581" s="95" t="s">
        <v>1950</v>
      </c>
      <c r="D12581" s="95" t="s">
        <v>400</v>
      </c>
      <c r="E12581" s="96">
        <v>48400000</v>
      </c>
      <c r="G12581" s="95" t="s">
        <v>345</v>
      </c>
    </row>
    <row r="12582" spans="1:7">
      <c r="A12582" s="95" t="s">
        <v>1950</v>
      </c>
      <c r="D12582" s="95" t="s">
        <v>400</v>
      </c>
      <c r="E12582" s="96">
        <v>132000</v>
      </c>
      <c r="G12582" s="95" t="s">
        <v>345</v>
      </c>
    </row>
    <row r="12583" spans="1:7">
      <c r="A12583" s="95" t="s">
        <v>1950</v>
      </c>
      <c r="D12583" s="95" t="s">
        <v>400</v>
      </c>
      <c r="E12583" s="96">
        <v>20020000</v>
      </c>
      <c r="G12583" s="95" t="s">
        <v>345</v>
      </c>
    </row>
    <row r="12584" spans="1:7">
      <c r="A12584" s="95" t="s">
        <v>1950</v>
      </c>
      <c r="D12584" s="95" t="s">
        <v>400</v>
      </c>
      <c r="E12584" s="96">
        <v>13365000</v>
      </c>
      <c r="G12584" s="95" t="s">
        <v>345</v>
      </c>
    </row>
    <row r="12585" spans="1:7">
      <c r="A12585" s="95" t="s">
        <v>1950</v>
      </c>
      <c r="D12585" s="95" t="s">
        <v>400</v>
      </c>
      <c r="E12585" s="96">
        <v>3300000</v>
      </c>
      <c r="G12585" s="95" t="s">
        <v>345</v>
      </c>
    </row>
    <row r="12586" spans="1:7">
      <c r="A12586" s="95" t="s">
        <v>1950</v>
      </c>
      <c r="D12586" s="95" t="s">
        <v>400</v>
      </c>
      <c r="E12586" s="96">
        <v>440000</v>
      </c>
      <c r="G12586" s="95" t="s">
        <v>345</v>
      </c>
    </row>
    <row r="12587" spans="1:7">
      <c r="A12587" s="95" t="s">
        <v>1950</v>
      </c>
      <c r="D12587" s="95" t="s">
        <v>400</v>
      </c>
      <c r="E12587" s="96">
        <v>1782000</v>
      </c>
      <c r="G12587" s="95" t="s">
        <v>345</v>
      </c>
    </row>
    <row r="12588" spans="1:7">
      <c r="A12588" s="95" t="s">
        <v>2080</v>
      </c>
      <c r="D12588" s="95" t="s">
        <v>400</v>
      </c>
      <c r="E12588" s="96">
        <v>55000000</v>
      </c>
      <c r="G12588" s="95" t="s">
        <v>345</v>
      </c>
    </row>
    <row r="12589" spans="1:7">
      <c r="A12589" s="95" t="s">
        <v>2080</v>
      </c>
      <c r="D12589" s="95" t="s">
        <v>400</v>
      </c>
      <c r="E12589" s="96">
        <v>55000000</v>
      </c>
      <c r="G12589" s="95" t="s">
        <v>345</v>
      </c>
    </row>
    <row r="12590" spans="1:7">
      <c r="A12590" s="95" t="s">
        <v>2080</v>
      </c>
      <c r="D12590" s="95" t="s">
        <v>400</v>
      </c>
      <c r="E12590" s="96">
        <v>337500</v>
      </c>
      <c r="G12590" s="95" t="s">
        <v>345</v>
      </c>
    </row>
    <row r="12591" spans="1:7">
      <c r="A12591" s="95" t="s">
        <v>2081</v>
      </c>
      <c r="D12591" s="95" t="s">
        <v>400</v>
      </c>
      <c r="E12591" s="96">
        <v>1100000</v>
      </c>
      <c r="G12591" s="95" t="s">
        <v>345</v>
      </c>
    </row>
    <row r="12592" spans="1:7">
      <c r="A12592" s="95" t="s">
        <v>2081</v>
      </c>
      <c r="D12592" s="95" t="s">
        <v>400</v>
      </c>
      <c r="E12592" s="96">
        <v>63600</v>
      </c>
      <c r="G12592" s="95" t="s">
        <v>345</v>
      </c>
    </row>
    <row r="12593" spans="1:7">
      <c r="A12593" s="95" t="s">
        <v>1952</v>
      </c>
      <c r="D12593" s="95" t="s">
        <v>400</v>
      </c>
      <c r="E12593" s="96">
        <v>13395547</v>
      </c>
      <c r="G12593" s="95" t="s">
        <v>345</v>
      </c>
    </row>
    <row r="12594" spans="1:7">
      <c r="A12594" s="95" t="s">
        <v>2090</v>
      </c>
      <c r="D12594" s="95" t="s">
        <v>400</v>
      </c>
      <c r="E12594" s="96">
        <v>3030500</v>
      </c>
      <c r="G12594" s="95" t="s">
        <v>345</v>
      </c>
    </row>
    <row r="12595" spans="1:7">
      <c r="A12595" s="95" t="s">
        <v>2959</v>
      </c>
      <c r="D12595" s="95" t="s">
        <v>400</v>
      </c>
      <c r="E12595" s="96">
        <v>343154</v>
      </c>
      <c r="G12595" s="95" t="s">
        <v>345</v>
      </c>
    </row>
    <row r="12596" spans="1:7">
      <c r="A12596" s="95" t="s">
        <v>2102</v>
      </c>
      <c r="D12596" s="95" t="s">
        <v>400</v>
      </c>
      <c r="E12596" s="96">
        <v>26462</v>
      </c>
      <c r="G12596" s="96">
        <v>446605127</v>
      </c>
    </row>
    <row r="12597" spans="1:7">
      <c r="A12597" s="95" t="s">
        <v>396</v>
      </c>
      <c r="D12597" s="95" t="s">
        <v>345</v>
      </c>
      <c r="E12597" s="96">
        <v>228901414</v>
      </c>
      <c r="G12597" s="95" t="s">
        <v>345</v>
      </c>
    </row>
    <row r="12598" spans="1:7">
      <c r="A12598" s="95" t="s">
        <v>397</v>
      </c>
      <c r="D12598" s="95" t="s">
        <v>345</v>
      </c>
      <c r="E12598" s="96">
        <v>446605127</v>
      </c>
      <c r="G12598" s="96">
        <v>446605127</v>
      </c>
    </row>
    <row r="12599" spans="1:7">
      <c r="A12599" s="95" t="s">
        <v>398</v>
      </c>
    </row>
    <row r="12601" spans="1:7">
      <c r="A12601" s="95" t="s">
        <v>9176</v>
      </c>
    </row>
    <row r="12602" spans="1:7">
      <c r="A12602" s="95" t="s">
        <v>338</v>
      </c>
      <c r="D12602" s="95" t="s">
        <v>341</v>
      </c>
      <c r="E12602" s="95" t="s">
        <v>342</v>
      </c>
      <c r="F12602" s="95" t="s">
        <v>343</v>
      </c>
      <c r="G12602" s="95" t="s">
        <v>344</v>
      </c>
    </row>
    <row r="12603" spans="1:7">
      <c r="A12603" s="95" t="s">
        <v>399</v>
      </c>
      <c r="D12603" s="95" t="s">
        <v>400</v>
      </c>
      <c r="E12603" s="96">
        <v>30000</v>
      </c>
      <c r="G12603" s="96">
        <v>30000</v>
      </c>
    </row>
    <row r="12604" spans="1:7">
      <c r="A12604" s="95" t="s">
        <v>403</v>
      </c>
      <c r="D12604" s="95" t="s">
        <v>400</v>
      </c>
      <c r="E12604" s="96">
        <v>1000</v>
      </c>
      <c r="G12604" s="96">
        <v>31000</v>
      </c>
    </row>
    <row r="12605" spans="1:7">
      <c r="A12605" s="95" t="s">
        <v>418</v>
      </c>
      <c r="D12605" s="95" t="s">
        <v>400</v>
      </c>
      <c r="E12605" s="96">
        <v>884000</v>
      </c>
      <c r="G12605" s="96">
        <v>915000</v>
      </c>
    </row>
    <row r="12606" spans="1:7">
      <c r="A12606" s="95" t="s">
        <v>422</v>
      </c>
      <c r="D12606" s="95" t="s">
        <v>400</v>
      </c>
      <c r="E12606" s="96">
        <v>197900</v>
      </c>
      <c r="G12606" s="96">
        <v>1112900</v>
      </c>
    </row>
    <row r="12607" spans="1:7">
      <c r="A12607" s="95" t="s">
        <v>428</v>
      </c>
      <c r="D12607" s="95" t="s">
        <v>400</v>
      </c>
      <c r="E12607" s="96">
        <v>29700</v>
      </c>
      <c r="G12607" s="96">
        <v>1142600</v>
      </c>
    </row>
    <row r="12608" spans="1:7">
      <c r="A12608" s="95" t="s">
        <v>436</v>
      </c>
      <c r="D12608" s="95" t="s">
        <v>562</v>
      </c>
      <c r="E12608" s="96">
        <v>13413</v>
      </c>
      <c r="G12608" s="96">
        <v>1156013</v>
      </c>
    </row>
    <row r="12609" spans="1:7">
      <c r="A12609" s="95" t="s">
        <v>441</v>
      </c>
      <c r="D12609" s="95" t="s">
        <v>400</v>
      </c>
      <c r="E12609" s="96">
        <v>178800</v>
      </c>
      <c r="G12609" s="96">
        <v>1334813</v>
      </c>
    </row>
    <row r="12610" spans="1:7">
      <c r="A12610" s="95" t="s">
        <v>457</v>
      </c>
      <c r="D12610" s="95" t="s">
        <v>400</v>
      </c>
      <c r="E12610" s="96">
        <v>49700</v>
      </c>
      <c r="G12610" s="96">
        <v>1384513</v>
      </c>
    </row>
    <row r="12611" spans="1:7">
      <c r="A12611" s="95" t="s">
        <v>461</v>
      </c>
      <c r="D12611" s="95" t="s">
        <v>562</v>
      </c>
      <c r="E12611" s="95">
        <v>31</v>
      </c>
      <c r="G12611" s="95" t="s">
        <v>345</v>
      </c>
    </row>
    <row r="12612" spans="1:7">
      <c r="A12612" s="95" t="s">
        <v>468</v>
      </c>
      <c r="D12612" s="95" t="s">
        <v>400</v>
      </c>
      <c r="E12612" s="96">
        <v>29700</v>
      </c>
      <c r="G12612" s="96">
        <v>1414244</v>
      </c>
    </row>
    <row r="12613" spans="1:7">
      <c r="A12613" s="95" t="s">
        <v>472</v>
      </c>
      <c r="D12613" s="95" t="s">
        <v>562</v>
      </c>
      <c r="E12613" s="96">
        <v>1028</v>
      </c>
      <c r="G12613" s="96">
        <v>1415272</v>
      </c>
    </row>
    <row r="12614" spans="1:7">
      <c r="A12614" s="95" t="s">
        <v>481</v>
      </c>
      <c r="D12614" s="95" t="s">
        <v>562</v>
      </c>
      <c r="E12614" s="96">
        <v>5623</v>
      </c>
      <c r="G12614" s="96">
        <v>1420895</v>
      </c>
    </row>
    <row r="12615" spans="1:7">
      <c r="A12615" s="95" t="s">
        <v>487</v>
      </c>
      <c r="D12615" s="95" t="s">
        <v>562</v>
      </c>
      <c r="E12615" s="96">
        <v>2113</v>
      </c>
      <c r="G12615" s="95" t="s">
        <v>345</v>
      </c>
    </row>
    <row r="12616" spans="1:7">
      <c r="A12616" s="95" t="s">
        <v>491</v>
      </c>
      <c r="D12616" s="95" t="s">
        <v>400</v>
      </c>
      <c r="E12616" s="96">
        <v>29700</v>
      </c>
      <c r="G12616" s="96">
        <v>1452708</v>
      </c>
    </row>
    <row r="12617" spans="1:7">
      <c r="A12617" s="95" t="s">
        <v>500</v>
      </c>
      <c r="D12617" s="95" t="s">
        <v>562</v>
      </c>
      <c r="E12617" s="96">
        <v>14429</v>
      </c>
      <c r="G12617" s="96">
        <v>1467137</v>
      </c>
    </row>
    <row r="12618" spans="1:7">
      <c r="A12618" s="95" t="s">
        <v>506</v>
      </c>
      <c r="D12618" s="95" t="s">
        <v>562</v>
      </c>
      <c r="E12618" s="95">
        <v>131</v>
      </c>
      <c r="G12618" s="95" t="s">
        <v>345</v>
      </c>
    </row>
    <row r="12619" spans="1:7">
      <c r="A12619" s="95" t="s">
        <v>508</v>
      </c>
      <c r="D12619" s="95" t="s">
        <v>400</v>
      </c>
      <c r="E12619" s="96">
        <v>69700</v>
      </c>
      <c r="G12619" s="96">
        <v>1536968</v>
      </c>
    </row>
    <row r="12620" spans="1:7">
      <c r="A12620" s="95" t="s">
        <v>512</v>
      </c>
      <c r="D12620" s="95" t="s">
        <v>562</v>
      </c>
      <c r="E12620" s="95">
        <v>581</v>
      </c>
      <c r="G12620" s="96">
        <v>1537549</v>
      </c>
    </row>
    <row r="12621" spans="1:7">
      <c r="A12621" s="95" t="s">
        <v>519</v>
      </c>
      <c r="D12621" s="95" t="s">
        <v>562</v>
      </c>
      <c r="E12621" s="95">
        <v>803</v>
      </c>
      <c r="G12621" s="95" t="s">
        <v>345</v>
      </c>
    </row>
    <row r="12622" spans="1:7">
      <c r="A12622" s="95" t="s">
        <v>521</v>
      </c>
      <c r="D12622" s="95" t="s">
        <v>400</v>
      </c>
      <c r="E12622" s="96">
        <v>29700</v>
      </c>
      <c r="G12622" s="96">
        <v>1568052</v>
      </c>
    </row>
    <row r="12623" spans="1:7">
      <c r="A12623" s="95" t="s">
        <v>526</v>
      </c>
      <c r="D12623" s="95" t="s">
        <v>562</v>
      </c>
      <c r="E12623" s="96">
        <v>6897</v>
      </c>
      <c r="G12623" s="96">
        <v>1574949</v>
      </c>
    </row>
    <row r="12624" spans="1:7">
      <c r="A12624" s="95" t="s">
        <v>534</v>
      </c>
      <c r="D12624" s="95" t="s">
        <v>562</v>
      </c>
      <c r="E12624" s="96">
        <v>2073</v>
      </c>
      <c r="G12624" s="96">
        <v>1577022</v>
      </c>
    </row>
    <row r="12625" spans="1:7">
      <c r="A12625" s="95" t="s">
        <v>540</v>
      </c>
      <c r="D12625" s="95" t="s">
        <v>562</v>
      </c>
      <c r="E12625" s="96">
        <v>1611</v>
      </c>
      <c r="G12625" s="96">
        <v>1578633</v>
      </c>
    </row>
    <row r="12626" spans="1:7">
      <c r="A12626" s="95" t="s">
        <v>548</v>
      </c>
      <c r="D12626" s="95" t="s">
        <v>562</v>
      </c>
      <c r="E12626" s="95">
        <v>484</v>
      </c>
      <c r="G12626" s="96">
        <v>1579117</v>
      </c>
    </row>
    <row r="12627" spans="1:7">
      <c r="A12627" s="95" t="s">
        <v>556</v>
      </c>
      <c r="D12627" s="95" t="s">
        <v>400</v>
      </c>
      <c r="E12627" s="96">
        <v>49700</v>
      </c>
      <c r="G12627" s="95" t="s">
        <v>345</v>
      </c>
    </row>
    <row r="12628" spans="1:7">
      <c r="A12628" s="95" t="s">
        <v>557</v>
      </c>
      <c r="D12628" s="95" t="s">
        <v>562</v>
      </c>
      <c r="E12628" s="96">
        <v>4064</v>
      </c>
      <c r="G12628" s="96">
        <v>1632881</v>
      </c>
    </row>
    <row r="12629" spans="1:7">
      <c r="A12629" s="95" t="s">
        <v>559</v>
      </c>
      <c r="D12629" s="95" t="s">
        <v>400</v>
      </c>
      <c r="E12629" s="96">
        <v>29700</v>
      </c>
      <c r="G12629" s="95" t="s">
        <v>345</v>
      </c>
    </row>
    <row r="12630" spans="1:7">
      <c r="A12630" s="95" t="s">
        <v>564</v>
      </c>
      <c r="D12630" s="95" t="s">
        <v>562</v>
      </c>
      <c r="E12630" s="96">
        <v>2047</v>
      </c>
      <c r="G12630" s="96">
        <v>1664628</v>
      </c>
    </row>
    <row r="12631" spans="1:7">
      <c r="A12631" s="95" t="s">
        <v>361</v>
      </c>
      <c r="D12631" s="95" t="s">
        <v>345</v>
      </c>
      <c r="E12631" s="96">
        <v>1664628</v>
      </c>
      <c r="G12631" s="95" t="s">
        <v>345</v>
      </c>
    </row>
    <row r="12632" spans="1:7">
      <c r="A12632" s="95" t="s">
        <v>574</v>
      </c>
      <c r="D12632" s="95" t="s">
        <v>562</v>
      </c>
      <c r="E12632" s="96">
        <v>6674</v>
      </c>
      <c r="G12632" s="96">
        <v>1671302</v>
      </c>
    </row>
    <row r="12633" spans="1:7">
      <c r="A12633" s="95" t="s">
        <v>586</v>
      </c>
      <c r="D12633" s="95" t="s">
        <v>562</v>
      </c>
      <c r="E12633" s="95">
        <v>152</v>
      </c>
      <c r="G12633" s="96">
        <v>1671454</v>
      </c>
    </row>
    <row r="12634" spans="1:7">
      <c r="A12634" s="95" t="s">
        <v>588</v>
      </c>
      <c r="D12634" s="95" t="s">
        <v>400</v>
      </c>
      <c r="E12634" s="96">
        <v>49700</v>
      </c>
      <c r="G12634" s="95" t="s">
        <v>345</v>
      </c>
    </row>
    <row r="12635" spans="1:7">
      <c r="A12635" s="95" t="s">
        <v>593</v>
      </c>
      <c r="D12635" s="95" t="s">
        <v>562</v>
      </c>
      <c r="E12635" s="95">
        <v>877</v>
      </c>
      <c r="G12635" s="96">
        <v>1722031</v>
      </c>
    </row>
    <row r="12636" spans="1:7">
      <c r="A12636" s="95" t="s">
        <v>601</v>
      </c>
      <c r="D12636" s="95" t="s">
        <v>562</v>
      </c>
      <c r="E12636" s="96">
        <v>8773</v>
      </c>
      <c r="G12636" s="96">
        <v>1730804</v>
      </c>
    </row>
    <row r="12637" spans="1:7">
      <c r="A12637" s="95" t="s">
        <v>608</v>
      </c>
      <c r="D12637" s="95" t="s">
        <v>562</v>
      </c>
      <c r="E12637" s="96">
        <v>3182</v>
      </c>
      <c r="G12637" s="96">
        <v>1733986</v>
      </c>
    </row>
    <row r="12638" spans="1:7">
      <c r="A12638" s="95" t="s">
        <v>617</v>
      </c>
      <c r="D12638" s="95" t="s">
        <v>400</v>
      </c>
      <c r="E12638" s="96">
        <v>49700</v>
      </c>
      <c r="G12638" s="95" t="s">
        <v>345</v>
      </c>
    </row>
    <row r="12639" spans="1:7">
      <c r="A12639" s="95" t="s">
        <v>621</v>
      </c>
      <c r="D12639" s="95" t="s">
        <v>562</v>
      </c>
      <c r="E12639" s="96">
        <v>5998</v>
      </c>
      <c r="G12639" s="96">
        <v>1789684</v>
      </c>
    </row>
    <row r="12640" spans="1:7">
      <c r="A12640" s="95" t="s">
        <v>628</v>
      </c>
      <c r="D12640" s="95" t="s">
        <v>562</v>
      </c>
      <c r="E12640" s="95">
        <v>950</v>
      </c>
      <c r="G12640" s="96">
        <v>1790634</v>
      </c>
    </row>
    <row r="12641" spans="1:7">
      <c r="A12641" s="95" t="s">
        <v>631</v>
      </c>
      <c r="D12641" s="95" t="s">
        <v>400</v>
      </c>
      <c r="E12641" s="96">
        <v>2387700</v>
      </c>
      <c r="G12641" s="95" t="s">
        <v>345</v>
      </c>
    </row>
    <row r="12642" spans="1:7">
      <c r="A12642" s="95" t="s">
        <v>648</v>
      </c>
      <c r="D12642" s="95" t="s">
        <v>562</v>
      </c>
      <c r="E12642" s="96">
        <v>2100</v>
      </c>
      <c r="G12642" s="96">
        <v>4180434</v>
      </c>
    </row>
    <row r="12643" spans="1:7">
      <c r="A12643" s="95" t="s">
        <v>653</v>
      </c>
      <c r="D12643" s="95" t="s">
        <v>400</v>
      </c>
      <c r="E12643" s="96">
        <v>29700</v>
      </c>
      <c r="G12643" s="96">
        <v>4210134</v>
      </c>
    </row>
    <row r="12644" spans="1:7">
      <c r="A12644" s="95" t="s">
        <v>654</v>
      </c>
      <c r="D12644" s="95" t="s">
        <v>400</v>
      </c>
      <c r="E12644" s="96">
        <v>139100</v>
      </c>
      <c r="G12644" s="96">
        <v>4349234</v>
      </c>
    </row>
    <row r="12645" spans="1:7">
      <c r="A12645" s="95" t="s">
        <v>655</v>
      </c>
      <c r="D12645" s="95" t="s">
        <v>400</v>
      </c>
      <c r="E12645" s="96">
        <v>29700</v>
      </c>
      <c r="G12645" s="96">
        <v>4378934</v>
      </c>
    </row>
    <row r="12646" spans="1:7">
      <c r="A12646" s="95" t="s">
        <v>656</v>
      </c>
      <c r="D12646" s="95" t="s">
        <v>400</v>
      </c>
      <c r="E12646" s="96">
        <v>29700</v>
      </c>
      <c r="G12646" s="96">
        <v>4408634</v>
      </c>
    </row>
    <row r="12647" spans="1:7">
      <c r="A12647" s="95" t="s">
        <v>657</v>
      </c>
      <c r="D12647" s="95" t="s">
        <v>400</v>
      </c>
      <c r="E12647" s="96">
        <v>59400</v>
      </c>
      <c r="G12647" s="95" t="s">
        <v>345</v>
      </c>
    </row>
    <row r="12648" spans="1:7">
      <c r="A12648" s="95" t="s">
        <v>665</v>
      </c>
      <c r="D12648" s="95" t="s">
        <v>562</v>
      </c>
      <c r="E12648" s="96">
        <v>5058</v>
      </c>
      <c r="G12648" s="96">
        <v>4473092</v>
      </c>
    </row>
    <row r="12649" spans="1:7">
      <c r="A12649" s="95" t="s">
        <v>682</v>
      </c>
      <c r="D12649" s="95" t="s">
        <v>562</v>
      </c>
      <c r="E12649" s="95">
        <v>80</v>
      </c>
      <c r="G12649" s="96">
        <v>4473172</v>
      </c>
    </row>
    <row r="12650" spans="1:7">
      <c r="A12650" s="95" t="s">
        <v>688</v>
      </c>
      <c r="D12650" s="95" t="s">
        <v>562</v>
      </c>
      <c r="E12650" s="96">
        <v>1065</v>
      </c>
      <c r="G12650" s="96">
        <v>4474237</v>
      </c>
    </row>
    <row r="12651" spans="1:7">
      <c r="A12651" s="95" t="s">
        <v>700</v>
      </c>
      <c r="D12651" s="95" t="s">
        <v>562</v>
      </c>
      <c r="E12651" s="96">
        <v>4566</v>
      </c>
      <c r="G12651" s="96">
        <v>4478803</v>
      </c>
    </row>
    <row r="12652" spans="1:7">
      <c r="A12652" s="95" t="s">
        <v>701</v>
      </c>
      <c r="D12652" s="95" t="s">
        <v>400</v>
      </c>
      <c r="E12652" s="96">
        <v>109400</v>
      </c>
      <c r="G12652" s="95" t="s">
        <v>345</v>
      </c>
    </row>
    <row r="12653" spans="1:7">
      <c r="A12653" s="95" t="s">
        <v>706</v>
      </c>
      <c r="D12653" s="95" t="s">
        <v>562</v>
      </c>
      <c r="E12653" s="96">
        <v>1076</v>
      </c>
      <c r="G12653" s="96">
        <v>4589279</v>
      </c>
    </row>
    <row r="12654" spans="1:7">
      <c r="A12654" s="95" t="s">
        <v>709</v>
      </c>
      <c r="D12654" s="95" t="s">
        <v>400</v>
      </c>
      <c r="E12654" s="96">
        <v>79400</v>
      </c>
      <c r="G12654" s="95" t="s">
        <v>345</v>
      </c>
    </row>
    <row r="12655" spans="1:7">
      <c r="A12655" s="95" t="s">
        <v>712</v>
      </c>
      <c r="D12655" s="95" t="s">
        <v>562</v>
      </c>
      <c r="E12655" s="96">
        <v>2424</v>
      </c>
      <c r="G12655" s="96">
        <v>4671103</v>
      </c>
    </row>
    <row r="12656" spans="1:7">
      <c r="A12656" s="95" t="s">
        <v>720</v>
      </c>
      <c r="D12656" s="95" t="s">
        <v>562</v>
      </c>
      <c r="E12656" s="96">
        <v>1732</v>
      </c>
      <c r="G12656" s="96">
        <v>4672835</v>
      </c>
    </row>
    <row r="12657" spans="1:7">
      <c r="A12657" s="95" t="s">
        <v>727</v>
      </c>
      <c r="D12657" s="95" t="s">
        <v>562</v>
      </c>
      <c r="E12657" s="96">
        <v>8596</v>
      </c>
      <c r="G12657" s="96">
        <v>4681431</v>
      </c>
    </row>
    <row r="12658" spans="1:7">
      <c r="A12658" s="95" t="s">
        <v>732</v>
      </c>
      <c r="D12658" s="95" t="s">
        <v>562</v>
      </c>
      <c r="E12658" s="96">
        <v>2844</v>
      </c>
      <c r="G12658" s="96">
        <v>4684275</v>
      </c>
    </row>
    <row r="12659" spans="1:7">
      <c r="A12659" s="95" t="s">
        <v>740</v>
      </c>
      <c r="D12659" s="95" t="s">
        <v>400</v>
      </c>
      <c r="E12659" s="95">
        <v>779</v>
      </c>
      <c r="G12659" s="96">
        <v>4685054</v>
      </c>
    </row>
    <row r="12660" spans="1:7">
      <c r="A12660" s="95" t="s">
        <v>376</v>
      </c>
      <c r="D12660" s="95" t="s">
        <v>345</v>
      </c>
      <c r="E12660" s="96">
        <v>3020426</v>
      </c>
      <c r="G12660" s="95" t="s">
        <v>345</v>
      </c>
    </row>
    <row r="12661" spans="1:7">
      <c r="A12661" s="95" t="s">
        <v>747</v>
      </c>
      <c r="D12661" s="95" t="s">
        <v>562</v>
      </c>
      <c r="E12661" s="96">
        <v>3092</v>
      </c>
      <c r="G12661" s="95" t="s">
        <v>345</v>
      </c>
    </row>
    <row r="12662" spans="1:7">
      <c r="A12662" s="95" t="s">
        <v>749</v>
      </c>
      <c r="D12662" s="95" t="s">
        <v>400</v>
      </c>
      <c r="E12662" s="96">
        <v>274700</v>
      </c>
      <c r="G12662" s="96">
        <v>4962846</v>
      </c>
    </row>
    <row r="12663" spans="1:7">
      <c r="A12663" s="95" t="s">
        <v>750</v>
      </c>
      <c r="D12663" s="95" t="s">
        <v>400</v>
      </c>
      <c r="E12663" s="96">
        <v>29700</v>
      </c>
      <c r="G12663" s="95" t="s">
        <v>345</v>
      </c>
    </row>
    <row r="12664" spans="1:7">
      <c r="A12664" s="95" t="s">
        <v>755</v>
      </c>
      <c r="D12664" s="95" t="s">
        <v>562</v>
      </c>
      <c r="E12664" s="96">
        <v>7269</v>
      </c>
      <c r="G12664" s="96">
        <v>4999815</v>
      </c>
    </row>
    <row r="12665" spans="1:7">
      <c r="A12665" s="95" t="s">
        <v>760</v>
      </c>
      <c r="D12665" s="95" t="s">
        <v>562</v>
      </c>
      <c r="E12665" s="96">
        <v>1423</v>
      </c>
      <c r="G12665" s="96">
        <v>5001238</v>
      </c>
    </row>
    <row r="12666" spans="1:7">
      <c r="A12666" s="95" t="s">
        <v>762</v>
      </c>
      <c r="D12666" s="95" t="s">
        <v>400</v>
      </c>
      <c r="E12666" s="96">
        <v>29700</v>
      </c>
      <c r="G12666" s="95" t="s">
        <v>345</v>
      </c>
    </row>
    <row r="12667" spans="1:7">
      <c r="A12667" s="95" t="s">
        <v>771</v>
      </c>
      <c r="D12667" s="95" t="s">
        <v>562</v>
      </c>
      <c r="E12667" s="95">
        <v>755</v>
      </c>
      <c r="G12667" s="96">
        <v>5031693</v>
      </c>
    </row>
    <row r="12668" spans="1:7">
      <c r="A12668" s="95" t="s">
        <v>782</v>
      </c>
      <c r="D12668" s="95" t="s">
        <v>562</v>
      </c>
      <c r="E12668" s="96">
        <v>7830</v>
      </c>
      <c r="G12668" s="96">
        <v>5039523</v>
      </c>
    </row>
    <row r="12669" spans="1:7">
      <c r="A12669" s="95" t="s">
        <v>789</v>
      </c>
      <c r="D12669" s="95" t="s">
        <v>562</v>
      </c>
      <c r="E12669" s="96">
        <v>2500</v>
      </c>
      <c r="G12669" s="96">
        <v>5042023</v>
      </c>
    </row>
    <row r="12670" spans="1:7">
      <c r="A12670" s="95" t="s">
        <v>790</v>
      </c>
      <c r="D12670" s="95" t="s">
        <v>400</v>
      </c>
      <c r="E12670" s="96">
        <v>2336500</v>
      </c>
      <c r="G12670" s="95" t="s">
        <v>345</v>
      </c>
    </row>
    <row r="12671" spans="1:7">
      <c r="A12671" s="95" t="s">
        <v>797</v>
      </c>
      <c r="D12671" s="95" t="s">
        <v>562</v>
      </c>
      <c r="E12671" s="95">
        <v>412</v>
      </c>
      <c r="G12671" s="96">
        <v>7378935</v>
      </c>
    </row>
    <row r="12672" spans="1:7">
      <c r="A12672" s="95" t="s">
        <v>806</v>
      </c>
      <c r="D12672" s="95" t="s">
        <v>400</v>
      </c>
      <c r="E12672" s="96">
        <v>268900</v>
      </c>
      <c r="G12672" s="95" t="s">
        <v>345</v>
      </c>
    </row>
    <row r="12673" spans="1:7">
      <c r="A12673" s="95" t="s">
        <v>809</v>
      </c>
      <c r="D12673" s="95" t="s">
        <v>562</v>
      </c>
      <c r="E12673" s="95">
        <v>549</v>
      </c>
      <c r="G12673" s="96">
        <v>7648384</v>
      </c>
    </row>
    <row r="12674" spans="1:7">
      <c r="A12674" s="95" t="s">
        <v>818</v>
      </c>
      <c r="D12674" s="95" t="s">
        <v>400</v>
      </c>
      <c r="E12674" s="96">
        <v>59400</v>
      </c>
      <c r="G12674" s="95" t="s">
        <v>345</v>
      </c>
    </row>
    <row r="12675" spans="1:7">
      <c r="A12675" s="95" t="s">
        <v>822</v>
      </c>
      <c r="D12675" s="95" t="s">
        <v>562</v>
      </c>
      <c r="E12675" s="96">
        <v>1064</v>
      </c>
      <c r="G12675" s="96">
        <v>7708848</v>
      </c>
    </row>
    <row r="12676" spans="1:7">
      <c r="A12676" s="95" t="s">
        <v>826</v>
      </c>
      <c r="D12676" s="95" t="s">
        <v>400</v>
      </c>
      <c r="E12676" s="96">
        <v>269400</v>
      </c>
      <c r="G12676" s="95" t="s">
        <v>345</v>
      </c>
    </row>
    <row r="12677" spans="1:7">
      <c r="A12677" s="95" t="s">
        <v>831</v>
      </c>
      <c r="D12677" s="95" t="s">
        <v>562</v>
      </c>
      <c r="E12677" s="96">
        <v>4062</v>
      </c>
      <c r="G12677" s="96">
        <v>7982310</v>
      </c>
    </row>
    <row r="12678" spans="1:7">
      <c r="A12678" s="95" t="s">
        <v>835</v>
      </c>
      <c r="D12678" s="95" t="s">
        <v>400</v>
      </c>
      <c r="E12678" s="96">
        <v>49700</v>
      </c>
      <c r="G12678" s="95" t="s">
        <v>345</v>
      </c>
    </row>
    <row r="12679" spans="1:7">
      <c r="A12679" s="95" t="s">
        <v>839</v>
      </c>
      <c r="D12679" s="95" t="s">
        <v>562</v>
      </c>
      <c r="E12679" s="96">
        <v>2480</v>
      </c>
      <c r="G12679" s="96">
        <v>8034490</v>
      </c>
    </row>
    <row r="12680" spans="1:7">
      <c r="A12680" s="95" t="s">
        <v>846</v>
      </c>
      <c r="D12680" s="95" t="s">
        <v>562</v>
      </c>
      <c r="E12680" s="95">
        <v>227</v>
      </c>
      <c r="G12680" s="96">
        <v>8034717</v>
      </c>
    </row>
    <row r="12681" spans="1:7">
      <c r="A12681" s="95" t="s">
        <v>847</v>
      </c>
      <c r="D12681" s="95" t="s">
        <v>400</v>
      </c>
      <c r="E12681" s="96">
        <v>29700</v>
      </c>
      <c r="G12681" s="95" t="s">
        <v>345</v>
      </c>
    </row>
    <row r="12682" spans="1:7">
      <c r="A12682" s="95" t="s">
        <v>851</v>
      </c>
      <c r="D12682" s="95" t="s">
        <v>562</v>
      </c>
      <c r="E12682" s="96">
        <v>11040</v>
      </c>
      <c r="G12682" s="96">
        <v>8075457</v>
      </c>
    </row>
    <row r="12683" spans="1:7">
      <c r="A12683" s="95" t="s">
        <v>852</v>
      </c>
      <c r="D12683" s="95" t="s">
        <v>400</v>
      </c>
      <c r="E12683" s="96">
        <v>99400</v>
      </c>
      <c r="G12683" s="95" t="s">
        <v>345</v>
      </c>
    </row>
    <row r="12684" spans="1:7">
      <c r="A12684" s="95" t="s">
        <v>858</v>
      </c>
      <c r="D12684" s="95" t="s">
        <v>562</v>
      </c>
      <c r="E12684" s="96">
        <v>1358</v>
      </c>
      <c r="G12684" s="96">
        <v>8176215</v>
      </c>
    </row>
    <row r="12685" spans="1:7">
      <c r="A12685" s="95" t="s">
        <v>859</v>
      </c>
      <c r="D12685" s="95" t="s">
        <v>400</v>
      </c>
      <c r="E12685" s="96">
        <v>79700</v>
      </c>
      <c r="G12685" s="96">
        <v>8255915</v>
      </c>
    </row>
    <row r="12686" spans="1:7">
      <c r="A12686" s="95" t="s">
        <v>866</v>
      </c>
      <c r="D12686" s="95" t="s">
        <v>562</v>
      </c>
      <c r="E12686" s="96">
        <v>3382</v>
      </c>
      <c r="G12686" s="96">
        <v>8259297</v>
      </c>
    </row>
    <row r="12687" spans="1:7">
      <c r="A12687" s="95" t="s">
        <v>872</v>
      </c>
      <c r="D12687" s="95" t="s">
        <v>562</v>
      </c>
      <c r="E12687" s="95">
        <v>136</v>
      </c>
      <c r="G12687" s="96">
        <v>8259433</v>
      </c>
    </row>
    <row r="12688" spans="1:7">
      <c r="A12688" s="95" t="s">
        <v>878</v>
      </c>
      <c r="D12688" s="95" t="s">
        <v>562</v>
      </c>
      <c r="E12688" s="96">
        <v>2680</v>
      </c>
      <c r="G12688" s="96">
        <v>8262113</v>
      </c>
    </row>
    <row r="12689" spans="1:7">
      <c r="A12689" s="95" t="s">
        <v>884</v>
      </c>
      <c r="D12689" s="95" t="s">
        <v>562</v>
      </c>
      <c r="E12689" s="95">
        <v>284</v>
      </c>
      <c r="G12689" s="96">
        <v>8262397</v>
      </c>
    </row>
    <row r="12690" spans="1:7">
      <c r="A12690" s="95" t="s">
        <v>888</v>
      </c>
      <c r="D12690" s="95" t="s">
        <v>400</v>
      </c>
      <c r="E12690" s="96">
        <v>49700</v>
      </c>
      <c r="G12690" s="95" t="s">
        <v>345</v>
      </c>
    </row>
    <row r="12691" spans="1:7">
      <c r="A12691" s="95" t="s">
        <v>890</v>
      </c>
      <c r="D12691" s="95" t="s">
        <v>562</v>
      </c>
      <c r="E12691" s="95">
        <v>736</v>
      </c>
      <c r="G12691" s="96">
        <v>8312833</v>
      </c>
    </row>
    <row r="12692" spans="1:7">
      <c r="A12692" s="95" t="s">
        <v>899</v>
      </c>
      <c r="D12692" s="95" t="s">
        <v>562</v>
      </c>
      <c r="E12692" s="96">
        <v>3146</v>
      </c>
      <c r="G12692" s="96">
        <v>8315979</v>
      </c>
    </row>
    <row r="12693" spans="1:7">
      <c r="A12693" s="95" t="s">
        <v>900</v>
      </c>
      <c r="D12693" s="95" t="s">
        <v>400</v>
      </c>
      <c r="E12693" s="96">
        <v>29700</v>
      </c>
      <c r="G12693" s="95" t="s">
        <v>345</v>
      </c>
    </row>
    <row r="12694" spans="1:7">
      <c r="A12694" s="95" t="s">
        <v>903</v>
      </c>
      <c r="D12694" s="95" t="s">
        <v>562</v>
      </c>
      <c r="E12694" s="96">
        <v>1290</v>
      </c>
      <c r="G12694" s="96">
        <v>8346969</v>
      </c>
    </row>
    <row r="12695" spans="1:7">
      <c r="A12695" s="95" t="s">
        <v>905</v>
      </c>
      <c r="D12695" s="95" t="s">
        <v>400</v>
      </c>
      <c r="E12695" s="96">
        <v>180800</v>
      </c>
      <c r="G12695" s="95" t="s">
        <v>345</v>
      </c>
    </row>
    <row r="12696" spans="1:7">
      <c r="A12696" s="95" t="s">
        <v>912</v>
      </c>
      <c r="D12696" s="95" t="s">
        <v>562</v>
      </c>
      <c r="E12696" s="96">
        <v>2257</v>
      </c>
      <c r="G12696" s="96">
        <v>8530026</v>
      </c>
    </row>
    <row r="12697" spans="1:7">
      <c r="A12697" s="95" t="s">
        <v>396</v>
      </c>
      <c r="D12697" s="95" t="s">
        <v>345</v>
      </c>
      <c r="E12697" s="96">
        <v>3844972</v>
      </c>
      <c r="G12697" s="95" t="s">
        <v>345</v>
      </c>
    </row>
    <row r="12698" spans="1:7">
      <c r="A12698" s="95" t="s">
        <v>397</v>
      </c>
      <c r="D12698" s="95" t="s">
        <v>345</v>
      </c>
      <c r="E12698" s="96">
        <v>8530026</v>
      </c>
      <c r="G12698" s="96">
        <v>8530026</v>
      </c>
    </row>
    <row r="12699" spans="1:7">
      <c r="A12699" s="95" t="s">
        <v>398</v>
      </c>
    </row>
    <row r="12701" spans="1:7">
      <c r="A12701" s="95" t="s">
        <v>9177</v>
      </c>
    </row>
    <row r="12702" spans="1:7">
      <c r="A12702" s="95" t="s">
        <v>338</v>
      </c>
      <c r="D12702" s="95" t="s">
        <v>341</v>
      </c>
      <c r="E12702" s="95" t="s">
        <v>342</v>
      </c>
      <c r="F12702" s="95" t="s">
        <v>343</v>
      </c>
      <c r="G12702" s="95" t="s">
        <v>344</v>
      </c>
    </row>
    <row r="12703" spans="1:7">
      <c r="A12703" s="95" t="s">
        <v>1975</v>
      </c>
      <c r="D12703" s="95" t="s">
        <v>479</v>
      </c>
      <c r="E12703" s="96">
        <v>427830</v>
      </c>
      <c r="G12703" s="95" t="s">
        <v>345</v>
      </c>
    </row>
    <row r="12704" spans="1:7">
      <c r="A12704" s="95" t="s">
        <v>1975</v>
      </c>
      <c r="D12704" s="95" t="s">
        <v>479</v>
      </c>
      <c r="E12704" s="96">
        <v>21297</v>
      </c>
      <c r="G12704" s="96">
        <v>449127</v>
      </c>
    </row>
    <row r="12705" spans="1:7">
      <c r="A12705" s="95" t="s">
        <v>2444</v>
      </c>
      <c r="D12705" s="95" t="s">
        <v>1958</v>
      </c>
      <c r="E12705" s="96">
        <v>192679</v>
      </c>
      <c r="G12705" s="95" t="s">
        <v>345</v>
      </c>
    </row>
    <row r="12706" spans="1:7">
      <c r="A12706" s="95" t="s">
        <v>2444</v>
      </c>
      <c r="D12706" s="95" t="s">
        <v>1958</v>
      </c>
      <c r="E12706" s="96">
        <v>2112</v>
      </c>
      <c r="G12706" s="96">
        <v>643918</v>
      </c>
    </row>
    <row r="12707" spans="1:7">
      <c r="A12707" s="95" t="s">
        <v>1987</v>
      </c>
      <c r="D12707" s="95" t="s">
        <v>400</v>
      </c>
      <c r="E12707" s="96">
        <v>17547886</v>
      </c>
      <c r="G12707" s="95" t="s">
        <v>345</v>
      </c>
    </row>
    <row r="12708" spans="1:7">
      <c r="A12708" s="95" t="s">
        <v>2971</v>
      </c>
      <c r="D12708" s="95" t="s">
        <v>400</v>
      </c>
      <c r="E12708" s="96">
        <v>-12730000</v>
      </c>
      <c r="G12708" s="96">
        <v>5461804</v>
      </c>
    </row>
    <row r="12709" spans="1:7">
      <c r="A12709" s="95" t="s">
        <v>361</v>
      </c>
      <c r="D12709" s="95" t="s">
        <v>345</v>
      </c>
      <c r="E12709" s="96">
        <v>5461804</v>
      </c>
      <c r="G12709" s="95" t="s">
        <v>345</v>
      </c>
    </row>
    <row r="12710" spans="1:7">
      <c r="A12710" s="95" t="s">
        <v>2972</v>
      </c>
      <c r="D12710" s="95" t="s">
        <v>400</v>
      </c>
      <c r="E12710" s="96">
        <v>-12730000</v>
      </c>
      <c r="G12710" s="96">
        <v>-7268196</v>
      </c>
    </row>
    <row r="12711" spans="1:7">
      <c r="A12711" s="95" t="s">
        <v>2030</v>
      </c>
      <c r="D12711" s="95" t="s">
        <v>1958</v>
      </c>
      <c r="E12711" s="96">
        <v>194825</v>
      </c>
      <c r="G12711" s="95" t="s">
        <v>345</v>
      </c>
    </row>
    <row r="12712" spans="1:7">
      <c r="A12712" s="95" t="s">
        <v>2030</v>
      </c>
      <c r="D12712" s="95" t="s">
        <v>1958</v>
      </c>
      <c r="E12712" s="96">
        <v>4578</v>
      </c>
      <c r="G12712" s="95" t="s">
        <v>345</v>
      </c>
    </row>
    <row r="12713" spans="1:7">
      <c r="A12713" s="95" t="s">
        <v>1945</v>
      </c>
      <c r="D12713" s="95" t="s">
        <v>479</v>
      </c>
      <c r="E12713" s="96">
        <v>478640</v>
      </c>
      <c r="G12713" s="95" t="s">
        <v>345</v>
      </c>
    </row>
    <row r="12714" spans="1:7">
      <c r="A12714" s="95" t="s">
        <v>1945</v>
      </c>
      <c r="D12714" s="95" t="s">
        <v>479</v>
      </c>
      <c r="E12714" s="96">
        <v>14026</v>
      </c>
      <c r="G12714" s="95" t="s">
        <v>345</v>
      </c>
    </row>
    <row r="12715" spans="1:7">
      <c r="A12715" s="95" t="s">
        <v>2031</v>
      </c>
      <c r="D12715" s="95" t="s">
        <v>400</v>
      </c>
      <c r="E12715" s="96">
        <v>17510265</v>
      </c>
      <c r="G12715" s="95" t="s">
        <v>345</v>
      </c>
    </row>
    <row r="12716" spans="1:7">
      <c r="A12716" s="95" t="s">
        <v>2032</v>
      </c>
      <c r="D12716" s="95" t="s">
        <v>400</v>
      </c>
      <c r="E12716" s="96">
        <v>20628</v>
      </c>
      <c r="G12716" s="96">
        <v>10954766</v>
      </c>
    </row>
    <row r="12717" spans="1:7">
      <c r="A12717" s="95" t="s">
        <v>376</v>
      </c>
      <c r="D12717" s="95" t="s">
        <v>345</v>
      </c>
      <c r="E12717" s="96">
        <v>5492962</v>
      </c>
      <c r="G12717" s="95" t="s">
        <v>345</v>
      </c>
    </row>
    <row r="12718" spans="1:7">
      <c r="A12718" s="95" t="s">
        <v>2973</v>
      </c>
      <c r="D12718" s="95" t="s">
        <v>400</v>
      </c>
      <c r="E12718" s="96">
        <v>-12730000</v>
      </c>
      <c r="G12718" s="96">
        <v>-1775234</v>
      </c>
    </row>
    <row r="12719" spans="1:7">
      <c r="A12719" s="95" t="s">
        <v>1950</v>
      </c>
      <c r="D12719" s="95" t="s">
        <v>479</v>
      </c>
      <c r="E12719" s="96">
        <v>422400</v>
      </c>
      <c r="G12719" s="95" t="s">
        <v>345</v>
      </c>
    </row>
    <row r="12720" spans="1:7">
      <c r="A12720" s="95" t="s">
        <v>1950</v>
      </c>
      <c r="D12720" s="95" t="s">
        <v>479</v>
      </c>
      <c r="E12720" s="96">
        <v>18290</v>
      </c>
      <c r="G12720" s="95" t="s">
        <v>345</v>
      </c>
    </row>
    <row r="12721" spans="1:7">
      <c r="A12721" s="95" t="s">
        <v>1950</v>
      </c>
      <c r="D12721" s="95" t="s">
        <v>1958</v>
      </c>
      <c r="E12721" s="96">
        <v>188664</v>
      </c>
      <c r="G12721" s="95" t="s">
        <v>345</v>
      </c>
    </row>
    <row r="12722" spans="1:7">
      <c r="A12722" s="95" t="s">
        <v>1950</v>
      </c>
      <c r="D12722" s="95" t="s">
        <v>1958</v>
      </c>
      <c r="E12722" s="96">
        <v>3499</v>
      </c>
      <c r="G12722" s="95" t="s">
        <v>345</v>
      </c>
    </row>
    <row r="12723" spans="1:7">
      <c r="A12723" s="95" t="s">
        <v>2081</v>
      </c>
      <c r="D12723" s="95" t="s">
        <v>400</v>
      </c>
      <c r="E12723" s="96">
        <v>17341494</v>
      </c>
      <c r="G12723" s="96">
        <v>16199113</v>
      </c>
    </row>
    <row r="12724" spans="1:7">
      <c r="A12724" s="95" t="s">
        <v>396</v>
      </c>
      <c r="D12724" s="95" t="s">
        <v>345</v>
      </c>
      <c r="E12724" s="96">
        <v>5244347</v>
      </c>
      <c r="G12724" s="95" t="s">
        <v>345</v>
      </c>
    </row>
    <row r="12725" spans="1:7">
      <c r="A12725" s="95" t="s">
        <v>397</v>
      </c>
      <c r="D12725" s="95" t="s">
        <v>345</v>
      </c>
      <c r="E12725" s="96">
        <v>16199113</v>
      </c>
      <c r="G12725" s="96">
        <v>16199113</v>
      </c>
    </row>
    <row r="12726" spans="1:7">
      <c r="A12726" s="95" t="s">
        <v>398</v>
      </c>
    </row>
    <row r="12728" spans="1:7">
      <c r="A12728" s="95" t="s">
        <v>9178</v>
      </c>
    </row>
    <row r="12729" spans="1:7">
      <c r="A12729" s="95" t="s">
        <v>338</v>
      </c>
      <c r="D12729" s="95" t="s">
        <v>341</v>
      </c>
      <c r="E12729" s="95" t="s">
        <v>342</v>
      </c>
      <c r="F12729" s="95" t="s">
        <v>343</v>
      </c>
      <c r="G12729" s="95" t="s">
        <v>344</v>
      </c>
    </row>
    <row r="12730" spans="1:7">
      <c r="A12730" s="95" t="s">
        <v>436</v>
      </c>
      <c r="D12730" s="95" t="s">
        <v>562</v>
      </c>
      <c r="E12730" s="96">
        <v>3000</v>
      </c>
      <c r="G12730" s="96">
        <v>3000</v>
      </c>
    </row>
    <row r="12731" spans="1:7">
      <c r="A12731" s="95" t="s">
        <v>1999</v>
      </c>
      <c r="D12731" s="95" t="s">
        <v>562</v>
      </c>
      <c r="E12731" s="96">
        <v>501454</v>
      </c>
      <c r="G12731" s="96">
        <v>504454</v>
      </c>
    </row>
    <row r="12732" spans="1:7">
      <c r="A12732" s="95" t="s">
        <v>361</v>
      </c>
      <c r="D12732" s="95" t="s">
        <v>345</v>
      </c>
      <c r="E12732" s="96">
        <v>504454</v>
      </c>
      <c r="G12732" s="95" t="s">
        <v>345</v>
      </c>
    </row>
    <row r="12733" spans="1:7">
      <c r="A12733" s="95" t="s">
        <v>574</v>
      </c>
      <c r="D12733" s="95" t="s">
        <v>562</v>
      </c>
      <c r="E12733" s="96">
        <v>3000</v>
      </c>
      <c r="G12733" s="96">
        <v>507454</v>
      </c>
    </row>
    <row r="12734" spans="1:7">
      <c r="A12734" s="95" t="s">
        <v>2665</v>
      </c>
      <c r="D12734" s="95" t="s">
        <v>400</v>
      </c>
      <c r="E12734" s="96">
        <v>26000</v>
      </c>
      <c r="G12734" s="96">
        <v>533454</v>
      </c>
    </row>
    <row r="12735" spans="1:7">
      <c r="A12735" s="95" t="s">
        <v>2032</v>
      </c>
      <c r="D12735" s="95" t="s">
        <v>562</v>
      </c>
      <c r="E12735" s="96">
        <v>581545</v>
      </c>
      <c r="G12735" s="96">
        <v>1114999</v>
      </c>
    </row>
    <row r="12736" spans="1:7">
      <c r="A12736" s="95" t="s">
        <v>376</v>
      </c>
      <c r="D12736" s="95" t="s">
        <v>345</v>
      </c>
      <c r="E12736" s="96">
        <v>610545</v>
      </c>
      <c r="G12736" s="95" t="s">
        <v>345</v>
      </c>
    </row>
    <row r="12737" spans="1:7">
      <c r="A12737" s="95" t="s">
        <v>2828</v>
      </c>
      <c r="D12737" s="95" t="s">
        <v>400</v>
      </c>
      <c r="E12737" s="96">
        <v>7000</v>
      </c>
      <c r="G12737" s="96">
        <v>1121999</v>
      </c>
    </row>
    <row r="12738" spans="1:7">
      <c r="A12738" s="95" t="s">
        <v>2886</v>
      </c>
      <c r="D12738" s="95" t="s">
        <v>400</v>
      </c>
      <c r="E12738" s="96">
        <v>13200</v>
      </c>
      <c r="G12738" s="96">
        <v>1135199</v>
      </c>
    </row>
    <row r="12739" spans="1:7">
      <c r="A12739" s="95" t="s">
        <v>389</v>
      </c>
      <c r="D12739" s="95" t="s">
        <v>349</v>
      </c>
      <c r="E12739" s="96">
        <v>20000</v>
      </c>
      <c r="G12739" s="96">
        <v>1155199</v>
      </c>
    </row>
    <row r="12740" spans="1:7">
      <c r="A12740" s="95" t="s">
        <v>2906</v>
      </c>
      <c r="D12740" s="95" t="s">
        <v>400</v>
      </c>
      <c r="E12740" s="96">
        <v>4000</v>
      </c>
      <c r="G12740" s="96">
        <v>1159199</v>
      </c>
    </row>
    <row r="12741" spans="1:7">
      <c r="A12741" s="95" t="s">
        <v>2090</v>
      </c>
      <c r="D12741" s="95" t="s">
        <v>562</v>
      </c>
      <c r="E12741" s="96">
        <v>488909</v>
      </c>
      <c r="G12741" s="96">
        <v>1648108</v>
      </c>
    </row>
    <row r="12742" spans="1:7">
      <c r="A12742" s="95" t="s">
        <v>396</v>
      </c>
      <c r="D12742" s="95" t="s">
        <v>345</v>
      </c>
      <c r="E12742" s="96">
        <v>533109</v>
      </c>
      <c r="G12742" s="95" t="s">
        <v>345</v>
      </c>
    </row>
    <row r="12743" spans="1:7">
      <c r="A12743" s="95" t="s">
        <v>397</v>
      </c>
      <c r="D12743" s="95" t="s">
        <v>345</v>
      </c>
      <c r="E12743" s="96">
        <v>1648108</v>
      </c>
      <c r="G12743" s="96">
        <v>1648108</v>
      </c>
    </row>
    <row r="12744" spans="1:7">
      <c r="A12744" s="95" t="s">
        <v>398</v>
      </c>
    </row>
    <row r="12746" spans="1:7">
      <c r="A12746" s="95" t="s">
        <v>9179</v>
      </c>
    </row>
    <row r="12747" spans="1:7">
      <c r="A12747" s="95" t="s">
        <v>338</v>
      </c>
      <c r="D12747" s="95" t="s">
        <v>341</v>
      </c>
      <c r="E12747" s="95" t="s">
        <v>342</v>
      </c>
      <c r="F12747" s="95" t="s">
        <v>343</v>
      </c>
      <c r="G12747" s="95" t="s">
        <v>344</v>
      </c>
    </row>
    <row r="12748" spans="1:7">
      <c r="A12748" s="95" t="s">
        <v>821</v>
      </c>
      <c r="D12748" s="95" t="s">
        <v>345</v>
      </c>
      <c r="F12748" s="95">
        <v>11</v>
      </c>
      <c r="G12748" s="95">
        <v>11</v>
      </c>
    </row>
    <row r="12749" spans="1:7">
      <c r="A12749" s="95" t="s">
        <v>855</v>
      </c>
      <c r="D12749" s="95" t="s">
        <v>345</v>
      </c>
      <c r="F12749" s="96">
        <v>6396</v>
      </c>
      <c r="G12749" s="95" t="s">
        <v>345</v>
      </c>
    </row>
    <row r="12750" spans="1:7">
      <c r="A12750" s="95" t="s">
        <v>855</v>
      </c>
      <c r="D12750" s="95" t="s">
        <v>345</v>
      </c>
      <c r="F12750" s="95">
        <v>12</v>
      </c>
      <c r="G12750" s="95" t="s">
        <v>345</v>
      </c>
    </row>
    <row r="12751" spans="1:7">
      <c r="A12751" s="95" t="s">
        <v>855</v>
      </c>
      <c r="D12751" s="95" t="s">
        <v>345</v>
      </c>
      <c r="F12751" s="95">
        <v>306</v>
      </c>
      <c r="G12751" s="95" t="s">
        <v>345</v>
      </c>
    </row>
    <row r="12752" spans="1:7">
      <c r="A12752" s="95" t="s">
        <v>855</v>
      </c>
      <c r="D12752" s="95" t="s">
        <v>345</v>
      </c>
      <c r="F12752" s="96">
        <v>1496</v>
      </c>
      <c r="G12752" s="95" t="s">
        <v>345</v>
      </c>
    </row>
    <row r="12753" spans="1:7">
      <c r="A12753" s="95" t="s">
        <v>855</v>
      </c>
      <c r="D12753" s="95" t="s">
        <v>345</v>
      </c>
      <c r="F12753" s="95">
        <v>9</v>
      </c>
      <c r="G12753" s="95" t="s">
        <v>345</v>
      </c>
    </row>
    <row r="12754" spans="1:7">
      <c r="A12754" s="95" t="s">
        <v>855</v>
      </c>
      <c r="D12754" s="95" t="s">
        <v>345</v>
      </c>
      <c r="F12754" s="96">
        <v>1134</v>
      </c>
      <c r="G12754" s="95" t="s">
        <v>345</v>
      </c>
    </row>
    <row r="12755" spans="1:7">
      <c r="A12755" s="95" t="s">
        <v>855</v>
      </c>
      <c r="D12755" s="95" t="s">
        <v>345</v>
      </c>
      <c r="F12755" s="96">
        <v>4577</v>
      </c>
      <c r="G12755" s="95" t="s">
        <v>345</v>
      </c>
    </row>
    <row r="12756" spans="1:7">
      <c r="A12756" s="95" t="s">
        <v>855</v>
      </c>
      <c r="D12756" s="95" t="s">
        <v>345</v>
      </c>
      <c r="F12756" s="96">
        <v>1991</v>
      </c>
      <c r="G12756" s="95" t="s">
        <v>345</v>
      </c>
    </row>
    <row r="12757" spans="1:7">
      <c r="A12757" s="95" t="s">
        <v>856</v>
      </c>
      <c r="D12757" s="95" t="s">
        <v>345</v>
      </c>
      <c r="F12757" s="96">
        <v>820547</v>
      </c>
      <c r="G12757" s="95" t="s">
        <v>345</v>
      </c>
    </row>
    <row r="12758" spans="1:7">
      <c r="A12758" s="95" t="s">
        <v>856</v>
      </c>
      <c r="D12758" s="95" t="s">
        <v>345</v>
      </c>
      <c r="F12758" s="96">
        <v>10882</v>
      </c>
      <c r="G12758" s="95" t="s">
        <v>345</v>
      </c>
    </row>
    <row r="12759" spans="1:7">
      <c r="A12759" s="95" t="s">
        <v>856</v>
      </c>
      <c r="D12759" s="95" t="s">
        <v>345</v>
      </c>
      <c r="F12759" s="96">
        <v>8349</v>
      </c>
      <c r="G12759" s="96">
        <v>855710</v>
      </c>
    </row>
    <row r="12760" spans="1:7">
      <c r="A12760" s="95" t="s">
        <v>396</v>
      </c>
      <c r="D12760" s="95" t="s">
        <v>345</v>
      </c>
      <c r="F12760" s="96">
        <v>855710</v>
      </c>
      <c r="G12760" s="95" t="s">
        <v>345</v>
      </c>
    </row>
    <row r="12761" spans="1:7">
      <c r="A12761" s="95" t="s">
        <v>397</v>
      </c>
      <c r="D12761" s="95" t="s">
        <v>345</v>
      </c>
      <c r="F12761" s="96">
        <v>855710</v>
      </c>
      <c r="G12761" s="96">
        <v>855710</v>
      </c>
    </row>
    <row r="12762" spans="1:7">
      <c r="A12762" s="95" t="s">
        <v>398</v>
      </c>
    </row>
    <row r="12764" spans="1:7">
      <c r="A12764" s="95" t="s">
        <v>9180</v>
      </c>
    </row>
    <row r="12765" spans="1:7">
      <c r="A12765" s="95" t="s">
        <v>338</v>
      </c>
      <c r="D12765" s="95" t="s">
        <v>341</v>
      </c>
      <c r="E12765" s="95" t="s">
        <v>342</v>
      </c>
      <c r="F12765" s="95" t="s">
        <v>343</v>
      </c>
      <c r="G12765" s="95" t="s">
        <v>344</v>
      </c>
    </row>
    <row r="12766" spans="1:7">
      <c r="A12766" s="95" t="s">
        <v>2215</v>
      </c>
      <c r="D12766" s="95" t="s">
        <v>2216</v>
      </c>
      <c r="F12766" s="96">
        <v>1440</v>
      </c>
      <c r="G12766" s="95" t="s">
        <v>345</v>
      </c>
    </row>
    <row r="12767" spans="1:7">
      <c r="A12767" s="95" t="s">
        <v>2215</v>
      </c>
      <c r="D12767" s="95" t="s">
        <v>2216</v>
      </c>
      <c r="F12767" s="95">
        <v>108</v>
      </c>
      <c r="G12767" s="96">
        <v>1548</v>
      </c>
    </row>
    <row r="12768" spans="1:7">
      <c r="A12768" s="95" t="s">
        <v>412</v>
      </c>
      <c r="D12768" s="95" t="s">
        <v>345</v>
      </c>
      <c r="F12768" s="95">
        <v>4</v>
      </c>
      <c r="G12768" s="95" t="s">
        <v>345</v>
      </c>
    </row>
    <row r="12769" spans="1:7">
      <c r="A12769" s="95" t="s">
        <v>414</v>
      </c>
      <c r="D12769" s="95" t="s">
        <v>345</v>
      </c>
      <c r="F12769" s="96">
        <v>9000000</v>
      </c>
      <c r="G12769" s="96">
        <v>9001552</v>
      </c>
    </row>
    <row r="12770" spans="1:7">
      <c r="A12770" s="95" t="s">
        <v>2257</v>
      </c>
      <c r="D12770" s="95" t="s">
        <v>415</v>
      </c>
      <c r="F12770" s="96">
        <v>1400</v>
      </c>
      <c r="G12770" s="95" t="s">
        <v>345</v>
      </c>
    </row>
    <row r="12771" spans="1:7">
      <c r="A12771" s="95" t="s">
        <v>1961</v>
      </c>
      <c r="D12771" s="95" t="s">
        <v>345</v>
      </c>
      <c r="F12771" s="95">
        <v>100</v>
      </c>
      <c r="G12771" s="96">
        <v>9003052</v>
      </c>
    </row>
    <row r="12772" spans="1:7">
      <c r="A12772" s="95" t="s">
        <v>427</v>
      </c>
      <c r="D12772" s="95" t="s">
        <v>345</v>
      </c>
      <c r="F12772" s="96">
        <v>50000</v>
      </c>
      <c r="G12772" s="96">
        <v>9053052</v>
      </c>
    </row>
    <row r="12773" spans="1:7">
      <c r="A12773" s="95" t="s">
        <v>445</v>
      </c>
      <c r="D12773" s="95" t="s">
        <v>345</v>
      </c>
      <c r="F12773" s="96">
        <v>11730</v>
      </c>
      <c r="G12773" s="95" t="s">
        <v>345</v>
      </c>
    </row>
    <row r="12774" spans="1:7">
      <c r="A12774" s="95" t="s">
        <v>452</v>
      </c>
      <c r="D12774" s="95" t="s">
        <v>345</v>
      </c>
      <c r="F12774" s="95">
        <v>750</v>
      </c>
      <c r="G12774" s="95" t="s">
        <v>345</v>
      </c>
    </row>
    <row r="12775" spans="1:7">
      <c r="A12775" s="95" t="s">
        <v>458</v>
      </c>
      <c r="D12775" s="95" t="s">
        <v>345</v>
      </c>
      <c r="F12775" s="96">
        <v>54000</v>
      </c>
      <c r="G12775" s="96">
        <v>9119532</v>
      </c>
    </row>
    <row r="12776" spans="1:7">
      <c r="A12776" s="95" t="s">
        <v>474</v>
      </c>
      <c r="D12776" s="95" t="s">
        <v>345</v>
      </c>
      <c r="F12776" s="96">
        <v>107234</v>
      </c>
      <c r="G12776" s="96">
        <v>9226766</v>
      </c>
    </row>
    <row r="12777" spans="1:7">
      <c r="A12777" s="95" t="s">
        <v>492</v>
      </c>
      <c r="D12777" s="95" t="s">
        <v>345</v>
      </c>
      <c r="F12777" s="96">
        <v>126000</v>
      </c>
      <c r="G12777" s="96">
        <v>9352766</v>
      </c>
    </row>
    <row r="12778" spans="1:7">
      <c r="A12778" s="95" t="s">
        <v>356</v>
      </c>
      <c r="D12778" s="95" t="s">
        <v>349</v>
      </c>
      <c r="F12778" s="96">
        <v>40000</v>
      </c>
      <c r="G12778" s="96">
        <v>9392766</v>
      </c>
    </row>
    <row r="12779" spans="1:7">
      <c r="A12779" s="95" t="s">
        <v>533</v>
      </c>
      <c r="D12779" s="95" t="s">
        <v>345</v>
      </c>
      <c r="F12779" s="96">
        <v>18320</v>
      </c>
      <c r="G12779" s="95" t="s">
        <v>345</v>
      </c>
    </row>
    <row r="12780" spans="1:7">
      <c r="A12780" s="95" t="s">
        <v>533</v>
      </c>
      <c r="D12780" s="95" t="s">
        <v>345</v>
      </c>
      <c r="F12780" s="96">
        <v>18690</v>
      </c>
      <c r="G12780" s="95" t="s">
        <v>345</v>
      </c>
    </row>
    <row r="12781" spans="1:7">
      <c r="A12781" s="95" t="s">
        <v>533</v>
      </c>
      <c r="D12781" s="95" t="s">
        <v>345</v>
      </c>
      <c r="F12781" s="96">
        <v>19020</v>
      </c>
      <c r="G12781" s="96">
        <v>9448796</v>
      </c>
    </row>
    <row r="12782" spans="1:7">
      <c r="A12782" s="95" t="s">
        <v>2532</v>
      </c>
      <c r="D12782" s="95" t="s">
        <v>415</v>
      </c>
      <c r="F12782" s="96">
        <v>1360</v>
      </c>
      <c r="G12782" s="95" t="s">
        <v>345</v>
      </c>
    </row>
    <row r="12783" spans="1:7">
      <c r="A12783" s="95" t="s">
        <v>2538</v>
      </c>
      <c r="D12783" s="95" t="s">
        <v>479</v>
      </c>
      <c r="F12783" s="96">
        <v>1020</v>
      </c>
      <c r="G12783" s="96">
        <v>9451176</v>
      </c>
    </row>
    <row r="12784" spans="1:7">
      <c r="A12784" s="95" t="s">
        <v>2539</v>
      </c>
      <c r="D12784" s="95" t="s">
        <v>415</v>
      </c>
      <c r="F12784" s="96">
        <v>1292</v>
      </c>
      <c r="G12784" s="95" t="s">
        <v>345</v>
      </c>
    </row>
    <row r="12785" spans="1:7">
      <c r="A12785" s="95" t="s">
        <v>2547</v>
      </c>
      <c r="D12785" s="95" t="s">
        <v>562</v>
      </c>
      <c r="F12785" s="96">
        <v>1360</v>
      </c>
      <c r="G12785" s="95" t="s">
        <v>345</v>
      </c>
    </row>
    <row r="12786" spans="1:7">
      <c r="A12786" s="95" t="s">
        <v>2549</v>
      </c>
      <c r="D12786" s="95" t="s">
        <v>479</v>
      </c>
      <c r="F12786" s="96">
        <v>1020</v>
      </c>
      <c r="G12786" s="96">
        <v>9454848</v>
      </c>
    </row>
    <row r="12787" spans="1:7">
      <c r="A12787" s="95" t="s">
        <v>2000</v>
      </c>
      <c r="D12787" s="95" t="s">
        <v>562</v>
      </c>
      <c r="F12787" s="96">
        <v>4450</v>
      </c>
      <c r="G12787" s="96">
        <v>9459298</v>
      </c>
    </row>
    <row r="12788" spans="1:7">
      <c r="A12788" s="95" t="s">
        <v>361</v>
      </c>
      <c r="D12788" s="95" t="s">
        <v>345</v>
      </c>
      <c r="F12788" s="96">
        <v>9459298</v>
      </c>
      <c r="G12788" s="95" t="s">
        <v>345</v>
      </c>
    </row>
    <row r="12789" spans="1:7">
      <c r="A12789" s="95" t="s">
        <v>587</v>
      </c>
      <c r="D12789" s="95" t="s">
        <v>345</v>
      </c>
      <c r="F12789" s="96">
        <v>45000</v>
      </c>
      <c r="G12789" s="96">
        <v>9504298</v>
      </c>
    </row>
    <row r="12790" spans="1:7">
      <c r="A12790" s="95" t="s">
        <v>612</v>
      </c>
      <c r="D12790" s="95" t="s">
        <v>345</v>
      </c>
      <c r="F12790" s="96">
        <v>70000</v>
      </c>
      <c r="G12790" s="96">
        <v>9574298</v>
      </c>
    </row>
    <row r="12791" spans="1:7">
      <c r="A12791" s="95" t="s">
        <v>2013</v>
      </c>
      <c r="D12791" s="95" t="s">
        <v>349</v>
      </c>
      <c r="F12791" s="95">
        <v>43</v>
      </c>
      <c r="G12791" s="95" t="s">
        <v>345</v>
      </c>
    </row>
    <row r="12792" spans="1:7">
      <c r="A12792" s="95" t="s">
        <v>2013</v>
      </c>
      <c r="D12792" s="95" t="s">
        <v>349</v>
      </c>
      <c r="F12792" s="95">
        <v>45</v>
      </c>
      <c r="G12792" s="96">
        <v>9574386</v>
      </c>
    </row>
    <row r="12793" spans="1:7">
      <c r="A12793" s="95" t="s">
        <v>2643</v>
      </c>
      <c r="D12793" s="95" t="s">
        <v>415</v>
      </c>
      <c r="F12793" s="96">
        <v>1020</v>
      </c>
      <c r="G12793" s="95" t="s">
        <v>345</v>
      </c>
    </row>
    <row r="12794" spans="1:7">
      <c r="A12794" s="95" t="s">
        <v>635</v>
      </c>
      <c r="D12794" s="95" t="s">
        <v>345</v>
      </c>
      <c r="F12794" s="95">
        <v>750</v>
      </c>
      <c r="G12794" s="95" t="s">
        <v>345</v>
      </c>
    </row>
    <row r="12795" spans="1:7">
      <c r="A12795" s="95" t="s">
        <v>2647</v>
      </c>
      <c r="D12795" s="95" t="s">
        <v>415</v>
      </c>
      <c r="F12795" s="96">
        <v>1360</v>
      </c>
      <c r="G12795" s="96">
        <v>9577516</v>
      </c>
    </row>
    <row r="12796" spans="1:7">
      <c r="A12796" s="95" t="s">
        <v>2018</v>
      </c>
      <c r="D12796" s="95" t="s">
        <v>345</v>
      </c>
      <c r="F12796" s="95">
        <v>10</v>
      </c>
      <c r="G12796" s="96">
        <v>9577526</v>
      </c>
    </row>
    <row r="12797" spans="1:7">
      <c r="A12797" s="95" t="s">
        <v>683</v>
      </c>
      <c r="D12797" s="95" t="s">
        <v>345</v>
      </c>
      <c r="F12797" s="96">
        <v>83450</v>
      </c>
      <c r="G12797" s="96">
        <v>9660976</v>
      </c>
    </row>
    <row r="12798" spans="1:7">
      <c r="A12798" s="95" t="s">
        <v>2676</v>
      </c>
      <c r="D12798" s="95" t="s">
        <v>415</v>
      </c>
      <c r="F12798" s="96">
        <v>1360</v>
      </c>
      <c r="G12798" s="96">
        <v>9662336</v>
      </c>
    </row>
    <row r="12799" spans="1:7">
      <c r="A12799" s="95" t="s">
        <v>2697</v>
      </c>
      <c r="D12799" s="95" t="s">
        <v>393</v>
      </c>
      <c r="F12799" s="96">
        <v>1980</v>
      </c>
      <c r="G12799" s="96">
        <v>9664316</v>
      </c>
    </row>
    <row r="12800" spans="1:7">
      <c r="A12800" s="95" t="s">
        <v>2705</v>
      </c>
      <c r="D12800" s="95" t="s">
        <v>415</v>
      </c>
      <c r="F12800" s="96">
        <v>1360</v>
      </c>
      <c r="G12800" s="96">
        <v>9665676</v>
      </c>
    </row>
    <row r="12801" spans="1:7">
      <c r="A12801" s="95" t="s">
        <v>2717</v>
      </c>
      <c r="D12801" s="95" t="s">
        <v>415</v>
      </c>
      <c r="F12801" s="96">
        <v>1360</v>
      </c>
      <c r="G12801" s="96">
        <v>9667036</v>
      </c>
    </row>
    <row r="12802" spans="1:7">
      <c r="A12802" s="95" t="s">
        <v>2740</v>
      </c>
      <c r="D12802" s="95" t="s">
        <v>479</v>
      </c>
      <c r="F12802" s="96">
        <v>1700</v>
      </c>
      <c r="G12802" s="95" t="s">
        <v>345</v>
      </c>
    </row>
    <row r="12803" spans="1:7">
      <c r="A12803" s="95" t="s">
        <v>2740</v>
      </c>
      <c r="D12803" s="95" t="s">
        <v>479</v>
      </c>
      <c r="F12803" s="95">
        <v>340</v>
      </c>
      <c r="G12803" s="95" t="s">
        <v>345</v>
      </c>
    </row>
    <row r="12804" spans="1:7">
      <c r="A12804" s="95" t="s">
        <v>2748</v>
      </c>
      <c r="D12804" s="95" t="s">
        <v>479</v>
      </c>
      <c r="F12804" s="96">
        <v>1700</v>
      </c>
      <c r="G12804" s="96">
        <v>9670776</v>
      </c>
    </row>
    <row r="12805" spans="1:7">
      <c r="A12805" s="95" t="s">
        <v>376</v>
      </c>
      <c r="D12805" s="95" t="s">
        <v>345</v>
      </c>
      <c r="F12805" s="96">
        <v>211478</v>
      </c>
      <c r="G12805" s="95" t="s">
        <v>345</v>
      </c>
    </row>
    <row r="12806" spans="1:7">
      <c r="A12806" s="95" t="s">
        <v>2783</v>
      </c>
      <c r="D12806" s="95" t="s">
        <v>562</v>
      </c>
      <c r="F12806" s="96">
        <v>1360</v>
      </c>
      <c r="G12806" s="96">
        <v>9672136</v>
      </c>
    </row>
    <row r="12807" spans="1:7">
      <c r="A12807" s="95" t="s">
        <v>2804</v>
      </c>
      <c r="D12807" s="95" t="s">
        <v>562</v>
      </c>
      <c r="F12807" s="96">
        <v>1360</v>
      </c>
      <c r="G12807" s="96">
        <v>9673496</v>
      </c>
    </row>
    <row r="12808" spans="1:7">
      <c r="A12808" s="95" t="s">
        <v>2817</v>
      </c>
      <c r="D12808" s="95" t="s">
        <v>479</v>
      </c>
      <c r="F12808" s="96">
        <v>1020</v>
      </c>
      <c r="G12808" s="95" t="s">
        <v>345</v>
      </c>
    </row>
    <row r="12809" spans="1:7">
      <c r="A12809" s="95" t="s">
        <v>2817</v>
      </c>
      <c r="D12809" s="95" t="s">
        <v>479</v>
      </c>
      <c r="F12809" s="96">
        <v>1700</v>
      </c>
      <c r="G12809" s="95" t="s">
        <v>345</v>
      </c>
    </row>
    <row r="12810" spans="1:7">
      <c r="A12810" s="95" t="s">
        <v>2817</v>
      </c>
      <c r="D12810" s="95" t="s">
        <v>479</v>
      </c>
      <c r="F12810" s="96">
        <v>1265</v>
      </c>
      <c r="G12810" s="95" t="s">
        <v>345</v>
      </c>
    </row>
    <row r="12811" spans="1:7">
      <c r="A12811" s="95" t="s">
        <v>801</v>
      </c>
      <c r="D12811" s="95" t="s">
        <v>345</v>
      </c>
      <c r="F12811" s="96">
        <v>10000</v>
      </c>
      <c r="G12811" s="96">
        <v>9687481</v>
      </c>
    </row>
    <row r="12812" spans="1:7">
      <c r="A12812" s="95" t="s">
        <v>2841</v>
      </c>
      <c r="D12812" s="95" t="s">
        <v>415</v>
      </c>
      <c r="F12812" s="96">
        <v>1790</v>
      </c>
      <c r="G12812" s="96">
        <v>9689271</v>
      </c>
    </row>
    <row r="12813" spans="1:7">
      <c r="A12813" s="95" t="s">
        <v>841</v>
      </c>
      <c r="D12813" s="95" t="s">
        <v>345</v>
      </c>
      <c r="F12813" s="96">
        <v>54300</v>
      </c>
      <c r="G12813" s="96">
        <v>9743571</v>
      </c>
    </row>
    <row r="12814" spans="1:7">
      <c r="A12814" s="95" t="s">
        <v>864</v>
      </c>
      <c r="D12814" s="95" t="s">
        <v>345</v>
      </c>
      <c r="F12814" s="96">
        <v>9011520</v>
      </c>
      <c r="G12814" s="95" t="s">
        <v>345</v>
      </c>
    </row>
    <row r="12815" spans="1:7">
      <c r="A12815" s="95" t="s">
        <v>864</v>
      </c>
      <c r="D12815" s="95" t="s">
        <v>345</v>
      </c>
      <c r="F12815" s="96">
        <v>1000</v>
      </c>
      <c r="G12815" s="96">
        <v>18756091</v>
      </c>
    </row>
    <row r="12816" spans="1:7">
      <c r="A12816" s="95" t="s">
        <v>2898</v>
      </c>
      <c r="D12816" s="95" t="s">
        <v>415</v>
      </c>
      <c r="F12816" s="96">
        <v>1617</v>
      </c>
      <c r="G12816" s="96">
        <v>18757708</v>
      </c>
    </row>
    <row r="12817" spans="1:7">
      <c r="A12817" s="95" t="s">
        <v>880</v>
      </c>
      <c r="D12817" s="95" t="s">
        <v>345</v>
      </c>
      <c r="F12817" s="95">
        <v>970</v>
      </c>
      <c r="G12817" s="96">
        <v>18758678</v>
      </c>
    </row>
    <row r="12818" spans="1:7">
      <c r="A12818" s="95" t="s">
        <v>906</v>
      </c>
      <c r="D12818" s="95" t="s">
        <v>345</v>
      </c>
      <c r="F12818" s="96">
        <v>474975</v>
      </c>
      <c r="G12818" s="95" t="s">
        <v>345</v>
      </c>
    </row>
    <row r="12819" spans="1:7">
      <c r="A12819" s="95" t="s">
        <v>2964</v>
      </c>
      <c r="D12819" s="95" t="s">
        <v>9315</v>
      </c>
      <c r="F12819" s="96">
        <v>15000</v>
      </c>
      <c r="G12819" s="95" t="s">
        <v>345</v>
      </c>
    </row>
    <row r="12820" spans="1:7">
      <c r="A12820" s="95" t="s">
        <v>2958</v>
      </c>
      <c r="D12820" s="95" t="s">
        <v>345</v>
      </c>
      <c r="F12820" s="96">
        <v>11000</v>
      </c>
      <c r="G12820" s="96">
        <v>19259653</v>
      </c>
    </row>
    <row r="12821" spans="1:7">
      <c r="A12821" s="95" t="s">
        <v>396</v>
      </c>
      <c r="D12821" s="95" t="s">
        <v>345</v>
      </c>
      <c r="F12821" s="96">
        <v>9588877</v>
      </c>
      <c r="G12821" s="95" t="s">
        <v>345</v>
      </c>
    </row>
    <row r="12822" spans="1:7">
      <c r="A12822" s="95" t="s">
        <v>397</v>
      </c>
      <c r="D12822" s="95" t="s">
        <v>345</v>
      </c>
      <c r="F12822" s="96">
        <v>19259653</v>
      </c>
      <c r="G12822" s="96">
        <v>19259653</v>
      </c>
    </row>
    <row r="12823" spans="1:7">
      <c r="A12823" s="95" t="s">
        <v>398</v>
      </c>
    </row>
    <row r="12825" spans="1:7">
      <c r="A12825" s="95" t="s">
        <v>9181</v>
      </c>
    </row>
    <row r="12826" spans="1:7">
      <c r="A12826" s="95" t="s">
        <v>338</v>
      </c>
      <c r="D12826" s="95" t="s">
        <v>341</v>
      </c>
      <c r="E12826" s="95" t="s">
        <v>342</v>
      </c>
      <c r="F12826" s="95" t="s">
        <v>343</v>
      </c>
      <c r="G12826" s="95" t="s">
        <v>344</v>
      </c>
    </row>
    <row r="12827" spans="1:7">
      <c r="A12827" s="95" t="s">
        <v>404</v>
      </c>
      <c r="D12827" s="95" t="s">
        <v>345</v>
      </c>
      <c r="E12827" s="96">
        <v>123141</v>
      </c>
      <c r="G12827" s="96">
        <v>123141</v>
      </c>
    </row>
    <row r="12828" spans="1:7">
      <c r="A12828" s="95" t="s">
        <v>443</v>
      </c>
      <c r="D12828" s="95" t="s">
        <v>345</v>
      </c>
      <c r="E12828" s="96">
        <v>528271</v>
      </c>
      <c r="G12828" s="95" t="s">
        <v>345</v>
      </c>
    </row>
    <row r="12829" spans="1:7">
      <c r="A12829" s="95" t="s">
        <v>443</v>
      </c>
      <c r="D12829" s="95" t="s">
        <v>345</v>
      </c>
      <c r="E12829" s="96">
        <v>63634</v>
      </c>
      <c r="G12829" s="95" t="s">
        <v>345</v>
      </c>
    </row>
    <row r="12830" spans="1:7">
      <c r="A12830" s="95" t="s">
        <v>443</v>
      </c>
      <c r="D12830" s="95" t="s">
        <v>345</v>
      </c>
      <c r="E12830" s="96">
        <v>472185</v>
      </c>
      <c r="G12830" s="96">
        <v>1187231</v>
      </c>
    </row>
    <row r="12831" spans="1:7">
      <c r="A12831" s="95" t="s">
        <v>510</v>
      </c>
      <c r="D12831" s="95" t="s">
        <v>349</v>
      </c>
      <c r="E12831" s="96">
        <v>380688</v>
      </c>
      <c r="G12831" s="96">
        <v>1567919</v>
      </c>
    </row>
    <row r="12832" spans="1:7">
      <c r="A12832" s="95" t="s">
        <v>361</v>
      </c>
      <c r="D12832" s="95" t="s">
        <v>345</v>
      </c>
      <c r="E12832" s="96">
        <v>1567919</v>
      </c>
      <c r="G12832" s="95" t="s">
        <v>345</v>
      </c>
    </row>
    <row r="12833" spans="1:7">
      <c r="A12833" s="95" t="s">
        <v>570</v>
      </c>
      <c r="D12833" s="95" t="s">
        <v>349</v>
      </c>
      <c r="E12833" s="96">
        <v>102899</v>
      </c>
      <c r="G12833" s="95" t="s">
        <v>345</v>
      </c>
    </row>
    <row r="12834" spans="1:7">
      <c r="A12834" s="95" t="s">
        <v>570</v>
      </c>
      <c r="D12834" s="95" t="s">
        <v>349</v>
      </c>
      <c r="E12834" s="96">
        <v>371489</v>
      </c>
      <c r="G12834" s="96">
        <v>2042307</v>
      </c>
    </row>
    <row r="12835" spans="1:7">
      <c r="A12835" s="95" t="s">
        <v>658</v>
      </c>
      <c r="D12835" s="95" t="s">
        <v>349</v>
      </c>
      <c r="E12835" s="96">
        <v>663361</v>
      </c>
      <c r="G12835" s="95" t="s">
        <v>345</v>
      </c>
    </row>
    <row r="12836" spans="1:7">
      <c r="A12836" s="95" t="s">
        <v>658</v>
      </c>
      <c r="D12836" s="95" t="s">
        <v>349</v>
      </c>
      <c r="E12836" s="96">
        <v>80924</v>
      </c>
      <c r="G12836" s="95" t="s">
        <v>345</v>
      </c>
    </row>
    <row r="12837" spans="1:7">
      <c r="A12837" s="95" t="s">
        <v>658</v>
      </c>
      <c r="D12837" s="95" t="s">
        <v>349</v>
      </c>
      <c r="E12837" s="96">
        <v>466491</v>
      </c>
      <c r="G12837" s="96">
        <v>3253083</v>
      </c>
    </row>
    <row r="12838" spans="1:7">
      <c r="A12838" s="95" t="s">
        <v>714</v>
      </c>
      <c r="D12838" s="95" t="s">
        <v>349</v>
      </c>
      <c r="E12838" s="96">
        <v>385681</v>
      </c>
      <c r="G12838" s="96">
        <v>3638764</v>
      </c>
    </row>
    <row r="12839" spans="1:7">
      <c r="A12839" s="95" t="s">
        <v>376</v>
      </c>
      <c r="D12839" s="95" t="s">
        <v>345</v>
      </c>
      <c r="E12839" s="96">
        <v>2070845</v>
      </c>
      <c r="G12839" s="95" t="s">
        <v>345</v>
      </c>
    </row>
    <row r="12840" spans="1:7">
      <c r="A12840" s="95" t="s">
        <v>744</v>
      </c>
      <c r="D12840" s="95" t="s">
        <v>345</v>
      </c>
      <c r="E12840" s="96">
        <v>74352</v>
      </c>
      <c r="G12840" s="95" t="s">
        <v>345</v>
      </c>
    </row>
    <row r="12841" spans="1:7">
      <c r="A12841" s="95" t="s">
        <v>744</v>
      </c>
      <c r="D12841" s="95" t="s">
        <v>345</v>
      </c>
      <c r="E12841" s="96">
        <v>313295</v>
      </c>
      <c r="G12841" s="96">
        <v>4026411</v>
      </c>
    </row>
    <row r="12842" spans="1:7">
      <c r="A12842" s="95" t="s">
        <v>805</v>
      </c>
      <c r="D12842" s="95" t="s">
        <v>345</v>
      </c>
      <c r="E12842" s="96">
        <v>423792</v>
      </c>
      <c r="G12842" s="96">
        <v>4450203</v>
      </c>
    </row>
    <row r="12843" spans="1:7">
      <c r="A12843" s="95" t="s">
        <v>828</v>
      </c>
      <c r="D12843" s="95" t="s">
        <v>349</v>
      </c>
      <c r="E12843" s="96">
        <v>541457</v>
      </c>
      <c r="G12843" s="95" t="s">
        <v>345</v>
      </c>
    </row>
    <row r="12844" spans="1:7">
      <c r="A12844" s="95" t="s">
        <v>828</v>
      </c>
      <c r="D12844" s="95" t="s">
        <v>349</v>
      </c>
      <c r="E12844" s="96">
        <v>65724</v>
      </c>
      <c r="G12844" s="96">
        <v>5057384</v>
      </c>
    </row>
    <row r="12845" spans="1:7">
      <c r="A12845" s="95" t="s">
        <v>863</v>
      </c>
      <c r="D12845" s="95" t="s">
        <v>345</v>
      </c>
      <c r="E12845" s="96">
        <v>353393</v>
      </c>
      <c r="G12845" s="96">
        <v>5410777</v>
      </c>
    </row>
    <row r="12846" spans="1:7">
      <c r="A12846" s="95" t="s">
        <v>908</v>
      </c>
      <c r="D12846" s="95" t="s">
        <v>345</v>
      </c>
      <c r="E12846" s="96">
        <v>322030</v>
      </c>
      <c r="G12846" s="96">
        <v>5732807</v>
      </c>
    </row>
    <row r="12847" spans="1:7">
      <c r="A12847" s="95" t="s">
        <v>396</v>
      </c>
      <c r="D12847" s="95" t="s">
        <v>345</v>
      </c>
      <c r="E12847" s="96">
        <v>2094043</v>
      </c>
      <c r="G12847" s="95" t="s">
        <v>345</v>
      </c>
    </row>
    <row r="12848" spans="1:7">
      <c r="A12848" s="95" t="s">
        <v>397</v>
      </c>
      <c r="D12848" s="95" t="s">
        <v>345</v>
      </c>
      <c r="E12848" s="96">
        <v>5732807</v>
      </c>
      <c r="G12848" s="96">
        <v>5732807</v>
      </c>
    </row>
    <row r="12849" spans="1:7">
      <c r="A12849" s="95" t="s">
        <v>398</v>
      </c>
    </row>
    <row r="12851" spans="1:7">
      <c r="A12851" s="95" t="s">
        <v>9182</v>
      </c>
    </row>
    <row r="12852" spans="1:7">
      <c r="A12852" s="95" t="s">
        <v>338</v>
      </c>
      <c r="D12852" s="95" t="s">
        <v>341</v>
      </c>
      <c r="E12852" s="95" t="s">
        <v>342</v>
      </c>
      <c r="F12852" s="95" t="s">
        <v>343</v>
      </c>
      <c r="G12852" s="95" t="s">
        <v>344</v>
      </c>
    </row>
    <row r="12853" spans="1:7">
      <c r="A12853" s="95" t="s">
        <v>545</v>
      </c>
      <c r="D12853" s="95" t="s">
        <v>345</v>
      </c>
      <c r="E12853" s="96">
        <v>168613</v>
      </c>
      <c r="G12853" s="96">
        <v>168613</v>
      </c>
    </row>
    <row r="12854" spans="1:7">
      <c r="A12854" s="95" t="s">
        <v>2961</v>
      </c>
      <c r="D12854" s="95" t="s">
        <v>345</v>
      </c>
      <c r="E12854" s="96">
        <v>1631</v>
      </c>
      <c r="G12854" s="96">
        <v>170244</v>
      </c>
    </row>
    <row r="12855" spans="1:7">
      <c r="A12855" s="95" t="s">
        <v>361</v>
      </c>
      <c r="D12855" s="95" t="s">
        <v>345</v>
      </c>
      <c r="E12855" s="96">
        <v>170244</v>
      </c>
      <c r="G12855" s="95" t="s">
        <v>345</v>
      </c>
    </row>
    <row r="12856" spans="1:7">
      <c r="A12856" s="95" t="s">
        <v>582</v>
      </c>
      <c r="D12856" s="95" t="s">
        <v>345</v>
      </c>
      <c r="E12856" s="95">
        <v>6</v>
      </c>
      <c r="G12856" s="96">
        <v>170250</v>
      </c>
    </row>
    <row r="12857" spans="1:7">
      <c r="A12857" s="95" t="s">
        <v>376</v>
      </c>
      <c r="D12857" s="95" t="s">
        <v>345</v>
      </c>
      <c r="E12857" s="95">
        <v>6</v>
      </c>
      <c r="G12857" s="95" t="s">
        <v>345</v>
      </c>
    </row>
    <row r="12858" spans="1:7">
      <c r="A12858" s="95" t="s">
        <v>757</v>
      </c>
      <c r="D12858" s="95" t="s">
        <v>345</v>
      </c>
      <c r="E12858" s="96">
        <v>-19900</v>
      </c>
      <c r="G12858" s="96">
        <v>150350</v>
      </c>
    </row>
    <row r="12859" spans="1:7">
      <c r="A12859" s="95" t="s">
        <v>2889</v>
      </c>
      <c r="D12859" s="95" t="s">
        <v>349</v>
      </c>
      <c r="E12859" s="96">
        <v>70700</v>
      </c>
      <c r="G12859" s="96">
        <v>221050</v>
      </c>
    </row>
    <row r="12860" spans="1:7">
      <c r="A12860" s="95" t="s">
        <v>2970</v>
      </c>
      <c r="D12860" s="95" t="s">
        <v>345</v>
      </c>
      <c r="E12860" s="95">
        <v>105</v>
      </c>
      <c r="G12860" s="95" t="s">
        <v>345</v>
      </c>
    </row>
    <row r="12861" spans="1:7">
      <c r="A12861" s="95" t="s">
        <v>1935</v>
      </c>
      <c r="D12861" s="95" t="s">
        <v>345</v>
      </c>
      <c r="E12861" s="95">
        <v>-93</v>
      </c>
      <c r="G12861" s="96">
        <v>221062</v>
      </c>
    </row>
    <row r="12862" spans="1:7">
      <c r="A12862" s="95" t="s">
        <v>396</v>
      </c>
      <c r="D12862" s="95" t="s">
        <v>345</v>
      </c>
      <c r="E12862" s="96">
        <v>50812</v>
      </c>
      <c r="G12862" s="95" t="s">
        <v>345</v>
      </c>
    </row>
    <row r="12863" spans="1:7">
      <c r="A12863" s="95" t="s">
        <v>397</v>
      </c>
      <c r="D12863" s="95" t="s">
        <v>345</v>
      </c>
      <c r="E12863" s="96">
        <v>221062</v>
      </c>
      <c r="G12863" s="96">
        <v>221062</v>
      </c>
    </row>
    <row r="12864" spans="1:7">
      <c r="A12864" s="95" t="s">
        <v>398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9585-D1FF-4F1D-9D47-861F58181EA5}">
  <sheetPr>
    <tabColor rgb="FF0070C0"/>
  </sheetPr>
  <dimension ref="A1:P52"/>
  <sheetViews>
    <sheetView workbookViewId="0">
      <selection activeCell="P25" sqref="A1:XFD1048576"/>
    </sheetView>
    <sheetView workbookViewId="1"/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10" width="15.296875" style="34" customWidth="1"/>
    <col min="11" max="17" width="15.69921875" style="34" customWidth="1"/>
    <col min="18" max="16384" width="8.796875" style="34"/>
  </cols>
  <sheetData>
    <row r="1" spans="1:16" s="37" customFormat="1">
      <c r="A1" s="34"/>
      <c r="B1" s="35" t="s">
        <v>6363</v>
      </c>
      <c r="C1" s="36"/>
      <c r="D1" s="36"/>
    </row>
    <row r="3" spans="1:16" s="41" customFormat="1">
      <c r="A3" s="34"/>
      <c r="B3" s="38"/>
      <c r="C3" s="40" t="s">
        <v>88</v>
      </c>
      <c r="D3" s="40"/>
    </row>
    <row r="4" spans="1:16">
      <c r="K4" s="39" t="s">
        <v>9109</v>
      </c>
    </row>
    <row r="5" spans="1:16">
      <c r="E5" s="544" t="str">
        <f>Raw_BS!B5</f>
        <v>계정과목</v>
      </c>
      <c r="F5" s="540" t="s">
        <v>56</v>
      </c>
      <c r="G5" s="542" t="s">
        <v>57</v>
      </c>
      <c r="H5" s="543"/>
      <c r="I5" s="540" t="s">
        <v>60</v>
      </c>
      <c r="K5" s="544" t="str">
        <f>Raw_BS!H5</f>
        <v>계정과목</v>
      </c>
      <c r="L5" s="540" t="s">
        <v>9108</v>
      </c>
      <c r="M5" s="540" t="s">
        <v>56</v>
      </c>
      <c r="N5" s="542" t="s">
        <v>57</v>
      </c>
      <c r="O5" s="543"/>
      <c r="P5" s="540" t="s">
        <v>60</v>
      </c>
    </row>
    <row r="6" spans="1:16">
      <c r="E6" s="545"/>
      <c r="F6" s="541"/>
      <c r="G6" s="400" t="s">
        <v>58</v>
      </c>
      <c r="H6" s="400" t="s">
        <v>59</v>
      </c>
      <c r="I6" s="541"/>
      <c r="K6" s="545"/>
      <c r="L6" s="541"/>
      <c r="M6" s="541"/>
      <c r="N6" s="400" t="s">
        <v>58</v>
      </c>
      <c r="O6" s="400" t="s">
        <v>59</v>
      </c>
      <c r="P6" s="541"/>
    </row>
    <row r="7" spans="1:16">
      <c r="E7" s="363" t="str">
        <f>Raw_PL!B6</f>
        <v>매출액</v>
      </c>
      <c r="F7" s="377">
        <f>Raw_PL!D6</f>
        <v>391492155</v>
      </c>
      <c r="G7" s="377">
        <f>SUM(G8:G9)</f>
        <v>0</v>
      </c>
      <c r="H7" s="377">
        <f>SUM(H8:H9)</f>
        <v>-10560560</v>
      </c>
      <c r="I7" s="377">
        <f>SUM(F7:H7)</f>
        <v>380931595</v>
      </c>
      <c r="K7" s="363" t="str">
        <f t="shared" ref="K7" si="0">E7</f>
        <v>매출액</v>
      </c>
      <c r="L7" s="363"/>
      <c r="M7" s="377">
        <f>F7</f>
        <v>391492155</v>
      </c>
      <c r="N7" s="377">
        <f t="shared" ref="N7" si="1">G7</f>
        <v>0</v>
      </c>
      <c r="O7" s="377">
        <f t="shared" ref="O7" si="2">H7</f>
        <v>-10560560</v>
      </c>
      <c r="P7" s="377">
        <f t="shared" ref="P7" si="3">I7</f>
        <v>380931595</v>
      </c>
    </row>
    <row r="8" spans="1:16">
      <c r="E8" s="397" t="str">
        <f>Raw_PL!B7</f>
        <v>상품매출</v>
      </c>
      <c r="F8" s="371">
        <f>Raw_PL!D7</f>
        <v>316819242</v>
      </c>
      <c r="G8" s="371"/>
      <c r="H8" s="371"/>
      <c r="I8" s="371">
        <f t="shared" ref="I8:I52" si="4">SUM(F8:H8)</f>
        <v>316819242</v>
      </c>
      <c r="K8" s="363" t="str">
        <f>E10</f>
        <v>상품매출원가</v>
      </c>
      <c r="L8" s="363"/>
      <c r="M8" s="372">
        <f>F10</f>
        <v>221780256</v>
      </c>
      <c r="N8" s="372">
        <f>G10</f>
        <v>0</v>
      </c>
      <c r="O8" s="372">
        <f>H10</f>
        <v>0</v>
      </c>
      <c r="P8" s="372">
        <f>I10</f>
        <v>221780256</v>
      </c>
    </row>
    <row r="9" spans="1:16">
      <c r="E9" s="397" t="str">
        <f>Raw_PL!B8</f>
        <v>용역매출</v>
      </c>
      <c r="F9" s="371">
        <f>Raw_PL!D8</f>
        <v>74672913</v>
      </c>
      <c r="G9" s="371"/>
      <c r="H9" s="371">
        <f>'2. 매출채권'!H7</f>
        <v>-10560560</v>
      </c>
      <c r="I9" s="371">
        <f t="shared" si="4"/>
        <v>64112353</v>
      </c>
      <c r="K9" s="363" t="str">
        <f>E12</f>
        <v>매출총이익</v>
      </c>
      <c r="L9" s="363"/>
      <c r="M9" s="372">
        <f t="shared" ref="M9:P10" si="5">F12</f>
        <v>169711899</v>
      </c>
      <c r="N9" s="372">
        <f t="shared" si="5"/>
        <v>0</v>
      </c>
      <c r="O9" s="372">
        <f t="shared" si="5"/>
        <v>-10560560</v>
      </c>
      <c r="P9" s="372">
        <f t="shared" si="5"/>
        <v>159151339</v>
      </c>
    </row>
    <row r="10" spans="1:16">
      <c r="E10" s="363" t="str">
        <f>Raw_PL!B9</f>
        <v>상품매출원가</v>
      </c>
      <c r="F10" s="372">
        <f>Raw_PL!D9</f>
        <v>221780256</v>
      </c>
      <c r="G10" s="372">
        <f>G11</f>
        <v>0</v>
      </c>
      <c r="H10" s="372">
        <f>H11</f>
        <v>0</v>
      </c>
      <c r="I10" s="372">
        <f t="shared" si="4"/>
        <v>221780256</v>
      </c>
      <c r="K10" s="363" t="str">
        <f>E13</f>
        <v>판매비및일반관리비</v>
      </c>
      <c r="L10" s="363"/>
      <c r="M10" s="372">
        <f t="shared" si="5"/>
        <v>1283046604</v>
      </c>
      <c r="N10" s="372">
        <f t="shared" si="5"/>
        <v>0</v>
      </c>
      <c r="O10" s="372">
        <f t="shared" si="5"/>
        <v>0</v>
      </c>
      <c r="P10" s="372">
        <f t="shared" si="5"/>
        <v>1283046604</v>
      </c>
    </row>
    <row r="11" spans="1:16">
      <c r="E11" s="397" t="str">
        <f>Raw_PL!B10</f>
        <v>상품매출원가</v>
      </c>
      <c r="F11" s="371">
        <f>Raw_PL!D10</f>
        <v>221780256</v>
      </c>
      <c r="G11" s="371"/>
      <c r="H11" s="371"/>
      <c r="I11" s="371">
        <f t="shared" si="4"/>
        <v>221780256</v>
      </c>
      <c r="K11" s="363" t="str">
        <f>E40</f>
        <v>영업이익</v>
      </c>
      <c r="L11" s="363"/>
      <c r="M11" s="372">
        <f t="shared" ref="M11:P12" si="6">F40</f>
        <v>-1113334705</v>
      </c>
      <c r="N11" s="372">
        <f t="shared" si="6"/>
        <v>0</v>
      </c>
      <c r="O11" s="372">
        <f t="shared" si="6"/>
        <v>-10560560</v>
      </c>
      <c r="P11" s="372">
        <f t="shared" si="6"/>
        <v>-1123895265</v>
      </c>
    </row>
    <row r="12" spans="1:16">
      <c r="E12" s="363" t="str">
        <f>Raw_PL!B11</f>
        <v>매출총이익</v>
      </c>
      <c r="F12" s="372">
        <f>Raw_PL!D11</f>
        <v>169711899</v>
      </c>
      <c r="G12" s="372">
        <f>G7-G10</f>
        <v>0</v>
      </c>
      <c r="H12" s="372">
        <f>H7-H10</f>
        <v>-10560560</v>
      </c>
      <c r="I12" s="372">
        <f t="shared" si="4"/>
        <v>159151339</v>
      </c>
      <c r="K12" s="363" t="str">
        <f>E41</f>
        <v>영업외수익</v>
      </c>
      <c r="L12" s="363"/>
      <c r="M12" s="372">
        <f t="shared" si="6"/>
        <v>20083529.270695891</v>
      </c>
      <c r="N12" s="372">
        <f t="shared" si="6"/>
        <v>0</v>
      </c>
      <c r="O12" s="372">
        <f t="shared" si="6"/>
        <v>0</v>
      </c>
      <c r="P12" s="372">
        <f t="shared" si="6"/>
        <v>20083529.270695891</v>
      </c>
    </row>
    <row r="13" spans="1:16">
      <c r="E13" s="363" t="str">
        <f>Raw_PL!B12</f>
        <v>판매비및일반관리비</v>
      </c>
      <c r="F13" s="372">
        <f>Raw_PL!D12</f>
        <v>1283046604</v>
      </c>
      <c r="G13" s="372">
        <f>SUM(G14:G39)</f>
        <v>0</v>
      </c>
      <c r="H13" s="372">
        <f>SUM(H14:H39)</f>
        <v>0</v>
      </c>
      <c r="I13" s="372">
        <f t="shared" si="4"/>
        <v>1283046604</v>
      </c>
      <c r="K13" s="363" t="str">
        <f t="shared" ref="K13:K21" si="7">E44</f>
        <v>영업외비용</v>
      </c>
      <c r="L13" s="363"/>
      <c r="M13" s="372">
        <f t="shared" ref="M13:M21" si="8">F44</f>
        <v>5920850.1533173155</v>
      </c>
      <c r="N13" s="372">
        <f t="shared" ref="N13:N21" si="9">G44</f>
        <v>0</v>
      </c>
      <c r="O13" s="372">
        <f t="shared" ref="O13:O21" si="10">H44</f>
        <v>318097065</v>
      </c>
      <c r="P13" s="372">
        <f t="shared" ref="P13:P21" si="11">I44</f>
        <v>324017915.15331733</v>
      </c>
    </row>
    <row r="14" spans="1:16">
      <c r="E14" s="397" t="str">
        <f>Raw_PL!B13</f>
        <v>급여</v>
      </c>
      <c r="F14" s="371">
        <f>Raw_PL!D13</f>
        <v>338642496</v>
      </c>
      <c r="G14" s="371"/>
      <c r="H14" s="371"/>
      <c r="I14" s="371">
        <f t="shared" si="4"/>
        <v>338642496</v>
      </c>
      <c r="K14" s="397" t="str">
        <f t="shared" si="7"/>
        <v>지급이자</v>
      </c>
      <c r="L14" s="397"/>
      <c r="M14" s="371">
        <f t="shared" si="8"/>
        <v>5699788.1533173155</v>
      </c>
      <c r="N14" s="371">
        <f t="shared" si="9"/>
        <v>0</v>
      </c>
      <c r="O14" s="371">
        <f t="shared" si="10"/>
        <v>0</v>
      </c>
      <c r="P14" s="371">
        <f t="shared" si="11"/>
        <v>5699788.1533173155</v>
      </c>
    </row>
    <row r="15" spans="1:16">
      <c r="E15" s="397" t="str">
        <f>Raw_PL!B14</f>
        <v>퇴직급여</v>
      </c>
      <c r="F15" s="371">
        <f>Raw_PL!D14</f>
        <v>34514903</v>
      </c>
      <c r="G15" s="371"/>
      <c r="H15" s="371"/>
      <c r="I15" s="371">
        <f t="shared" si="4"/>
        <v>34514903</v>
      </c>
      <c r="K15" s="397" t="str">
        <f t="shared" si="7"/>
        <v>잡손실</v>
      </c>
      <c r="L15" s="397"/>
      <c r="M15" s="371">
        <f t="shared" si="8"/>
        <v>221062</v>
      </c>
      <c r="N15" s="371">
        <f t="shared" si="9"/>
        <v>0</v>
      </c>
      <c r="O15" s="371">
        <f t="shared" si="10"/>
        <v>0</v>
      </c>
      <c r="P15" s="371">
        <f t="shared" si="11"/>
        <v>221062</v>
      </c>
    </row>
    <row r="16" spans="1:16">
      <c r="E16" s="397" t="str">
        <f>Raw_PL!B15</f>
        <v>복리후생비</v>
      </c>
      <c r="F16" s="371">
        <f>Raw_PL!D15</f>
        <v>53725440</v>
      </c>
      <c r="G16" s="371"/>
      <c r="H16" s="371"/>
      <c r="I16" s="371">
        <f t="shared" si="4"/>
        <v>53725440</v>
      </c>
      <c r="K16" s="397" t="str">
        <f t="shared" si="7"/>
        <v>영업권손상</v>
      </c>
      <c r="L16" s="397"/>
      <c r="M16" s="371">
        <f t="shared" si="8"/>
        <v>0</v>
      </c>
      <c r="N16" s="371">
        <f t="shared" si="9"/>
        <v>0</v>
      </c>
      <c r="O16" s="371">
        <f t="shared" si="10"/>
        <v>250872379.5</v>
      </c>
      <c r="P16" s="371">
        <f t="shared" si="11"/>
        <v>250872379.5</v>
      </c>
    </row>
    <row r="17" spans="5:16">
      <c r="E17" s="397" t="str">
        <f>Raw_PL!B16</f>
        <v>여비교통비</v>
      </c>
      <c r="F17" s="371">
        <f>Raw_PL!D16</f>
        <v>25489730</v>
      </c>
      <c r="G17" s="371"/>
      <c r="H17" s="371"/>
      <c r="I17" s="371">
        <f t="shared" si="4"/>
        <v>25489730</v>
      </c>
      <c r="K17" s="397" t="str">
        <f t="shared" si="7"/>
        <v>개발비손상</v>
      </c>
      <c r="L17" s="397"/>
      <c r="M17" s="371">
        <f t="shared" si="8"/>
        <v>0</v>
      </c>
      <c r="N17" s="371">
        <f t="shared" si="9"/>
        <v>0</v>
      </c>
      <c r="O17" s="371">
        <f t="shared" si="10"/>
        <v>65413051.5</v>
      </c>
      <c r="P17" s="371">
        <f t="shared" si="11"/>
        <v>65413051.5</v>
      </c>
    </row>
    <row r="18" spans="5:16">
      <c r="E18" s="397" t="str">
        <f>Raw_PL!B17</f>
        <v>접대비</v>
      </c>
      <c r="F18" s="371">
        <f>Raw_PL!D17</f>
        <v>24974090</v>
      </c>
      <c r="G18" s="371"/>
      <c r="H18" s="371"/>
      <c r="I18" s="371">
        <f t="shared" si="4"/>
        <v>24974090</v>
      </c>
      <c r="K18" s="397" t="str">
        <f t="shared" si="7"/>
        <v>오류수정손실</v>
      </c>
      <c r="L18" s="397"/>
      <c r="M18" s="371">
        <f t="shared" si="8"/>
        <v>0</v>
      </c>
      <c r="N18" s="371">
        <f t="shared" si="9"/>
        <v>0</v>
      </c>
      <c r="O18" s="371">
        <f t="shared" si="10"/>
        <v>1811634</v>
      </c>
      <c r="P18" s="371">
        <f t="shared" si="11"/>
        <v>1811634</v>
      </c>
    </row>
    <row r="19" spans="5:16">
      <c r="E19" s="397" t="str">
        <f>Raw_PL!B18</f>
        <v>통신비</v>
      </c>
      <c r="F19" s="371">
        <f>Raw_PL!D18</f>
        <v>4049596</v>
      </c>
      <c r="G19" s="371"/>
      <c r="H19" s="371"/>
      <c r="I19" s="371">
        <f t="shared" si="4"/>
        <v>4049596</v>
      </c>
      <c r="K19" s="364" t="str">
        <f t="shared" si="7"/>
        <v>경상이익</v>
      </c>
      <c r="L19" s="364"/>
      <c r="M19" s="372">
        <f t="shared" si="8"/>
        <v>-1099172025.8826213</v>
      </c>
      <c r="N19" s="372">
        <f t="shared" si="9"/>
        <v>0</v>
      </c>
      <c r="O19" s="372">
        <f t="shared" si="10"/>
        <v>-328657625</v>
      </c>
      <c r="P19" s="372">
        <f t="shared" si="11"/>
        <v>-1427829650.8826213</v>
      </c>
    </row>
    <row r="20" spans="5:16">
      <c r="E20" s="397" t="str">
        <f>Raw_PL!B19</f>
        <v>수도광열비</v>
      </c>
      <c r="F20" s="371">
        <f>Raw_PL!D19</f>
        <v>1740726</v>
      </c>
      <c r="G20" s="371"/>
      <c r="H20" s="371"/>
      <c r="I20" s="371">
        <f t="shared" si="4"/>
        <v>1740726</v>
      </c>
      <c r="K20" s="364" t="str">
        <f t="shared" si="7"/>
        <v>법인세비용</v>
      </c>
      <c r="L20" s="364"/>
      <c r="M20" s="372">
        <f t="shared" si="8"/>
        <v>0</v>
      </c>
      <c r="N20" s="372">
        <f t="shared" si="9"/>
        <v>0</v>
      </c>
      <c r="O20" s="372">
        <f t="shared" si="10"/>
        <v>0</v>
      </c>
      <c r="P20" s="372">
        <f t="shared" si="11"/>
        <v>0</v>
      </c>
    </row>
    <row r="21" spans="5:16">
      <c r="E21" s="397" t="str">
        <f>Raw_PL!B20</f>
        <v>세금과공과</v>
      </c>
      <c r="F21" s="371">
        <f>Raw_PL!D20</f>
        <v>17117270</v>
      </c>
      <c r="G21" s="371"/>
      <c r="H21" s="371"/>
      <c r="I21" s="371">
        <f t="shared" si="4"/>
        <v>17117270</v>
      </c>
      <c r="K21" s="364" t="str">
        <f t="shared" si="7"/>
        <v>당기순이익</v>
      </c>
      <c r="L21" s="364"/>
      <c r="M21" s="372">
        <f t="shared" si="8"/>
        <v>-1099172025.8826213</v>
      </c>
      <c r="N21" s="372">
        <f t="shared" si="9"/>
        <v>0</v>
      </c>
      <c r="O21" s="372">
        <f t="shared" si="10"/>
        <v>-328657625</v>
      </c>
      <c r="P21" s="372">
        <f t="shared" si="11"/>
        <v>-1427829650.8826213</v>
      </c>
    </row>
    <row r="22" spans="5:16">
      <c r="E22" s="397" t="str">
        <f>Raw_PL!B21</f>
        <v>감가상각비</v>
      </c>
      <c r="F22" s="371">
        <f>Raw_PL!D21</f>
        <v>22929815</v>
      </c>
      <c r="G22" s="371"/>
      <c r="H22" s="371"/>
      <c r="I22" s="371">
        <f t="shared" si="4"/>
        <v>22929815</v>
      </c>
    </row>
    <row r="23" spans="5:16">
      <c r="E23" s="397" t="str">
        <f>Raw_PL!B22</f>
        <v>지급임차료</v>
      </c>
      <c r="F23" s="371">
        <f>Raw_PL!D22</f>
        <v>59127138</v>
      </c>
      <c r="G23" s="371"/>
      <c r="H23" s="371"/>
      <c r="I23" s="371">
        <f t="shared" si="4"/>
        <v>59127138</v>
      </c>
    </row>
    <row r="24" spans="5:16">
      <c r="E24" s="397" t="str">
        <f>Raw_PL!B23</f>
        <v>보험료</v>
      </c>
      <c r="F24" s="371">
        <f>Raw_PL!D23</f>
        <v>10206236</v>
      </c>
      <c r="G24" s="371"/>
      <c r="H24" s="371"/>
      <c r="I24" s="371">
        <f t="shared" si="4"/>
        <v>10206236</v>
      </c>
    </row>
    <row r="25" spans="5:16">
      <c r="E25" s="397" t="str">
        <f>Raw_PL!B24</f>
        <v>차량유지비</v>
      </c>
      <c r="F25" s="371">
        <f>Raw_PL!D24</f>
        <v>8006131</v>
      </c>
      <c r="G25" s="371"/>
      <c r="H25" s="371"/>
      <c r="I25" s="371">
        <f t="shared" si="4"/>
        <v>8006131</v>
      </c>
    </row>
    <row r="26" spans="5:16">
      <c r="E26" s="397" t="str">
        <f>Raw_PL!B25</f>
        <v>경상연구개발비</v>
      </c>
      <c r="F26" s="371">
        <f>Raw_PL!D25</f>
        <v>71995260</v>
      </c>
      <c r="G26" s="371"/>
      <c r="H26" s="371"/>
      <c r="I26" s="371">
        <f t="shared" si="4"/>
        <v>71995260</v>
      </c>
    </row>
    <row r="27" spans="5:16">
      <c r="E27" s="397" t="str">
        <f>Raw_PL!B26</f>
        <v>운반비</v>
      </c>
      <c r="F27" s="371">
        <f>Raw_PL!D26</f>
        <v>1648108</v>
      </c>
      <c r="G27" s="371"/>
      <c r="H27" s="371"/>
      <c r="I27" s="371">
        <f t="shared" si="4"/>
        <v>1648108</v>
      </c>
    </row>
    <row r="28" spans="5:16">
      <c r="E28" s="397" t="str">
        <f>Raw_PL!B27</f>
        <v>교육훈련비</v>
      </c>
      <c r="F28" s="371">
        <f>Raw_PL!D27</f>
        <v>0</v>
      </c>
      <c r="G28" s="371"/>
      <c r="H28" s="371"/>
      <c r="I28" s="371">
        <f t="shared" si="4"/>
        <v>0</v>
      </c>
    </row>
    <row r="29" spans="5:16">
      <c r="E29" s="397" t="str">
        <f>Raw_PL!B28</f>
        <v>도서인쇄비</v>
      </c>
      <c r="F29" s="371">
        <f>Raw_PL!D28</f>
        <v>1259528</v>
      </c>
      <c r="G29" s="371"/>
      <c r="H29" s="371"/>
      <c r="I29" s="371">
        <f t="shared" si="4"/>
        <v>1259528</v>
      </c>
    </row>
    <row r="30" spans="5:16">
      <c r="E30" s="397" t="str">
        <f>Raw_PL!B29</f>
        <v>소모품비</v>
      </c>
      <c r="F30" s="371">
        <f>Raw_PL!D29</f>
        <v>21545608</v>
      </c>
      <c r="G30" s="371"/>
      <c r="H30" s="371"/>
      <c r="I30" s="371">
        <f t="shared" si="4"/>
        <v>21545608</v>
      </c>
    </row>
    <row r="31" spans="5:16">
      <c r="E31" s="397" t="str">
        <f>Raw_PL!B30</f>
        <v>수선비</v>
      </c>
      <c r="F31" s="371">
        <f>Raw_PL!D30</f>
        <v>304493</v>
      </c>
      <c r="G31" s="371"/>
      <c r="H31" s="371"/>
      <c r="I31" s="371">
        <f t="shared" si="4"/>
        <v>304493</v>
      </c>
    </row>
    <row r="32" spans="5:16">
      <c r="E32" s="397" t="str">
        <f>Raw_PL!B31</f>
        <v>지급수수료</v>
      </c>
      <c r="F32" s="371">
        <f>Raw_PL!D31</f>
        <v>57325447</v>
      </c>
      <c r="G32" s="371"/>
      <c r="H32" s="371"/>
      <c r="I32" s="371">
        <f t="shared" si="4"/>
        <v>57325447</v>
      </c>
    </row>
    <row r="33" spans="5:9">
      <c r="E33" s="397" t="str">
        <f>Raw_PL!B32</f>
        <v>광고선전비</v>
      </c>
      <c r="F33" s="371">
        <f>Raw_PL!D32</f>
        <v>446605127</v>
      </c>
      <c r="G33" s="371"/>
      <c r="H33" s="371"/>
      <c r="I33" s="371">
        <f t="shared" si="4"/>
        <v>446605127</v>
      </c>
    </row>
    <row r="34" spans="5:9">
      <c r="E34" s="397" t="str">
        <f>Raw_PL!B33</f>
        <v>판매촉진비</v>
      </c>
      <c r="F34" s="371">
        <f>Raw_PL!D33</f>
        <v>8530026</v>
      </c>
      <c r="G34" s="371"/>
      <c r="H34" s="371"/>
      <c r="I34" s="371">
        <f t="shared" si="4"/>
        <v>8530026</v>
      </c>
    </row>
    <row r="35" spans="5:9">
      <c r="E35" s="397" t="str">
        <f>Raw_PL!B34</f>
        <v>대손상각비</v>
      </c>
      <c r="F35" s="371">
        <f>Raw_PL!D34</f>
        <v>121655</v>
      </c>
      <c r="G35" s="371"/>
      <c r="H35" s="371"/>
      <c r="I35" s="371">
        <f t="shared" si="4"/>
        <v>121655</v>
      </c>
    </row>
    <row r="36" spans="5:9">
      <c r="E36" s="397" t="str">
        <f>Raw_PL!B35</f>
        <v>건물관리비</v>
      </c>
      <c r="F36" s="371">
        <f>Raw_PL!D35</f>
        <v>16199113</v>
      </c>
      <c r="G36" s="371"/>
      <c r="H36" s="371"/>
      <c r="I36" s="371">
        <f t="shared" si="4"/>
        <v>16199113</v>
      </c>
    </row>
    <row r="37" spans="5:9">
      <c r="E37" s="397" t="str">
        <f>Raw_PL!B36</f>
        <v>무형자산상각비</v>
      </c>
      <c r="F37" s="371">
        <f>Raw_PL!D36</f>
        <v>46359141</v>
      </c>
      <c r="G37" s="371"/>
      <c r="H37" s="371"/>
      <c r="I37" s="371">
        <f t="shared" si="4"/>
        <v>46359141</v>
      </c>
    </row>
    <row r="38" spans="5:9">
      <c r="E38" s="397" t="str">
        <f>Raw_PL!B37</f>
        <v>용역비</v>
      </c>
      <c r="F38" s="371">
        <f>Raw_PL!D37</f>
        <v>0</v>
      </c>
      <c r="G38" s="371"/>
      <c r="H38" s="371"/>
      <c r="I38" s="371">
        <f t="shared" si="4"/>
        <v>0</v>
      </c>
    </row>
    <row r="39" spans="5:9">
      <c r="E39" s="397" t="str">
        <f>Raw_PL!B38</f>
        <v>리스료</v>
      </c>
      <c r="F39" s="371">
        <f>Raw_PL!D38</f>
        <v>10629527</v>
      </c>
      <c r="G39" s="371"/>
      <c r="H39" s="371"/>
      <c r="I39" s="371">
        <f t="shared" si="4"/>
        <v>10629527</v>
      </c>
    </row>
    <row r="40" spans="5:9">
      <c r="E40" s="363" t="str">
        <f>Raw_PL!B39</f>
        <v>영업이익</v>
      </c>
      <c r="F40" s="372">
        <f>Raw_PL!D39</f>
        <v>-1113334705</v>
      </c>
      <c r="G40" s="372">
        <f>G12-G13</f>
        <v>0</v>
      </c>
      <c r="H40" s="372">
        <f>H12-H13</f>
        <v>-10560560</v>
      </c>
      <c r="I40" s="372">
        <f t="shared" si="4"/>
        <v>-1123895265</v>
      </c>
    </row>
    <row r="41" spans="5:9">
      <c r="E41" s="363" t="str">
        <f>Raw_PL!B40</f>
        <v>영업외수익</v>
      </c>
      <c r="F41" s="372">
        <f>Raw_PL!D40</f>
        <v>20083529.270695891</v>
      </c>
      <c r="G41" s="372">
        <f>SUM(G42:G43)</f>
        <v>0</v>
      </c>
      <c r="H41" s="372">
        <f>SUM(H42:H43)</f>
        <v>0</v>
      </c>
      <c r="I41" s="372">
        <f t="shared" si="4"/>
        <v>20083529.270695891</v>
      </c>
    </row>
    <row r="42" spans="5:9">
      <c r="E42" s="397" t="str">
        <f>Raw_PL!B41</f>
        <v>이자수익</v>
      </c>
      <c r="F42" s="371">
        <f>Raw_PL!D41</f>
        <v>823876.27069589042</v>
      </c>
      <c r="G42" s="371"/>
      <c r="H42" s="371"/>
      <c r="I42" s="371">
        <f t="shared" si="4"/>
        <v>823876.27069589042</v>
      </c>
    </row>
    <row r="43" spans="5:9">
      <c r="E43" s="397" t="str">
        <f>Raw_PL!B42</f>
        <v>잡이익</v>
      </c>
      <c r="F43" s="371">
        <f>Raw_PL!D42</f>
        <v>19259653</v>
      </c>
      <c r="G43" s="371"/>
      <c r="H43" s="371"/>
      <c r="I43" s="371">
        <f t="shared" si="4"/>
        <v>19259653</v>
      </c>
    </row>
    <row r="44" spans="5:9">
      <c r="E44" s="363" t="str">
        <f>Raw_PL!B43</f>
        <v>영업외비용</v>
      </c>
      <c r="F44" s="372">
        <f>Raw_PL!D43</f>
        <v>5920850.1533173155</v>
      </c>
      <c r="G44" s="372">
        <f>SUM(G45:G49)</f>
        <v>0</v>
      </c>
      <c r="H44" s="372">
        <f>SUM(H45:H49)</f>
        <v>318097065</v>
      </c>
      <c r="I44" s="372">
        <f t="shared" si="4"/>
        <v>324017915.15331733</v>
      </c>
    </row>
    <row r="45" spans="5:9">
      <c r="E45" s="397" t="str">
        <f>Raw_PL!B44</f>
        <v>지급이자</v>
      </c>
      <c r="F45" s="371">
        <f>Raw_PL!D44</f>
        <v>5699788.1533173155</v>
      </c>
      <c r="G45" s="371"/>
      <c r="H45" s="371"/>
      <c r="I45" s="371">
        <f t="shared" si="4"/>
        <v>5699788.1533173155</v>
      </c>
    </row>
    <row r="46" spans="5:9">
      <c r="E46" s="397" t="str">
        <f>Raw_PL!B45</f>
        <v>잡손실</v>
      </c>
      <c r="F46" s="371">
        <f>Raw_PL!D45</f>
        <v>221062</v>
      </c>
      <c r="G46" s="371"/>
      <c r="H46" s="371"/>
      <c r="I46" s="371">
        <f t="shared" si="4"/>
        <v>221062</v>
      </c>
    </row>
    <row r="47" spans="5:9">
      <c r="E47" s="397" t="s">
        <v>9077</v>
      </c>
      <c r="F47" s="371">
        <v>0</v>
      </c>
      <c r="G47" s="371"/>
      <c r="H47" s="371">
        <f>-'8. 무형자산'!H7</f>
        <v>250872379.5</v>
      </c>
      <c r="I47" s="371">
        <f t="shared" si="4"/>
        <v>250872379.5</v>
      </c>
    </row>
    <row r="48" spans="5:9">
      <c r="E48" s="397" t="s">
        <v>9078</v>
      </c>
      <c r="F48" s="371">
        <v>0</v>
      </c>
      <c r="G48" s="371"/>
      <c r="H48" s="371">
        <f>-'8. 무형자산'!H8</f>
        <v>65413051.5</v>
      </c>
      <c r="I48" s="371">
        <f t="shared" si="4"/>
        <v>65413051.5</v>
      </c>
    </row>
    <row r="49" spans="5:9">
      <c r="E49" s="397" t="s">
        <v>9079</v>
      </c>
      <c r="F49" s="371">
        <v>0</v>
      </c>
      <c r="G49" s="371"/>
      <c r="H49" s="371">
        <f>-'8. 무형자산'!H9</f>
        <v>1811634</v>
      </c>
      <c r="I49" s="371">
        <f t="shared" si="4"/>
        <v>1811634</v>
      </c>
    </row>
    <row r="50" spans="5:9">
      <c r="E50" s="364" t="str">
        <f>Raw_PL!B46</f>
        <v>경상이익</v>
      </c>
      <c r="F50" s="372">
        <f>Raw_PL!D46</f>
        <v>-1099172025.8826213</v>
      </c>
      <c r="G50" s="372">
        <f>G40+G41-G44</f>
        <v>0</v>
      </c>
      <c r="H50" s="372">
        <f>H40+H41-H44</f>
        <v>-328657625</v>
      </c>
      <c r="I50" s="372">
        <f t="shared" si="4"/>
        <v>-1427829650.8826213</v>
      </c>
    </row>
    <row r="51" spans="5:9">
      <c r="E51" s="364" t="str">
        <f>Raw_PL!B47</f>
        <v>법인세비용</v>
      </c>
      <c r="F51" s="372">
        <f>Raw_PL!D47</f>
        <v>0</v>
      </c>
      <c r="G51" s="372"/>
      <c r="H51" s="372"/>
      <c r="I51" s="372">
        <f t="shared" si="4"/>
        <v>0</v>
      </c>
    </row>
    <row r="52" spans="5:9">
      <c r="E52" s="364" t="str">
        <f>Raw_PL!B48</f>
        <v>당기순이익</v>
      </c>
      <c r="F52" s="372">
        <f>Raw_PL!D48</f>
        <v>-1099172025.8826213</v>
      </c>
      <c r="G52" s="372">
        <f>G50-G51</f>
        <v>0</v>
      </c>
      <c r="H52" s="372">
        <f>H50-H51</f>
        <v>-328657625</v>
      </c>
      <c r="I52" s="372">
        <f t="shared" si="4"/>
        <v>-1427829650.8826213</v>
      </c>
    </row>
  </sheetData>
  <mergeCells count="9">
    <mergeCell ref="M5:M6"/>
    <mergeCell ref="N5:O5"/>
    <mergeCell ref="P5:P6"/>
    <mergeCell ref="L5:L6"/>
    <mergeCell ref="E5:E6"/>
    <mergeCell ref="F5:F6"/>
    <mergeCell ref="G5:H5"/>
    <mergeCell ref="I5:I6"/>
    <mergeCell ref="K5:K6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BFF5-F01B-45FF-8AF7-89C54A85542C}">
  <sheetPr>
    <tabColor rgb="FF002060"/>
  </sheetPr>
  <dimension ref="A1"/>
  <sheetViews>
    <sheetView workbookViewId="0">
      <selection activeCell="P25" sqref="A1:XFD1048576"/>
    </sheetView>
    <sheetView workbookViewId="1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4329-F202-48B3-9387-A7C41B1A6531}">
  <sheetPr>
    <tabColor rgb="FF0070C0"/>
  </sheetPr>
  <dimension ref="A1:P354"/>
  <sheetViews>
    <sheetView topLeftCell="A106" workbookViewId="0">
      <selection activeCell="E123" sqref="E123:G127"/>
    </sheetView>
    <sheetView workbookViewId="1">
      <selection activeCell="E5" sqref="E5:E6"/>
    </sheetView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14" width="15.296875" style="34" customWidth="1"/>
    <col min="15" max="16384" width="8.796875" style="34"/>
  </cols>
  <sheetData>
    <row r="1" spans="1:15" s="37" customFormat="1">
      <c r="A1" s="34"/>
      <c r="B1" s="35" t="s">
        <v>53</v>
      </c>
      <c r="C1" s="36"/>
      <c r="D1" s="36"/>
    </row>
    <row r="3" spans="1:15" s="41" customFormat="1">
      <c r="A3" s="34"/>
      <c r="B3" s="38"/>
      <c r="C3" s="40" t="s">
        <v>88</v>
      </c>
      <c r="D3" s="40"/>
    </row>
    <row r="4" spans="1:15">
      <c r="I4" s="405" t="s">
        <v>5803</v>
      </c>
    </row>
    <row r="5" spans="1:15">
      <c r="E5" s="546" t="s">
        <v>55</v>
      </c>
      <c r="F5" s="546" t="s">
        <v>56</v>
      </c>
      <c r="G5" s="546" t="s">
        <v>57</v>
      </c>
      <c r="H5" s="546"/>
      <c r="I5" s="546" t="s">
        <v>60</v>
      </c>
    </row>
    <row r="6" spans="1:15">
      <c r="E6" s="546"/>
      <c r="F6" s="546"/>
      <c r="G6" s="42" t="s">
        <v>58</v>
      </c>
      <c r="H6" s="42" t="s">
        <v>59</v>
      </c>
      <c r="I6" s="546"/>
    </row>
    <row r="7" spans="1:15">
      <c r="E7" s="43" t="s">
        <v>62</v>
      </c>
      <c r="F7" s="43">
        <f>H17</f>
        <v>1616940</v>
      </c>
      <c r="G7" s="43"/>
      <c r="H7" s="43"/>
      <c r="I7" s="43">
        <f>SUM(F7:H7)</f>
        <v>1616940</v>
      </c>
    </row>
    <row r="8" spans="1:15">
      <c r="E8" s="43" t="s">
        <v>64</v>
      </c>
      <c r="F8" s="43">
        <f>H38</f>
        <v>2828779101</v>
      </c>
      <c r="G8" s="43"/>
      <c r="H8" s="43"/>
      <c r="I8" s="43">
        <f t="shared" ref="I8:I9" si="0">SUM(F8:H8)</f>
        <v>2828779101</v>
      </c>
    </row>
    <row r="9" spans="1:15" s="39" customFormat="1">
      <c r="B9" s="38"/>
      <c r="E9" s="44" t="s">
        <v>66</v>
      </c>
      <c r="F9" s="44">
        <f>SUM(F7:F8)</f>
        <v>2830396041</v>
      </c>
      <c r="G9" s="44"/>
      <c r="H9" s="44"/>
      <c r="I9" s="44">
        <f t="shared" si="0"/>
        <v>2830396041</v>
      </c>
    </row>
    <row r="10" spans="1:15">
      <c r="E10" s="45" t="s">
        <v>86</v>
      </c>
      <c r="F10" s="46" t="b">
        <f>F9=Raw_BS!D9</f>
        <v>1</v>
      </c>
    </row>
    <row r="11" spans="1:15">
      <c r="B11" s="47"/>
      <c r="E11" s="45" t="s">
        <v>87</v>
      </c>
      <c r="F11" s="46" t="b">
        <f>F9=H39</f>
        <v>1</v>
      </c>
    </row>
    <row r="12" spans="1:15">
      <c r="B12" s="47"/>
    </row>
    <row r="13" spans="1:15" s="49" customFormat="1">
      <c r="A13" s="34"/>
      <c r="B13" s="47"/>
      <c r="C13" s="39"/>
      <c r="D13" s="48" t="s">
        <v>89</v>
      </c>
    </row>
    <row r="14" spans="1:15">
      <c r="B14" s="47"/>
    </row>
    <row r="15" spans="1:15">
      <c r="B15" s="47"/>
      <c r="E15" s="409" t="s">
        <v>82</v>
      </c>
      <c r="F15" s="409" t="s">
        <v>68</v>
      </c>
      <c r="G15" s="410" t="s">
        <v>84</v>
      </c>
      <c r="H15" s="409" t="s">
        <v>6365</v>
      </c>
      <c r="I15" s="409" t="s">
        <v>70</v>
      </c>
      <c r="J15" s="69" t="s">
        <v>91</v>
      </c>
      <c r="L15" s="50" t="s">
        <v>67</v>
      </c>
      <c r="M15" s="51" t="s">
        <v>68</v>
      </c>
      <c r="N15" s="50" t="s">
        <v>69</v>
      </c>
      <c r="O15" s="42" t="s">
        <v>70</v>
      </c>
    </row>
    <row r="16" spans="1:15">
      <c r="B16" s="47"/>
      <c r="E16" s="57" t="s">
        <v>61</v>
      </c>
      <c r="F16" s="53" t="s">
        <v>6364</v>
      </c>
      <c r="G16" s="406"/>
      <c r="H16" s="53">
        <v>1616940</v>
      </c>
      <c r="I16" s="53"/>
      <c r="J16" s="72"/>
      <c r="L16" s="54" t="s">
        <v>71</v>
      </c>
      <c r="M16" s="55"/>
      <c r="N16" s="54">
        <v>30890008</v>
      </c>
      <c r="O16" s="56" t="s">
        <v>72</v>
      </c>
    </row>
    <row r="17" spans="2:16" s="39" customFormat="1">
      <c r="B17" s="38"/>
      <c r="E17" s="411" t="s">
        <v>97</v>
      </c>
      <c r="F17" s="412"/>
      <c r="G17" s="413"/>
      <c r="H17" s="414">
        <v>1616940</v>
      </c>
      <c r="I17" s="414"/>
      <c r="J17" s="72"/>
      <c r="L17" s="58" t="s">
        <v>71</v>
      </c>
      <c r="M17" s="59"/>
      <c r="N17" s="58">
        <v>60280443</v>
      </c>
      <c r="O17" s="56" t="s">
        <v>72</v>
      </c>
      <c r="P17" s="34"/>
    </row>
    <row r="18" spans="2:16">
      <c r="B18" s="47"/>
      <c r="E18" s="547" t="s">
        <v>63</v>
      </c>
      <c r="F18" s="71" t="s">
        <v>78</v>
      </c>
      <c r="G18" s="56"/>
      <c r="H18" s="53">
        <v>112506811</v>
      </c>
      <c r="I18" s="52" t="s">
        <v>85</v>
      </c>
      <c r="J18" s="70" t="b">
        <f>H18=F44</f>
        <v>1</v>
      </c>
      <c r="L18" s="58" t="s">
        <v>71</v>
      </c>
      <c r="M18" s="59"/>
      <c r="N18" s="58">
        <v>0</v>
      </c>
      <c r="O18" s="56" t="s">
        <v>72</v>
      </c>
    </row>
    <row r="19" spans="2:16">
      <c r="B19" s="47"/>
      <c r="E19" s="547"/>
      <c r="F19" s="548" t="s">
        <v>6381</v>
      </c>
      <c r="G19" s="56"/>
      <c r="H19" s="53">
        <v>344382</v>
      </c>
      <c r="I19" s="52" t="s">
        <v>6366</v>
      </c>
      <c r="J19" s="70" t="b">
        <f>H19=F58</f>
        <v>1</v>
      </c>
      <c r="L19" s="58" t="s">
        <v>71</v>
      </c>
      <c r="M19" s="59"/>
      <c r="N19" s="58">
        <v>1731298</v>
      </c>
      <c r="O19" s="56" t="s">
        <v>72</v>
      </c>
    </row>
    <row r="20" spans="2:16">
      <c r="B20" s="47"/>
      <c r="E20" s="547"/>
      <c r="F20" s="549"/>
      <c r="G20" s="56"/>
      <c r="H20" s="53">
        <v>27212</v>
      </c>
      <c r="I20" s="52" t="s">
        <v>6368</v>
      </c>
      <c r="J20" s="70" t="b">
        <f>H20=F61</f>
        <v>1</v>
      </c>
      <c r="L20" s="59" t="s">
        <v>71</v>
      </c>
      <c r="M20" s="59"/>
      <c r="N20" s="58">
        <v>47583630</v>
      </c>
      <c r="O20" s="56" t="s">
        <v>72</v>
      </c>
    </row>
    <row r="21" spans="2:16">
      <c r="B21" s="47"/>
      <c r="E21" s="547"/>
      <c r="F21" s="549"/>
      <c r="G21" s="56"/>
      <c r="H21" s="53">
        <v>14223</v>
      </c>
      <c r="I21" s="52" t="s">
        <v>6368</v>
      </c>
      <c r="J21" s="70" t="b">
        <f>H21=F57</f>
        <v>1</v>
      </c>
      <c r="L21" s="58" t="s">
        <v>71</v>
      </c>
      <c r="M21" s="59"/>
      <c r="N21" s="58">
        <v>5663</v>
      </c>
      <c r="O21" s="56" t="s">
        <v>72</v>
      </c>
    </row>
    <row r="22" spans="2:16">
      <c r="B22" s="47"/>
      <c r="E22" s="547"/>
      <c r="F22" s="549"/>
      <c r="G22" s="56"/>
      <c r="H22" s="53">
        <v>385250</v>
      </c>
      <c r="I22" s="52" t="s">
        <v>6369</v>
      </c>
      <c r="J22" s="70" t="b">
        <f>F56=H22</f>
        <v>1</v>
      </c>
      <c r="L22" s="58" t="s">
        <v>71</v>
      </c>
      <c r="M22" s="60"/>
      <c r="N22" s="58">
        <v>2489315293</v>
      </c>
      <c r="O22" s="56" t="s">
        <v>72</v>
      </c>
    </row>
    <row r="23" spans="2:16">
      <c r="B23" s="47"/>
      <c r="E23" s="547"/>
      <c r="F23" s="549"/>
      <c r="G23" s="408"/>
      <c r="H23" s="53">
        <v>11158697</v>
      </c>
      <c r="I23" s="52" t="s">
        <v>312</v>
      </c>
      <c r="J23" s="70" t="b">
        <f>H23=F59</f>
        <v>1</v>
      </c>
      <c r="L23" s="58" t="s">
        <v>71</v>
      </c>
      <c r="M23" s="59"/>
      <c r="N23" s="58">
        <v>42264767</v>
      </c>
      <c r="O23" s="56" t="s">
        <v>72</v>
      </c>
    </row>
    <row r="24" spans="2:16">
      <c r="B24" s="47"/>
      <c r="E24" s="547"/>
      <c r="F24" s="550"/>
      <c r="G24" s="56"/>
      <c r="H24" s="53">
        <v>42681</v>
      </c>
      <c r="I24" s="52" t="s">
        <v>6370</v>
      </c>
      <c r="J24" s="70" t="b">
        <f>H24=F60</f>
        <v>1</v>
      </c>
      <c r="L24" s="58" t="s">
        <v>71</v>
      </c>
      <c r="M24" s="61"/>
      <c r="N24" s="58">
        <v>8738886</v>
      </c>
      <c r="O24" s="56" t="s">
        <v>72</v>
      </c>
    </row>
    <row r="25" spans="2:16">
      <c r="B25" s="47"/>
      <c r="E25" s="547"/>
      <c r="F25" s="551" t="s">
        <v>6382</v>
      </c>
      <c r="G25" s="408"/>
      <c r="H25" s="53">
        <v>23361495</v>
      </c>
      <c r="I25" s="52" t="s">
        <v>6371</v>
      </c>
      <c r="J25" s="70" t="b">
        <f>H25=F92</f>
        <v>1</v>
      </c>
      <c r="L25" s="58" t="s">
        <v>74</v>
      </c>
      <c r="M25" s="61"/>
      <c r="N25" s="58">
        <v>23361495</v>
      </c>
      <c r="O25" s="56" t="s">
        <v>72</v>
      </c>
    </row>
    <row r="26" spans="2:16">
      <c r="B26" s="47"/>
      <c r="E26" s="547"/>
      <c r="F26" s="552"/>
      <c r="G26" s="56"/>
      <c r="H26" s="53">
        <v>3088</v>
      </c>
      <c r="I26" s="52" t="s">
        <v>6368</v>
      </c>
      <c r="J26" s="70" t="b">
        <f>H26=F91</f>
        <v>1</v>
      </c>
      <c r="L26" s="58" t="s">
        <v>74</v>
      </c>
      <c r="M26" s="59"/>
      <c r="N26" s="58">
        <v>3088</v>
      </c>
      <c r="O26" s="56" t="s">
        <v>72</v>
      </c>
    </row>
    <row r="27" spans="2:16">
      <c r="B27" s="47"/>
      <c r="E27" s="547"/>
      <c r="F27" s="553" t="s">
        <v>6383</v>
      </c>
      <c r="G27" s="56"/>
      <c r="H27" s="53">
        <v>89103</v>
      </c>
      <c r="I27" s="52" t="s">
        <v>6372</v>
      </c>
      <c r="J27" s="70" t="b">
        <f>H27=F108</f>
        <v>1</v>
      </c>
      <c r="L27" s="58" t="s">
        <v>75</v>
      </c>
      <c r="M27" s="59"/>
      <c r="N27" s="58">
        <v>42681</v>
      </c>
      <c r="O27" s="56" t="s">
        <v>72</v>
      </c>
    </row>
    <row r="28" spans="2:16">
      <c r="B28" s="47"/>
      <c r="E28" s="547"/>
      <c r="F28" s="554"/>
      <c r="G28" s="56"/>
      <c r="H28" s="53">
        <v>36171</v>
      </c>
      <c r="I28" s="52" t="s">
        <v>6373</v>
      </c>
      <c r="J28" s="70" t="b">
        <f>H28=F107</f>
        <v>1</v>
      </c>
      <c r="L28" s="58" t="s">
        <v>75</v>
      </c>
      <c r="M28" s="59"/>
      <c r="N28" s="58">
        <v>27212</v>
      </c>
      <c r="O28" s="56" t="s">
        <v>72</v>
      </c>
    </row>
    <row r="29" spans="2:16">
      <c r="B29" s="47"/>
      <c r="E29" s="547"/>
      <c r="F29" s="551" t="s">
        <v>6367</v>
      </c>
      <c r="G29" s="408"/>
      <c r="H29" s="53">
        <v>60280443</v>
      </c>
      <c r="I29" s="52" t="s">
        <v>6374</v>
      </c>
      <c r="J29" s="70" t="b">
        <f>H29=F121</f>
        <v>1</v>
      </c>
      <c r="L29" s="58" t="s">
        <v>75</v>
      </c>
      <c r="M29" s="59"/>
      <c r="N29" s="58">
        <v>385250</v>
      </c>
      <c r="O29" s="56" t="s">
        <v>72</v>
      </c>
    </row>
    <row r="30" spans="2:16">
      <c r="B30" s="47"/>
      <c r="E30" s="547"/>
      <c r="F30" s="555"/>
      <c r="G30" s="408"/>
      <c r="H30" s="53">
        <v>42264767</v>
      </c>
      <c r="I30" s="52" t="s">
        <v>6375</v>
      </c>
      <c r="J30" s="70" t="b">
        <f>H30=F120</f>
        <v>1</v>
      </c>
      <c r="L30" s="58" t="s">
        <v>75</v>
      </c>
      <c r="M30" s="59"/>
      <c r="N30" s="58">
        <v>11158697</v>
      </c>
      <c r="O30" s="56" t="s">
        <v>72</v>
      </c>
    </row>
    <row r="31" spans="2:16">
      <c r="B31" s="47"/>
      <c r="E31" s="547"/>
      <c r="F31" s="555"/>
      <c r="G31" s="408"/>
      <c r="H31" s="53">
        <v>8738886</v>
      </c>
      <c r="I31" s="52" t="s">
        <v>6376</v>
      </c>
      <c r="J31" s="70" t="b">
        <f>H31=F159</f>
        <v>1</v>
      </c>
      <c r="L31" s="58" t="s">
        <v>75</v>
      </c>
      <c r="M31" s="59"/>
      <c r="N31" s="62">
        <v>14223</v>
      </c>
      <c r="O31" s="56" t="s">
        <v>72</v>
      </c>
    </row>
    <row r="32" spans="2:16">
      <c r="B32" s="47"/>
      <c r="E32" s="547"/>
      <c r="F32" s="555"/>
      <c r="G32" s="56"/>
      <c r="H32" s="53">
        <v>5663</v>
      </c>
      <c r="I32" s="52" t="s">
        <v>6377</v>
      </c>
      <c r="J32" s="70" t="b">
        <f>H32=F140</f>
        <v>1</v>
      </c>
      <c r="L32" s="58" t="s">
        <v>75</v>
      </c>
      <c r="M32" s="59"/>
      <c r="N32" s="58">
        <v>344382</v>
      </c>
      <c r="O32" s="56" t="s">
        <v>72</v>
      </c>
    </row>
    <row r="33" spans="1:15">
      <c r="B33" s="47"/>
      <c r="E33" s="547"/>
      <c r="F33" s="555"/>
      <c r="G33" s="56"/>
      <c r="H33" s="53">
        <v>47583630</v>
      </c>
      <c r="I33" s="52" t="s">
        <v>6378</v>
      </c>
      <c r="J33" s="70" t="b">
        <f>H33=F142</f>
        <v>1</v>
      </c>
      <c r="L33" s="58" t="s">
        <v>76</v>
      </c>
      <c r="M33" s="59"/>
      <c r="N33" s="58">
        <v>36171</v>
      </c>
      <c r="O33" s="56" t="s">
        <v>72</v>
      </c>
    </row>
    <row r="34" spans="1:15">
      <c r="B34" s="47"/>
      <c r="E34" s="547"/>
      <c r="F34" s="555"/>
      <c r="G34" s="56"/>
      <c r="H34" s="53">
        <v>30890008</v>
      </c>
      <c r="I34" s="52" t="s">
        <v>6379</v>
      </c>
      <c r="J34" s="70" t="b">
        <f>H34=F139</f>
        <v>1</v>
      </c>
      <c r="L34" s="58" t="s">
        <v>76</v>
      </c>
      <c r="M34" s="59"/>
      <c r="N34" s="58">
        <v>89103</v>
      </c>
      <c r="O34" s="56" t="s">
        <v>72</v>
      </c>
    </row>
    <row r="35" spans="1:15">
      <c r="B35" s="47"/>
      <c r="E35" s="547"/>
      <c r="F35" s="555"/>
      <c r="G35" s="56"/>
      <c r="H35" s="53">
        <v>1731298</v>
      </c>
      <c r="I35" s="52" t="s">
        <v>9318</v>
      </c>
      <c r="J35" s="70" t="b">
        <f>H35=F141</f>
        <v>1</v>
      </c>
      <c r="L35" s="63" t="s">
        <v>77</v>
      </c>
      <c r="M35" s="64"/>
      <c r="N35" s="58">
        <v>112506811</v>
      </c>
      <c r="O35" s="43"/>
    </row>
    <row r="36" spans="1:15">
      <c r="B36" s="47"/>
      <c r="E36" s="547"/>
      <c r="F36" s="555"/>
      <c r="G36" s="56"/>
      <c r="H36" s="65">
        <v>0</v>
      </c>
      <c r="I36" s="407" t="s">
        <v>9318</v>
      </c>
      <c r="J36" s="70" t="b">
        <f>H36=F122</f>
        <v>1</v>
      </c>
      <c r="L36" s="42" t="s">
        <v>79</v>
      </c>
      <c r="M36" s="66"/>
      <c r="N36" s="44">
        <v>2828779101</v>
      </c>
      <c r="O36" s="44"/>
    </row>
    <row r="37" spans="1:15">
      <c r="B37" s="47"/>
      <c r="E37" s="547"/>
      <c r="F37" s="552"/>
      <c r="G37" s="56"/>
      <c r="H37" s="53">
        <v>2489315293</v>
      </c>
      <c r="I37" s="52" t="s">
        <v>6380</v>
      </c>
      <c r="J37" s="70" t="b">
        <f>H37=F119</f>
        <v>1</v>
      </c>
    </row>
    <row r="38" spans="1:15" s="39" customFormat="1">
      <c r="B38" s="38"/>
      <c r="E38" s="411" t="s">
        <v>98</v>
      </c>
      <c r="F38" s="412"/>
      <c r="G38" s="413"/>
      <c r="H38" s="414">
        <v>2828779101</v>
      </c>
      <c r="I38" s="414"/>
      <c r="J38" s="43"/>
    </row>
    <row r="39" spans="1:15">
      <c r="B39" s="47"/>
      <c r="E39" s="415" t="s">
        <v>66</v>
      </c>
      <c r="F39" s="416"/>
      <c r="G39" s="416"/>
      <c r="H39" s="417">
        <f>H17+H38</f>
        <v>2830396041</v>
      </c>
      <c r="I39" s="417"/>
      <c r="J39" s="43"/>
    </row>
    <row r="40" spans="1:15">
      <c r="B40" s="47"/>
      <c r="E40" s="67"/>
      <c r="F40" s="68"/>
      <c r="G40" s="68"/>
      <c r="H40" s="34" t="b">
        <f>H38=N36</f>
        <v>1</v>
      </c>
    </row>
    <row r="41" spans="1:15">
      <c r="B41" s="47"/>
    </row>
    <row r="42" spans="1:15" s="49" customFormat="1">
      <c r="A42" s="34"/>
      <c r="B42" s="47"/>
      <c r="C42" s="39"/>
      <c r="D42" s="48" t="s">
        <v>90</v>
      </c>
    </row>
    <row r="43" spans="1:15">
      <c r="B43" s="47"/>
    </row>
    <row r="44" spans="1:15">
      <c r="B44" s="47"/>
      <c r="D44" s="39" t="s">
        <v>93</v>
      </c>
      <c r="E44" s="39"/>
      <c r="F44" s="34">
        <v>112506811</v>
      </c>
    </row>
    <row r="45" spans="1:15">
      <c r="B45" s="47"/>
    </row>
    <row r="46" spans="1:15">
      <c r="B46" s="47"/>
    </row>
    <row r="47" spans="1:15">
      <c r="B47" s="47"/>
    </row>
    <row r="48" spans="1:15">
      <c r="B48" s="47"/>
    </row>
    <row r="49" spans="2:6">
      <c r="B49" s="47"/>
    </row>
    <row r="50" spans="2:6">
      <c r="B50" s="47"/>
    </row>
    <row r="51" spans="2:6">
      <c r="B51" s="47"/>
    </row>
    <row r="52" spans="2:6">
      <c r="B52" s="47"/>
    </row>
    <row r="53" spans="2:6">
      <c r="B53" s="47"/>
    </row>
    <row r="54" spans="2:6">
      <c r="B54" s="47"/>
    </row>
    <row r="55" spans="2:6">
      <c r="B55" s="47"/>
    </row>
    <row r="56" spans="2:6">
      <c r="B56" s="47"/>
      <c r="D56" s="39" t="s">
        <v>92</v>
      </c>
      <c r="F56" s="34">
        <v>385250</v>
      </c>
    </row>
    <row r="57" spans="2:6">
      <c r="B57" s="47"/>
      <c r="F57" s="34">
        <v>14223</v>
      </c>
    </row>
    <row r="58" spans="2:6">
      <c r="B58" s="47"/>
      <c r="F58" s="34">
        <v>344382</v>
      </c>
    </row>
    <row r="59" spans="2:6">
      <c r="B59" s="47"/>
      <c r="F59" s="34">
        <v>11158697</v>
      </c>
    </row>
    <row r="60" spans="2:6">
      <c r="B60" s="47"/>
      <c r="F60" s="34">
        <v>42681</v>
      </c>
    </row>
    <row r="61" spans="2:6">
      <c r="B61" s="47"/>
      <c r="F61" s="34">
        <v>27212</v>
      </c>
    </row>
    <row r="62" spans="2:6">
      <c r="B62" s="47"/>
    </row>
    <row r="63" spans="2:6">
      <c r="B63" s="47"/>
    </row>
    <row r="64" spans="2:6">
      <c r="B64" s="47"/>
    </row>
    <row r="65" spans="2:2" s="39" customFormat="1">
      <c r="B65" s="38"/>
    </row>
    <row r="66" spans="2:2">
      <c r="B66" s="47"/>
    </row>
    <row r="91" spans="4:6">
      <c r="D91" s="39" t="s">
        <v>94</v>
      </c>
      <c r="F91" s="34">
        <v>3088</v>
      </c>
    </row>
    <row r="92" spans="4:6">
      <c r="F92" s="34">
        <v>23361495</v>
      </c>
    </row>
    <row r="107" spans="4:6">
      <c r="D107" s="39" t="s">
        <v>95</v>
      </c>
      <c r="F107" s="34">
        <v>36171</v>
      </c>
    </row>
    <row r="108" spans="4:6">
      <c r="F108" s="34">
        <v>89103</v>
      </c>
    </row>
    <row r="119" spans="4:6">
      <c r="D119" s="39" t="s">
        <v>96</v>
      </c>
      <c r="F119" s="34">
        <v>2489315293</v>
      </c>
    </row>
    <row r="120" spans="4:6">
      <c r="F120" s="34">
        <v>42264767</v>
      </c>
    </row>
    <row r="121" spans="4:6">
      <c r="F121" s="34">
        <v>60280443</v>
      </c>
    </row>
    <row r="122" spans="4:6">
      <c r="F122" s="34">
        <v>0</v>
      </c>
    </row>
    <row r="139" spans="4:6">
      <c r="D139" s="39" t="s">
        <v>96</v>
      </c>
      <c r="F139" s="34">
        <v>30890008</v>
      </c>
    </row>
    <row r="140" spans="4:6">
      <c r="F140" s="34">
        <v>5663</v>
      </c>
    </row>
    <row r="141" spans="4:6">
      <c r="F141" s="34">
        <v>1731298</v>
      </c>
    </row>
    <row r="142" spans="4:6">
      <c r="F142" s="34">
        <v>47583630</v>
      </c>
    </row>
    <row r="159" spans="4:6">
      <c r="D159" s="39" t="s">
        <v>96</v>
      </c>
      <c r="F159" s="34">
        <v>8738886</v>
      </c>
    </row>
    <row r="167" spans="1:13">
      <c r="B167" s="47"/>
    </row>
    <row r="168" spans="1:13" s="49" customFormat="1">
      <c r="A168" s="34"/>
      <c r="B168" s="47"/>
      <c r="C168" s="39"/>
      <c r="D168" s="48" t="s">
        <v>99</v>
      </c>
    </row>
    <row r="169" spans="1:13">
      <c r="B169" s="47"/>
      <c r="E169" s="78">
        <v>1</v>
      </c>
    </row>
    <row r="170" spans="1:13">
      <c r="B170" s="47"/>
      <c r="D170" s="34"/>
      <c r="E170" s="51" t="s">
        <v>68</v>
      </c>
      <c r="F170" s="42" t="s">
        <v>84</v>
      </c>
      <c r="G170" s="50" t="s">
        <v>69</v>
      </c>
    </row>
    <row r="171" spans="1:13">
      <c r="E171" s="43">
        <f>F37</f>
        <v>0</v>
      </c>
      <c r="F171" s="56"/>
      <c r="G171" s="43">
        <f t="shared" ref="G171" si="1">H37</f>
        <v>2489315293</v>
      </c>
    </row>
    <row r="173" spans="1:13">
      <c r="E173" s="74" t="s">
        <v>9328</v>
      </c>
      <c r="F173" s="73"/>
      <c r="G173" s="73"/>
      <c r="H173" s="73"/>
      <c r="I173" s="73"/>
      <c r="J173" s="73"/>
      <c r="K173" s="73"/>
      <c r="L173" s="73"/>
      <c r="M173" s="73"/>
    </row>
    <row r="174" spans="1:13">
      <c r="E174" s="74" t="s">
        <v>100</v>
      </c>
      <c r="F174" s="73"/>
      <c r="G174" s="73"/>
      <c r="H174" s="73"/>
      <c r="I174" s="73"/>
      <c r="J174" s="73"/>
      <c r="K174" s="73"/>
      <c r="L174" s="73"/>
      <c r="M174" s="73"/>
    </row>
    <row r="175" spans="1:13">
      <c r="E175" s="74" t="s">
        <v>101</v>
      </c>
      <c r="F175" s="73"/>
      <c r="G175" s="73"/>
      <c r="H175" s="73"/>
      <c r="I175" s="73"/>
      <c r="J175" s="73"/>
      <c r="K175" s="73"/>
      <c r="L175" s="73"/>
      <c r="M175" s="73"/>
    </row>
    <row r="176" spans="1:13">
      <c r="E176" s="74" t="s">
        <v>102</v>
      </c>
      <c r="F176" s="73"/>
      <c r="G176" s="73"/>
      <c r="H176" s="73"/>
      <c r="I176" s="73"/>
      <c r="J176" s="73"/>
      <c r="K176" s="73"/>
      <c r="L176" s="73"/>
      <c r="M176" s="73"/>
    </row>
    <row r="177" spans="5:13">
      <c r="E177" s="75" t="s">
        <v>103</v>
      </c>
      <c r="F177" s="75" t="s">
        <v>104</v>
      </c>
      <c r="G177" s="75" t="s">
        <v>105</v>
      </c>
      <c r="H177" s="75" t="s">
        <v>106</v>
      </c>
      <c r="I177" s="75" t="s">
        <v>107</v>
      </c>
      <c r="J177" s="75" t="s">
        <v>108</v>
      </c>
      <c r="K177" s="75" t="s">
        <v>54</v>
      </c>
      <c r="L177" s="75" t="s">
        <v>109</v>
      </c>
      <c r="M177" s="75" t="s">
        <v>110</v>
      </c>
    </row>
    <row r="178" spans="5:13">
      <c r="E178" s="74" t="s">
        <v>111</v>
      </c>
      <c r="F178" s="77" t="s">
        <v>112</v>
      </c>
      <c r="G178" s="74" t="s">
        <v>9329</v>
      </c>
      <c r="H178" s="76"/>
      <c r="I178" s="76">
        <v>80000000</v>
      </c>
      <c r="J178" s="76">
        <v>1736315293</v>
      </c>
      <c r="K178" s="74" t="s">
        <v>113</v>
      </c>
      <c r="L178" s="74" t="s">
        <v>114</v>
      </c>
      <c r="M178" s="74" t="s">
        <v>115</v>
      </c>
    </row>
    <row r="179" spans="5:13">
      <c r="E179" s="74" t="s">
        <v>116</v>
      </c>
      <c r="F179" s="77" t="s">
        <v>112</v>
      </c>
      <c r="G179" s="74" t="s">
        <v>9329</v>
      </c>
      <c r="H179" s="76"/>
      <c r="I179" s="76">
        <v>65000000</v>
      </c>
      <c r="J179" s="76">
        <v>1816315293</v>
      </c>
      <c r="K179" s="74" t="s">
        <v>113</v>
      </c>
      <c r="L179" s="74" t="s">
        <v>114</v>
      </c>
      <c r="M179" s="74" t="s">
        <v>115</v>
      </c>
    </row>
    <row r="180" spans="5:13">
      <c r="E180" s="74" t="s">
        <v>117</v>
      </c>
      <c r="F180" s="77" t="s">
        <v>112</v>
      </c>
      <c r="G180" s="74" t="s">
        <v>9329</v>
      </c>
      <c r="H180" s="76"/>
      <c r="I180" s="76">
        <v>16000000</v>
      </c>
      <c r="J180" s="76">
        <v>1881315293</v>
      </c>
      <c r="K180" s="74" t="s">
        <v>113</v>
      </c>
      <c r="L180" s="74" t="s">
        <v>114</v>
      </c>
      <c r="M180" s="74" t="s">
        <v>115</v>
      </c>
    </row>
    <row r="181" spans="5:13">
      <c r="E181" s="74" t="s">
        <v>118</v>
      </c>
      <c r="F181" s="77" t="s">
        <v>112</v>
      </c>
      <c r="G181" s="74" t="s">
        <v>9329</v>
      </c>
      <c r="H181" s="76"/>
      <c r="I181" s="76">
        <v>25000000</v>
      </c>
      <c r="J181" s="76">
        <v>1897315293</v>
      </c>
      <c r="K181" s="74" t="s">
        <v>113</v>
      </c>
      <c r="L181" s="74" t="s">
        <v>114</v>
      </c>
      <c r="M181" s="74" t="s">
        <v>115</v>
      </c>
    </row>
    <row r="182" spans="5:13">
      <c r="E182" s="74" t="s">
        <v>119</v>
      </c>
      <c r="F182" s="74" t="s">
        <v>120</v>
      </c>
      <c r="G182" s="74" t="s">
        <v>9329</v>
      </c>
      <c r="H182" s="76"/>
      <c r="I182" s="76">
        <v>145000000</v>
      </c>
      <c r="J182" s="76">
        <v>1922315293</v>
      </c>
      <c r="K182" s="74" t="s">
        <v>113</v>
      </c>
      <c r="L182" s="74" t="s">
        <v>114</v>
      </c>
      <c r="M182" s="74" t="s">
        <v>115</v>
      </c>
    </row>
    <row r="183" spans="5:13">
      <c r="E183" s="74" t="s">
        <v>121</v>
      </c>
      <c r="F183" s="77" t="s">
        <v>122</v>
      </c>
      <c r="G183" s="74" t="s">
        <v>9329</v>
      </c>
      <c r="H183" s="76"/>
      <c r="I183" s="76">
        <v>160000000</v>
      </c>
      <c r="J183" s="76">
        <v>2067315293</v>
      </c>
      <c r="K183" s="74" t="s">
        <v>113</v>
      </c>
      <c r="L183" s="74" t="s">
        <v>114</v>
      </c>
      <c r="M183" s="74" t="s">
        <v>115</v>
      </c>
    </row>
    <row r="184" spans="5:13">
      <c r="E184" s="74" t="s">
        <v>123</v>
      </c>
      <c r="F184" s="77" t="s">
        <v>122</v>
      </c>
      <c r="G184" s="74" t="s">
        <v>9329</v>
      </c>
      <c r="H184" s="76"/>
      <c r="I184" s="76">
        <v>70000000</v>
      </c>
      <c r="J184" s="76">
        <v>2227315293</v>
      </c>
      <c r="K184" s="74" t="s">
        <v>113</v>
      </c>
      <c r="L184" s="74" t="s">
        <v>114</v>
      </c>
      <c r="M184" s="74" t="s">
        <v>115</v>
      </c>
    </row>
    <row r="185" spans="5:13">
      <c r="E185" s="74" t="s">
        <v>124</v>
      </c>
      <c r="F185" s="74" t="s">
        <v>9329</v>
      </c>
      <c r="G185" s="74" t="s">
        <v>9329</v>
      </c>
      <c r="H185" s="76"/>
      <c r="I185" s="76">
        <v>42000000</v>
      </c>
      <c r="J185" s="76">
        <v>2297315293</v>
      </c>
      <c r="K185" s="74" t="s">
        <v>113</v>
      </c>
      <c r="L185" s="74" t="s">
        <v>114</v>
      </c>
      <c r="M185" s="74" t="s">
        <v>115</v>
      </c>
    </row>
    <row r="186" spans="5:13">
      <c r="E186" s="74" t="s">
        <v>125</v>
      </c>
      <c r="F186" s="74" t="s">
        <v>126</v>
      </c>
      <c r="G186" s="74" t="s">
        <v>9329</v>
      </c>
      <c r="H186" s="76"/>
      <c r="I186" s="76">
        <v>150000000</v>
      </c>
      <c r="J186" s="76">
        <v>2339315293</v>
      </c>
      <c r="K186" s="74" t="s">
        <v>113</v>
      </c>
      <c r="L186" s="74" t="s">
        <v>114</v>
      </c>
      <c r="M186" s="74" t="s">
        <v>115</v>
      </c>
    </row>
    <row r="187" spans="5:13">
      <c r="E187" s="74" t="s">
        <v>127</v>
      </c>
      <c r="F187" s="77" t="s">
        <v>128</v>
      </c>
      <c r="G187" s="74" t="s">
        <v>9329</v>
      </c>
      <c r="H187" s="76"/>
      <c r="I187" s="76">
        <v>290000000</v>
      </c>
      <c r="J187" s="76">
        <v>2489315293</v>
      </c>
      <c r="K187" s="74" t="s">
        <v>113</v>
      </c>
      <c r="L187" s="74" t="s">
        <v>114</v>
      </c>
      <c r="M187" s="74" t="s">
        <v>115</v>
      </c>
    </row>
    <row r="188" spans="5:13">
      <c r="E188" s="74" t="s">
        <v>129</v>
      </c>
      <c r="F188" s="74" t="s">
        <v>115</v>
      </c>
      <c r="G188" s="74" t="s">
        <v>115</v>
      </c>
      <c r="H188" s="76">
        <v>694197</v>
      </c>
      <c r="I188" s="76"/>
      <c r="J188" s="76">
        <v>2779315293</v>
      </c>
      <c r="K188" s="74" t="s">
        <v>130</v>
      </c>
      <c r="L188" s="74" t="s">
        <v>131</v>
      </c>
      <c r="M188" s="74" t="s">
        <v>132</v>
      </c>
    </row>
    <row r="189" spans="5:13">
      <c r="E189" s="74" t="s">
        <v>133</v>
      </c>
      <c r="F189" s="77" t="s">
        <v>9312</v>
      </c>
      <c r="G189" s="74" t="s">
        <v>134</v>
      </c>
      <c r="H189" s="76"/>
      <c r="I189" s="76">
        <v>25000000</v>
      </c>
      <c r="J189" s="76">
        <v>2778621096</v>
      </c>
      <c r="K189" s="74" t="s">
        <v>135</v>
      </c>
      <c r="L189" s="74" t="s">
        <v>114</v>
      </c>
      <c r="M189" s="74" t="s">
        <v>115</v>
      </c>
    </row>
    <row r="190" spans="5:13">
      <c r="E190" s="74" t="s">
        <v>136</v>
      </c>
      <c r="F190" s="74" t="s">
        <v>128</v>
      </c>
      <c r="G190" s="74" t="s">
        <v>9329</v>
      </c>
      <c r="H190" s="76"/>
      <c r="I190" s="76">
        <v>20000000</v>
      </c>
      <c r="J190" s="76">
        <v>2803621096</v>
      </c>
      <c r="K190" s="74" t="s">
        <v>113</v>
      </c>
      <c r="L190" s="74" t="s">
        <v>114</v>
      </c>
      <c r="M190" s="74" t="s">
        <v>115</v>
      </c>
    </row>
    <row r="191" spans="5:13">
      <c r="E191" s="74" t="s">
        <v>137</v>
      </c>
      <c r="F191" s="74" t="s">
        <v>138</v>
      </c>
      <c r="G191" s="74" t="s">
        <v>9329</v>
      </c>
      <c r="H191" s="76"/>
      <c r="I191" s="76">
        <v>140000000</v>
      </c>
      <c r="J191" s="76">
        <v>2823621096</v>
      </c>
      <c r="K191" s="74" t="s">
        <v>113</v>
      </c>
      <c r="L191" s="74" t="s">
        <v>114</v>
      </c>
      <c r="M191" s="74" t="s">
        <v>115</v>
      </c>
    </row>
    <row r="192" spans="5:13">
      <c r="E192" s="74" t="s">
        <v>139</v>
      </c>
      <c r="F192" s="77" t="s">
        <v>140</v>
      </c>
      <c r="G192" s="74" t="s">
        <v>9329</v>
      </c>
      <c r="H192" s="76"/>
      <c r="I192" s="76">
        <v>224891141</v>
      </c>
      <c r="J192" s="76">
        <v>2963621096</v>
      </c>
      <c r="K192" s="74" t="s">
        <v>113</v>
      </c>
      <c r="L192" s="74" t="s">
        <v>114</v>
      </c>
      <c r="M192" s="74" t="s">
        <v>115</v>
      </c>
    </row>
    <row r="193" spans="5:13">
      <c r="E193" s="74" t="s">
        <v>141</v>
      </c>
      <c r="F193" s="74" t="s">
        <v>142</v>
      </c>
      <c r="G193" s="74" t="s">
        <v>9329</v>
      </c>
      <c r="H193" s="76"/>
      <c r="I193" s="76">
        <v>15000000</v>
      </c>
      <c r="J193" s="76">
        <v>3188512237</v>
      </c>
      <c r="K193" s="74" t="s">
        <v>113</v>
      </c>
      <c r="L193" s="74" t="s">
        <v>114</v>
      </c>
      <c r="M193" s="74" t="s">
        <v>115</v>
      </c>
    </row>
    <row r="194" spans="5:13">
      <c r="E194" s="74" t="s">
        <v>143</v>
      </c>
      <c r="F194" s="74" t="s">
        <v>144</v>
      </c>
      <c r="G194" s="74" t="s">
        <v>9329</v>
      </c>
      <c r="H194" s="76"/>
      <c r="I194" s="76">
        <v>145000000</v>
      </c>
      <c r="J194" s="76">
        <v>3203512237</v>
      </c>
      <c r="K194" s="74" t="s">
        <v>113</v>
      </c>
      <c r="L194" s="74" t="s">
        <v>114</v>
      </c>
      <c r="M194" s="74" t="s">
        <v>115</v>
      </c>
    </row>
    <row r="195" spans="5:13">
      <c r="E195" s="74" t="s">
        <v>145</v>
      </c>
      <c r="F195" s="74" t="s">
        <v>146</v>
      </c>
      <c r="G195" s="74" t="s">
        <v>9329</v>
      </c>
      <c r="H195" s="76"/>
      <c r="I195" s="76">
        <v>55000000</v>
      </c>
      <c r="J195" s="76">
        <v>3348512237</v>
      </c>
      <c r="K195" s="74" t="s">
        <v>113</v>
      </c>
      <c r="L195" s="74" t="s">
        <v>114</v>
      </c>
      <c r="M195" s="74" t="s">
        <v>115</v>
      </c>
    </row>
    <row r="196" spans="5:13">
      <c r="E196" s="74" t="s">
        <v>147</v>
      </c>
      <c r="F196" s="74" t="s">
        <v>148</v>
      </c>
      <c r="G196" s="74" t="s">
        <v>9329</v>
      </c>
      <c r="H196" s="76"/>
      <c r="I196" s="76">
        <v>120000000</v>
      </c>
      <c r="J196" s="76">
        <v>3403512237</v>
      </c>
      <c r="K196" s="74" t="s">
        <v>113</v>
      </c>
      <c r="L196" s="74" t="s">
        <v>114</v>
      </c>
      <c r="M196" s="74" t="s">
        <v>115</v>
      </c>
    </row>
    <row r="197" spans="5:13">
      <c r="E197" s="74" t="s">
        <v>149</v>
      </c>
      <c r="F197" s="77" t="s">
        <v>150</v>
      </c>
      <c r="G197" s="74" t="s">
        <v>9329</v>
      </c>
      <c r="H197" s="76"/>
      <c r="I197" s="76">
        <v>35000000</v>
      </c>
      <c r="J197" s="76">
        <v>3523512237</v>
      </c>
      <c r="K197" s="74" t="s">
        <v>113</v>
      </c>
      <c r="L197" s="74" t="s">
        <v>114</v>
      </c>
      <c r="M197" s="74" t="s">
        <v>115</v>
      </c>
    </row>
    <row r="198" spans="5:13">
      <c r="E198" s="74" t="s">
        <v>151</v>
      </c>
      <c r="F198" s="74" t="s">
        <v>152</v>
      </c>
      <c r="G198" s="74" t="s">
        <v>9329</v>
      </c>
      <c r="H198" s="76"/>
      <c r="I198" s="76">
        <v>70000000</v>
      </c>
      <c r="J198" s="76">
        <v>3558512237</v>
      </c>
      <c r="K198" s="74" t="s">
        <v>113</v>
      </c>
      <c r="L198" s="74" t="s">
        <v>114</v>
      </c>
      <c r="M198" s="74" t="s">
        <v>115</v>
      </c>
    </row>
    <row r="199" spans="5:13">
      <c r="E199" s="74" t="s">
        <v>115</v>
      </c>
      <c r="F199" s="74" t="s">
        <v>115</v>
      </c>
      <c r="G199" s="74" t="s">
        <v>65</v>
      </c>
      <c r="H199" s="76">
        <v>694197</v>
      </c>
      <c r="I199" s="76">
        <v>1892891141</v>
      </c>
      <c r="J199" s="74" t="s">
        <v>115</v>
      </c>
      <c r="K199" s="74" t="s">
        <v>115</v>
      </c>
      <c r="L199" s="74" t="s">
        <v>115</v>
      </c>
      <c r="M199" s="74" t="s">
        <v>115</v>
      </c>
    </row>
    <row r="201" spans="5:13">
      <c r="E201" s="78">
        <v>2</v>
      </c>
    </row>
    <row r="202" spans="5:13">
      <c r="E202" s="51" t="s">
        <v>68</v>
      </c>
      <c r="F202" s="42" t="s">
        <v>84</v>
      </c>
      <c r="G202" s="50" t="s">
        <v>69</v>
      </c>
    </row>
    <row r="203" spans="5:13">
      <c r="E203" s="43" t="str">
        <f>F29</f>
        <v>하나은행</v>
      </c>
      <c r="F203" s="56">
        <f t="shared" ref="F203:G203" si="2">G29</f>
        <v>0</v>
      </c>
      <c r="G203" s="43">
        <f t="shared" si="2"/>
        <v>60280443</v>
      </c>
    </row>
    <row r="205" spans="5:13">
      <c r="E205" s="75" t="s">
        <v>103</v>
      </c>
      <c r="F205" s="75" t="s">
        <v>104</v>
      </c>
      <c r="G205" s="75" t="s">
        <v>105</v>
      </c>
      <c r="H205" s="75" t="s">
        <v>106</v>
      </c>
      <c r="I205" s="75" t="s">
        <v>107</v>
      </c>
      <c r="J205" s="75" t="s">
        <v>108</v>
      </c>
      <c r="K205" s="75" t="s">
        <v>54</v>
      </c>
      <c r="L205" s="75" t="s">
        <v>109</v>
      </c>
    </row>
    <row r="206" spans="5:13">
      <c r="E206" s="74" t="s">
        <v>153</v>
      </c>
      <c r="F206" s="74"/>
      <c r="G206" s="74"/>
      <c r="H206" s="76">
        <v>54420000</v>
      </c>
      <c r="I206" s="76"/>
      <c r="J206" s="76">
        <v>111086547</v>
      </c>
      <c r="K206" s="74" t="s">
        <v>154</v>
      </c>
      <c r="L206" s="74" t="s">
        <v>155</v>
      </c>
    </row>
    <row r="207" spans="5:13">
      <c r="E207" s="74" t="s">
        <v>156</v>
      </c>
      <c r="F207" s="74"/>
      <c r="G207" s="74"/>
      <c r="H207" s="76">
        <v>900000</v>
      </c>
      <c r="I207" s="76"/>
      <c r="J207" s="76">
        <v>56666547</v>
      </c>
      <c r="K207" s="74" t="s">
        <v>154</v>
      </c>
      <c r="L207" s="74" t="s">
        <v>157</v>
      </c>
    </row>
    <row r="208" spans="5:13">
      <c r="E208" s="74" t="s">
        <v>158</v>
      </c>
      <c r="F208" s="74"/>
      <c r="G208" s="74"/>
      <c r="H208" s="76"/>
      <c r="I208" s="76">
        <v>30000000</v>
      </c>
      <c r="J208" s="76">
        <v>55766547</v>
      </c>
      <c r="K208" s="74" t="s">
        <v>113</v>
      </c>
      <c r="L208" s="74" t="s">
        <v>114</v>
      </c>
    </row>
    <row r="209" spans="5:12">
      <c r="E209" s="74" t="s">
        <v>159</v>
      </c>
      <c r="F209" s="74"/>
      <c r="G209" s="74"/>
      <c r="H209" s="76">
        <v>28290000</v>
      </c>
      <c r="I209" s="76"/>
      <c r="J209" s="76">
        <v>85766547</v>
      </c>
      <c r="K209" s="74" t="s">
        <v>154</v>
      </c>
      <c r="L209" s="74" t="s">
        <v>160</v>
      </c>
    </row>
    <row r="210" spans="5:12">
      <c r="E210" s="74" t="s">
        <v>161</v>
      </c>
      <c r="F210" s="74"/>
      <c r="G210" s="74"/>
      <c r="H210" s="76">
        <v>85000</v>
      </c>
      <c r="I210" s="76"/>
      <c r="J210" s="76">
        <v>57476547</v>
      </c>
      <c r="K210" s="74" t="s">
        <v>162</v>
      </c>
      <c r="L210" s="74" t="s">
        <v>163</v>
      </c>
    </row>
    <row r="211" spans="5:12">
      <c r="E211" s="74" t="s">
        <v>164</v>
      </c>
      <c r="F211" s="74"/>
      <c r="G211" s="74"/>
      <c r="H211" s="76">
        <v>1440000</v>
      </c>
      <c r="I211" s="76"/>
      <c r="J211" s="76">
        <v>57391547</v>
      </c>
      <c r="K211" s="74" t="s">
        <v>154</v>
      </c>
      <c r="L211" s="74" t="s">
        <v>165</v>
      </c>
    </row>
    <row r="212" spans="5:12">
      <c r="E212" s="74" t="s">
        <v>166</v>
      </c>
      <c r="F212" s="74"/>
      <c r="G212" s="74"/>
      <c r="H212" s="76">
        <v>540000</v>
      </c>
      <c r="I212" s="76"/>
      <c r="J212" s="76">
        <v>55951547</v>
      </c>
      <c r="K212" s="74" t="s">
        <v>162</v>
      </c>
      <c r="L212" s="74" t="s">
        <v>114</v>
      </c>
    </row>
    <row r="213" spans="5:12">
      <c r="E213" s="74" t="s">
        <v>167</v>
      </c>
      <c r="F213" s="74"/>
      <c r="G213" s="74"/>
      <c r="H213" s="76"/>
      <c r="I213" s="76">
        <v>100000000</v>
      </c>
      <c r="J213" s="76">
        <v>55411547</v>
      </c>
      <c r="K213" s="74" t="s">
        <v>113</v>
      </c>
      <c r="L213" s="74" t="s">
        <v>114</v>
      </c>
    </row>
    <row r="214" spans="5:12">
      <c r="E214" s="74" t="s">
        <v>168</v>
      </c>
      <c r="F214" s="74"/>
      <c r="G214" s="74"/>
      <c r="H214" s="76">
        <v>65960000</v>
      </c>
      <c r="I214" s="76"/>
      <c r="J214" s="76">
        <v>155411547</v>
      </c>
      <c r="K214" s="74" t="s">
        <v>154</v>
      </c>
      <c r="L214" s="74" t="s">
        <v>169</v>
      </c>
    </row>
    <row r="215" spans="5:12">
      <c r="E215" s="74" t="s">
        <v>170</v>
      </c>
      <c r="F215" s="74"/>
      <c r="G215" s="74"/>
      <c r="H215" s="76">
        <v>28034000</v>
      </c>
      <c r="I215" s="76"/>
      <c r="J215" s="76">
        <v>89451547</v>
      </c>
      <c r="K215" s="74" t="s">
        <v>154</v>
      </c>
      <c r="L215" s="74" t="s">
        <v>171</v>
      </c>
    </row>
    <row r="216" spans="5:12">
      <c r="E216" s="74" t="s">
        <v>172</v>
      </c>
      <c r="F216" s="74"/>
      <c r="G216" s="74"/>
      <c r="H216" s="76"/>
      <c r="I216" s="76">
        <v>5000000</v>
      </c>
      <c r="J216" s="76">
        <v>61417547</v>
      </c>
      <c r="K216" s="74" t="s">
        <v>113</v>
      </c>
      <c r="L216" s="74" t="s">
        <v>114</v>
      </c>
    </row>
    <row r="217" spans="5:12">
      <c r="E217" s="74" t="s">
        <v>173</v>
      </c>
      <c r="F217" s="74"/>
      <c r="G217" s="74"/>
      <c r="H217" s="76"/>
      <c r="I217" s="76">
        <v>50000000</v>
      </c>
      <c r="J217" s="76">
        <v>66417547</v>
      </c>
      <c r="K217" s="74" t="s">
        <v>113</v>
      </c>
      <c r="L217" s="74" t="s">
        <v>114</v>
      </c>
    </row>
    <row r="218" spans="5:12">
      <c r="E218" s="74" t="s">
        <v>174</v>
      </c>
      <c r="F218" s="74"/>
      <c r="G218" s="74"/>
      <c r="H218" s="76">
        <v>8995000</v>
      </c>
      <c r="I218" s="76"/>
      <c r="J218" s="76">
        <v>116417547</v>
      </c>
      <c r="K218" s="74" t="s">
        <v>154</v>
      </c>
      <c r="L218" s="74" t="s">
        <v>175</v>
      </c>
    </row>
    <row r="219" spans="5:12">
      <c r="E219" s="74" t="s">
        <v>176</v>
      </c>
      <c r="F219" s="74"/>
      <c r="G219" s="74"/>
      <c r="H219" s="76">
        <v>27225885</v>
      </c>
      <c r="I219" s="76"/>
      <c r="J219" s="76">
        <v>107422547</v>
      </c>
      <c r="K219" s="74" t="s">
        <v>154</v>
      </c>
      <c r="L219" s="74" t="s">
        <v>177</v>
      </c>
    </row>
    <row r="220" spans="5:12">
      <c r="E220" s="74" t="s">
        <v>178</v>
      </c>
      <c r="F220" s="74"/>
      <c r="G220" s="74"/>
      <c r="H220" s="76">
        <v>2310000</v>
      </c>
      <c r="I220" s="76"/>
      <c r="J220" s="76">
        <v>80196662</v>
      </c>
      <c r="K220" s="74" t="s">
        <v>154</v>
      </c>
      <c r="L220" s="74" t="s">
        <v>179</v>
      </c>
    </row>
    <row r="221" spans="5:12">
      <c r="E221" s="74" t="s">
        <v>178</v>
      </c>
      <c r="F221" s="74"/>
      <c r="G221" s="74"/>
      <c r="H221" s="76">
        <v>308000</v>
      </c>
      <c r="I221" s="76"/>
      <c r="J221" s="76">
        <v>77886662</v>
      </c>
      <c r="K221" s="74" t="s">
        <v>154</v>
      </c>
      <c r="L221" s="74" t="s">
        <v>179</v>
      </c>
    </row>
    <row r="222" spans="5:12">
      <c r="E222" s="74" t="s">
        <v>178</v>
      </c>
      <c r="F222" s="74"/>
      <c r="G222" s="74"/>
      <c r="H222" s="76">
        <v>2550000</v>
      </c>
      <c r="I222" s="76"/>
      <c r="J222" s="76">
        <v>77578662</v>
      </c>
      <c r="K222" s="74" t="s">
        <v>154</v>
      </c>
      <c r="L222" s="74" t="s">
        <v>179</v>
      </c>
    </row>
    <row r="223" spans="5:12">
      <c r="E223" s="74" t="s">
        <v>178</v>
      </c>
      <c r="F223" s="74"/>
      <c r="G223" s="74"/>
      <c r="H223" s="76">
        <v>2002000</v>
      </c>
      <c r="I223" s="76"/>
      <c r="J223" s="76">
        <v>75028662</v>
      </c>
      <c r="K223" s="74" t="s">
        <v>154</v>
      </c>
      <c r="L223" s="74" t="s">
        <v>179</v>
      </c>
    </row>
    <row r="224" spans="5:12">
      <c r="E224" s="74" t="s">
        <v>178</v>
      </c>
      <c r="F224" s="74"/>
      <c r="G224" s="74"/>
      <c r="H224" s="76">
        <v>1925000</v>
      </c>
      <c r="I224" s="76"/>
      <c r="J224" s="76">
        <v>73026662</v>
      </c>
      <c r="K224" s="74" t="s">
        <v>154</v>
      </c>
      <c r="L224" s="74" t="s">
        <v>179</v>
      </c>
    </row>
    <row r="225" spans="5:12">
      <c r="E225" s="74" t="s">
        <v>178</v>
      </c>
      <c r="F225" s="74"/>
      <c r="G225" s="74"/>
      <c r="H225" s="76">
        <v>2310000</v>
      </c>
      <c r="I225" s="76"/>
      <c r="J225" s="76">
        <v>71101662</v>
      </c>
      <c r="K225" s="74" t="s">
        <v>154</v>
      </c>
      <c r="L225" s="74" t="s">
        <v>179</v>
      </c>
    </row>
    <row r="226" spans="5:12">
      <c r="E226" s="74" t="s">
        <v>180</v>
      </c>
      <c r="F226" s="74"/>
      <c r="G226" s="74"/>
      <c r="H226" s="76">
        <v>746670</v>
      </c>
      <c r="I226" s="76"/>
      <c r="J226" s="76">
        <v>68791662</v>
      </c>
      <c r="K226" s="74" t="s">
        <v>162</v>
      </c>
      <c r="L226" s="74" t="s">
        <v>179</v>
      </c>
    </row>
    <row r="227" spans="5:12">
      <c r="E227" s="74" t="s">
        <v>181</v>
      </c>
      <c r="F227" s="74"/>
      <c r="G227" s="74"/>
      <c r="H227" s="76">
        <v>4183650</v>
      </c>
      <c r="I227" s="76"/>
      <c r="J227" s="76">
        <v>68044992</v>
      </c>
      <c r="K227" s="74" t="s">
        <v>154</v>
      </c>
      <c r="L227" s="74" t="s">
        <v>182</v>
      </c>
    </row>
    <row r="228" spans="5:12">
      <c r="E228" s="74" t="s">
        <v>183</v>
      </c>
      <c r="F228" s="74"/>
      <c r="G228" s="74"/>
      <c r="H228" s="76"/>
      <c r="I228" s="76">
        <v>100000000</v>
      </c>
      <c r="J228" s="76">
        <v>63861342</v>
      </c>
      <c r="K228" s="74" t="s">
        <v>113</v>
      </c>
      <c r="L228" s="74" t="s">
        <v>114</v>
      </c>
    </row>
    <row r="229" spans="5:12">
      <c r="E229" s="74" t="s">
        <v>184</v>
      </c>
      <c r="F229" s="74"/>
      <c r="G229" s="74"/>
      <c r="H229" s="76"/>
      <c r="I229" s="76">
        <v>10000000</v>
      </c>
      <c r="J229" s="76">
        <v>163861342</v>
      </c>
      <c r="K229" s="74" t="s">
        <v>113</v>
      </c>
      <c r="L229" s="74" t="s">
        <v>114</v>
      </c>
    </row>
    <row r="230" spans="5:12">
      <c r="E230" s="74" t="s">
        <v>185</v>
      </c>
      <c r="F230" s="74"/>
      <c r="G230" s="74"/>
      <c r="H230" s="76">
        <v>10500000</v>
      </c>
      <c r="I230" s="76"/>
      <c r="J230" s="76">
        <v>173861342</v>
      </c>
      <c r="K230" s="74" t="s">
        <v>162</v>
      </c>
      <c r="L230" s="74" t="s">
        <v>186</v>
      </c>
    </row>
    <row r="231" spans="5:12">
      <c r="E231" s="74" t="s">
        <v>187</v>
      </c>
      <c r="F231" s="74"/>
      <c r="G231" s="74"/>
      <c r="H231" s="76">
        <v>31563000</v>
      </c>
      <c r="I231" s="76"/>
      <c r="J231" s="76">
        <v>163361342</v>
      </c>
      <c r="K231" s="74" t="s">
        <v>154</v>
      </c>
      <c r="L231" s="74" t="s">
        <v>188</v>
      </c>
    </row>
    <row r="232" spans="5:12">
      <c r="E232" s="74" t="s">
        <v>189</v>
      </c>
      <c r="F232" s="74"/>
      <c r="G232" s="74"/>
      <c r="H232" s="76"/>
      <c r="I232" s="76">
        <v>100000000</v>
      </c>
      <c r="J232" s="76">
        <v>131798342</v>
      </c>
      <c r="K232" s="74" t="s">
        <v>113</v>
      </c>
      <c r="L232" s="74" t="s">
        <v>114</v>
      </c>
    </row>
    <row r="233" spans="5:12">
      <c r="E233" s="74" t="s">
        <v>190</v>
      </c>
      <c r="F233" s="74"/>
      <c r="G233" s="74"/>
      <c r="H233" s="76">
        <v>50507000</v>
      </c>
      <c r="I233" s="76"/>
      <c r="J233" s="76">
        <v>231798342</v>
      </c>
      <c r="K233" s="74" t="s">
        <v>154</v>
      </c>
      <c r="L233" s="74" t="s">
        <v>191</v>
      </c>
    </row>
    <row r="234" spans="5:12">
      <c r="E234" s="74" t="s">
        <v>192</v>
      </c>
      <c r="F234" s="74"/>
      <c r="G234" s="74"/>
      <c r="H234" s="76">
        <v>14120370</v>
      </c>
      <c r="I234" s="76"/>
      <c r="J234" s="76">
        <v>181291342</v>
      </c>
      <c r="K234" s="74" t="s">
        <v>154</v>
      </c>
      <c r="L234" s="74" t="s">
        <v>193</v>
      </c>
    </row>
    <row r="235" spans="5:12">
      <c r="E235" s="74" t="s">
        <v>194</v>
      </c>
      <c r="F235" s="74"/>
      <c r="G235" s="74"/>
      <c r="H235" s="76">
        <v>46500000</v>
      </c>
      <c r="I235" s="76"/>
      <c r="J235" s="76">
        <v>167170972</v>
      </c>
      <c r="K235" s="74" t="s">
        <v>154</v>
      </c>
      <c r="L235" s="74" t="s">
        <v>195</v>
      </c>
    </row>
    <row r="236" spans="5:12">
      <c r="E236" s="74" t="s">
        <v>196</v>
      </c>
      <c r="F236" s="74"/>
      <c r="G236" s="74"/>
      <c r="H236" s="76"/>
      <c r="I236" s="76">
        <v>5500000</v>
      </c>
      <c r="J236" s="76">
        <v>120670972</v>
      </c>
      <c r="K236" s="74" t="s">
        <v>113</v>
      </c>
      <c r="L236" s="74" t="s">
        <v>114</v>
      </c>
    </row>
    <row r="237" spans="5:12">
      <c r="E237" s="74" t="s">
        <v>197</v>
      </c>
      <c r="F237" s="74"/>
      <c r="G237" s="74"/>
      <c r="H237" s="76">
        <v>68118320</v>
      </c>
      <c r="I237" s="76"/>
      <c r="J237" s="76">
        <v>126170972</v>
      </c>
      <c r="K237" s="74" t="s">
        <v>154</v>
      </c>
      <c r="L237" s="74" t="s">
        <v>169</v>
      </c>
    </row>
    <row r="238" spans="5:12">
      <c r="E238" s="74" t="s">
        <v>198</v>
      </c>
      <c r="F238" s="74"/>
      <c r="G238" s="74"/>
      <c r="H238" s="76">
        <v>56344000</v>
      </c>
      <c r="I238" s="76"/>
      <c r="J238" s="76">
        <v>58052652</v>
      </c>
      <c r="K238" s="74" t="s">
        <v>154</v>
      </c>
      <c r="L238" s="74" t="s">
        <v>155</v>
      </c>
    </row>
    <row r="239" spans="5:12">
      <c r="E239" s="74" t="s">
        <v>199</v>
      </c>
      <c r="F239" s="74"/>
      <c r="G239" s="74"/>
      <c r="H239" s="76"/>
      <c r="I239" s="76">
        <v>70000000</v>
      </c>
      <c r="J239" s="76">
        <v>1708652</v>
      </c>
      <c r="K239" s="74" t="s">
        <v>113</v>
      </c>
      <c r="L239" s="74" t="s">
        <v>114</v>
      </c>
    </row>
    <row r="240" spans="5:12">
      <c r="E240" s="74" t="s">
        <v>200</v>
      </c>
      <c r="F240" s="74"/>
      <c r="G240" s="74"/>
      <c r="H240" s="76">
        <v>479000</v>
      </c>
      <c r="I240" s="76"/>
      <c r="J240" s="76">
        <v>71708652</v>
      </c>
      <c r="K240" s="74" t="s">
        <v>154</v>
      </c>
      <c r="L240" s="74" t="s">
        <v>201</v>
      </c>
    </row>
    <row r="241" spans="5:12">
      <c r="E241" s="74" t="s">
        <v>202</v>
      </c>
      <c r="F241" s="74"/>
      <c r="G241" s="74"/>
      <c r="H241" s="76">
        <v>2325000</v>
      </c>
      <c r="I241" s="76"/>
      <c r="J241" s="76">
        <v>71229652</v>
      </c>
      <c r="K241" s="74" t="s">
        <v>154</v>
      </c>
      <c r="L241" s="74" t="s">
        <v>157</v>
      </c>
    </row>
    <row r="242" spans="5:12">
      <c r="E242" s="74" t="s">
        <v>203</v>
      </c>
      <c r="F242" s="74"/>
      <c r="G242" s="74"/>
      <c r="H242" s="76">
        <v>30060000</v>
      </c>
      <c r="I242" s="76"/>
      <c r="J242" s="76">
        <v>68904652</v>
      </c>
      <c r="K242" s="74" t="s">
        <v>154</v>
      </c>
      <c r="L242" s="74" t="s">
        <v>160</v>
      </c>
    </row>
    <row r="243" spans="5:12">
      <c r="E243" s="74" t="s">
        <v>204</v>
      </c>
      <c r="F243" s="74"/>
      <c r="G243" s="74"/>
      <c r="H243" s="76">
        <v>1000000</v>
      </c>
      <c r="I243" s="76"/>
      <c r="J243" s="76">
        <v>38844652</v>
      </c>
      <c r="K243" s="74" t="s">
        <v>154</v>
      </c>
      <c r="L243" s="74" t="s">
        <v>201</v>
      </c>
    </row>
    <row r="244" spans="5:12">
      <c r="E244" s="74" t="s">
        <v>205</v>
      </c>
      <c r="F244" s="74"/>
      <c r="G244" s="74"/>
      <c r="H244" s="76">
        <v>36960000</v>
      </c>
      <c r="I244" s="76"/>
      <c r="J244" s="76">
        <v>37844652</v>
      </c>
      <c r="K244" s="74" t="s">
        <v>162</v>
      </c>
      <c r="L244" s="74" t="s">
        <v>114</v>
      </c>
    </row>
    <row r="245" spans="5:12">
      <c r="E245" s="74" t="s">
        <v>206</v>
      </c>
      <c r="F245" s="74"/>
      <c r="G245" s="74"/>
      <c r="H245" s="76"/>
      <c r="I245" s="76">
        <v>68000000</v>
      </c>
      <c r="J245" s="76">
        <v>884652</v>
      </c>
      <c r="K245" s="74" t="s">
        <v>113</v>
      </c>
      <c r="L245" s="74" t="s">
        <v>114</v>
      </c>
    </row>
    <row r="246" spans="5:12">
      <c r="E246" s="74" t="s">
        <v>207</v>
      </c>
      <c r="F246" s="74"/>
      <c r="G246" s="74"/>
      <c r="H246" s="76">
        <v>2401725</v>
      </c>
      <c r="I246" s="76"/>
      <c r="J246" s="76">
        <v>68884652</v>
      </c>
      <c r="K246" s="74" t="s">
        <v>154</v>
      </c>
      <c r="L246" s="74" t="s">
        <v>182</v>
      </c>
    </row>
    <row r="247" spans="5:12">
      <c r="E247" s="74" t="s">
        <v>208</v>
      </c>
      <c r="F247" s="74"/>
      <c r="G247" s="74"/>
      <c r="H247" s="76">
        <v>31558000</v>
      </c>
      <c r="I247" s="76"/>
      <c r="J247" s="76">
        <v>66482927</v>
      </c>
      <c r="K247" s="74" t="s">
        <v>154</v>
      </c>
      <c r="L247" s="74" t="s">
        <v>171</v>
      </c>
    </row>
    <row r="248" spans="5:12">
      <c r="E248" s="74" t="s">
        <v>209</v>
      </c>
      <c r="F248" s="74"/>
      <c r="G248" s="74"/>
      <c r="H248" s="76">
        <v>770000</v>
      </c>
      <c r="I248" s="76"/>
      <c r="J248" s="76">
        <v>34924927</v>
      </c>
      <c r="K248" s="74" t="s">
        <v>154</v>
      </c>
      <c r="L248" s="74" t="s">
        <v>210</v>
      </c>
    </row>
    <row r="249" spans="5:12">
      <c r="E249" s="74" t="s">
        <v>211</v>
      </c>
      <c r="F249" s="74"/>
      <c r="G249" s="74"/>
      <c r="H249" s="76">
        <v>9145000</v>
      </c>
      <c r="I249" s="76"/>
      <c r="J249" s="76">
        <v>34154927</v>
      </c>
      <c r="K249" s="74" t="s">
        <v>154</v>
      </c>
      <c r="L249" s="74" t="s">
        <v>175</v>
      </c>
    </row>
    <row r="250" spans="5:12">
      <c r="E250" s="74" t="s">
        <v>212</v>
      </c>
      <c r="F250" s="74"/>
      <c r="G250" s="74"/>
      <c r="H250" s="76"/>
      <c r="I250" s="76">
        <v>23000000</v>
      </c>
      <c r="J250" s="76">
        <v>25009927</v>
      </c>
      <c r="K250" s="74" t="s">
        <v>135</v>
      </c>
      <c r="L250" s="74" t="s">
        <v>114</v>
      </c>
    </row>
    <row r="251" spans="5:12">
      <c r="E251" s="74" t="s">
        <v>213</v>
      </c>
      <c r="F251" s="74"/>
      <c r="G251" s="74"/>
      <c r="H251" s="76"/>
      <c r="I251" s="76">
        <v>150000000</v>
      </c>
      <c r="J251" s="76">
        <v>48009927</v>
      </c>
      <c r="K251" s="74" t="s">
        <v>113</v>
      </c>
      <c r="L251" s="74" t="s">
        <v>114</v>
      </c>
    </row>
    <row r="252" spans="5:12">
      <c r="E252" s="74" t="s">
        <v>214</v>
      </c>
      <c r="F252" s="74"/>
      <c r="G252" s="74"/>
      <c r="H252" s="76">
        <v>26468724</v>
      </c>
      <c r="I252" s="76"/>
      <c r="J252" s="76">
        <v>198009927</v>
      </c>
      <c r="K252" s="74" t="s">
        <v>154</v>
      </c>
      <c r="L252" s="74" t="s">
        <v>177</v>
      </c>
    </row>
    <row r="253" spans="5:12">
      <c r="E253" s="74" t="s">
        <v>215</v>
      </c>
      <c r="F253" s="74"/>
      <c r="G253" s="74"/>
      <c r="H253" s="76">
        <v>2387000</v>
      </c>
      <c r="I253" s="76"/>
      <c r="J253" s="76">
        <v>171541203</v>
      </c>
      <c r="K253" s="74" t="s">
        <v>154</v>
      </c>
      <c r="L253" s="74" t="s">
        <v>179</v>
      </c>
    </row>
    <row r="254" spans="5:12">
      <c r="E254" s="74" t="s">
        <v>215</v>
      </c>
      <c r="F254" s="74"/>
      <c r="G254" s="74"/>
      <c r="H254" s="76">
        <v>2387000</v>
      </c>
      <c r="I254" s="76"/>
      <c r="J254" s="76">
        <v>169154203</v>
      </c>
      <c r="K254" s="74" t="s">
        <v>154</v>
      </c>
      <c r="L254" s="74" t="s">
        <v>179</v>
      </c>
    </row>
    <row r="255" spans="5:12">
      <c r="E255" s="74" t="s">
        <v>215</v>
      </c>
      <c r="F255" s="74"/>
      <c r="G255" s="74"/>
      <c r="H255" s="76">
        <v>2387000</v>
      </c>
      <c r="I255" s="76"/>
      <c r="J255" s="76">
        <v>166767203</v>
      </c>
      <c r="K255" s="74" t="s">
        <v>154</v>
      </c>
      <c r="L255" s="74" t="s">
        <v>179</v>
      </c>
    </row>
    <row r="256" spans="5:12">
      <c r="E256" s="74" t="s">
        <v>215</v>
      </c>
      <c r="F256" s="74"/>
      <c r="G256" s="74"/>
      <c r="H256" s="76">
        <v>2635000</v>
      </c>
      <c r="I256" s="76"/>
      <c r="J256" s="76">
        <v>164380203</v>
      </c>
      <c r="K256" s="74" t="s">
        <v>154</v>
      </c>
      <c r="L256" s="74" t="s">
        <v>179</v>
      </c>
    </row>
    <row r="257" spans="5:12">
      <c r="E257" s="74" t="s">
        <v>216</v>
      </c>
      <c r="F257" s="74"/>
      <c r="G257" s="74"/>
      <c r="H257" s="76">
        <v>738390</v>
      </c>
      <c r="I257" s="76"/>
      <c r="J257" s="76">
        <v>161745203</v>
      </c>
      <c r="K257" s="74" t="s">
        <v>162</v>
      </c>
      <c r="L257" s="74" t="s">
        <v>179</v>
      </c>
    </row>
    <row r="258" spans="5:12">
      <c r="E258" s="74" t="s">
        <v>217</v>
      </c>
      <c r="F258" s="74"/>
      <c r="G258" s="74"/>
      <c r="H258" s="76">
        <v>11620000</v>
      </c>
      <c r="I258" s="76"/>
      <c r="J258" s="76">
        <v>161006813</v>
      </c>
      <c r="K258" s="74" t="s">
        <v>162</v>
      </c>
      <c r="L258" s="74" t="s">
        <v>186</v>
      </c>
    </row>
    <row r="259" spans="5:12">
      <c r="E259" s="74" t="s">
        <v>218</v>
      </c>
      <c r="F259" s="74"/>
      <c r="G259" s="74"/>
      <c r="H259" s="76">
        <v>37605000</v>
      </c>
      <c r="I259" s="76"/>
      <c r="J259" s="76">
        <v>149386813</v>
      </c>
      <c r="K259" s="74" t="s">
        <v>154</v>
      </c>
      <c r="L259" s="74" t="s">
        <v>188</v>
      </c>
    </row>
    <row r="260" spans="5:12">
      <c r="E260" s="74" t="s">
        <v>219</v>
      </c>
      <c r="F260" s="74"/>
      <c r="G260" s="74"/>
      <c r="H260" s="76"/>
      <c r="I260" s="76">
        <v>50000000</v>
      </c>
      <c r="J260" s="76">
        <v>111781813</v>
      </c>
      <c r="K260" s="74" t="s">
        <v>113</v>
      </c>
      <c r="L260" s="74" t="s">
        <v>114</v>
      </c>
    </row>
    <row r="261" spans="5:12">
      <c r="E261" s="74" t="s">
        <v>220</v>
      </c>
      <c r="F261" s="74"/>
      <c r="G261" s="74"/>
      <c r="H261" s="76">
        <v>8991370</v>
      </c>
      <c r="I261" s="76"/>
      <c r="J261" s="76">
        <v>161781813</v>
      </c>
      <c r="K261" s="74" t="s">
        <v>154</v>
      </c>
      <c r="L261" s="74" t="s">
        <v>193</v>
      </c>
    </row>
    <row r="262" spans="5:12">
      <c r="E262" s="74" t="s">
        <v>221</v>
      </c>
      <c r="F262" s="74"/>
      <c r="G262" s="74"/>
      <c r="H262" s="76">
        <v>45980000</v>
      </c>
      <c r="I262" s="76"/>
      <c r="J262" s="76">
        <v>152790443</v>
      </c>
      <c r="K262" s="74" t="s">
        <v>154</v>
      </c>
      <c r="L262" s="74" t="s">
        <v>191</v>
      </c>
    </row>
    <row r="263" spans="5:12">
      <c r="E263" s="74" t="s">
        <v>222</v>
      </c>
      <c r="F263" s="74"/>
      <c r="G263" s="74"/>
      <c r="H263" s="76">
        <v>46530000</v>
      </c>
      <c r="I263" s="76"/>
      <c r="J263" s="76">
        <v>106810443</v>
      </c>
      <c r="K263" s="74" t="s">
        <v>154</v>
      </c>
      <c r="L263" s="74" t="s">
        <v>195</v>
      </c>
    </row>
    <row r="264" spans="5:12">
      <c r="E264" s="79" t="s">
        <v>223</v>
      </c>
      <c r="F264" s="79"/>
      <c r="G264" s="79"/>
      <c r="H264" s="80"/>
      <c r="I264" s="80">
        <v>50000000</v>
      </c>
      <c r="J264" s="80">
        <v>60280443</v>
      </c>
      <c r="K264" s="79" t="s">
        <v>113</v>
      </c>
      <c r="L264" s="79" t="s">
        <v>114</v>
      </c>
    </row>
    <row r="265" spans="5:12">
      <c r="E265" s="74" t="s">
        <v>224</v>
      </c>
      <c r="F265" s="74"/>
      <c r="G265" s="74"/>
      <c r="H265" s="76"/>
      <c r="I265" s="76">
        <v>12000000</v>
      </c>
      <c r="J265" s="76">
        <v>110280443</v>
      </c>
      <c r="K265" s="74" t="s">
        <v>113</v>
      </c>
      <c r="L265" s="74" t="s">
        <v>114</v>
      </c>
    </row>
    <row r="266" spans="5:12">
      <c r="E266" s="74" t="s">
        <v>224</v>
      </c>
      <c r="F266" s="74"/>
      <c r="G266" s="74"/>
      <c r="H266" s="76"/>
      <c r="I266" s="76">
        <v>5000000</v>
      </c>
      <c r="J266" s="76">
        <v>122280443</v>
      </c>
      <c r="K266" s="74" t="s">
        <v>113</v>
      </c>
      <c r="L266" s="74" t="s">
        <v>114</v>
      </c>
    </row>
    <row r="267" spans="5:12">
      <c r="E267" s="74" t="s">
        <v>225</v>
      </c>
      <c r="F267" s="74"/>
      <c r="G267" s="74"/>
      <c r="H267" s="76">
        <v>6000</v>
      </c>
      <c r="I267" s="76"/>
      <c r="J267" s="76">
        <v>127280443</v>
      </c>
      <c r="K267" s="74" t="s">
        <v>154</v>
      </c>
      <c r="L267" s="74" t="s">
        <v>226</v>
      </c>
    </row>
    <row r="268" spans="5:12">
      <c r="E268" s="74" t="s">
        <v>227</v>
      </c>
      <c r="F268" s="74"/>
      <c r="G268" s="74"/>
      <c r="H268" s="76">
        <v>47637000</v>
      </c>
      <c r="I268" s="76"/>
      <c r="J268" s="76">
        <v>127274443</v>
      </c>
      <c r="K268" s="74" t="s">
        <v>154</v>
      </c>
      <c r="L268" s="74" t="s">
        <v>155</v>
      </c>
    </row>
    <row r="269" spans="5:12">
      <c r="E269" s="74" t="s">
        <v>228</v>
      </c>
      <c r="F269" s="74"/>
      <c r="G269" s="74"/>
      <c r="H269" s="76">
        <v>63495000</v>
      </c>
      <c r="I269" s="76"/>
      <c r="J269" s="76">
        <v>79637443</v>
      </c>
      <c r="K269" s="74" t="s">
        <v>154</v>
      </c>
      <c r="L269" s="74" t="s">
        <v>169</v>
      </c>
    </row>
    <row r="270" spans="5:12">
      <c r="E270" s="74" t="s">
        <v>229</v>
      </c>
      <c r="F270" s="74"/>
      <c r="G270" s="74"/>
      <c r="H270" s="76">
        <v>9212</v>
      </c>
      <c r="I270" s="76"/>
      <c r="J270" s="76">
        <v>16142443</v>
      </c>
      <c r="K270" s="74" t="s">
        <v>130</v>
      </c>
      <c r="L270" s="74" t="s">
        <v>131</v>
      </c>
    </row>
    <row r="271" spans="5:12">
      <c r="E271" s="74" t="s">
        <v>230</v>
      </c>
      <c r="F271" s="74"/>
      <c r="G271" s="74"/>
      <c r="H271" s="76"/>
      <c r="I271" s="76">
        <v>5000000</v>
      </c>
      <c r="J271" s="76">
        <v>16133231</v>
      </c>
      <c r="K271" s="74" t="s">
        <v>113</v>
      </c>
      <c r="L271" s="74" t="s">
        <v>114</v>
      </c>
    </row>
    <row r="272" spans="5:12">
      <c r="E272" s="74" t="s">
        <v>230</v>
      </c>
      <c r="F272" s="74"/>
      <c r="G272" s="74"/>
      <c r="H272" s="76"/>
      <c r="I272" s="76">
        <v>5000000</v>
      </c>
      <c r="J272" s="76">
        <v>21133231</v>
      </c>
      <c r="K272" s="74" t="s">
        <v>113</v>
      </c>
      <c r="L272" s="74" t="s">
        <v>114</v>
      </c>
    </row>
    <row r="273" spans="5:12">
      <c r="E273" s="74" t="s">
        <v>231</v>
      </c>
      <c r="F273" s="74"/>
      <c r="G273" s="74"/>
      <c r="H273" s="76">
        <v>1848000</v>
      </c>
      <c r="I273" s="76"/>
      <c r="J273" s="76">
        <v>26133231</v>
      </c>
      <c r="K273" s="74" t="s">
        <v>162</v>
      </c>
      <c r="L273" s="74" t="s">
        <v>232</v>
      </c>
    </row>
    <row r="274" spans="5:12">
      <c r="E274" s="74" t="s">
        <v>233</v>
      </c>
      <c r="F274" s="74"/>
      <c r="G274" s="74"/>
      <c r="H274" s="76">
        <v>2169300</v>
      </c>
      <c r="I274" s="76"/>
      <c r="J274" s="76">
        <v>24285231</v>
      </c>
      <c r="K274" s="74" t="s">
        <v>154</v>
      </c>
      <c r="L274" s="74" t="s">
        <v>182</v>
      </c>
    </row>
    <row r="275" spans="5:12">
      <c r="E275" s="74" t="s">
        <v>234</v>
      </c>
      <c r="F275" s="74"/>
      <c r="G275" s="74"/>
      <c r="H275" s="76">
        <v>2046000</v>
      </c>
      <c r="I275" s="76"/>
      <c r="J275" s="76">
        <v>22115931</v>
      </c>
      <c r="K275" s="74" t="s">
        <v>154</v>
      </c>
      <c r="L275" s="74" t="s">
        <v>157</v>
      </c>
    </row>
    <row r="276" spans="5:12">
      <c r="E276" s="74" t="s">
        <v>235</v>
      </c>
      <c r="F276" s="74"/>
      <c r="G276" s="74"/>
      <c r="H276" s="76"/>
      <c r="I276" s="76">
        <v>60000000</v>
      </c>
      <c r="J276" s="76">
        <v>20069931</v>
      </c>
      <c r="K276" s="74" t="s">
        <v>113</v>
      </c>
      <c r="L276" s="74" t="s">
        <v>114</v>
      </c>
    </row>
    <row r="277" spans="5:12">
      <c r="E277" s="74" t="s">
        <v>236</v>
      </c>
      <c r="F277" s="74"/>
      <c r="G277" s="74"/>
      <c r="H277" s="76">
        <v>23405000</v>
      </c>
      <c r="I277" s="76"/>
      <c r="J277" s="76">
        <v>80069931</v>
      </c>
      <c r="K277" s="74" t="s">
        <v>154</v>
      </c>
      <c r="L277" s="74" t="s">
        <v>160</v>
      </c>
    </row>
    <row r="278" spans="5:12">
      <c r="E278" s="74" t="s">
        <v>237</v>
      </c>
      <c r="F278" s="74"/>
      <c r="G278" s="74"/>
      <c r="H278" s="76">
        <v>36428000</v>
      </c>
      <c r="I278" s="76"/>
      <c r="J278" s="76">
        <v>56664931</v>
      </c>
      <c r="K278" s="74" t="s">
        <v>162</v>
      </c>
      <c r="L278" s="74" t="s">
        <v>114</v>
      </c>
    </row>
    <row r="279" spans="5:12">
      <c r="E279" s="74" t="s">
        <v>238</v>
      </c>
      <c r="F279" s="74"/>
      <c r="G279" s="74"/>
      <c r="H279" s="76"/>
      <c r="I279" s="76">
        <v>130000000</v>
      </c>
      <c r="J279" s="76">
        <v>20236931</v>
      </c>
      <c r="K279" s="74" t="s">
        <v>113</v>
      </c>
      <c r="L279" s="74" t="s">
        <v>114</v>
      </c>
    </row>
    <row r="280" spans="5:12">
      <c r="E280" s="74" t="s">
        <v>239</v>
      </c>
      <c r="F280" s="74"/>
      <c r="G280" s="74"/>
      <c r="H280" s="76"/>
      <c r="I280" s="76">
        <v>10000000</v>
      </c>
      <c r="J280" s="76">
        <v>150236931</v>
      </c>
      <c r="K280" s="74" t="s">
        <v>135</v>
      </c>
      <c r="L280" s="74" t="s">
        <v>114</v>
      </c>
    </row>
    <row r="281" spans="5:12">
      <c r="E281" s="74" t="s">
        <v>240</v>
      </c>
      <c r="F281" s="74"/>
      <c r="G281" s="74"/>
      <c r="H281" s="76">
        <v>27628000</v>
      </c>
      <c r="I281" s="76"/>
      <c r="J281" s="76">
        <v>160236931</v>
      </c>
      <c r="K281" s="74" t="s">
        <v>154</v>
      </c>
      <c r="L281" s="74" t="s">
        <v>171</v>
      </c>
    </row>
    <row r="282" spans="5:12">
      <c r="E282" s="74" t="s">
        <v>241</v>
      </c>
      <c r="F282" s="74"/>
      <c r="G282" s="74"/>
      <c r="H282" s="76"/>
      <c r="I282" s="76">
        <v>50000000</v>
      </c>
      <c r="J282" s="76">
        <v>132608931</v>
      </c>
      <c r="K282" s="74" t="s">
        <v>113</v>
      </c>
      <c r="L282" s="74" t="s">
        <v>114</v>
      </c>
    </row>
    <row r="283" spans="5:12">
      <c r="E283" s="74" t="s">
        <v>242</v>
      </c>
      <c r="F283" s="74"/>
      <c r="G283" s="74"/>
      <c r="H283" s="76">
        <v>8420000</v>
      </c>
      <c r="I283" s="76"/>
      <c r="J283" s="76">
        <v>182608931</v>
      </c>
      <c r="K283" s="74" t="s">
        <v>154</v>
      </c>
      <c r="L283" s="74" t="s">
        <v>175</v>
      </c>
    </row>
    <row r="284" spans="5:12">
      <c r="E284" s="74" t="s">
        <v>243</v>
      </c>
      <c r="F284" s="74"/>
      <c r="G284" s="74"/>
      <c r="H284" s="76">
        <v>33214516</v>
      </c>
      <c r="I284" s="76"/>
      <c r="J284" s="76">
        <v>174188931</v>
      </c>
      <c r="K284" s="74" t="s">
        <v>154</v>
      </c>
      <c r="L284" s="74" t="s">
        <v>177</v>
      </c>
    </row>
    <row r="285" spans="5:12">
      <c r="E285" s="74" t="s">
        <v>244</v>
      </c>
      <c r="F285" s="74"/>
      <c r="G285" s="74"/>
      <c r="H285" s="76">
        <v>2156000</v>
      </c>
      <c r="I285" s="76"/>
      <c r="J285" s="76">
        <v>140974415</v>
      </c>
      <c r="K285" s="74" t="s">
        <v>154</v>
      </c>
      <c r="L285" s="74" t="s">
        <v>179</v>
      </c>
    </row>
    <row r="286" spans="5:12">
      <c r="E286" s="74" t="s">
        <v>244</v>
      </c>
      <c r="F286" s="74"/>
      <c r="G286" s="74"/>
      <c r="H286" s="76">
        <v>2380000</v>
      </c>
      <c r="I286" s="76"/>
      <c r="J286" s="76">
        <v>138818415</v>
      </c>
      <c r="K286" s="74" t="s">
        <v>154</v>
      </c>
      <c r="L286" s="74" t="s">
        <v>179</v>
      </c>
    </row>
    <row r="287" spans="5:12">
      <c r="E287" s="74" t="s">
        <v>244</v>
      </c>
      <c r="F287" s="74"/>
      <c r="G287" s="74"/>
      <c r="H287" s="76">
        <v>2156000</v>
      </c>
      <c r="I287" s="76"/>
      <c r="J287" s="76">
        <v>136438415</v>
      </c>
      <c r="K287" s="74" t="s">
        <v>154</v>
      </c>
      <c r="L287" s="74" t="s">
        <v>179</v>
      </c>
    </row>
    <row r="288" spans="5:12">
      <c r="E288" s="74" t="s">
        <v>244</v>
      </c>
      <c r="F288" s="74"/>
      <c r="G288" s="74"/>
      <c r="H288" s="76">
        <v>2156000</v>
      </c>
      <c r="I288" s="76"/>
      <c r="J288" s="76">
        <v>134282415</v>
      </c>
      <c r="K288" s="74" t="s">
        <v>154</v>
      </c>
      <c r="L288" s="74" t="s">
        <v>179</v>
      </c>
    </row>
    <row r="289" spans="5:12">
      <c r="E289" s="74" t="s">
        <v>245</v>
      </c>
      <c r="F289" s="74"/>
      <c r="G289" s="74"/>
      <c r="H289" s="76">
        <v>700000</v>
      </c>
      <c r="I289" s="76"/>
      <c r="J289" s="76">
        <v>132126415</v>
      </c>
      <c r="K289" s="74" t="s">
        <v>162</v>
      </c>
      <c r="L289" s="74" t="s">
        <v>179</v>
      </c>
    </row>
    <row r="290" spans="5:12">
      <c r="E290" s="74" t="s">
        <v>246</v>
      </c>
      <c r="F290" s="74"/>
      <c r="G290" s="74"/>
      <c r="H290" s="76">
        <v>11760000</v>
      </c>
      <c r="I290" s="76"/>
      <c r="J290" s="76">
        <v>131426415</v>
      </c>
      <c r="K290" s="74" t="s">
        <v>162</v>
      </c>
      <c r="L290" s="74" t="s">
        <v>186</v>
      </c>
    </row>
    <row r="291" spans="5:12">
      <c r="E291" s="74" t="s">
        <v>247</v>
      </c>
      <c r="F291" s="74"/>
      <c r="G291" s="74"/>
      <c r="H291" s="76">
        <v>53890000</v>
      </c>
      <c r="I291" s="76"/>
      <c r="J291" s="76">
        <v>119666415</v>
      </c>
      <c r="K291" s="74" t="s">
        <v>154</v>
      </c>
      <c r="L291" s="74" t="s">
        <v>191</v>
      </c>
    </row>
    <row r="292" spans="5:12">
      <c r="E292" s="74" t="s">
        <v>248</v>
      </c>
      <c r="F292" s="74"/>
      <c r="G292" s="74"/>
      <c r="H292" s="76"/>
      <c r="I292" s="76">
        <v>50000000</v>
      </c>
      <c r="J292" s="76">
        <v>65776415</v>
      </c>
      <c r="K292" s="74" t="s">
        <v>113</v>
      </c>
      <c r="L292" s="74" t="s">
        <v>114</v>
      </c>
    </row>
    <row r="293" spans="5:12">
      <c r="E293" s="74" t="s">
        <v>249</v>
      </c>
      <c r="F293" s="74"/>
      <c r="G293" s="74"/>
      <c r="H293" s="76">
        <v>9447530</v>
      </c>
      <c r="I293" s="76"/>
      <c r="J293" s="76">
        <v>115776415</v>
      </c>
      <c r="K293" s="74" t="s">
        <v>154</v>
      </c>
      <c r="L293" s="74" t="s">
        <v>250</v>
      </c>
    </row>
    <row r="294" spans="5:12">
      <c r="E294" s="74" t="s">
        <v>251</v>
      </c>
      <c r="F294" s="74"/>
      <c r="G294" s="74"/>
      <c r="H294" s="76">
        <v>33948000</v>
      </c>
      <c r="I294" s="76"/>
      <c r="J294" s="76">
        <v>106328885</v>
      </c>
      <c r="K294" s="74" t="s">
        <v>154</v>
      </c>
      <c r="L294" s="74" t="s">
        <v>188</v>
      </c>
    </row>
    <row r="295" spans="5:12">
      <c r="E295" s="74" t="s">
        <v>252</v>
      </c>
      <c r="F295" s="74"/>
      <c r="G295" s="74"/>
      <c r="H295" s="76">
        <v>72210000</v>
      </c>
      <c r="I295" s="76"/>
      <c r="J295" s="76">
        <v>72380885</v>
      </c>
      <c r="K295" s="74" t="s">
        <v>154</v>
      </c>
      <c r="L295" s="74" t="s">
        <v>169</v>
      </c>
    </row>
    <row r="296" spans="5:12">
      <c r="E296" s="74" t="s">
        <v>253</v>
      </c>
      <c r="F296" s="74"/>
      <c r="G296" s="74"/>
      <c r="H296" s="76"/>
      <c r="I296" s="76">
        <v>44000000</v>
      </c>
      <c r="J296" s="76">
        <v>170885</v>
      </c>
      <c r="K296" s="74" t="s">
        <v>113</v>
      </c>
      <c r="L296" s="74" t="s">
        <v>114</v>
      </c>
    </row>
    <row r="297" spans="5:12">
      <c r="E297" s="74" t="s">
        <v>254</v>
      </c>
      <c r="F297" s="74"/>
      <c r="G297" s="74"/>
      <c r="H297" s="76">
        <v>43696000</v>
      </c>
      <c r="I297" s="76"/>
      <c r="J297" s="76">
        <v>44170885</v>
      </c>
      <c r="K297" s="74" t="s">
        <v>154</v>
      </c>
      <c r="L297" s="74" t="s">
        <v>195</v>
      </c>
    </row>
    <row r="298" spans="5:12">
      <c r="E298" s="74" t="s">
        <v>255</v>
      </c>
      <c r="F298" s="74"/>
      <c r="G298" s="74"/>
      <c r="H298" s="76"/>
      <c r="I298" s="76">
        <v>50000000</v>
      </c>
      <c r="J298" s="76">
        <v>474885</v>
      </c>
      <c r="K298" s="74" t="s">
        <v>113</v>
      </c>
      <c r="L298" s="74" t="s">
        <v>114</v>
      </c>
    </row>
    <row r="299" spans="5:12">
      <c r="E299" s="74" t="s">
        <v>256</v>
      </c>
      <c r="F299" s="74"/>
      <c r="G299" s="74"/>
      <c r="H299" s="76">
        <v>50409000</v>
      </c>
      <c r="I299" s="76"/>
      <c r="J299" s="76">
        <v>50474885</v>
      </c>
      <c r="K299" s="74" t="s">
        <v>154</v>
      </c>
      <c r="L299" s="74" t="s">
        <v>155</v>
      </c>
    </row>
    <row r="300" spans="5:12">
      <c r="E300" s="74" t="s">
        <v>257</v>
      </c>
      <c r="F300" s="74"/>
      <c r="G300" s="74"/>
      <c r="H300" s="76"/>
      <c r="I300" s="76">
        <v>600000</v>
      </c>
      <c r="J300" s="76">
        <v>65885</v>
      </c>
      <c r="K300" s="74" t="s">
        <v>113</v>
      </c>
      <c r="L300" s="74" t="s">
        <v>114</v>
      </c>
    </row>
    <row r="301" spans="5:12">
      <c r="E301" s="74" t="s">
        <v>258</v>
      </c>
      <c r="F301" s="74"/>
      <c r="G301" s="74"/>
      <c r="H301" s="76"/>
      <c r="I301" s="76">
        <v>3000000</v>
      </c>
      <c r="J301" s="76">
        <v>665885</v>
      </c>
      <c r="K301" s="74" t="s">
        <v>113</v>
      </c>
      <c r="L301" s="74" t="s">
        <v>114</v>
      </c>
    </row>
    <row r="302" spans="5:12">
      <c r="E302" s="74" t="s">
        <v>259</v>
      </c>
      <c r="F302" s="74"/>
      <c r="G302" s="74"/>
      <c r="H302" s="76">
        <v>3253950</v>
      </c>
      <c r="I302" s="76"/>
      <c r="J302" s="76">
        <v>3665885</v>
      </c>
      <c r="K302" s="74" t="s">
        <v>154</v>
      </c>
      <c r="L302" s="74" t="s">
        <v>182</v>
      </c>
    </row>
    <row r="303" spans="5:12">
      <c r="E303" s="74" t="s">
        <v>260</v>
      </c>
      <c r="F303" s="74"/>
      <c r="G303" s="74"/>
      <c r="H303" s="76"/>
      <c r="I303" s="76">
        <v>173000000</v>
      </c>
      <c r="J303" s="76">
        <v>411935</v>
      </c>
      <c r="K303" s="74" t="s">
        <v>113</v>
      </c>
      <c r="L303" s="74" t="s">
        <v>114</v>
      </c>
    </row>
    <row r="304" spans="5:12">
      <c r="E304" s="74" t="s">
        <v>261</v>
      </c>
      <c r="F304" s="74"/>
      <c r="G304" s="74"/>
      <c r="H304" s="76">
        <v>2274000</v>
      </c>
      <c r="I304" s="76"/>
      <c r="J304" s="76">
        <v>173411935</v>
      </c>
      <c r="K304" s="74" t="s">
        <v>154</v>
      </c>
      <c r="L304" s="74" t="s">
        <v>157</v>
      </c>
    </row>
    <row r="305" spans="5:12">
      <c r="E305" s="74" t="s">
        <v>262</v>
      </c>
      <c r="F305" s="74"/>
      <c r="G305" s="74"/>
      <c r="H305" s="76">
        <v>41077000</v>
      </c>
      <c r="I305" s="76"/>
      <c r="J305" s="76">
        <v>171137935</v>
      </c>
      <c r="K305" s="74" t="s">
        <v>162</v>
      </c>
      <c r="L305" s="74" t="s">
        <v>114</v>
      </c>
    </row>
    <row r="306" spans="5:12">
      <c r="E306" s="74" t="s">
        <v>263</v>
      </c>
      <c r="F306" s="74"/>
      <c r="G306" s="74"/>
      <c r="H306" s="76">
        <v>26570000</v>
      </c>
      <c r="I306" s="76"/>
      <c r="J306" s="76">
        <v>130060935</v>
      </c>
      <c r="K306" s="74" t="s">
        <v>154</v>
      </c>
      <c r="L306" s="74" t="s">
        <v>160</v>
      </c>
    </row>
    <row r="307" spans="5:12">
      <c r="E307" s="74" t="s">
        <v>264</v>
      </c>
      <c r="F307" s="74"/>
      <c r="G307" s="74"/>
      <c r="H307" s="76">
        <v>9200000</v>
      </c>
      <c r="I307" s="76"/>
      <c r="J307" s="76">
        <v>103490935</v>
      </c>
      <c r="K307" s="74" t="s">
        <v>154</v>
      </c>
      <c r="L307" s="74" t="s">
        <v>175</v>
      </c>
    </row>
    <row r="308" spans="5:12">
      <c r="E308" s="74" t="s">
        <v>265</v>
      </c>
      <c r="F308" s="74"/>
      <c r="G308" s="74"/>
      <c r="H308" s="76">
        <v>31558000</v>
      </c>
      <c r="I308" s="76"/>
      <c r="J308" s="76">
        <v>94290935</v>
      </c>
      <c r="K308" s="74" t="s">
        <v>154</v>
      </c>
      <c r="L308" s="74" t="s">
        <v>171</v>
      </c>
    </row>
    <row r="309" spans="5:12">
      <c r="E309" s="74" t="s">
        <v>266</v>
      </c>
      <c r="F309" s="74"/>
      <c r="G309" s="74"/>
      <c r="H309" s="76"/>
      <c r="I309" s="76">
        <v>4000000</v>
      </c>
      <c r="J309" s="76">
        <v>62732935</v>
      </c>
      <c r="K309" s="74" t="s">
        <v>113</v>
      </c>
      <c r="L309" s="74" t="s">
        <v>114</v>
      </c>
    </row>
    <row r="310" spans="5:12">
      <c r="E310" s="74" t="s">
        <v>267</v>
      </c>
      <c r="F310" s="74"/>
      <c r="G310" s="74"/>
      <c r="H310" s="76"/>
      <c r="I310" s="76">
        <v>120000000</v>
      </c>
      <c r="J310" s="76">
        <v>66732935</v>
      </c>
      <c r="K310" s="74" t="s">
        <v>113</v>
      </c>
      <c r="L310" s="74" t="s">
        <v>114</v>
      </c>
    </row>
    <row r="311" spans="5:12">
      <c r="E311" s="74" t="s">
        <v>268</v>
      </c>
      <c r="F311" s="74"/>
      <c r="G311" s="74"/>
      <c r="H311" s="76">
        <v>41215474</v>
      </c>
      <c r="I311" s="76"/>
      <c r="J311" s="76">
        <v>186732935</v>
      </c>
      <c r="K311" s="74" t="s">
        <v>154</v>
      </c>
      <c r="L311" s="74" t="s">
        <v>177</v>
      </c>
    </row>
    <row r="312" spans="5:12">
      <c r="E312" s="74" t="s">
        <v>269</v>
      </c>
      <c r="F312" s="74"/>
      <c r="G312" s="74"/>
      <c r="H312" s="76">
        <v>2387000</v>
      </c>
      <c r="I312" s="76"/>
      <c r="J312" s="76">
        <v>145517461</v>
      </c>
      <c r="K312" s="74" t="s">
        <v>154</v>
      </c>
      <c r="L312" s="74" t="s">
        <v>179</v>
      </c>
    </row>
    <row r="313" spans="5:12">
      <c r="E313" s="74" t="s">
        <v>269</v>
      </c>
      <c r="F313" s="74"/>
      <c r="G313" s="74"/>
      <c r="H313" s="76">
        <v>2635000</v>
      </c>
      <c r="I313" s="76"/>
      <c r="J313" s="76">
        <v>143130461</v>
      </c>
      <c r="K313" s="74" t="s">
        <v>154</v>
      </c>
      <c r="L313" s="74" t="s">
        <v>179</v>
      </c>
    </row>
    <row r="314" spans="5:12">
      <c r="E314" s="74" t="s">
        <v>270</v>
      </c>
      <c r="F314" s="74"/>
      <c r="G314" s="74"/>
      <c r="H314" s="76">
        <v>50000</v>
      </c>
      <c r="I314" s="76"/>
      <c r="J314" s="76">
        <v>140495461</v>
      </c>
      <c r="K314" s="74" t="s">
        <v>154</v>
      </c>
      <c r="L314" s="74" t="s">
        <v>179</v>
      </c>
    </row>
    <row r="315" spans="5:12">
      <c r="E315" s="74" t="s">
        <v>271</v>
      </c>
      <c r="F315" s="74"/>
      <c r="G315" s="74"/>
      <c r="H315" s="76">
        <v>700000</v>
      </c>
      <c r="I315" s="76"/>
      <c r="J315" s="76">
        <v>140445461</v>
      </c>
      <c r="K315" s="74" t="s">
        <v>162</v>
      </c>
      <c r="L315" s="74" t="s">
        <v>179</v>
      </c>
    </row>
    <row r="316" spans="5:12">
      <c r="E316" s="74" t="s">
        <v>272</v>
      </c>
      <c r="F316" s="74"/>
      <c r="G316" s="74"/>
      <c r="H316" s="76">
        <v>12810000</v>
      </c>
      <c r="I316" s="76"/>
      <c r="J316" s="76">
        <v>139745461</v>
      </c>
      <c r="K316" s="74" t="s">
        <v>162</v>
      </c>
      <c r="L316" s="74" t="s">
        <v>186</v>
      </c>
    </row>
    <row r="317" spans="5:12">
      <c r="E317" s="74" t="s">
        <v>273</v>
      </c>
      <c r="F317" s="74"/>
      <c r="G317" s="74"/>
      <c r="H317" s="76">
        <v>39568000</v>
      </c>
      <c r="I317" s="76"/>
      <c r="J317" s="76">
        <v>126935461</v>
      </c>
      <c r="K317" s="74" t="s">
        <v>154</v>
      </c>
      <c r="L317" s="74" t="s">
        <v>188</v>
      </c>
    </row>
    <row r="318" spans="5:12">
      <c r="E318" s="74" t="s">
        <v>274</v>
      </c>
      <c r="F318" s="74"/>
      <c r="G318" s="74"/>
      <c r="H318" s="76"/>
      <c r="I318" s="76">
        <v>150000000</v>
      </c>
      <c r="J318" s="76">
        <v>87367461</v>
      </c>
      <c r="K318" s="74" t="s">
        <v>113</v>
      </c>
      <c r="L318" s="74" t="s">
        <v>114</v>
      </c>
    </row>
    <row r="319" spans="5:12">
      <c r="E319" s="74" t="s">
        <v>275</v>
      </c>
      <c r="F319" s="74"/>
      <c r="G319" s="74"/>
      <c r="H319" s="76">
        <v>64345000</v>
      </c>
      <c r="I319" s="76"/>
      <c r="J319" s="76">
        <v>237367461</v>
      </c>
      <c r="K319" s="74" t="s">
        <v>154</v>
      </c>
      <c r="L319" s="74" t="s">
        <v>191</v>
      </c>
    </row>
    <row r="320" spans="5:12">
      <c r="E320" s="74" t="s">
        <v>276</v>
      </c>
      <c r="F320" s="74"/>
      <c r="G320" s="74"/>
      <c r="H320" s="76">
        <v>14848151</v>
      </c>
      <c r="I320" s="76"/>
      <c r="J320" s="76">
        <v>173022461</v>
      </c>
      <c r="K320" s="74" t="s">
        <v>154</v>
      </c>
      <c r="L320" s="74" t="s">
        <v>193</v>
      </c>
    </row>
    <row r="321" spans="5:12">
      <c r="E321" s="74" t="s">
        <v>277</v>
      </c>
      <c r="F321" s="74"/>
      <c r="G321" s="74"/>
      <c r="H321" s="76">
        <v>44188000</v>
      </c>
      <c r="I321" s="76"/>
      <c r="J321" s="76">
        <v>158174310</v>
      </c>
      <c r="K321" s="74" t="s">
        <v>154</v>
      </c>
      <c r="L321" s="74" t="s">
        <v>195</v>
      </c>
    </row>
    <row r="322" spans="5:12">
      <c r="E322" s="74" t="s">
        <v>278</v>
      </c>
      <c r="F322" s="74"/>
      <c r="G322" s="74"/>
      <c r="H322" s="76">
        <v>68365000</v>
      </c>
      <c r="I322" s="76"/>
      <c r="J322" s="76">
        <v>113986310</v>
      </c>
      <c r="K322" s="74" t="s">
        <v>154</v>
      </c>
      <c r="L322" s="74" t="s">
        <v>169</v>
      </c>
    </row>
    <row r="323" spans="5:12">
      <c r="E323" s="74" t="s">
        <v>279</v>
      </c>
      <c r="F323" s="74"/>
      <c r="G323" s="74"/>
      <c r="H323" s="76"/>
      <c r="I323" s="76">
        <v>5703355</v>
      </c>
      <c r="J323" s="76">
        <v>45621310</v>
      </c>
      <c r="K323" s="74" t="s">
        <v>113</v>
      </c>
      <c r="L323" s="74" t="s">
        <v>114</v>
      </c>
    </row>
    <row r="324" spans="5:12">
      <c r="E324" s="74" t="s">
        <v>279</v>
      </c>
      <c r="F324" s="74"/>
      <c r="G324" s="74"/>
      <c r="H324" s="76"/>
      <c r="I324" s="76">
        <v>7000000</v>
      </c>
      <c r="J324" s="76">
        <v>51324665</v>
      </c>
      <c r="K324" s="74" t="s">
        <v>113</v>
      </c>
      <c r="L324" s="74" t="s">
        <v>114</v>
      </c>
    </row>
    <row r="325" spans="5:12">
      <c r="E325" s="74" t="s">
        <v>280</v>
      </c>
      <c r="F325" s="74"/>
      <c r="G325" s="74"/>
      <c r="H325" s="76"/>
      <c r="I325" s="76">
        <v>10000000</v>
      </c>
      <c r="J325" s="76">
        <v>58324665</v>
      </c>
      <c r="K325" s="74" t="s">
        <v>113</v>
      </c>
      <c r="L325" s="74" t="s">
        <v>114</v>
      </c>
    </row>
    <row r="326" spans="5:12">
      <c r="E326" s="74" t="s">
        <v>281</v>
      </c>
      <c r="F326" s="74"/>
      <c r="G326" s="74"/>
      <c r="H326" s="76">
        <v>51623000</v>
      </c>
      <c r="I326" s="76"/>
      <c r="J326" s="76">
        <v>68324665</v>
      </c>
      <c r="K326" s="74" t="s">
        <v>154</v>
      </c>
      <c r="L326" s="74" t="s">
        <v>155</v>
      </c>
    </row>
    <row r="327" spans="5:12">
      <c r="E327" s="74" t="s">
        <v>282</v>
      </c>
      <c r="F327" s="74"/>
      <c r="G327" s="74"/>
      <c r="H327" s="76"/>
      <c r="I327" s="76">
        <v>2000000</v>
      </c>
      <c r="J327" s="76">
        <v>16701665</v>
      </c>
      <c r="K327" s="74" t="s">
        <v>113</v>
      </c>
      <c r="L327" s="74" t="s">
        <v>114</v>
      </c>
    </row>
    <row r="328" spans="5:12">
      <c r="E328" s="74" t="s">
        <v>283</v>
      </c>
      <c r="F328" s="74"/>
      <c r="G328" s="74"/>
      <c r="H328" s="76"/>
      <c r="I328" s="76">
        <v>70000000</v>
      </c>
      <c r="J328" s="76">
        <v>18701665</v>
      </c>
      <c r="K328" s="74" t="s">
        <v>113</v>
      </c>
      <c r="L328" s="74" t="s">
        <v>114</v>
      </c>
    </row>
    <row r="329" spans="5:12">
      <c r="E329" s="74" t="s">
        <v>284</v>
      </c>
      <c r="F329" s="74"/>
      <c r="G329" s="74"/>
      <c r="H329" s="76">
        <v>5000000</v>
      </c>
      <c r="I329" s="76"/>
      <c r="J329" s="76">
        <v>88701665</v>
      </c>
      <c r="K329" s="74" t="s">
        <v>162</v>
      </c>
      <c r="L329" s="74" t="s">
        <v>114</v>
      </c>
    </row>
    <row r="330" spans="5:12">
      <c r="E330" s="74" t="s">
        <v>285</v>
      </c>
      <c r="F330" s="74"/>
      <c r="G330" s="74"/>
      <c r="H330" s="76">
        <v>2295000</v>
      </c>
      <c r="I330" s="76"/>
      <c r="J330" s="76">
        <v>83701665</v>
      </c>
      <c r="K330" s="74" t="s">
        <v>154</v>
      </c>
      <c r="L330" s="74" t="s">
        <v>157</v>
      </c>
    </row>
    <row r="331" spans="5:12">
      <c r="E331" s="74" t="s">
        <v>286</v>
      </c>
      <c r="F331" s="74"/>
      <c r="G331" s="74"/>
      <c r="H331" s="76">
        <v>42363000</v>
      </c>
      <c r="I331" s="76"/>
      <c r="J331" s="76">
        <v>81406665</v>
      </c>
      <c r="K331" s="74" t="s">
        <v>162</v>
      </c>
      <c r="L331" s="74" t="s">
        <v>114</v>
      </c>
    </row>
    <row r="332" spans="5:12">
      <c r="E332" s="74" t="s">
        <v>287</v>
      </c>
      <c r="F332" s="74"/>
      <c r="G332" s="74"/>
      <c r="H332" s="76">
        <v>30915000</v>
      </c>
      <c r="I332" s="76"/>
      <c r="J332" s="76">
        <v>39043665</v>
      </c>
      <c r="K332" s="74" t="s">
        <v>154</v>
      </c>
      <c r="L332" s="74" t="s">
        <v>160</v>
      </c>
    </row>
    <row r="333" spans="5:12">
      <c r="E333" s="74" t="s">
        <v>288</v>
      </c>
      <c r="F333" s="74"/>
      <c r="G333" s="74"/>
      <c r="H333" s="76"/>
      <c r="I333" s="76">
        <v>10000000</v>
      </c>
      <c r="J333" s="76">
        <v>8128665</v>
      </c>
      <c r="K333" s="74" t="s">
        <v>113</v>
      </c>
      <c r="L333" s="74" t="s">
        <v>114</v>
      </c>
    </row>
    <row r="334" spans="5:12">
      <c r="E334" s="74" t="s">
        <v>289</v>
      </c>
      <c r="F334" s="74"/>
      <c r="G334" s="74"/>
      <c r="H334" s="76">
        <v>3356734</v>
      </c>
      <c r="I334" s="76"/>
      <c r="J334" s="76">
        <v>18128665</v>
      </c>
      <c r="K334" s="74" t="s">
        <v>154</v>
      </c>
      <c r="L334" s="74" t="s">
        <v>182</v>
      </c>
    </row>
    <row r="335" spans="5:12">
      <c r="E335" s="74" t="s">
        <v>290</v>
      </c>
      <c r="F335" s="74"/>
      <c r="G335" s="74"/>
      <c r="H335" s="76"/>
      <c r="I335" s="76">
        <v>30000000</v>
      </c>
      <c r="J335" s="76">
        <v>14771931</v>
      </c>
      <c r="K335" s="74" t="s">
        <v>113</v>
      </c>
      <c r="L335" s="74" t="s">
        <v>114</v>
      </c>
    </row>
    <row r="336" spans="5:12">
      <c r="E336" s="74" t="s">
        <v>291</v>
      </c>
      <c r="F336" s="74"/>
      <c r="G336" s="74"/>
      <c r="H336" s="76">
        <v>31593000</v>
      </c>
      <c r="I336" s="76"/>
      <c r="J336" s="76">
        <v>44771931</v>
      </c>
      <c r="K336" s="74" t="s">
        <v>154</v>
      </c>
      <c r="L336" s="74" t="s">
        <v>171</v>
      </c>
    </row>
    <row r="337" spans="5:12">
      <c r="E337" s="74" t="s">
        <v>292</v>
      </c>
      <c r="F337" s="74"/>
      <c r="G337" s="74"/>
      <c r="H337" s="76">
        <v>9200000</v>
      </c>
      <c r="I337" s="76"/>
      <c r="J337" s="76">
        <v>13178931</v>
      </c>
      <c r="K337" s="74" t="s">
        <v>154</v>
      </c>
      <c r="L337" s="74" t="s">
        <v>175</v>
      </c>
    </row>
    <row r="338" spans="5:12">
      <c r="E338" s="74" t="s">
        <v>293</v>
      </c>
      <c r="F338" s="74"/>
      <c r="G338" s="74"/>
      <c r="H338" s="76"/>
      <c r="I338" s="76">
        <v>120000000</v>
      </c>
      <c r="J338" s="76">
        <v>3978931</v>
      </c>
      <c r="K338" s="74" t="s">
        <v>113</v>
      </c>
      <c r="L338" s="74" t="s">
        <v>114</v>
      </c>
    </row>
    <row r="339" spans="5:12">
      <c r="E339" s="74" t="s">
        <v>294</v>
      </c>
      <c r="F339" s="74"/>
      <c r="G339" s="74"/>
      <c r="H339" s="76">
        <v>47943860</v>
      </c>
      <c r="I339" s="76"/>
      <c r="J339" s="76">
        <v>123978931</v>
      </c>
      <c r="K339" s="74" t="s">
        <v>154</v>
      </c>
      <c r="L339" s="74" t="s">
        <v>177</v>
      </c>
    </row>
    <row r="340" spans="5:12">
      <c r="E340" s="74" t="s">
        <v>295</v>
      </c>
      <c r="F340" s="74"/>
      <c r="G340" s="74"/>
      <c r="H340" s="76">
        <v>10804235</v>
      </c>
      <c r="I340" s="76"/>
      <c r="J340" s="76">
        <v>76035071</v>
      </c>
      <c r="K340" s="74" t="s">
        <v>154</v>
      </c>
      <c r="L340" s="74" t="s">
        <v>193</v>
      </c>
    </row>
    <row r="341" spans="5:12">
      <c r="E341" s="74" t="s">
        <v>296</v>
      </c>
      <c r="F341" s="74"/>
      <c r="G341" s="74"/>
      <c r="H341" s="76">
        <v>700000</v>
      </c>
      <c r="I341" s="76"/>
      <c r="J341" s="76">
        <v>65230836</v>
      </c>
      <c r="K341" s="74" t="s">
        <v>162</v>
      </c>
      <c r="L341" s="74" t="s">
        <v>179</v>
      </c>
    </row>
    <row r="342" spans="5:12">
      <c r="E342" s="74" t="s">
        <v>297</v>
      </c>
      <c r="F342" s="74"/>
      <c r="G342" s="74"/>
      <c r="H342" s="76">
        <v>2387000</v>
      </c>
      <c r="I342" s="76"/>
      <c r="J342" s="76">
        <v>64530836</v>
      </c>
      <c r="K342" s="74" t="s">
        <v>154</v>
      </c>
      <c r="L342" s="74" t="s">
        <v>179</v>
      </c>
    </row>
    <row r="343" spans="5:12">
      <c r="E343" s="74" t="s">
        <v>297</v>
      </c>
      <c r="F343" s="74"/>
      <c r="G343" s="74"/>
      <c r="H343" s="76">
        <v>1078000</v>
      </c>
      <c r="I343" s="76"/>
      <c r="J343" s="76">
        <v>62143836</v>
      </c>
      <c r="K343" s="74" t="s">
        <v>154</v>
      </c>
      <c r="L343" s="74" t="s">
        <v>179</v>
      </c>
    </row>
    <row r="344" spans="5:12">
      <c r="E344" s="74" t="s">
        <v>297</v>
      </c>
      <c r="F344" s="74"/>
      <c r="G344" s="74"/>
      <c r="H344" s="76">
        <v>1694000</v>
      </c>
      <c r="I344" s="76"/>
      <c r="J344" s="76">
        <v>61065836</v>
      </c>
      <c r="K344" s="74" t="s">
        <v>154</v>
      </c>
      <c r="L344" s="74" t="s">
        <v>179</v>
      </c>
    </row>
    <row r="345" spans="5:12">
      <c r="E345" s="74" t="s">
        <v>297</v>
      </c>
      <c r="F345" s="74"/>
      <c r="G345" s="74"/>
      <c r="H345" s="76">
        <v>2635000</v>
      </c>
      <c r="I345" s="76"/>
      <c r="J345" s="76">
        <v>59371836</v>
      </c>
      <c r="K345" s="74" t="s">
        <v>154</v>
      </c>
      <c r="L345" s="74" t="s">
        <v>179</v>
      </c>
    </row>
    <row r="346" spans="5:12">
      <c r="E346" s="74" t="s">
        <v>298</v>
      </c>
      <c r="F346" s="74"/>
      <c r="G346" s="74"/>
      <c r="H346" s="76"/>
      <c r="I346" s="76">
        <v>60000000</v>
      </c>
      <c r="J346" s="76">
        <v>56736836</v>
      </c>
      <c r="K346" s="74" t="s">
        <v>113</v>
      </c>
      <c r="L346" s="74" t="s">
        <v>114</v>
      </c>
    </row>
    <row r="347" spans="5:12">
      <c r="E347" s="74" t="s">
        <v>299</v>
      </c>
      <c r="F347" s="74"/>
      <c r="G347" s="74"/>
      <c r="H347" s="76">
        <v>42743000</v>
      </c>
      <c r="I347" s="76"/>
      <c r="J347" s="76">
        <v>116736836</v>
      </c>
      <c r="K347" s="74" t="s">
        <v>154</v>
      </c>
      <c r="L347" s="74" t="s">
        <v>188</v>
      </c>
    </row>
    <row r="348" spans="5:12">
      <c r="E348" s="74" t="s">
        <v>300</v>
      </c>
      <c r="F348" s="74"/>
      <c r="G348" s="74"/>
      <c r="H348" s="76">
        <v>12810000</v>
      </c>
      <c r="I348" s="76"/>
      <c r="J348" s="76">
        <v>73993836</v>
      </c>
      <c r="K348" s="74" t="s">
        <v>162</v>
      </c>
      <c r="L348" s="74" t="s">
        <v>186</v>
      </c>
    </row>
    <row r="349" spans="5:12">
      <c r="E349" s="74" t="s">
        <v>301</v>
      </c>
      <c r="F349" s="74"/>
      <c r="G349" s="74"/>
      <c r="H349" s="76"/>
      <c r="I349" s="76">
        <v>120000000</v>
      </c>
      <c r="J349" s="76">
        <v>61183836</v>
      </c>
      <c r="K349" s="74" t="s">
        <v>113</v>
      </c>
      <c r="L349" s="74" t="s">
        <v>114</v>
      </c>
    </row>
    <row r="350" spans="5:12">
      <c r="E350" s="74" t="s">
        <v>302</v>
      </c>
      <c r="F350" s="74"/>
      <c r="G350" s="74"/>
      <c r="H350" s="76">
        <v>72245000</v>
      </c>
      <c r="I350" s="76"/>
      <c r="J350" s="76">
        <v>181183836</v>
      </c>
      <c r="K350" s="74" t="s">
        <v>154</v>
      </c>
      <c r="L350" s="74" t="s">
        <v>169</v>
      </c>
    </row>
    <row r="351" spans="5:12">
      <c r="E351" s="74" t="s">
        <v>303</v>
      </c>
      <c r="F351" s="74"/>
      <c r="G351" s="74"/>
      <c r="H351" s="76">
        <v>64681000</v>
      </c>
      <c r="I351" s="76"/>
      <c r="J351" s="76">
        <v>108938836</v>
      </c>
      <c r="K351" s="74" t="s">
        <v>154</v>
      </c>
      <c r="L351" s="74" t="s">
        <v>191</v>
      </c>
    </row>
    <row r="352" spans="5:12">
      <c r="E352" s="74" t="s">
        <v>304</v>
      </c>
      <c r="F352" s="74"/>
      <c r="G352" s="74"/>
      <c r="H352" s="76"/>
      <c r="I352" s="76">
        <v>421000</v>
      </c>
      <c r="J352" s="76">
        <v>44257836</v>
      </c>
      <c r="K352" s="74" t="s">
        <v>135</v>
      </c>
      <c r="L352" s="74" t="s">
        <v>114</v>
      </c>
    </row>
    <row r="353" spans="5:12">
      <c r="E353" s="74" t="s">
        <v>305</v>
      </c>
      <c r="F353" s="74"/>
      <c r="G353" s="74"/>
      <c r="H353" s="76">
        <v>44106000</v>
      </c>
      <c r="I353" s="76"/>
      <c r="J353" s="76">
        <v>44678836</v>
      </c>
      <c r="K353" s="74" t="s">
        <v>154</v>
      </c>
      <c r="L353" s="74" t="s">
        <v>195</v>
      </c>
    </row>
    <row r="354" spans="5:12">
      <c r="E354" s="74" t="s">
        <v>115</v>
      </c>
      <c r="F354" s="74" t="s">
        <v>115</v>
      </c>
      <c r="G354" s="74" t="s">
        <v>65</v>
      </c>
      <c r="H354" s="76">
        <v>2228738066</v>
      </c>
      <c r="I354" s="76">
        <v>2118224355</v>
      </c>
      <c r="J354" s="74" t="s">
        <v>115</v>
      </c>
      <c r="K354" s="74" t="s">
        <v>115</v>
      </c>
      <c r="L354" s="74" t="s">
        <v>115</v>
      </c>
    </row>
  </sheetData>
  <mergeCells count="9">
    <mergeCell ref="I5:I6"/>
    <mergeCell ref="F5:F6"/>
    <mergeCell ref="E5:E6"/>
    <mergeCell ref="G5:H5"/>
    <mergeCell ref="E18:E37"/>
    <mergeCell ref="F19:F24"/>
    <mergeCell ref="F25:F26"/>
    <mergeCell ref="F27:F28"/>
    <mergeCell ref="F29:F37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AD47-D9B8-4578-B1BF-DD3CB5F2B013}">
  <sheetPr>
    <tabColor rgb="FF0070C0"/>
  </sheetPr>
  <dimension ref="A1:S4653"/>
  <sheetViews>
    <sheetView workbookViewId="0">
      <selection activeCell="O15" sqref="O15:X39"/>
    </sheetView>
    <sheetView workbookViewId="1">
      <selection activeCell="L17" sqref="L17"/>
    </sheetView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12" width="15.296875" style="34" customWidth="1"/>
    <col min="13" max="13" width="18.296875" style="34" customWidth="1"/>
    <col min="14" max="14" width="15.296875" style="34" customWidth="1"/>
    <col min="15" max="16384" width="8.796875" style="34"/>
  </cols>
  <sheetData>
    <row r="1" spans="1:14" s="37" customFormat="1">
      <c r="A1" s="34"/>
      <c r="B1" s="35" t="s">
        <v>306</v>
      </c>
      <c r="C1" s="36"/>
      <c r="D1" s="36"/>
    </row>
    <row r="3" spans="1:14" s="41" customFormat="1">
      <c r="A3" s="34"/>
      <c r="B3" s="38"/>
      <c r="C3" s="40" t="s">
        <v>88</v>
      </c>
      <c r="D3" s="40"/>
    </row>
    <row r="5" spans="1:14">
      <c r="E5" s="546" t="s">
        <v>55</v>
      </c>
      <c r="F5" s="546" t="s">
        <v>56</v>
      </c>
      <c r="G5" s="546" t="s">
        <v>57</v>
      </c>
      <c r="H5" s="546"/>
      <c r="I5" s="546" t="s">
        <v>60</v>
      </c>
      <c r="K5" s="39" t="s">
        <v>8728</v>
      </c>
    </row>
    <row r="6" spans="1:14">
      <c r="E6" s="546"/>
      <c r="F6" s="546"/>
      <c r="G6" s="42" t="s">
        <v>58</v>
      </c>
      <c r="H6" s="42" t="s">
        <v>59</v>
      </c>
      <c r="I6" s="546"/>
      <c r="K6" s="559" t="s">
        <v>8726</v>
      </c>
      <c r="L6" s="560"/>
      <c r="M6" s="559" t="s">
        <v>8727</v>
      </c>
      <c r="N6" s="560"/>
    </row>
    <row r="7" spans="1:14">
      <c r="E7" s="43" t="s">
        <v>306</v>
      </c>
      <c r="F7" s="43">
        <f>Raw_BS!D10</f>
        <v>76249562</v>
      </c>
      <c r="G7" s="43"/>
      <c r="H7" s="43">
        <f>-G18</f>
        <v>-10560560</v>
      </c>
      <c r="I7" s="43">
        <f>SUM(F7:H7)</f>
        <v>65689002</v>
      </c>
      <c r="K7" s="466" t="s">
        <v>8730</v>
      </c>
      <c r="L7" s="467">
        <f>-H7</f>
        <v>10560560</v>
      </c>
      <c r="M7" s="466" t="s">
        <v>8729</v>
      </c>
      <c r="N7" s="467">
        <f>L7</f>
        <v>10560560</v>
      </c>
    </row>
    <row r="8" spans="1:14">
      <c r="E8" s="43" t="s">
        <v>307</v>
      </c>
      <c r="F8" s="43">
        <f>Raw_BS!D11</f>
        <v>-762495</v>
      </c>
      <c r="G8" s="43"/>
      <c r="H8" s="43"/>
      <c r="I8" s="43">
        <f t="shared" ref="I8:I9" si="0">SUM(F8:H8)</f>
        <v>-762495</v>
      </c>
    </row>
    <row r="9" spans="1:14" s="39" customFormat="1">
      <c r="B9" s="38"/>
      <c r="E9" s="44" t="s">
        <v>66</v>
      </c>
      <c r="F9" s="44">
        <f>SUM(F7:F8)</f>
        <v>75487067</v>
      </c>
      <c r="G9" s="44">
        <f t="shared" ref="G9:H9" si="1">SUM(G7:G8)</f>
        <v>0</v>
      </c>
      <c r="H9" s="44">
        <f t="shared" si="1"/>
        <v>-10560560</v>
      </c>
      <c r="I9" s="44">
        <f t="shared" si="0"/>
        <v>64926507</v>
      </c>
    </row>
    <row r="10" spans="1:14">
      <c r="B10" s="47"/>
      <c r="E10" s="45" t="s">
        <v>87</v>
      </c>
      <c r="F10" s="46" t="b">
        <f>F7=G51</f>
        <v>1</v>
      </c>
    </row>
    <row r="11" spans="1:14">
      <c r="B11" s="47"/>
    </row>
    <row r="12" spans="1:14" s="49" customFormat="1">
      <c r="A12" s="34"/>
      <c r="B12" s="47"/>
      <c r="C12" s="39"/>
      <c r="D12" s="48" t="s">
        <v>89</v>
      </c>
    </row>
    <row r="13" spans="1:14">
      <c r="B13" s="34"/>
      <c r="C13" s="34"/>
      <c r="D13" s="34"/>
      <c r="I13" s="405" t="s">
        <v>5803</v>
      </c>
    </row>
    <row r="14" spans="1:14" s="39" customFormat="1" ht="26.4">
      <c r="E14" s="418" t="s">
        <v>55</v>
      </c>
      <c r="F14" s="418" t="s">
        <v>2975</v>
      </c>
      <c r="G14" s="418" t="s">
        <v>2977</v>
      </c>
      <c r="H14" s="420" t="s">
        <v>6384</v>
      </c>
      <c r="I14" s="420" t="s">
        <v>70</v>
      </c>
      <c r="J14" s="465" t="s">
        <v>8724</v>
      </c>
      <c r="K14" s="459" t="s">
        <v>8723</v>
      </c>
      <c r="L14" s="461" t="s">
        <v>6564</v>
      </c>
      <c r="M14" s="461" t="s">
        <v>8725</v>
      </c>
    </row>
    <row r="15" spans="1:14">
      <c r="B15" s="34"/>
      <c r="C15" s="34"/>
      <c r="D15" s="34"/>
      <c r="E15" s="556" t="str">
        <f>잔액명세서!A26</f>
        <v>외상매출금</v>
      </c>
      <c r="F15" s="43"/>
      <c r="G15" s="43">
        <f>잔액명세서!C26</f>
        <v>3546395</v>
      </c>
      <c r="H15" s="56" t="s">
        <v>6385</v>
      </c>
      <c r="I15" s="43"/>
      <c r="J15" s="70" t="b">
        <f>G15=J260</f>
        <v>1</v>
      </c>
      <c r="L15" s="34">
        <f>SUMIF($J$15:$J$50, "TRUE", $G$15:$G$50)+SUMIF($J$15:$J$50, "매출취소", $G$15:$G$50)</f>
        <v>54550175</v>
      </c>
      <c r="M15" s="34">
        <f>SUMIF($J$15:$J$50,"TRUE",$G$15:$G$50)+SUMIF($J$15:$J$50,"매출취소",$G$15:$G$50)+SUMIF($K$15:$K$50,"TRUE",$G$15:$G$50)-SUM(G16,G43)</f>
        <v>65163175</v>
      </c>
    </row>
    <row r="16" spans="1:14">
      <c r="B16" s="34"/>
      <c r="C16" s="34"/>
      <c r="D16" s="34"/>
      <c r="E16" s="557"/>
      <c r="F16" s="43"/>
      <c r="G16" s="43">
        <f>잔액명세서!C27</f>
        <v>3384470</v>
      </c>
      <c r="H16" s="56" t="s">
        <v>6385</v>
      </c>
      <c r="I16" s="43"/>
      <c r="J16" s="70" t="b">
        <f>H178=G16</f>
        <v>1</v>
      </c>
      <c r="K16" s="45" t="b">
        <f>G16=I198</f>
        <v>1</v>
      </c>
      <c r="L16" s="34">
        <f>G51</f>
        <v>76249562</v>
      </c>
      <c r="M16" s="34">
        <f>L16</f>
        <v>76249562</v>
      </c>
    </row>
    <row r="17" spans="2:13" ht="13.8" thickBot="1">
      <c r="B17" s="34"/>
      <c r="C17" s="34"/>
      <c r="D17" s="34"/>
      <c r="E17" s="557"/>
      <c r="F17" s="43"/>
      <c r="G17" s="43">
        <f>잔액명세서!C28</f>
        <v>61500</v>
      </c>
      <c r="H17" s="56" t="s">
        <v>6385</v>
      </c>
      <c r="I17" s="43"/>
      <c r="J17" s="70"/>
      <c r="K17" s="45"/>
      <c r="L17" s="460">
        <f>L15/L16</f>
        <v>0.71541624068607768</v>
      </c>
      <c r="M17" s="460">
        <f>M15/M16</f>
        <v>0.85460392546254893</v>
      </c>
    </row>
    <row r="18" spans="2:13">
      <c r="B18" s="34"/>
      <c r="C18" s="34"/>
      <c r="D18" s="34"/>
      <c r="E18" s="557"/>
      <c r="F18" s="43"/>
      <c r="G18" s="43">
        <f>잔액명세서!C29</f>
        <v>10560560</v>
      </c>
      <c r="H18" s="56" t="s">
        <v>6385</v>
      </c>
      <c r="I18" s="43"/>
      <c r="J18" s="70" t="s">
        <v>6563</v>
      </c>
      <c r="K18" s="45">
        <f>G367</f>
        <v>-10560560</v>
      </c>
    </row>
    <row r="19" spans="2:13">
      <c r="B19" s="34"/>
      <c r="C19" s="34"/>
      <c r="D19" s="34"/>
      <c r="E19" s="557"/>
      <c r="F19" s="43"/>
      <c r="G19" s="43">
        <f>잔액명세서!C30</f>
        <v>1678121</v>
      </c>
      <c r="H19" s="56" t="s">
        <v>6385</v>
      </c>
      <c r="I19" s="43"/>
      <c r="J19" s="70"/>
      <c r="K19" s="45"/>
    </row>
    <row r="20" spans="2:13">
      <c r="B20" s="34"/>
      <c r="C20" s="34"/>
      <c r="D20" s="34"/>
      <c r="E20" s="557"/>
      <c r="F20" s="43"/>
      <c r="G20" s="43">
        <f>잔액명세서!C31</f>
        <v>605000</v>
      </c>
      <c r="H20" s="56" t="s">
        <v>6385</v>
      </c>
      <c r="I20" s="43"/>
      <c r="J20" s="70"/>
      <c r="K20" s="45"/>
    </row>
    <row r="21" spans="2:13">
      <c r="B21" s="34"/>
      <c r="C21" s="34"/>
      <c r="D21" s="34"/>
      <c r="E21" s="557"/>
      <c r="F21" s="43"/>
      <c r="G21" s="43">
        <f>잔액명세서!C32</f>
        <v>-18290</v>
      </c>
      <c r="H21" s="56" t="s">
        <v>6385</v>
      </c>
      <c r="I21" s="43"/>
      <c r="J21" s="70"/>
      <c r="K21" s="45"/>
    </row>
    <row r="22" spans="2:13">
      <c r="B22" s="34"/>
      <c r="C22" s="34"/>
      <c r="D22" s="34"/>
      <c r="E22" s="557"/>
      <c r="F22" s="43"/>
      <c r="G22" s="43">
        <f>잔액명세서!C33</f>
        <v>650000</v>
      </c>
      <c r="H22" s="56" t="s">
        <v>6385</v>
      </c>
      <c r="I22" s="43"/>
      <c r="J22" s="70"/>
      <c r="K22" s="45"/>
    </row>
    <row r="23" spans="2:13">
      <c r="B23" s="34"/>
      <c r="C23" s="34"/>
      <c r="D23" s="34"/>
      <c r="E23" s="557"/>
      <c r="F23" s="43"/>
      <c r="G23" s="43">
        <f>잔액명세서!C34</f>
        <v>-32010</v>
      </c>
      <c r="H23" s="56" t="s">
        <v>6385</v>
      </c>
      <c r="I23" s="43"/>
      <c r="J23" s="70"/>
      <c r="K23" s="45"/>
    </row>
    <row r="24" spans="2:13">
      <c r="B24" s="34"/>
      <c r="C24" s="34"/>
      <c r="D24" s="34"/>
      <c r="E24" s="557"/>
      <c r="F24" s="43"/>
      <c r="G24" s="43">
        <f>잔액명세서!C35</f>
        <v>605200</v>
      </c>
      <c r="H24" s="56" t="s">
        <v>6385</v>
      </c>
      <c r="I24" s="43"/>
      <c r="J24" s="70"/>
      <c r="K24" s="45"/>
    </row>
    <row r="25" spans="2:13">
      <c r="B25" s="34"/>
      <c r="C25" s="34"/>
      <c r="D25" s="34"/>
      <c r="E25" s="557"/>
      <c r="F25" s="43"/>
      <c r="G25" s="43">
        <f>잔액명세서!C36</f>
        <v>734552</v>
      </c>
      <c r="H25" s="56" t="s">
        <v>6385</v>
      </c>
      <c r="I25" s="43"/>
      <c r="J25" s="70"/>
      <c r="K25" s="45"/>
    </row>
    <row r="26" spans="2:13">
      <c r="B26" s="34"/>
      <c r="C26" s="34"/>
      <c r="D26" s="34"/>
      <c r="E26" s="557"/>
      <c r="F26" s="43"/>
      <c r="G26" s="43">
        <f>잔액명세서!C37</f>
        <v>1418000</v>
      </c>
      <c r="H26" s="56" t="s">
        <v>6385</v>
      </c>
      <c r="I26" s="43"/>
      <c r="J26" s="70"/>
      <c r="K26" s="45" t="b">
        <f>G26=H2752</f>
        <v>1</v>
      </c>
    </row>
    <row r="27" spans="2:13">
      <c r="B27" s="34"/>
      <c r="C27" s="34"/>
      <c r="D27" s="34"/>
      <c r="E27" s="557"/>
      <c r="F27" s="43"/>
      <c r="G27" s="43">
        <f>잔액명세서!C38</f>
        <v>5396284</v>
      </c>
      <c r="H27" s="56" t="s">
        <v>6385</v>
      </c>
      <c r="I27" s="43"/>
      <c r="J27" s="70" t="b">
        <f>G27=I347</f>
        <v>1</v>
      </c>
      <c r="K27" s="45"/>
    </row>
    <row r="28" spans="2:13">
      <c r="B28" s="34"/>
      <c r="C28" s="34"/>
      <c r="D28" s="34"/>
      <c r="E28" s="557"/>
      <c r="F28" s="43"/>
      <c r="G28" s="43">
        <f>잔액명세서!C39</f>
        <v>562125</v>
      </c>
      <c r="H28" s="56" t="s">
        <v>6385</v>
      </c>
      <c r="I28" s="43"/>
      <c r="J28" s="70"/>
      <c r="K28" s="45"/>
    </row>
    <row r="29" spans="2:13">
      <c r="B29" s="34"/>
      <c r="C29" s="34"/>
      <c r="D29" s="34"/>
      <c r="E29" s="557"/>
      <c r="F29" s="43"/>
      <c r="G29" s="43">
        <f>잔액명세서!C40</f>
        <v>1064000</v>
      </c>
      <c r="H29" s="56" t="s">
        <v>6385</v>
      </c>
      <c r="I29" s="43"/>
      <c r="J29" s="70"/>
      <c r="K29" s="45" t="b">
        <f>G29=H2072</f>
        <v>1</v>
      </c>
    </row>
    <row r="30" spans="2:13">
      <c r="B30" s="34"/>
      <c r="C30" s="34"/>
      <c r="D30" s="34"/>
      <c r="E30" s="557"/>
      <c r="F30" s="43"/>
      <c r="G30" s="43">
        <f>잔액명세서!C41</f>
        <v>180000</v>
      </c>
      <c r="H30" s="56" t="s">
        <v>6385</v>
      </c>
      <c r="I30" s="43"/>
      <c r="J30" s="70"/>
      <c r="K30" s="45"/>
    </row>
    <row r="31" spans="2:13">
      <c r="B31" s="34"/>
      <c r="C31" s="34"/>
      <c r="D31" s="34"/>
      <c r="E31" s="557"/>
      <c r="F31" s="43"/>
      <c r="G31" s="43">
        <f>잔액명세서!C42</f>
        <v>317126</v>
      </c>
      <c r="H31" s="56" t="s">
        <v>6385</v>
      </c>
      <c r="I31" s="43"/>
      <c r="J31" s="70"/>
      <c r="K31" s="45"/>
    </row>
    <row r="32" spans="2:13">
      <c r="B32" s="34"/>
      <c r="C32" s="34"/>
      <c r="D32" s="34"/>
      <c r="E32" s="557"/>
      <c r="F32" s="43"/>
      <c r="G32" s="43">
        <f>잔액명세서!C43</f>
        <v>432640</v>
      </c>
      <c r="H32" s="56" t="s">
        <v>6385</v>
      </c>
      <c r="I32" s="43"/>
      <c r="J32" s="70"/>
      <c r="K32" s="45"/>
    </row>
    <row r="33" spans="2:11">
      <c r="B33" s="34"/>
      <c r="C33" s="34"/>
      <c r="D33" s="34"/>
      <c r="E33" s="557"/>
      <c r="F33" s="43"/>
      <c r="G33" s="43">
        <f>잔액명세서!C44</f>
        <v>899000</v>
      </c>
      <c r="H33" s="56" t="s">
        <v>6385</v>
      </c>
      <c r="I33" s="43"/>
      <c r="J33" s="70"/>
      <c r="K33" s="45"/>
    </row>
    <row r="34" spans="2:11">
      <c r="B34" s="34"/>
      <c r="C34" s="34"/>
      <c r="D34" s="34"/>
      <c r="E34" s="557"/>
      <c r="F34" s="43"/>
      <c r="G34" s="43">
        <f>잔액명세서!C45</f>
        <v>1262000</v>
      </c>
      <c r="H34" s="56" t="s">
        <v>6385</v>
      </c>
      <c r="I34" s="43"/>
      <c r="J34" s="70"/>
      <c r="K34" s="45" t="b">
        <f>G34=H1759</f>
        <v>1</v>
      </c>
    </row>
    <row r="35" spans="2:11">
      <c r="B35" s="34"/>
      <c r="C35" s="34"/>
      <c r="D35" s="34"/>
      <c r="E35" s="557"/>
      <c r="F35" s="43"/>
      <c r="G35" s="43">
        <f>잔액명세서!C46</f>
        <v>1847000</v>
      </c>
      <c r="H35" s="56" t="s">
        <v>6385</v>
      </c>
      <c r="I35" s="43"/>
      <c r="J35" s="70"/>
      <c r="K35" s="45" t="b">
        <f>G35=H1884</f>
        <v>1</v>
      </c>
    </row>
    <row r="36" spans="2:11">
      <c r="B36" s="34"/>
      <c r="C36" s="34"/>
      <c r="D36" s="34"/>
      <c r="E36" s="557"/>
      <c r="F36" s="43"/>
      <c r="G36" s="43">
        <f>잔액명세서!C47</f>
        <v>375000</v>
      </c>
      <c r="H36" s="56" t="s">
        <v>6385</v>
      </c>
      <c r="I36" s="43"/>
      <c r="J36" s="70"/>
      <c r="K36" s="45"/>
    </row>
    <row r="37" spans="2:11">
      <c r="B37" s="34"/>
      <c r="C37" s="34"/>
      <c r="D37" s="34"/>
      <c r="E37" s="557"/>
      <c r="F37" s="43"/>
      <c r="G37" s="43">
        <f>잔액명세서!C48</f>
        <v>70000</v>
      </c>
      <c r="H37" s="56" t="s">
        <v>6385</v>
      </c>
      <c r="I37" s="43"/>
      <c r="J37" s="70"/>
      <c r="K37" s="45"/>
    </row>
    <row r="38" spans="2:11">
      <c r="B38" s="34"/>
      <c r="C38" s="34"/>
      <c r="D38" s="34"/>
      <c r="E38" s="557"/>
      <c r="F38" s="43"/>
      <c r="G38" s="43">
        <f>잔액명세서!C49</f>
        <v>70000</v>
      </c>
      <c r="H38" s="56" t="s">
        <v>6385</v>
      </c>
      <c r="I38" s="43"/>
      <c r="J38" s="70"/>
      <c r="K38" s="45"/>
    </row>
    <row r="39" spans="2:11">
      <c r="B39" s="34"/>
      <c r="C39" s="34"/>
      <c r="D39" s="34"/>
      <c r="E39" s="557"/>
      <c r="F39" s="43"/>
      <c r="G39" s="43">
        <f>잔액명세서!C50</f>
        <v>1510000</v>
      </c>
      <c r="H39" s="56" t="s">
        <v>6385</v>
      </c>
      <c r="I39" s="43"/>
      <c r="J39" s="70"/>
      <c r="K39" s="45" t="b">
        <f>G39=SUM(H3117, H3121)</f>
        <v>1</v>
      </c>
    </row>
    <row r="40" spans="2:11">
      <c r="B40" s="34"/>
      <c r="C40" s="34"/>
      <c r="D40" s="34"/>
      <c r="E40" s="557"/>
      <c r="F40" s="43"/>
      <c r="G40" s="43">
        <f>잔액명세서!C51</f>
        <v>738714</v>
      </c>
      <c r="H40" s="56" t="s">
        <v>6385</v>
      </c>
      <c r="I40" s="43"/>
      <c r="J40" s="70"/>
      <c r="K40" s="45"/>
    </row>
    <row r="41" spans="2:11">
      <c r="B41" s="34"/>
      <c r="C41" s="34"/>
      <c r="D41" s="34"/>
      <c r="E41" s="557"/>
      <c r="F41" s="43"/>
      <c r="G41" s="43">
        <f>잔액명세서!C52</f>
        <v>900900</v>
      </c>
      <c r="H41" s="56" t="s">
        <v>6385</v>
      </c>
      <c r="I41" s="43"/>
      <c r="J41" s="70"/>
      <c r="K41" s="45"/>
    </row>
    <row r="42" spans="2:11">
      <c r="B42" s="34"/>
      <c r="C42" s="34"/>
      <c r="D42" s="34"/>
      <c r="E42" s="557"/>
      <c r="F42" s="43"/>
      <c r="G42" s="43">
        <f>잔액명세서!C53</f>
        <v>681803</v>
      </c>
      <c r="H42" s="56" t="s">
        <v>6385</v>
      </c>
      <c r="I42" s="43"/>
      <c r="J42" s="70"/>
      <c r="K42" s="45"/>
    </row>
    <row r="43" spans="2:11">
      <c r="B43" s="34"/>
      <c r="C43" s="34"/>
      <c r="D43" s="34"/>
      <c r="E43" s="557"/>
      <c r="F43" s="43"/>
      <c r="G43" s="43">
        <f>잔액명세서!C54</f>
        <v>24923653</v>
      </c>
      <c r="H43" s="56" t="s">
        <v>6385</v>
      </c>
      <c r="I43" s="43"/>
      <c r="J43" s="70" t="b">
        <f>G43=H100</f>
        <v>1</v>
      </c>
      <c r="K43" s="45" t="b">
        <f>G43=I226</f>
        <v>1</v>
      </c>
    </row>
    <row r="44" spans="2:11">
      <c r="B44" s="34"/>
      <c r="C44" s="34"/>
      <c r="D44" s="34"/>
      <c r="E44" s="557"/>
      <c r="F44" s="43"/>
      <c r="G44" s="43">
        <f>잔액명세서!C55</f>
        <v>1002000</v>
      </c>
      <c r="H44" s="56" t="s">
        <v>6385</v>
      </c>
      <c r="I44" s="43"/>
      <c r="J44" s="70"/>
      <c r="K44" s="45" t="b">
        <f>G44=H2153</f>
        <v>1</v>
      </c>
    </row>
    <row r="45" spans="2:11">
      <c r="B45" s="34"/>
      <c r="C45" s="34"/>
      <c r="D45" s="34"/>
      <c r="E45" s="557"/>
      <c r="F45" s="43"/>
      <c r="G45" s="43">
        <f>잔액명세서!C56</f>
        <v>283326</v>
      </c>
      <c r="H45" s="56" t="s">
        <v>6385</v>
      </c>
      <c r="I45" s="43"/>
      <c r="J45" s="70"/>
      <c r="K45" s="45"/>
    </row>
    <row r="46" spans="2:11">
      <c r="B46" s="34"/>
      <c r="C46" s="34"/>
      <c r="D46" s="34"/>
      <c r="E46" s="557"/>
      <c r="F46" s="43"/>
      <c r="G46" s="43">
        <f>잔액명세서!C57</f>
        <v>553290</v>
      </c>
      <c r="H46" s="56" t="s">
        <v>6385</v>
      </c>
      <c r="I46" s="43"/>
      <c r="J46" s="70"/>
      <c r="K46" s="45"/>
    </row>
    <row r="47" spans="2:11">
      <c r="B47" s="34"/>
      <c r="C47" s="34"/>
      <c r="D47" s="34"/>
      <c r="E47" s="557"/>
      <c r="F47" s="43"/>
      <c r="G47" s="43">
        <f>잔액명세서!C58</f>
        <v>6738813</v>
      </c>
      <c r="H47" s="56" t="s">
        <v>6385</v>
      </c>
      <c r="I47" s="43"/>
      <c r="J47" s="70" t="b">
        <f>G47=I314</f>
        <v>1</v>
      </c>
      <c r="K47" s="45"/>
    </row>
    <row r="48" spans="2:11">
      <c r="B48" s="34"/>
      <c r="C48" s="34"/>
      <c r="D48" s="34"/>
      <c r="E48" s="557"/>
      <c r="F48" s="43"/>
      <c r="G48" s="43">
        <f>잔액명세서!C59</f>
        <v>738390</v>
      </c>
      <c r="H48" s="56" t="s">
        <v>6385</v>
      </c>
      <c r="I48" s="43"/>
      <c r="J48" s="70"/>
      <c r="K48" s="45"/>
    </row>
    <row r="49" spans="1:13">
      <c r="B49" s="34"/>
      <c r="C49" s="34"/>
      <c r="D49" s="34"/>
      <c r="E49" s="557"/>
      <c r="F49" s="43"/>
      <c r="G49" s="43">
        <f>잔액명세서!C60</f>
        <v>1460000</v>
      </c>
      <c r="H49" s="56" t="s">
        <v>6385</v>
      </c>
      <c r="I49" s="43"/>
      <c r="J49" s="70"/>
      <c r="K49" s="45" t="b">
        <f>G49=H1864</f>
        <v>1</v>
      </c>
    </row>
    <row r="50" spans="1:13">
      <c r="B50" s="34"/>
      <c r="C50" s="34"/>
      <c r="D50" s="34"/>
      <c r="E50" s="558"/>
      <c r="F50" s="43"/>
      <c r="G50" s="43">
        <f>잔액명세서!C61</f>
        <v>1050000</v>
      </c>
      <c r="H50" s="56" t="s">
        <v>6385</v>
      </c>
      <c r="I50" s="43"/>
      <c r="J50" s="70"/>
      <c r="K50" s="45" t="b">
        <f>G50=H2133</f>
        <v>1</v>
      </c>
    </row>
    <row r="51" spans="1:13">
      <c r="B51" s="34"/>
      <c r="C51" s="34"/>
      <c r="D51" s="34"/>
      <c r="E51" s="418" t="str">
        <f>잔액명세서!A62</f>
        <v>외상매출금 계</v>
      </c>
      <c r="F51" s="44">
        <f>잔액명세서!B62</f>
        <v>0</v>
      </c>
      <c r="G51" s="44">
        <f>잔액명세서!C62</f>
        <v>76249562</v>
      </c>
      <c r="H51" s="44"/>
      <c r="I51" s="44"/>
      <c r="J51" s="457"/>
      <c r="K51" s="45"/>
    </row>
    <row r="52" spans="1:13">
      <c r="B52" s="34"/>
      <c r="C52" s="34"/>
      <c r="D52" s="34"/>
    </row>
    <row r="53" spans="1:13" s="49" customFormat="1">
      <c r="A53" s="34"/>
      <c r="B53" s="47"/>
      <c r="C53" s="39"/>
      <c r="D53" s="48" t="s">
        <v>99</v>
      </c>
    </row>
    <row r="54" spans="1:13">
      <c r="B54" s="34"/>
      <c r="C54" s="34"/>
      <c r="D54" s="34"/>
    </row>
    <row r="55" spans="1:13">
      <c r="B55" s="34"/>
      <c r="C55" s="34"/>
      <c r="D55" s="34"/>
      <c r="E55" s="74" t="s">
        <v>9328</v>
      </c>
      <c r="F55" s="73"/>
      <c r="G55" s="73"/>
      <c r="H55" s="73"/>
      <c r="I55" s="73"/>
      <c r="J55" s="73"/>
      <c r="K55" s="73"/>
      <c r="L55" s="73"/>
      <c r="M55" s="73"/>
    </row>
    <row r="56" spans="1:13">
      <c r="E56" s="74" t="s">
        <v>9365</v>
      </c>
      <c r="F56" s="73"/>
      <c r="G56" s="73"/>
      <c r="H56" s="73"/>
      <c r="I56" s="73"/>
      <c r="J56" s="73"/>
      <c r="K56" s="73"/>
      <c r="L56" s="73"/>
      <c r="M56" s="73"/>
    </row>
    <row r="57" spans="1:13">
      <c r="E57" s="74" t="s">
        <v>101</v>
      </c>
      <c r="F57" s="73"/>
      <c r="G57" s="73"/>
      <c r="H57" s="73"/>
      <c r="I57" s="73"/>
      <c r="J57" s="73"/>
      <c r="K57" s="73"/>
      <c r="L57" s="73"/>
      <c r="M57" s="73"/>
    </row>
    <row r="58" spans="1:13">
      <c r="E58" s="74" t="s">
        <v>102</v>
      </c>
      <c r="F58" s="73"/>
      <c r="G58" s="73"/>
      <c r="H58" s="73"/>
      <c r="I58" s="73"/>
      <c r="J58" s="73"/>
      <c r="K58" s="73"/>
      <c r="L58" s="73"/>
      <c r="M58" s="73"/>
    </row>
    <row r="59" spans="1:13">
      <c r="E59" s="75" t="s">
        <v>103</v>
      </c>
      <c r="F59" s="75" t="s">
        <v>104</v>
      </c>
      <c r="G59" s="75" t="s">
        <v>105</v>
      </c>
      <c r="H59" s="75" t="s">
        <v>106</v>
      </c>
      <c r="I59" s="75" t="s">
        <v>107</v>
      </c>
      <c r="J59" s="75" t="s">
        <v>108</v>
      </c>
      <c r="K59" s="75" t="s">
        <v>54</v>
      </c>
      <c r="L59" s="75" t="s">
        <v>109</v>
      </c>
      <c r="M59" s="75" t="s">
        <v>110</v>
      </c>
    </row>
    <row r="60" spans="1:13">
      <c r="E60" s="74" t="s">
        <v>2978</v>
      </c>
      <c r="F60" s="74"/>
      <c r="G60" s="74"/>
      <c r="H60" s="76">
        <v>19000000</v>
      </c>
      <c r="I60" s="76"/>
      <c r="J60" s="76">
        <v>38587599</v>
      </c>
      <c r="K60" s="74" t="s">
        <v>162</v>
      </c>
      <c r="L60" s="74" t="s">
        <v>114</v>
      </c>
      <c r="M60" s="74" t="s">
        <v>115</v>
      </c>
    </row>
    <row r="61" spans="1:13">
      <c r="E61" s="74" t="s">
        <v>2979</v>
      </c>
      <c r="F61" s="74"/>
      <c r="G61" s="74"/>
      <c r="H61" s="76">
        <v>25531652</v>
      </c>
      <c r="I61" s="76"/>
      <c r="J61" s="76">
        <v>27754265</v>
      </c>
      <c r="K61" s="74" t="s">
        <v>154</v>
      </c>
      <c r="L61" s="74" t="s">
        <v>2980</v>
      </c>
      <c r="M61" s="74" t="s">
        <v>115</v>
      </c>
    </row>
    <row r="62" spans="1:13">
      <c r="E62" s="74" t="s">
        <v>2981</v>
      </c>
      <c r="F62" s="74"/>
      <c r="G62" s="74"/>
      <c r="H62" s="76">
        <v>761599</v>
      </c>
      <c r="I62" s="76"/>
      <c r="J62" s="76">
        <v>2532025</v>
      </c>
      <c r="K62" s="74" t="s">
        <v>154</v>
      </c>
      <c r="L62" s="74" t="s">
        <v>2982</v>
      </c>
      <c r="M62" s="74" t="s">
        <v>115</v>
      </c>
    </row>
    <row r="63" spans="1:13">
      <c r="E63" s="74" t="s">
        <v>2983</v>
      </c>
      <c r="F63" s="74"/>
      <c r="G63" s="74"/>
      <c r="H63" s="76">
        <v>4922</v>
      </c>
      <c r="I63" s="76"/>
      <c r="J63" s="76">
        <v>1770426</v>
      </c>
      <c r="K63" s="74" t="s">
        <v>154</v>
      </c>
      <c r="L63" s="74" t="s">
        <v>2984</v>
      </c>
      <c r="M63" s="74" t="s">
        <v>115</v>
      </c>
    </row>
    <row r="64" spans="1:13">
      <c r="E64" s="74" t="s">
        <v>2985</v>
      </c>
      <c r="F64" s="74"/>
      <c r="G64" s="74"/>
      <c r="H64" s="76">
        <v>244563</v>
      </c>
      <c r="I64" s="76"/>
      <c r="J64" s="76">
        <v>1765504</v>
      </c>
      <c r="K64" s="74" t="s">
        <v>154</v>
      </c>
      <c r="L64" s="74" t="s">
        <v>2986</v>
      </c>
      <c r="M64" s="74" t="s">
        <v>115</v>
      </c>
    </row>
    <row r="65" spans="5:13">
      <c r="E65" s="74" t="s">
        <v>2987</v>
      </c>
      <c r="F65" s="74"/>
      <c r="G65" s="74"/>
      <c r="H65" s="76">
        <v>65000000</v>
      </c>
      <c r="I65" s="76"/>
      <c r="J65" s="76">
        <v>70511551</v>
      </c>
      <c r="K65" s="74" t="s">
        <v>162</v>
      </c>
      <c r="L65" s="74" t="s">
        <v>114</v>
      </c>
      <c r="M65" s="74" t="s">
        <v>115</v>
      </c>
    </row>
    <row r="66" spans="5:13">
      <c r="E66" s="74" t="s">
        <v>2988</v>
      </c>
      <c r="F66" s="74"/>
      <c r="G66" s="74"/>
      <c r="H66" s="76">
        <v>444005</v>
      </c>
      <c r="I66" s="76"/>
      <c r="J66" s="76">
        <v>5511551</v>
      </c>
      <c r="K66" s="74" t="s">
        <v>154</v>
      </c>
      <c r="L66" s="74" t="s">
        <v>2989</v>
      </c>
      <c r="M66" s="74" t="s">
        <v>115</v>
      </c>
    </row>
    <row r="67" spans="5:13">
      <c r="E67" s="74" t="s">
        <v>2990</v>
      </c>
      <c r="F67" s="74"/>
      <c r="G67" s="74"/>
      <c r="H67" s="76">
        <v>974710</v>
      </c>
      <c r="I67" s="76"/>
      <c r="J67" s="76">
        <v>7615676</v>
      </c>
      <c r="K67" s="74" t="s">
        <v>162</v>
      </c>
      <c r="L67" s="74" t="s">
        <v>2991</v>
      </c>
      <c r="M67" s="74" t="s">
        <v>115</v>
      </c>
    </row>
    <row r="68" spans="5:13">
      <c r="E68" s="74" t="s">
        <v>2992</v>
      </c>
      <c r="F68" s="74"/>
      <c r="G68" s="74"/>
      <c r="H68" s="76">
        <v>203102</v>
      </c>
      <c r="I68" s="76"/>
      <c r="J68" s="76">
        <v>6640966</v>
      </c>
      <c r="K68" s="74" t="s">
        <v>154</v>
      </c>
      <c r="L68" s="74" t="s">
        <v>2986</v>
      </c>
      <c r="M68" s="74" t="s">
        <v>115</v>
      </c>
    </row>
    <row r="69" spans="5:13">
      <c r="E69" s="74" t="s">
        <v>2993</v>
      </c>
      <c r="F69" s="74"/>
      <c r="G69" s="74"/>
      <c r="H69" s="76">
        <v>983570</v>
      </c>
      <c r="I69" s="76"/>
      <c r="J69" s="76">
        <v>7189664</v>
      </c>
      <c r="K69" s="74" t="s">
        <v>162</v>
      </c>
      <c r="L69" s="74" t="s">
        <v>2991</v>
      </c>
      <c r="M69" s="74" t="s">
        <v>115</v>
      </c>
    </row>
    <row r="70" spans="5:13">
      <c r="E70" s="74" t="s">
        <v>2994</v>
      </c>
      <c r="F70" s="74"/>
      <c r="G70" s="74"/>
      <c r="H70" s="76">
        <v>380449</v>
      </c>
      <c r="I70" s="76"/>
      <c r="J70" s="76">
        <v>6206094</v>
      </c>
      <c r="K70" s="74" t="s">
        <v>154</v>
      </c>
      <c r="L70" s="74" t="s">
        <v>2989</v>
      </c>
      <c r="M70" s="74" t="s">
        <v>115</v>
      </c>
    </row>
    <row r="71" spans="5:13">
      <c r="E71" s="74" t="s">
        <v>2995</v>
      </c>
      <c r="F71" s="74"/>
      <c r="G71" s="74"/>
      <c r="H71" s="76">
        <v>16000000</v>
      </c>
      <c r="I71" s="76"/>
      <c r="J71" s="76">
        <v>23869875</v>
      </c>
      <c r="K71" s="74" t="s">
        <v>162</v>
      </c>
      <c r="L71" s="74" t="s">
        <v>114</v>
      </c>
      <c r="M71" s="74" t="s">
        <v>115</v>
      </c>
    </row>
    <row r="72" spans="5:13">
      <c r="E72" s="74" t="s">
        <v>2996</v>
      </c>
      <c r="F72" s="74"/>
      <c r="G72" s="74"/>
      <c r="H72" s="76">
        <v>5435172</v>
      </c>
      <c r="I72" s="76"/>
      <c r="J72" s="76">
        <v>9355655</v>
      </c>
      <c r="K72" s="74" t="s">
        <v>2997</v>
      </c>
      <c r="L72" s="74" t="s">
        <v>2998</v>
      </c>
      <c r="M72" s="74" t="s">
        <v>115</v>
      </c>
    </row>
    <row r="73" spans="5:13">
      <c r="E73" s="74" t="s">
        <v>2999</v>
      </c>
      <c r="F73" s="74"/>
      <c r="G73" s="74"/>
      <c r="H73" s="76">
        <v>1297945</v>
      </c>
      <c r="I73" s="76"/>
      <c r="J73" s="76">
        <v>6961664</v>
      </c>
      <c r="K73" s="74" t="s">
        <v>154</v>
      </c>
      <c r="L73" s="74" t="s">
        <v>2989</v>
      </c>
      <c r="M73" s="74" t="s">
        <v>115</v>
      </c>
    </row>
    <row r="74" spans="5:13">
      <c r="E74" s="74" t="s">
        <v>3000</v>
      </c>
      <c r="F74" s="74"/>
      <c r="G74" s="74"/>
      <c r="H74" s="76">
        <v>150159</v>
      </c>
      <c r="I74" s="76"/>
      <c r="J74" s="76">
        <v>5844678</v>
      </c>
      <c r="K74" s="74" t="s">
        <v>154</v>
      </c>
      <c r="L74" s="74" t="s">
        <v>2989</v>
      </c>
      <c r="M74" s="74" t="s">
        <v>115</v>
      </c>
    </row>
    <row r="75" spans="5:13">
      <c r="E75" s="74" t="s">
        <v>3001</v>
      </c>
      <c r="F75" s="74"/>
      <c r="G75" s="74"/>
      <c r="H75" s="76">
        <v>355238</v>
      </c>
      <c r="I75" s="76"/>
      <c r="J75" s="76">
        <v>5901059</v>
      </c>
      <c r="K75" s="74" t="s">
        <v>154</v>
      </c>
      <c r="L75" s="74" t="s">
        <v>2986</v>
      </c>
      <c r="M75" s="74" t="s">
        <v>115</v>
      </c>
    </row>
    <row r="76" spans="5:13">
      <c r="E76" s="74" t="s">
        <v>3002</v>
      </c>
      <c r="F76" s="74"/>
      <c r="G76" s="74"/>
      <c r="H76" s="76">
        <v>25000000</v>
      </c>
      <c r="I76" s="76"/>
      <c r="J76" s="76">
        <v>35482715</v>
      </c>
      <c r="K76" s="74" t="s">
        <v>162</v>
      </c>
      <c r="L76" s="74" t="s">
        <v>114</v>
      </c>
      <c r="M76" s="74" t="s">
        <v>115</v>
      </c>
    </row>
    <row r="77" spans="5:13">
      <c r="E77" s="74" t="s">
        <v>3003</v>
      </c>
      <c r="F77" s="74"/>
      <c r="G77" s="74"/>
      <c r="H77" s="76">
        <v>723086</v>
      </c>
      <c r="I77" s="76"/>
      <c r="J77" s="76">
        <v>10482715</v>
      </c>
      <c r="K77" s="74" t="s">
        <v>154</v>
      </c>
      <c r="L77" s="74" t="s">
        <v>2989</v>
      </c>
      <c r="M77" s="74" t="s">
        <v>115</v>
      </c>
    </row>
    <row r="78" spans="5:13">
      <c r="E78" s="74" t="s">
        <v>3004</v>
      </c>
      <c r="F78" s="74"/>
      <c r="G78" s="74"/>
      <c r="H78" s="76">
        <v>590400</v>
      </c>
      <c r="I78" s="76"/>
      <c r="J78" s="76">
        <v>9759629</v>
      </c>
      <c r="K78" s="74" t="s">
        <v>154</v>
      </c>
      <c r="L78" s="74" t="s">
        <v>3005</v>
      </c>
      <c r="M78" s="74" t="s">
        <v>115</v>
      </c>
    </row>
    <row r="79" spans="5:13">
      <c r="E79" s="74" t="s">
        <v>3006</v>
      </c>
      <c r="F79" s="74"/>
      <c r="G79" s="74"/>
      <c r="H79" s="76">
        <v>590400</v>
      </c>
      <c r="I79" s="76"/>
      <c r="J79" s="76">
        <v>10075001</v>
      </c>
      <c r="K79" s="74" t="s">
        <v>154</v>
      </c>
      <c r="L79" s="74" t="s">
        <v>3007</v>
      </c>
      <c r="M79" s="74" t="s">
        <v>115</v>
      </c>
    </row>
    <row r="80" spans="5:13">
      <c r="E80" s="74" t="s">
        <v>3008</v>
      </c>
      <c r="F80" s="74"/>
      <c r="G80" s="74"/>
      <c r="H80" s="76">
        <v>315372</v>
      </c>
      <c r="I80" s="76"/>
      <c r="J80" s="76">
        <v>9484601</v>
      </c>
      <c r="K80" s="74" t="s">
        <v>154</v>
      </c>
      <c r="L80" s="74" t="s">
        <v>3005</v>
      </c>
      <c r="M80" s="74" t="s">
        <v>115</v>
      </c>
    </row>
    <row r="81" spans="5:13">
      <c r="E81" s="74" t="s">
        <v>3009</v>
      </c>
      <c r="F81" s="74"/>
      <c r="G81" s="74"/>
      <c r="H81" s="76">
        <v>5037308</v>
      </c>
      <c r="I81" s="76"/>
      <c r="J81" s="76">
        <v>9169229</v>
      </c>
      <c r="K81" s="74" t="s">
        <v>2997</v>
      </c>
      <c r="L81" s="74" t="s">
        <v>2998</v>
      </c>
      <c r="M81" s="74" t="s">
        <v>115</v>
      </c>
    </row>
    <row r="82" spans="5:13">
      <c r="E82" s="74" t="s">
        <v>172</v>
      </c>
      <c r="F82" s="74"/>
      <c r="G82" s="74"/>
      <c r="H82" s="76">
        <v>5000000</v>
      </c>
      <c r="I82" s="76"/>
      <c r="J82" s="76">
        <v>6131921</v>
      </c>
      <c r="K82" s="74" t="s">
        <v>162</v>
      </c>
      <c r="L82" s="74" t="s">
        <v>114</v>
      </c>
      <c r="M82" s="74" t="s">
        <v>115</v>
      </c>
    </row>
    <row r="83" spans="5:13">
      <c r="E83" s="74" t="s">
        <v>3010</v>
      </c>
      <c r="F83" s="74"/>
      <c r="G83" s="74"/>
      <c r="H83" s="76">
        <v>590400</v>
      </c>
      <c r="I83" s="76"/>
      <c r="J83" s="76">
        <v>3211977</v>
      </c>
      <c r="K83" s="74" t="s">
        <v>154</v>
      </c>
      <c r="L83" s="74" t="s">
        <v>2989</v>
      </c>
      <c r="M83" s="74" t="s">
        <v>115</v>
      </c>
    </row>
    <row r="84" spans="5:13">
      <c r="E84" s="74" t="s">
        <v>3011</v>
      </c>
      <c r="F84" s="74"/>
      <c r="G84" s="74"/>
      <c r="H84" s="76">
        <v>240156</v>
      </c>
      <c r="I84" s="76"/>
      <c r="J84" s="76">
        <v>2621577</v>
      </c>
      <c r="K84" s="74" t="s">
        <v>154</v>
      </c>
      <c r="L84" s="74" t="s">
        <v>2986</v>
      </c>
      <c r="M84" s="74" t="s">
        <v>115</v>
      </c>
    </row>
    <row r="85" spans="5:13">
      <c r="E85" s="74" t="s">
        <v>3012</v>
      </c>
      <c r="F85" s="74"/>
      <c r="G85" s="74"/>
      <c r="H85" s="76">
        <v>859240</v>
      </c>
      <c r="I85" s="76"/>
      <c r="J85" s="76">
        <v>8408618</v>
      </c>
      <c r="K85" s="74" t="s">
        <v>162</v>
      </c>
      <c r="L85" s="74" t="s">
        <v>2991</v>
      </c>
      <c r="M85" s="74" t="s">
        <v>115</v>
      </c>
    </row>
    <row r="86" spans="5:13">
      <c r="E86" s="74" t="s">
        <v>3013</v>
      </c>
      <c r="F86" s="74"/>
      <c r="G86" s="74"/>
      <c r="H86" s="76">
        <v>622105</v>
      </c>
      <c r="I86" s="76"/>
      <c r="J86" s="76">
        <v>7989378</v>
      </c>
      <c r="K86" s="74" t="s">
        <v>3014</v>
      </c>
      <c r="L86" s="74" t="s">
        <v>3015</v>
      </c>
      <c r="M86" s="74" t="s">
        <v>115</v>
      </c>
    </row>
    <row r="87" spans="5:13">
      <c r="E87" s="74" t="s">
        <v>3016</v>
      </c>
      <c r="F87" s="74"/>
      <c r="G87" s="74"/>
      <c r="H87" s="76">
        <v>135724</v>
      </c>
      <c r="I87" s="76"/>
      <c r="J87" s="76">
        <v>7367273</v>
      </c>
      <c r="K87" s="74" t="s">
        <v>2997</v>
      </c>
      <c r="L87" s="74" t="s">
        <v>2998</v>
      </c>
      <c r="M87" s="74" t="s">
        <v>115</v>
      </c>
    </row>
    <row r="88" spans="5:13">
      <c r="E88" s="74" t="s">
        <v>3017</v>
      </c>
      <c r="F88" s="74"/>
      <c r="G88" s="74"/>
      <c r="H88" s="76">
        <v>1610246</v>
      </c>
      <c r="I88" s="76"/>
      <c r="J88" s="76">
        <v>33066759</v>
      </c>
      <c r="K88" s="74" t="s">
        <v>154</v>
      </c>
      <c r="L88" s="74" t="s">
        <v>3018</v>
      </c>
      <c r="M88" s="74" t="s">
        <v>115</v>
      </c>
    </row>
    <row r="89" spans="5:13">
      <c r="E89" s="74" t="s">
        <v>3019</v>
      </c>
      <c r="F89" s="74"/>
      <c r="G89" s="74"/>
      <c r="H89" s="76">
        <v>1269754</v>
      </c>
      <c r="I89" s="76"/>
      <c r="J89" s="76">
        <v>31456513</v>
      </c>
      <c r="K89" s="74" t="s">
        <v>154</v>
      </c>
      <c r="L89" s="74" t="s">
        <v>3018</v>
      </c>
      <c r="M89" s="74" t="s">
        <v>115</v>
      </c>
    </row>
    <row r="90" spans="5:13">
      <c r="E90" s="74" t="s">
        <v>3020</v>
      </c>
      <c r="F90" s="74"/>
      <c r="G90" s="74"/>
      <c r="H90" s="76">
        <v>1610000</v>
      </c>
      <c r="I90" s="76"/>
      <c r="J90" s="76">
        <v>30186759</v>
      </c>
      <c r="K90" s="74" t="s">
        <v>154</v>
      </c>
      <c r="L90" s="74" t="s">
        <v>3018</v>
      </c>
      <c r="M90" s="74" t="s">
        <v>115</v>
      </c>
    </row>
    <row r="91" spans="5:13">
      <c r="E91" s="74" t="s">
        <v>3021</v>
      </c>
      <c r="F91" s="74"/>
      <c r="G91" s="74"/>
      <c r="H91" s="76">
        <v>20000000</v>
      </c>
      <c r="I91" s="76"/>
      <c r="J91" s="76">
        <v>53609959</v>
      </c>
      <c r="K91" s="74" t="s">
        <v>154</v>
      </c>
      <c r="L91" s="74" t="s">
        <v>3022</v>
      </c>
      <c r="M91" s="74" t="s">
        <v>115</v>
      </c>
    </row>
    <row r="92" spans="5:13">
      <c r="E92" s="74" t="s">
        <v>184</v>
      </c>
      <c r="F92" s="74"/>
      <c r="G92" s="74"/>
      <c r="H92" s="76">
        <v>10000000</v>
      </c>
      <c r="I92" s="76"/>
      <c r="J92" s="76">
        <v>33609959</v>
      </c>
      <c r="K92" s="74" t="s">
        <v>162</v>
      </c>
      <c r="L92" s="74" t="s">
        <v>114</v>
      </c>
      <c r="M92" s="74" t="s">
        <v>115</v>
      </c>
    </row>
    <row r="93" spans="5:13">
      <c r="E93" s="74" t="s">
        <v>3023</v>
      </c>
      <c r="F93" s="74"/>
      <c r="G93" s="74"/>
      <c r="H93" s="76">
        <v>8611965</v>
      </c>
      <c r="I93" s="76"/>
      <c r="J93" s="76">
        <v>27783909</v>
      </c>
      <c r="K93" s="74" t="s">
        <v>154</v>
      </c>
      <c r="L93" s="74" t="s">
        <v>3024</v>
      </c>
      <c r="M93" s="74" t="s">
        <v>115</v>
      </c>
    </row>
    <row r="94" spans="5:13">
      <c r="E94" s="74" t="s">
        <v>3025</v>
      </c>
      <c r="F94" s="74"/>
      <c r="G94" s="74"/>
      <c r="H94" s="76">
        <v>150000000</v>
      </c>
      <c r="I94" s="76"/>
      <c r="J94" s="76">
        <v>160304564</v>
      </c>
      <c r="K94" s="74" t="s">
        <v>162</v>
      </c>
      <c r="L94" s="74" t="s">
        <v>114</v>
      </c>
      <c r="M94" s="74" t="s">
        <v>115</v>
      </c>
    </row>
    <row r="95" spans="5:13">
      <c r="E95" s="74" t="s">
        <v>3026</v>
      </c>
      <c r="F95" s="74"/>
      <c r="G95" s="74"/>
      <c r="H95" s="76">
        <v>1200000</v>
      </c>
      <c r="I95" s="76"/>
      <c r="J95" s="76">
        <v>10304564</v>
      </c>
      <c r="K95" s="74" t="s">
        <v>162</v>
      </c>
      <c r="L95" s="74" t="s">
        <v>163</v>
      </c>
      <c r="M95" s="74" t="s">
        <v>115</v>
      </c>
    </row>
    <row r="96" spans="5:13">
      <c r="E96" s="74" t="s">
        <v>3027</v>
      </c>
      <c r="F96" s="74"/>
      <c r="G96" s="74"/>
      <c r="H96" s="76">
        <v>6168211</v>
      </c>
      <c r="I96" s="76"/>
      <c r="J96" s="76">
        <v>9104564</v>
      </c>
      <c r="K96" s="74" t="s">
        <v>2997</v>
      </c>
      <c r="L96" s="74" t="s">
        <v>2998</v>
      </c>
      <c r="M96" s="74" t="s">
        <v>115</v>
      </c>
    </row>
    <row r="97" spans="5:13">
      <c r="E97" s="74" t="s">
        <v>3028</v>
      </c>
      <c r="F97" s="74"/>
      <c r="G97" s="74"/>
      <c r="H97" s="76">
        <v>1163892</v>
      </c>
      <c r="I97" s="76"/>
      <c r="J97" s="76">
        <v>2936353</v>
      </c>
      <c r="K97" s="74" t="s">
        <v>154</v>
      </c>
      <c r="L97" s="74" t="s">
        <v>2986</v>
      </c>
      <c r="M97" s="74" t="s">
        <v>115</v>
      </c>
    </row>
    <row r="98" spans="5:13">
      <c r="E98" s="74" t="s">
        <v>3029</v>
      </c>
      <c r="F98" s="74"/>
      <c r="G98" s="74"/>
      <c r="H98" s="76">
        <v>1087740</v>
      </c>
      <c r="I98" s="76"/>
      <c r="J98" s="76">
        <v>15469461</v>
      </c>
      <c r="K98" s="74" t="s">
        <v>162</v>
      </c>
      <c r="L98" s="74" t="s">
        <v>2991</v>
      </c>
      <c r="M98" s="74" t="s">
        <v>115</v>
      </c>
    </row>
    <row r="99" spans="5:13">
      <c r="E99" s="74" t="s">
        <v>3030</v>
      </c>
      <c r="F99" s="74"/>
      <c r="G99" s="74"/>
      <c r="H99" s="76">
        <v>490232</v>
      </c>
      <c r="I99" s="76"/>
      <c r="J99" s="76">
        <v>22691552</v>
      </c>
      <c r="K99" s="74" t="s">
        <v>154</v>
      </c>
      <c r="L99" s="74" t="s">
        <v>2989</v>
      </c>
      <c r="M99" s="74" t="s">
        <v>115</v>
      </c>
    </row>
    <row r="100" spans="5:13">
      <c r="E100" s="74" t="s">
        <v>3031</v>
      </c>
      <c r="F100" s="74"/>
      <c r="G100" s="74"/>
      <c r="H100" s="76">
        <v>24923653</v>
      </c>
      <c r="I100" s="76"/>
      <c r="J100" s="76">
        <v>119964905</v>
      </c>
      <c r="K100" s="74" t="s">
        <v>154</v>
      </c>
      <c r="L100" s="74" t="s">
        <v>2980</v>
      </c>
      <c r="M100" s="74" t="s">
        <v>115</v>
      </c>
    </row>
    <row r="101" spans="5:13">
      <c r="E101" s="74" t="s">
        <v>3032</v>
      </c>
      <c r="F101" s="74"/>
      <c r="G101" s="74"/>
      <c r="H101" s="76">
        <v>95000000</v>
      </c>
      <c r="I101" s="76"/>
      <c r="J101" s="76">
        <v>95041252</v>
      </c>
      <c r="K101" s="74" t="s">
        <v>162</v>
      </c>
      <c r="L101" s="74" t="s">
        <v>114</v>
      </c>
      <c r="M101" s="74" t="s">
        <v>115</v>
      </c>
    </row>
    <row r="102" spans="5:13">
      <c r="E102" s="74" t="s">
        <v>3033</v>
      </c>
      <c r="F102" s="74"/>
      <c r="G102" s="74"/>
      <c r="H102" s="76">
        <v>738714</v>
      </c>
      <c r="I102" s="76"/>
      <c r="J102" s="76">
        <v>868252</v>
      </c>
      <c r="K102" s="74" t="s">
        <v>154</v>
      </c>
      <c r="L102" s="74" t="s">
        <v>2982</v>
      </c>
      <c r="M102" s="74" t="s">
        <v>115</v>
      </c>
    </row>
    <row r="103" spans="5:13">
      <c r="E103" s="74" t="s">
        <v>196</v>
      </c>
      <c r="F103" s="74"/>
      <c r="G103" s="74"/>
      <c r="H103" s="76">
        <v>5500000</v>
      </c>
      <c r="I103" s="76"/>
      <c r="J103" s="76">
        <v>6431784</v>
      </c>
      <c r="K103" s="74" t="s">
        <v>162</v>
      </c>
      <c r="L103" s="74" t="s">
        <v>114</v>
      </c>
      <c r="M103" s="74" t="s">
        <v>115</v>
      </c>
    </row>
    <row r="104" spans="5:13">
      <c r="E104" s="74" t="s">
        <v>3034</v>
      </c>
      <c r="F104" s="74"/>
      <c r="G104" s="74"/>
      <c r="H104" s="76">
        <v>1000000</v>
      </c>
      <c r="I104" s="76"/>
      <c r="J104" s="76">
        <v>5331784</v>
      </c>
      <c r="K104" s="74" t="s">
        <v>162</v>
      </c>
      <c r="L104" s="74" t="s">
        <v>114</v>
      </c>
      <c r="M104" s="74" t="s">
        <v>115</v>
      </c>
    </row>
    <row r="105" spans="5:13">
      <c r="E105" s="74" t="s">
        <v>3035</v>
      </c>
      <c r="F105" s="74"/>
      <c r="G105" s="74"/>
      <c r="H105" s="76">
        <v>359748</v>
      </c>
      <c r="I105" s="76"/>
      <c r="J105" s="76">
        <v>4331784</v>
      </c>
      <c r="K105" s="74" t="s">
        <v>154</v>
      </c>
      <c r="L105" s="74" t="s">
        <v>2986</v>
      </c>
      <c r="M105" s="74" t="s">
        <v>115</v>
      </c>
    </row>
    <row r="106" spans="5:13">
      <c r="E106" s="74" t="s">
        <v>3036</v>
      </c>
      <c r="F106" s="74"/>
      <c r="G106" s="74"/>
      <c r="H106" s="76">
        <v>100000</v>
      </c>
      <c r="I106" s="76"/>
      <c r="J106" s="76">
        <v>5512736</v>
      </c>
      <c r="K106" s="74" t="s">
        <v>154</v>
      </c>
      <c r="L106" s="74" t="s">
        <v>3037</v>
      </c>
      <c r="M106" s="74" t="s">
        <v>115</v>
      </c>
    </row>
    <row r="107" spans="5:13">
      <c r="E107" s="74" t="s">
        <v>3038</v>
      </c>
      <c r="F107" s="74"/>
      <c r="G107" s="74"/>
      <c r="H107" s="76">
        <v>504486</v>
      </c>
      <c r="I107" s="76"/>
      <c r="J107" s="76">
        <v>5412736</v>
      </c>
      <c r="K107" s="74" t="s">
        <v>154</v>
      </c>
      <c r="L107" s="74" t="s">
        <v>2989</v>
      </c>
      <c r="M107" s="74" t="s">
        <v>115</v>
      </c>
    </row>
    <row r="108" spans="5:13">
      <c r="E108" s="74" t="s">
        <v>3039</v>
      </c>
      <c r="F108" s="74"/>
      <c r="G108" s="74"/>
      <c r="H108" s="76">
        <v>70000000</v>
      </c>
      <c r="I108" s="76"/>
      <c r="J108" s="76">
        <v>71977250</v>
      </c>
      <c r="K108" s="74" t="s">
        <v>162</v>
      </c>
      <c r="L108" s="74" t="s">
        <v>114</v>
      </c>
      <c r="M108" s="74" t="s">
        <v>115</v>
      </c>
    </row>
    <row r="109" spans="5:13">
      <c r="E109" s="74" t="s">
        <v>3040</v>
      </c>
      <c r="F109" s="74"/>
      <c r="G109" s="74"/>
      <c r="H109" s="76">
        <v>2000000</v>
      </c>
      <c r="I109" s="76"/>
      <c r="J109" s="76">
        <v>7415650</v>
      </c>
      <c r="K109" s="74" t="s">
        <v>162</v>
      </c>
      <c r="L109" s="74" t="s">
        <v>114</v>
      </c>
      <c r="M109" s="74" t="s">
        <v>115</v>
      </c>
    </row>
    <row r="110" spans="5:13">
      <c r="E110" s="74" t="s">
        <v>3041</v>
      </c>
      <c r="F110" s="74"/>
      <c r="G110" s="74"/>
      <c r="H110" s="99">
        <v>934820</v>
      </c>
      <c r="I110" s="76"/>
      <c r="J110" s="76">
        <v>5453760</v>
      </c>
      <c r="K110" s="74" t="s">
        <v>162</v>
      </c>
      <c r="L110" s="74" t="s">
        <v>2991</v>
      </c>
      <c r="M110" s="74" t="s">
        <v>115</v>
      </c>
    </row>
    <row r="111" spans="5:13">
      <c r="E111" s="74" t="s">
        <v>3042</v>
      </c>
      <c r="F111" s="74"/>
      <c r="G111" s="74"/>
      <c r="H111" s="76">
        <v>328910</v>
      </c>
      <c r="I111" s="76"/>
      <c r="J111" s="76">
        <v>18742409</v>
      </c>
      <c r="K111" s="74" t="s">
        <v>154</v>
      </c>
      <c r="L111" s="74" t="s">
        <v>2986</v>
      </c>
      <c r="M111" s="74" t="s">
        <v>115</v>
      </c>
    </row>
    <row r="112" spans="5:13">
      <c r="E112" s="74" t="s">
        <v>3043</v>
      </c>
      <c r="F112" s="74"/>
      <c r="G112" s="74"/>
      <c r="H112" s="76">
        <v>504836</v>
      </c>
      <c r="I112" s="76"/>
      <c r="J112" s="76">
        <v>19513499</v>
      </c>
      <c r="K112" s="74" t="s">
        <v>154</v>
      </c>
      <c r="L112" s="74" t="s">
        <v>2989</v>
      </c>
      <c r="M112" s="74" t="s">
        <v>115</v>
      </c>
    </row>
    <row r="113" spans="5:13">
      <c r="E113" s="74" t="s">
        <v>3044</v>
      </c>
      <c r="F113" s="74"/>
      <c r="G113" s="74"/>
      <c r="H113" s="99">
        <v>913580</v>
      </c>
      <c r="I113" s="76"/>
      <c r="J113" s="76">
        <v>23091280</v>
      </c>
      <c r="K113" s="74" t="s">
        <v>162</v>
      </c>
      <c r="L113" s="74" t="s">
        <v>2991</v>
      </c>
      <c r="M113" s="74" t="s">
        <v>115</v>
      </c>
    </row>
    <row r="114" spans="5:13">
      <c r="E114" s="74" t="s">
        <v>3045</v>
      </c>
      <c r="F114" s="74"/>
      <c r="G114" s="74"/>
      <c r="H114" s="76">
        <v>6614497</v>
      </c>
      <c r="I114" s="76"/>
      <c r="J114" s="76">
        <v>22177700</v>
      </c>
      <c r="K114" s="74" t="s">
        <v>2997</v>
      </c>
      <c r="L114" s="74" t="s">
        <v>2998</v>
      </c>
      <c r="M114" s="74" t="s">
        <v>115</v>
      </c>
    </row>
    <row r="115" spans="5:13">
      <c r="E115" s="74" t="s">
        <v>3046</v>
      </c>
      <c r="F115" s="74"/>
      <c r="G115" s="74"/>
      <c r="H115" s="76">
        <v>10672000</v>
      </c>
      <c r="I115" s="76"/>
      <c r="J115" s="76">
        <v>17501133</v>
      </c>
      <c r="K115" s="74" t="s">
        <v>162</v>
      </c>
      <c r="L115" s="74" t="s">
        <v>3047</v>
      </c>
      <c r="M115" s="74" t="s">
        <v>115</v>
      </c>
    </row>
    <row r="116" spans="5:13">
      <c r="E116" s="74" t="s">
        <v>3048</v>
      </c>
      <c r="F116" s="74"/>
      <c r="G116" s="74"/>
      <c r="H116" s="76">
        <v>457872</v>
      </c>
      <c r="I116" s="76"/>
      <c r="J116" s="76">
        <v>9389933</v>
      </c>
      <c r="K116" s="74" t="s">
        <v>154</v>
      </c>
      <c r="L116" s="74" t="s">
        <v>2986</v>
      </c>
      <c r="M116" s="74" t="s">
        <v>115</v>
      </c>
    </row>
    <row r="117" spans="5:13">
      <c r="E117" s="74" t="s">
        <v>3049</v>
      </c>
      <c r="F117" s="74"/>
      <c r="G117" s="74"/>
      <c r="H117" s="76">
        <v>700687</v>
      </c>
      <c r="I117" s="76"/>
      <c r="J117" s="76">
        <v>17933865</v>
      </c>
      <c r="K117" s="74" t="s">
        <v>154</v>
      </c>
      <c r="L117" s="74" t="s">
        <v>2989</v>
      </c>
      <c r="M117" s="74" t="s">
        <v>115</v>
      </c>
    </row>
    <row r="118" spans="5:13">
      <c r="E118" s="74" t="s">
        <v>3050</v>
      </c>
      <c r="F118" s="74"/>
      <c r="G118" s="74"/>
      <c r="H118" s="76">
        <v>5309944</v>
      </c>
      <c r="I118" s="76"/>
      <c r="J118" s="76">
        <v>17233178</v>
      </c>
      <c r="K118" s="74" t="s">
        <v>2997</v>
      </c>
      <c r="L118" s="74" t="s">
        <v>2998</v>
      </c>
      <c r="M118" s="74" t="s">
        <v>115</v>
      </c>
    </row>
    <row r="119" spans="5:13">
      <c r="E119" s="74" t="s">
        <v>3051</v>
      </c>
      <c r="F119" s="74"/>
      <c r="G119" s="74"/>
      <c r="H119" s="99">
        <v>1153210</v>
      </c>
      <c r="I119" s="76"/>
      <c r="J119" s="76">
        <v>31090354</v>
      </c>
      <c r="K119" s="74" t="s">
        <v>162</v>
      </c>
      <c r="L119" s="74" t="s">
        <v>2991</v>
      </c>
      <c r="M119" s="74" t="s">
        <v>115</v>
      </c>
    </row>
    <row r="120" spans="5:13">
      <c r="E120" s="74" t="s">
        <v>3052</v>
      </c>
      <c r="F120" s="74"/>
      <c r="G120" s="74"/>
      <c r="H120" s="76">
        <v>40000000</v>
      </c>
      <c r="I120" s="76"/>
      <c r="J120" s="76">
        <v>84745798</v>
      </c>
      <c r="K120" s="74" t="s">
        <v>162</v>
      </c>
      <c r="L120" s="74" t="s">
        <v>114</v>
      </c>
      <c r="M120" s="74" t="s">
        <v>115</v>
      </c>
    </row>
    <row r="121" spans="5:13">
      <c r="E121" s="74" t="s">
        <v>3053</v>
      </c>
      <c r="F121" s="74"/>
      <c r="G121" s="74"/>
      <c r="H121" s="76">
        <v>15000000</v>
      </c>
      <c r="I121" s="76"/>
      <c r="J121" s="76">
        <v>56112793</v>
      </c>
      <c r="K121" s="74" t="s">
        <v>162</v>
      </c>
      <c r="L121" s="74" t="s">
        <v>3054</v>
      </c>
      <c r="M121" s="74" t="s">
        <v>115</v>
      </c>
    </row>
    <row r="122" spans="5:13">
      <c r="E122" s="74" t="s">
        <v>3055</v>
      </c>
      <c r="F122" s="74"/>
      <c r="G122" s="74"/>
      <c r="H122" s="76">
        <v>33300780</v>
      </c>
      <c r="I122" s="76"/>
      <c r="J122" s="76">
        <v>41112793</v>
      </c>
      <c r="K122" s="74" t="s">
        <v>162</v>
      </c>
      <c r="L122" s="74" t="s">
        <v>3054</v>
      </c>
      <c r="M122" s="74" t="s">
        <v>115</v>
      </c>
    </row>
    <row r="123" spans="5:13">
      <c r="E123" s="74" t="s">
        <v>3056</v>
      </c>
      <c r="F123" s="74"/>
      <c r="G123" s="74"/>
      <c r="H123" s="76">
        <v>57710</v>
      </c>
      <c r="I123" s="76"/>
      <c r="J123" s="76">
        <v>7812013</v>
      </c>
      <c r="K123" s="74" t="s">
        <v>154</v>
      </c>
      <c r="L123" s="74" t="s">
        <v>3057</v>
      </c>
      <c r="M123" s="74" t="s">
        <v>115</v>
      </c>
    </row>
    <row r="124" spans="5:13">
      <c r="E124" s="74" t="s">
        <v>3058</v>
      </c>
      <c r="F124" s="74"/>
      <c r="G124" s="74"/>
      <c r="H124" s="76">
        <v>165337</v>
      </c>
      <c r="I124" s="76"/>
      <c r="J124" s="76">
        <v>8661803</v>
      </c>
      <c r="K124" s="74" t="s">
        <v>154</v>
      </c>
      <c r="L124" s="74" t="s">
        <v>3018</v>
      </c>
      <c r="M124" s="74" t="s">
        <v>115</v>
      </c>
    </row>
    <row r="125" spans="5:13">
      <c r="E125" s="74" t="s">
        <v>3059</v>
      </c>
      <c r="F125" s="74"/>
      <c r="G125" s="74"/>
      <c r="H125" s="76">
        <v>1444663</v>
      </c>
      <c r="I125" s="76"/>
      <c r="J125" s="76">
        <v>8496466</v>
      </c>
      <c r="K125" s="74" t="s">
        <v>154</v>
      </c>
      <c r="L125" s="74" t="s">
        <v>3018</v>
      </c>
      <c r="M125" s="74" t="s">
        <v>115</v>
      </c>
    </row>
    <row r="126" spans="5:13">
      <c r="E126" s="74" t="s">
        <v>3060</v>
      </c>
      <c r="F126" s="74"/>
      <c r="G126" s="74"/>
      <c r="H126" s="76">
        <v>3139000</v>
      </c>
      <c r="I126" s="76"/>
      <c r="J126" s="76">
        <v>8307073</v>
      </c>
      <c r="K126" s="74" t="s">
        <v>154</v>
      </c>
      <c r="L126" s="74" t="s">
        <v>3018</v>
      </c>
      <c r="M126" s="74" t="s">
        <v>115</v>
      </c>
    </row>
    <row r="127" spans="5:13">
      <c r="E127" s="74" t="s">
        <v>3061</v>
      </c>
      <c r="F127" s="74"/>
      <c r="G127" s="74"/>
      <c r="H127" s="99">
        <v>1226550</v>
      </c>
      <c r="I127" s="76"/>
      <c r="J127" s="76">
        <v>161020811</v>
      </c>
      <c r="K127" s="74" t="s">
        <v>162</v>
      </c>
      <c r="L127" s="74" t="s">
        <v>2991</v>
      </c>
      <c r="M127" s="74" t="s">
        <v>115</v>
      </c>
    </row>
    <row r="128" spans="5:13">
      <c r="E128" s="74" t="s">
        <v>3062</v>
      </c>
      <c r="F128" s="74"/>
      <c r="G128" s="74"/>
      <c r="H128" s="76">
        <v>140000000</v>
      </c>
      <c r="I128" s="76"/>
      <c r="J128" s="76">
        <v>159794261</v>
      </c>
      <c r="K128" s="74" t="s">
        <v>162</v>
      </c>
      <c r="L128" s="74" t="s">
        <v>114</v>
      </c>
      <c r="M128" s="74" t="s">
        <v>115</v>
      </c>
    </row>
    <row r="129" spans="5:13">
      <c r="E129" s="74" t="s">
        <v>3063</v>
      </c>
      <c r="F129" s="74"/>
      <c r="G129" s="74"/>
      <c r="H129" s="76">
        <v>20000000</v>
      </c>
      <c r="I129" s="76"/>
      <c r="J129" s="76">
        <v>20000000</v>
      </c>
      <c r="K129" s="74" t="s">
        <v>154</v>
      </c>
      <c r="L129" s="74" t="s">
        <v>3022</v>
      </c>
      <c r="M129" s="74" t="s">
        <v>115</v>
      </c>
    </row>
    <row r="130" spans="5:13">
      <c r="E130" s="74" t="s">
        <v>3064</v>
      </c>
      <c r="F130" s="74"/>
      <c r="G130" s="74"/>
      <c r="H130" s="76">
        <v>6651210</v>
      </c>
      <c r="I130" s="76"/>
      <c r="J130" s="76">
        <v>31331081</v>
      </c>
      <c r="K130" s="74" t="s">
        <v>2997</v>
      </c>
      <c r="L130" s="74" t="s">
        <v>2998</v>
      </c>
      <c r="M130" s="74" t="s">
        <v>115</v>
      </c>
    </row>
    <row r="131" spans="5:13">
      <c r="E131" s="74" t="s">
        <v>3065</v>
      </c>
      <c r="F131" s="74"/>
      <c r="G131" s="74"/>
      <c r="H131" s="76">
        <v>1431598</v>
      </c>
      <c r="I131" s="76"/>
      <c r="J131" s="76">
        <v>24679871</v>
      </c>
      <c r="K131" s="74" t="s">
        <v>154</v>
      </c>
      <c r="L131" s="74" t="s">
        <v>2986</v>
      </c>
      <c r="M131" s="74" t="s">
        <v>115</v>
      </c>
    </row>
    <row r="132" spans="5:13">
      <c r="E132" s="74" t="s">
        <v>3066</v>
      </c>
      <c r="F132" s="74"/>
      <c r="G132" s="74"/>
      <c r="H132" s="76">
        <v>725004</v>
      </c>
      <c r="I132" s="76"/>
      <c r="J132" s="76">
        <v>31615012</v>
      </c>
      <c r="K132" s="74" t="s">
        <v>154</v>
      </c>
      <c r="L132" s="74" t="s">
        <v>2989</v>
      </c>
      <c r="M132" s="74" t="s">
        <v>115</v>
      </c>
    </row>
    <row r="133" spans="5:13">
      <c r="E133" s="74" t="s">
        <v>115</v>
      </c>
      <c r="F133" s="74" t="s">
        <v>115</v>
      </c>
      <c r="G133" s="74" t="s">
        <v>65</v>
      </c>
      <c r="H133" s="76">
        <v>2335123435</v>
      </c>
      <c r="I133" s="76">
        <v>2416468749</v>
      </c>
      <c r="J133" s="74" t="s">
        <v>115</v>
      </c>
      <c r="K133" s="74" t="s">
        <v>115</v>
      </c>
      <c r="L133" s="74" t="s">
        <v>115</v>
      </c>
      <c r="M133" s="74" t="s">
        <v>115</v>
      </c>
    </row>
    <row r="136" spans="5:13">
      <c r="E136" s="74" t="s">
        <v>9365</v>
      </c>
      <c r="F136" s="73"/>
      <c r="G136" s="73"/>
      <c r="H136" s="73"/>
      <c r="I136" s="73"/>
      <c r="J136" s="73"/>
      <c r="K136" s="73"/>
      <c r="L136" s="73"/>
      <c r="M136" s="73"/>
    </row>
    <row r="137" spans="5:13">
      <c r="E137" s="74" t="s">
        <v>101</v>
      </c>
      <c r="F137" s="73"/>
      <c r="G137" s="73"/>
      <c r="H137" s="73"/>
      <c r="I137" s="73"/>
      <c r="J137" s="73"/>
      <c r="K137" s="73"/>
      <c r="L137" s="73"/>
      <c r="M137" s="73"/>
    </row>
    <row r="138" spans="5:13">
      <c r="E138" s="74" t="s">
        <v>102</v>
      </c>
      <c r="F138" s="73"/>
      <c r="G138" s="73"/>
      <c r="H138" s="73"/>
      <c r="I138" s="73"/>
      <c r="J138" s="73"/>
      <c r="K138" s="73"/>
      <c r="L138" s="73"/>
      <c r="M138" s="73"/>
    </row>
    <row r="139" spans="5:13">
      <c r="E139" s="75" t="s">
        <v>103</v>
      </c>
      <c r="F139" s="75" t="s">
        <v>104</v>
      </c>
      <c r="G139" s="75" t="s">
        <v>105</v>
      </c>
      <c r="H139" s="75" t="s">
        <v>106</v>
      </c>
      <c r="I139" s="75" t="s">
        <v>107</v>
      </c>
      <c r="J139" s="75" t="s">
        <v>108</v>
      </c>
      <c r="K139" s="75" t="s">
        <v>54</v>
      </c>
      <c r="L139" s="75" t="s">
        <v>109</v>
      </c>
      <c r="M139" s="75" t="s">
        <v>110</v>
      </c>
    </row>
    <row r="140" spans="5:13">
      <c r="E140" s="74" t="s">
        <v>3067</v>
      </c>
      <c r="F140" s="74"/>
      <c r="G140" s="74"/>
      <c r="H140" s="76">
        <v>16879561</v>
      </c>
      <c r="I140" s="76"/>
      <c r="J140" s="76">
        <v>79883804</v>
      </c>
      <c r="K140" s="74" t="s">
        <v>162</v>
      </c>
      <c r="L140" s="74" t="s">
        <v>114</v>
      </c>
      <c r="M140" s="74" t="s">
        <v>115</v>
      </c>
    </row>
    <row r="141" spans="5:13">
      <c r="E141" s="74" t="s">
        <v>111</v>
      </c>
      <c r="F141" s="74"/>
      <c r="G141" s="74"/>
      <c r="H141" s="76">
        <v>80000000</v>
      </c>
      <c r="I141" s="76"/>
      <c r="J141" s="76">
        <v>82004243</v>
      </c>
      <c r="K141" s="74" t="s">
        <v>162</v>
      </c>
      <c r="L141" s="74" t="s">
        <v>114</v>
      </c>
      <c r="M141" s="74" t="s">
        <v>115</v>
      </c>
    </row>
    <row r="142" spans="5:13">
      <c r="E142" s="74" t="s">
        <v>3068</v>
      </c>
      <c r="F142" s="74"/>
      <c r="G142" s="74"/>
      <c r="H142" s="76">
        <v>154535</v>
      </c>
      <c r="I142" s="76"/>
      <c r="J142" s="76">
        <v>2004243</v>
      </c>
      <c r="K142" s="74" t="s">
        <v>154</v>
      </c>
      <c r="L142" s="74" t="s">
        <v>3069</v>
      </c>
      <c r="M142" s="74" t="s">
        <v>115</v>
      </c>
    </row>
    <row r="143" spans="5:13">
      <c r="E143" s="74" t="s">
        <v>3070</v>
      </c>
      <c r="F143" s="74"/>
      <c r="G143" s="74"/>
      <c r="H143" s="76">
        <v>21000</v>
      </c>
      <c r="I143" s="76"/>
      <c r="J143" s="76">
        <v>1849708</v>
      </c>
      <c r="K143" s="74" t="s">
        <v>154</v>
      </c>
      <c r="L143" s="74" t="s">
        <v>3071</v>
      </c>
      <c r="M143" s="74" t="s">
        <v>115</v>
      </c>
    </row>
    <row r="144" spans="5:13">
      <c r="E144" s="74" t="s">
        <v>3072</v>
      </c>
      <c r="F144" s="74"/>
      <c r="G144" s="74"/>
      <c r="H144" s="76">
        <v>32000</v>
      </c>
      <c r="I144" s="76"/>
      <c r="J144" s="76">
        <v>1828708</v>
      </c>
      <c r="K144" s="74" t="s">
        <v>162</v>
      </c>
      <c r="L144" s="74" t="s">
        <v>162</v>
      </c>
      <c r="M144" s="74" t="s">
        <v>115</v>
      </c>
    </row>
    <row r="145" spans="5:13">
      <c r="E145" s="74" t="s">
        <v>3073</v>
      </c>
      <c r="F145" s="74"/>
      <c r="G145" s="74"/>
      <c r="H145" s="76">
        <v>39000</v>
      </c>
      <c r="I145" s="76"/>
      <c r="J145" s="76">
        <v>1796708</v>
      </c>
      <c r="K145" s="74" t="s">
        <v>154</v>
      </c>
      <c r="L145" s="74" t="s">
        <v>3074</v>
      </c>
      <c r="M145" s="74" t="s">
        <v>115</v>
      </c>
    </row>
    <row r="146" spans="5:13">
      <c r="E146" s="74" t="s">
        <v>3075</v>
      </c>
      <c r="F146" s="74"/>
      <c r="G146" s="74"/>
      <c r="H146" s="76">
        <v>10000</v>
      </c>
      <c r="I146" s="76"/>
      <c r="J146" s="76">
        <v>1757708</v>
      </c>
      <c r="K146" s="74" t="s">
        <v>162</v>
      </c>
      <c r="L146" s="74" t="s">
        <v>163</v>
      </c>
      <c r="M146" s="74" t="s">
        <v>115</v>
      </c>
    </row>
    <row r="147" spans="5:13">
      <c r="E147" s="74" t="s">
        <v>116</v>
      </c>
      <c r="F147" s="74"/>
      <c r="G147" s="74"/>
      <c r="H147" s="76">
        <v>65000000</v>
      </c>
      <c r="I147" s="76"/>
      <c r="J147" s="76">
        <v>66747708</v>
      </c>
      <c r="K147" s="74" t="s">
        <v>162</v>
      </c>
      <c r="L147" s="74" t="s">
        <v>114</v>
      </c>
      <c r="M147" s="74" t="s">
        <v>115</v>
      </c>
    </row>
    <row r="148" spans="5:13">
      <c r="E148" s="74" t="s">
        <v>3076</v>
      </c>
      <c r="F148" s="74"/>
      <c r="G148" s="74"/>
      <c r="H148" s="76">
        <v>19000</v>
      </c>
      <c r="I148" s="76"/>
      <c r="J148" s="76">
        <v>1747708</v>
      </c>
      <c r="K148" s="74" t="s">
        <v>162</v>
      </c>
      <c r="L148" s="74" t="s">
        <v>163</v>
      </c>
      <c r="M148" s="74" t="s">
        <v>115</v>
      </c>
    </row>
    <row r="149" spans="5:13">
      <c r="E149" s="74" t="s">
        <v>3077</v>
      </c>
      <c r="F149" s="74"/>
      <c r="G149" s="74"/>
      <c r="H149" s="76">
        <v>7800</v>
      </c>
      <c r="I149" s="76"/>
      <c r="J149" s="76">
        <v>5512968</v>
      </c>
      <c r="K149" s="74" t="s">
        <v>154</v>
      </c>
      <c r="L149" s="74" t="s">
        <v>3078</v>
      </c>
      <c r="M149" s="74" t="s">
        <v>115</v>
      </c>
    </row>
    <row r="150" spans="5:13">
      <c r="E150" s="74" t="s">
        <v>3079</v>
      </c>
      <c r="F150" s="74"/>
      <c r="G150" s="74"/>
      <c r="H150" s="76">
        <v>9900</v>
      </c>
      <c r="I150" s="76"/>
      <c r="J150" s="76">
        <v>5505168</v>
      </c>
      <c r="K150" s="74" t="s">
        <v>162</v>
      </c>
      <c r="L150" s="74" t="s">
        <v>163</v>
      </c>
      <c r="M150" s="74" t="s">
        <v>115</v>
      </c>
    </row>
    <row r="151" spans="5:13">
      <c r="E151" s="74" t="s">
        <v>3080</v>
      </c>
      <c r="F151" s="74"/>
      <c r="G151" s="74"/>
      <c r="H151" s="76">
        <v>480000</v>
      </c>
      <c r="I151" s="76"/>
      <c r="J151" s="76">
        <v>5495268</v>
      </c>
      <c r="K151" s="74" t="s">
        <v>154</v>
      </c>
      <c r="L151" s="74" t="s">
        <v>3081</v>
      </c>
      <c r="M151" s="74" t="s">
        <v>115</v>
      </c>
    </row>
    <row r="152" spans="5:13">
      <c r="E152" s="74" t="s">
        <v>3082</v>
      </c>
      <c r="F152" s="74"/>
      <c r="G152" s="74"/>
      <c r="H152" s="76">
        <v>51000</v>
      </c>
      <c r="I152" s="76"/>
      <c r="J152" s="76">
        <v>5015268</v>
      </c>
      <c r="K152" s="74" t="s">
        <v>154</v>
      </c>
      <c r="L152" s="74" t="s">
        <v>3083</v>
      </c>
      <c r="M152" s="74" t="s">
        <v>115</v>
      </c>
    </row>
    <row r="153" spans="5:13">
      <c r="E153" s="74" t="s">
        <v>3084</v>
      </c>
      <c r="F153" s="74"/>
      <c r="G153" s="74"/>
      <c r="H153" s="76">
        <v>36000</v>
      </c>
      <c r="I153" s="76"/>
      <c r="J153" s="76">
        <v>20964268</v>
      </c>
      <c r="K153" s="74" t="s">
        <v>154</v>
      </c>
      <c r="L153" s="74" t="s">
        <v>3083</v>
      </c>
      <c r="M153" s="74" t="s">
        <v>115</v>
      </c>
    </row>
    <row r="154" spans="5:13">
      <c r="E154" s="74" t="s">
        <v>117</v>
      </c>
      <c r="F154" s="74"/>
      <c r="G154" s="74"/>
      <c r="H154" s="76">
        <v>16000000</v>
      </c>
      <c r="I154" s="76"/>
      <c r="J154" s="76">
        <v>20928268</v>
      </c>
      <c r="K154" s="74" t="s">
        <v>162</v>
      </c>
      <c r="L154" s="74" t="s">
        <v>114</v>
      </c>
      <c r="M154" s="74" t="s">
        <v>115</v>
      </c>
    </row>
    <row r="155" spans="5:13">
      <c r="E155" s="74" t="s">
        <v>3085</v>
      </c>
      <c r="F155" s="74"/>
      <c r="G155" s="74"/>
      <c r="H155" s="76">
        <v>8500</v>
      </c>
      <c r="I155" s="76"/>
      <c r="J155" s="76">
        <v>4928268</v>
      </c>
      <c r="K155" s="74" t="s">
        <v>162</v>
      </c>
      <c r="L155" s="74" t="s">
        <v>163</v>
      </c>
      <c r="M155" s="74" t="s">
        <v>115</v>
      </c>
    </row>
    <row r="156" spans="5:13">
      <c r="E156" s="74" t="s">
        <v>3086</v>
      </c>
      <c r="F156" s="74"/>
      <c r="G156" s="74"/>
      <c r="H156" s="76">
        <v>1600</v>
      </c>
      <c r="I156" s="76"/>
      <c r="J156" s="76">
        <v>4919768</v>
      </c>
      <c r="K156" s="74" t="s">
        <v>162</v>
      </c>
      <c r="L156" s="74" t="s">
        <v>3087</v>
      </c>
      <c r="M156" s="74" t="s">
        <v>115</v>
      </c>
    </row>
    <row r="157" spans="5:13">
      <c r="E157" s="74" t="s">
        <v>3088</v>
      </c>
      <c r="F157" s="74"/>
      <c r="G157" s="74"/>
      <c r="H157" s="76">
        <v>16700</v>
      </c>
      <c r="I157" s="76"/>
      <c r="J157" s="76">
        <v>4918168</v>
      </c>
      <c r="K157" s="74" t="s">
        <v>154</v>
      </c>
      <c r="L157" s="74" t="s">
        <v>3078</v>
      </c>
      <c r="M157" s="74" t="s">
        <v>115</v>
      </c>
    </row>
    <row r="158" spans="5:13">
      <c r="E158" s="74" t="s">
        <v>3089</v>
      </c>
      <c r="F158" s="74"/>
      <c r="G158" s="74"/>
      <c r="H158" s="76">
        <v>19000</v>
      </c>
      <c r="I158" s="76"/>
      <c r="J158" s="76">
        <v>6901468</v>
      </c>
      <c r="K158" s="74" t="s">
        <v>162</v>
      </c>
      <c r="L158" s="74" t="s">
        <v>163</v>
      </c>
      <c r="M158" s="74" t="s">
        <v>115</v>
      </c>
    </row>
    <row r="159" spans="5:13">
      <c r="E159" s="74" t="s">
        <v>3090</v>
      </c>
      <c r="F159" s="74"/>
      <c r="G159" s="74"/>
      <c r="H159" s="76">
        <v>2191061</v>
      </c>
      <c r="I159" s="76"/>
      <c r="J159" s="76">
        <v>6882468</v>
      </c>
      <c r="K159" s="74" t="s">
        <v>162</v>
      </c>
      <c r="L159" s="74" t="s">
        <v>3091</v>
      </c>
      <c r="M159" s="74" t="s">
        <v>115</v>
      </c>
    </row>
    <row r="160" spans="5:13">
      <c r="E160" s="74" t="s">
        <v>118</v>
      </c>
      <c r="F160" s="74"/>
      <c r="G160" s="74"/>
      <c r="H160" s="76">
        <v>25000000</v>
      </c>
      <c r="I160" s="76"/>
      <c r="J160" s="76">
        <v>31549407</v>
      </c>
      <c r="K160" s="74" t="s">
        <v>162</v>
      </c>
      <c r="L160" s="74" t="s">
        <v>114</v>
      </c>
      <c r="M160" s="74" t="s">
        <v>115</v>
      </c>
    </row>
    <row r="161" spans="5:13">
      <c r="E161" s="74" t="s">
        <v>3092</v>
      </c>
      <c r="F161" s="74"/>
      <c r="G161" s="74"/>
      <c r="H161" s="76">
        <v>15000</v>
      </c>
      <c r="I161" s="76"/>
      <c r="J161" s="76">
        <v>6549407</v>
      </c>
      <c r="K161" s="74" t="s">
        <v>162</v>
      </c>
      <c r="L161" s="74" t="s">
        <v>163</v>
      </c>
      <c r="M161" s="74" t="s">
        <v>115</v>
      </c>
    </row>
    <row r="162" spans="5:13">
      <c r="E162" s="74" t="s">
        <v>3093</v>
      </c>
      <c r="F162" s="74"/>
      <c r="G162" s="74"/>
      <c r="H162" s="76">
        <v>6500</v>
      </c>
      <c r="I162" s="76"/>
      <c r="J162" s="76">
        <v>6534407</v>
      </c>
      <c r="K162" s="74" t="s">
        <v>154</v>
      </c>
      <c r="L162" s="74" t="s">
        <v>3094</v>
      </c>
      <c r="M162" s="74" t="s">
        <v>115</v>
      </c>
    </row>
    <row r="163" spans="5:13">
      <c r="E163" s="74" t="s">
        <v>3095</v>
      </c>
      <c r="F163" s="74"/>
      <c r="G163" s="74"/>
      <c r="H163" s="76">
        <v>40000</v>
      </c>
      <c r="I163" s="76"/>
      <c r="J163" s="76">
        <v>6527907</v>
      </c>
      <c r="K163" s="74" t="s">
        <v>162</v>
      </c>
      <c r="L163" s="74" t="s">
        <v>163</v>
      </c>
      <c r="M163" s="74" t="s">
        <v>115</v>
      </c>
    </row>
    <row r="164" spans="5:13">
      <c r="E164" s="74" t="s">
        <v>3096</v>
      </c>
      <c r="F164" s="74"/>
      <c r="G164" s="74"/>
      <c r="H164" s="76">
        <v>12500</v>
      </c>
      <c r="I164" s="76"/>
      <c r="J164" s="76">
        <v>6493907</v>
      </c>
      <c r="K164" s="74" t="s">
        <v>154</v>
      </c>
      <c r="L164" s="74" t="s">
        <v>3097</v>
      </c>
      <c r="M164" s="74" t="s">
        <v>115</v>
      </c>
    </row>
    <row r="165" spans="5:13">
      <c r="E165" s="74" t="s">
        <v>3098</v>
      </c>
      <c r="F165" s="74"/>
      <c r="G165" s="74"/>
      <c r="H165" s="76">
        <v>15000</v>
      </c>
      <c r="I165" s="76"/>
      <c r="J165" s="76">
        <v>6481407</v>
      </c>
      <c r="K165" s="74" t="s">
        <v>154</v>
      </c>
      <c r="L165" s="74" t="s">
        <v>3078</v>
      </c>
      <c r="M165" s="74" t="s">
        <v>115</v>
      </c>
    </row>
    <row r="166" spans="5:13">
      <c r="E166" s="74" t="s">
        <v>3099</v>
      </c>
      <c r="F166" s="74"/>
      <c r="G166" s="74"/>
      <c r="H166" s="76">
        <v>17057398</v>
      </c>
      <c r="I166" s="76"/>
      <c r="J166" s="76">
        <v>164966267</v>
      </c>
      <c r="K166" s="74" t="s">
        <v>162</v>
      </c>
      <c r="L166" s="74" t="s">
        <v>114</v>
      </c>
      <c r="M166" s="74" t="s">
        <v>115</v>
      </c>
    </row>
    <row r="167" spans="5:13">
      <c r="E167" s="74" t="s">
        <v>119</v>
      </c>
      <c r="F167" s="74"/>
      <c r="G167" s="74"/>
      <c r="H167" s="76">
        <v>145000000</v>
      </c>
      <c r="I167" s="76"/>
      <c r="J167" s="76">
        <v>147908869</v>
      </c>
      <c r="K167" s="74" t="s">
        <v>162</v>
      </c>
      <c r="L167" s="74" t="s">
        <v>114</v>
      </c>
      <c r="M167" s="74" t="s">
        <v>115</v>
      </c>
    </row>
    <row r="168" spans="5:13">
      <c r="E168" s="74" t="s">
        <v>121</v>
      </c>
      <c r="F168" s="74"/>
      <c r="G168" s="74"/>
      <c r="H168" s="76">
        <v>160000000</v>
      </c>
      <c r="I168" s="76"/>
      <c r="J168" s="76">
        <v>160707902</v>
      </c>
      <c r="K168" s="74" t="s">
        <v>162</v>
      </c>
      <c r="L168" s="74" t="s">
        <v>114</v>
      </c>
      <c r="M168" s="74" t="s">
        <v>115</v>
      </c>
    </row>
    <row r="169" spans="5:13">
      <c r="E169" s="74" t="s">
        <v>3100</v>
      </c>
      <c r="F169" s="74"/>
      <c r="G169" s="74"/>
      <c r="H169" s="76">
        <v>640236</v>
      </c>
      <c r="I169" s="76"/>
      <c r="J169" s="76">
        <v>707902</v>
      </c>
      <c r="K169" s="74" t="s">
        <v>154</v>
      </c>
      <c r="L169" s="74" t="s">
        <v>3069</v>
      </c>
      <c r="M169" s="74" t="s">
        <v>115</v>
      </c>
    </row>
    <row r="170" spans="5:13">
      <c r="E170" s="74" t="s">
        <v>3101</v>
      </c>
      <c r="F170" s="74"/>
      <c r="G170" s="74"/>
      <c r="H170" s="76">
        <v>8200</v>
      </c>
      <c r="I170" s="76"/>
      <c r="J170" s="76">
        <v>67666</v>
      </c>
      <c r="K170" s="74" t="s">
        <v>154</v>
      </c>
      <c r="L170" s="74" t="s">
        <v>3102</v>
      </c>
      <c r="M170" s="74" t="s">
        <v>115</v>
      </c>
    </row>
    <row r="171" spans="5:13">
      <c r="E171" s="74" t="s">
        <v>123</v>
      </c>
      <c r="F171" s="74"/>
      <c r="G171" s="74"/>
      <c r="H171" s="76">
        <v>70000000</v>
      </c>
      <c r="I171" s="76"/>
      <c r="J171" s="76">
        <v>70059466</v>
      </c>
      <c r="K171" s="74" t="s">
        <v>162</v>
      </c>
      <c r="L171" s="74" t="s">
        <v>114</v>
      </c>
      <c r="M171" s="74" t="s">
        <v>115</v>
      </c>
    </row>
    <row r="172" spans="5:13">
      <c r="E172" s="74" t="s">
        <v>3103</v>
      </c>
      <c r="F172" s="74"/>
      <c r="G172" s="74"/>
      <c r="H172" s="76">
        <v>32000</v>
      </c>
      <c r="I172" s="76"/>
      <c r="J172" s="76">
        <v>59466</v>
      </c>
      <c r="K172" s="74" t="s">
        <v>154</v>
      </c>
      <c r="L172" s="74" t="s">
        <v>3104</v>
      </c>
      <c r="M172" s="74" t="s">
        <v>115</v>
      </c>
    </row>
    <row r="173" spans="5:13">
      <c r="E173" s="74" t="s">
        <v>3105</v>
      </c>
      <c r="F173" s="74"/>
      <c r="G173" s="74"/>
      <c r="H173" s="76">
        <v>5500</v>
      </c>
      <c r="I173" s="76"/>
      <c r="J173" s="76">
        <v>6209536</v>
      </c>
      <c r="K173" s="74" t="s">
        <v>162</v>
      </c>
      <c r="L173" s="74" t="s">
        <v>163</v>
      </c>
      <c r="M173" s="74" t="s">
        <v>115</v>
      </c>
    </row>
    <row r="174" spans="5:13">
      <c r="E174" s="74" t="s">
        <v>3106</v>
      </c>
      <c r="F174" s="74"/>
      <c r="G174" s="74"/>
      <c r="H174" s="76">
        <v>9500</v>
      </c>
      <c r="I174" s="76"/>
      <c r="J174" s="76">
        <v>6204036</v>
      </c>
      <c r="K174" s="74" t="s">
        <v>162</v>
      </c>
      <c r="L174" s="74" t="s">
        <v>163</v>
      </c>
      <c r="M174" s="74" t="s">
        <v>115</v>
      </c>
    </row>
    <row r="175" spans="5:13">
      <c r="E175" s="74" t="s">
        <v>3107</v>
      </c>
      <c r="F175" s="74"/>
      <c r="G175" s="74"/>
      <c r="H175" s="76">
        <v>7900</v>
      </c>
      <c r="I175" s="76"/>
      <c r="J175" s="76">
        <v>6194536</v>
      </c>
      <c r="K175" s="74" t="s">
        <v>162</v>
      </c>
      <c r="L175" s="74" t="s">
        <v>3087</v>
      </c>
      <c r="M175" s="74" t="s">
        <v>115</v>
      </c>
    </row>
    <row r="176" spans="5:13">
      <c r="E176" s="74" t="s">
        <v>3108</v>
      </c>
      <c r="F176" s="74"/>
      <c r="G176" s="74"/>
      <c r="H176" s="76">
        <v>17000</v>
      </c>
      <c r="I176" s="76"/>
      <c r="J176" s="76">
        <v>6186636</v>
      </c>
      <c r="K176" s="74" t="s">
        <v>154</v>
      </c>
      <c r="L176" s="74" t="s">
        <v>3097</v>
      </c>
      <c r="M176" s="74" t="s">
        <v>115</v>
      </c>
    </row>
    <row r="177" spans="1:13">
      <c r="E177" s="74" t="s">
        <v>3109</v>
      </c>
      <c r="F177" s="74"/>
      <c r="G177" s="74"/>
      <c r="H177" s="76">
        <v>64000</v>
      </c>
      <c r="I177" s="76"/>
      <c r="J177" s="76">
        <v>7464636</v>
      </c>
      <c r="K177" s="74" t="s">
        <v>154</v>
      </c>
      <c r="L177" s="74" t="s">
        <v>2982</v>
      </c>
      <c r="M177" s="74" t="s">
        <v>115</v>
      </c>
    </row>
    <row r="178" spans="1:13">
      <c r="E178" s="74" t="s">
        <v>3110</v>
      </c>
      <c r="F178" s="74"/>
      <c r="G178" s="74"/>
      <c r="H178" s="99">
        <v>3384470</v>
      </c>
      <c r="I178" s="76"/>
      <c r="J178" s="76">
        <v>7400636</v>
      </c>
      <c r="K178" s="74" t="s">
        <v>162</v>
      </c>
      <c r="L178" s="74" t="s">
        <v>3091</v>
      </c>
      <c r="M178" s="74" t="s">
        <v>115</v>
      </c>
    </row>
    <row r="179" spans="1:13">
      <c r="E179" s="74" t="s">
        <v>3111</v>
      </c>
      <c r="F179" s="74"/>
      <c r="G179" s="74"/>
      <c r="H179" s="76">
        <v>15000</v>
      </c>
      <c r="I179" s="76"/>
      <c r="J179" s="76">
        <v>4016166</v>
      </c>
      <c r="K179" s="74" t="s">
        <v>162</v>
      </c>
      <c r="L179" s="74" t="s">
        <v>163</v>
      </c>
      <c r="M179" s="74" t="s">
        <v>115</v>
      </c>
    </row>
    <row r="180" spans="1:13">
      <c r="E180" s="74" t="s">
        <v>3112</v>
      </c>
      <c r="F180" s="74"/>
      <c r="G180" s="74"/>
      <c r="H180" s="76">
        <v>6700</v>
      </c>
      <c r="I180" s="76"/>
      <c r="J180" s="76">
        <v>4001166</v>
      </c>
      <c r="K180" s="74" t="s">
        <v>162</v>
      </c>
      <c r="L180" s="74" t="s">
        <v>163</v>
      </c>
      <c r="M180" s="74" t="s">
        <v>115</v>
      </c>
    </row>
    <row r="181" spans="1:13">
      <c r="E181" s="74" t="s">
        <v>124</v>
      </c>
      <c r="F181" s="74"/>
      <c r="G181" s="74"/>
      <c r="H181" s="76">
        <v>42000000</v>
      </c>
      <c r="I181" s="76"/>
      <c r="J181" s="76">
        <v>43994466</v>
      </c>
      <c r="K181" s="74" t="s">
        <v>162</v>
      </c>
      <c r="L181" s="74" t="s">
        <v>114</v>
      </c>
      <c r="M181" s="74" t="s">
        <v>115</v>
      </c>
    </row>
    <row r="182" spans="1:13">
      <c r="E182" s="74" t="s">
        <v>3113</v>
      </c>
      <c r="F182" s="74"/>
      <c r="G182" s="74"/>
      <c r="H182" s="76">
        <v>25000</v>
      </c>
      <c r="I182" s="76"/>
      <c r="J182" s="76">
        <v>1994466</v>
      </c>
      <c r="K182" s="74" t="s">
        <v>154</v>
      </c>
      <c r="L182" s="74" t="s">
        <v>3083</v>
      </c>
      <c r="M182" s="74" t="s">
        <v>115</v>
      </c>
    </row>
    <row r="183" spans="1:13">
      <c r="E183" s="74" t="s">
        <v>3114</v>
      </c>
      <c r="F183" s="74"/>
      <c r="G183" s="74"/>
      <c r="H183" s="76">
        <v>20500</v>
      </c>
      <c r="I183" s="76"/>
      <c r="J183" s="76">
        <v>1969466</v>
      </c>
      <c r="K183" s="74" t="s">
        <v>162</v>
      </c>
      <c r="L183" s="74" t="s">
        <v>163</v>
      </c>
      <c r="M183" s="74" t="s">
        <v>115</v>
      </c>
    </row>
    <row r="184" spans="1:13">
      <c r="E184" s="74" t="s">
        <v>3115</v>
      </c>
      <c r="F184" s="74"/>
      <c r="G184" s="74"/>
      <c r="H184" s="76">
        <v>480000</v>
      </c>
      <c r="I184" s="76"/>
      <c r="J184" s="76">
        <v>1948966</v>
      </c>
      <c r="K184" s="74" t="s">
        <v>154</v>
      </c>
      <c r="L184" s="74" t="s">
        <v>3104</v>
      </c>
      <c r="M184" s="74" t="s">
        <v>115</v>
      </c>
    </row>
    <row r="185" spans="1:13">
      <c r="E185" s="74" t="s">
        <v>125</v>
      </c>
      <c r="F185" s="74"/>
      <c r="G185" s="74"/>
      <c r="H185" s="76">
        <v>150000000</v>
      </c>
      <c r="I185" s="76"/>
      <c r="J185" s="76">
        <v>151758748</v>
      </c>
      <c r="K185" s="74" t="s">
        <v>162</v>
      </c>
      <c r="L185" s="74" t="s">
        <v>114</v>
      </c>
      <c r="M185" s="74" t="s">
        <v>115</v>
      </c>
    </row>
    <row r="186" spans="1:13">
      <c r="E186" s="74" t="s">
        <v>3116</v>
      </c>
      <c r="F186" s="74"/>
      <c r="G186" s="74"/>
      <c r="H186" s="76">
        <v>6600</v>
      </c>
      <c r="I186" s="76"/>
      <c r="J186" s="76">
        <v>1758748</v>
      </c>
      <c r="K186" s="74" t="s">
        <v>154</v>
      </c>
      <c r="L186" s="74" t="s">
        <v>3117</v>
      </c>
      <c r="M186" s="74" t="s">
        <v>115</v>
      </c>
    </row>
    <row r="187" spans="1:13">
      <c r="E187" s="74" t="s">
        <v>3118</v>
      </c>
      <c r="F187" s="74"/>
      <c r="G187" s="74"/>
      <c r="H187" s="76">
        <v>17400</v>
      </c>
      <c r="I187" s="76"/>
      <c r="J187" s="76">
        <v>1752148</v>
      </c>
      <c r="K187" s="74" t="s">
        <v>154</v>
      </c>
      <c r="L187" s="74" t="s">
        <v>3119</v>
      </c>
      <c r="M187" s="74" t="s">
        <v>115</v>
      </c>
    </row>
    <row r="188" spans="1:13">
      <c r="E188" s="74" t="s">
        <v>3120</v>
      </c>
      <c r="F188" s="74"/>
      <c r="G188" s="74"/>
      <c r="H188" s="76">
        <v>3450</v>
      </c>
      <c r="I188" s="76"/>
      <c r="J188" s="76">
        <v>1734748</v>
      </c>
      <c r="K188" s="74" t="s">
        <v>154</v>
      </c>
      <c r="L188" s="74" t="s">
        <v>3121</v>
      </c>
      <c r="M188" s="74" t="s">
        <v>115</v>
      </c>
    </row>
    <row r="191" spans="1:13" s="49" customFormat="1">
      <c r="A191" s="34"/>
      <c r="B191" s="47"/>
      <c r="C191" s="39"/>
      <c r="D191" s="48" t="s">
        <v>9366</v>
      </c>
    </row>
    <row r="193" spans="1:15">
      <c r="E193" s="101" t="s">
        <v>9367</v>
      </c>
      <c r="F193" s="73"/>
      <c r="G193" s="73"/>
      <c r="H193" s="73"/>
      <c r="I193" s="73"/>
      <c r="J193" s="73"/>
      <c r="K193" s="73"/>
      <c r="L193" s="73"/>
      <c r="M193" s="73"/>
      <c r="N193" s="73"/>
      <c r="O193" s="73"/>
    </row>
    <row r="194" spans="1:15">
      <c r="E194" s="102" t="s">
        <v>3133</v>
      </c>
      <c r="F194" s="102" t="s">
        <v>104</v>
      </c>
      <c r="G194" s="102" t="s">
        <v>309</v>
      </c>
      <c r="H194" s="102" t="s">
        <v>3134</v>
      </c>
      <c r="I194" s="102" t="s">
        <v>3135</v>
      </c>
      <c r="J194" s="102" t="s">
        <v>3136</v>
      </c>
      <c r="K194" s="421"/>
      <c r="L194" s="73"/>
      <c r="M194" s="73"/>
      <c r="N194" s="73"/>
      <c r="O194" s="73"/>
    </row>
    <row r="195" spans="1:15">
      <c r="E195" s="103" t="s">
        <v>6386</v>
      </c>
      <c r="F195" s="103"/>
      <c r="G195" s="103"/>
      <c r="H195" s="104">
        <v>834988</v>
      </c>
      <c r="I195" s="105"/>
      <c r="J195" s="106"/>
      <c r="K195" s="422"/>
      <c r="L195" s="73"/>
      <c r="M195" s="73"/>
      <c r="N195" s="73"/>
      <c r="O195" s="73"/>
    </row>
    <row r="196" spans="1:15">
      <c r="E196" s="103" t="s">
        <v>6387</v>
      </c>
      <c r="F196" s="103"/>
      <c r="G196" s="103"/>
      <c r="H196" s="104">
        <v>2549482</v>
      </c>
      <c r="I196" s="105"/>
      <c r="J196" s="423">
        <v>3384470</v>
      </c>
      <c r="K196" s="424"/>
      <c r="L196" s="73"/>
      <c r="M196" s="73"/>
      <c r="N196" s="73"/>
      <c r="O196" s="73"/>
    </row>
    <row r="197" spans="1:15">
      <c r="E197" s="107" t="s">
        <v>3146</v>
      </c>
      <c r="F197" s="103"/>
      <c r="G197" s="103"/>
      <c r="H197" s="104">
        <v>3384470</v>
      </c>
      <c r="I197" s="105"/>
      <c r="J197" s="104">
        <v>3384470</v>
      </c>
      <c r="K197" s="424"/>
      <c r="L197" s="73"/>
      <c r="M197" s="73"/>
      <c r="N197" s="73"/>
      <c r="O197" s="73"/>
    </row>
    <row r="198" spans="1:15">
      <c r="E198" s="103" t="s">
        <v>6388</v>
      </c>
      <c r="F198" s="103"/>
      <c r="G198" s="103"/>
      <c r="H198" s="105"/>
      <c r="I198" s="423">
        <v>3384470</v>
      </c>
      <c r="J198" s="105"/>
      <c r="K198" s="425" t="s">
        <v>6389</v>
      </c>
      <c r="L198" s="426" t="s">
        <v>6396</v>
      </c>
      <c r="M198" s="426" t="s">
        <v>6397</v>
      </c>
      <c r="N198" s="427" t="s">
        <v>6390</v>
      </c>
    </row>
    <row r="199" spans="1:15">
      <c r="E199" s="103" t="s">
        <v>6391</v>
      </c>
      <c r="F199" s="103"/>
      <c r="G199" s="103"/>
      <c r="H199" s="104">
        <v>940720</v>
      </c>
      <c r="I199" s="105"/>
      <c r="J199" s="106"/>
      <c r="K199" s="422"/>
      <c r="L199" s="73"/>
      <c r="M199" s="73"/>
      <c r="N199" s="73"/>
    </row>
    <row r="200" spans="1:15">
      <c r="E200" s="103" t="s">
        <v>6392</v>
      </c>
      <c r="F200" s="103"/>
      <c r="G200" s="103"/>
      <c r="H200" s="104">
        <v>1250341</v>
      </c>
      <c r="I200" s="105"/>
      <c r="J200" s="423">
        <v>2191061</v>
      </c>
      <c r="K200" s="424"/>
      <c r="L200" s="73"/>
      <c r="M200" s="73"/>
      <c r="N200" s="73"/>
    </row>
    <row r="201" spans="1:15">
      <c r="E201" s="107" t="s">
        <v>3150</v>
      </c>
      <c r="F201" s="103"/>
      <c r="G201" s="103"/>
      <c r="H201" s="104">
        <v>2191061</v>
      </c>
      <c r="I201" s="104">
        <v>3384470</v>
      </c>
      <c r="J201" s="104">
        <v>2191061</v>
      </c>
      <c r="K201" s="424"/>
      <c r="L201" s="73"/>
      <c r="M201" s="73"/>
      <c r="N201" s="73"/>
    </row>
    <row r="202" spans="1:15">
      <c r="E202" s="103" t="s">
        <v>6393</v>
      </c>
      <c r="F202" s="103"/>
      <c r="G202" s="103"/>
      <c r="H202" s="105"/>
      <c r="I202" s="423">
        <v>2191061</v>
      </c>
      <c r="J202" s="105"/>
      <c r="K202" s="425" t="s">
        <v>6394</v>
      </c>
      <c r="L202" s="426" t="s">
        <v>6396</v>
      </c>
      <c r="M202" s="426" t="s">
        <v>6397</v>
      </c>
      <c r="N202" s="427" t="s">
        <v>6395</v>
      </c>
    </row>
    <row r="203" spans="1:15">
      <c r="E203" s="107" t="s">
        <v>3154</v>
      </c>
      <c r="F203" s="103"/>
      <c r="G203" s="103"/>
      <c r="H203" s="105"/>
      <c r="I203" s="104">
        <v>2191061</v>
      </c>
      <c r="J203" s="105"/>
      <c r="K203" s="428"/>
      <c r="L203" s="73"/>
      <c r="M203" s="73"/>
      <c r="N203" s="73"/>
      <c r="O203" s="73"/>
    </row>
    <row r="204" spans="1:15">
      <c r="E204" s="107" t="s">
        <v>3155</v>
      </c>
      <c r="F204" s="103"/>
      <c r="G204" s="103"/>
      <c r="H204" s="104">
        <v>5575531</v>
      </c>
      <c r="I204" s="104">
        <v>5575531</v>
      </c>
      <c r="J204" s="105"/>
      <c r="K204" s="428"/>
      <c r="L204" s="73"/>
      <c r="M204" s="73"/>
      <c r="N204" s="73"/>
      <c r="O204" s="73"/>
    </row>
    <row r="207" spans="1:15" s="49" customFormat="1">
      <c r="A207" s="34"/>
      <c r="B207" s="47"/>
      <c r="C207" s="39"/>
      <c r="D207" s="48" t="s">
        <v>9369</v>
      </c>
    </row>
    <row r="209" spans="5:15">
      <c r="E209" s="429" t="s">
        <v>9370</v>
      </c>
      <c r="F209" s="430"/>
      <c r="G209" s="430"/>
      <c r="H209" s="430"/>
      <c r="I209" s="430"/>
      <c r="J209" s="430"/>
      <c r="K209" s="431"/>
      <c r="L209" s="431"/>
      <c r="M209" s="73"/>
      <c r="N209" s="430"/>
      <c r="O209" s="430"/>
    </row>
    <row r="210" spans="5:15">
      <c r="E210" s="432" t="s">
        <v>3133</v>
      </c>
      <c r="F210" s="432" t="s">
        <v>104</v>
      </c>
      <c r="G210" s="432" t="s">
        <v>309</v>
      </c>
      <c r="H210" s="432" t="s">
        <v>3134</v>
      </c>
      <c r="I210" s="432" t="s">
        <v>3135</v>
      </c>
      <c r="J210" s="432" t="s">
        <v>3136</v>
      </c>
      <c r="K210" s="433"/>
      <c r="L210" s="431"/>
      <c r="M210" s="73"/>
      <c r="N210" s="430"/>
      <c r="O210" s="430"/>
    </row>
    <row r="211" spans="5:15">
      <c r="E211" s="434"/>
      <c r="F211" s="434"/>
      <c r="G211" s="434"/>
      <c r="H211" s="435">
        <v>25518328</v>
      </c>
      <c r="I211" s="436"/>
      <c r="J211" s="435">
        <v>25518328</v>
      </c>
      <c r="K211" s="437"/>
      <c r="L211" s="431"/>
      <c r="M211" s="73"/>
      <c r="N211" s="430"/>
      <c r="O211" s="430"/>
    </row>
    <row r="212" spans="5:15">
      <c r="E212" s="434" t="s">
        <v>6398</v>
      </c>
      <c r="F212" s="434"/>
      <c r="G212" s="434"/>
      <c r="H212" s="436"/>
      <c r="I212" s="435">
        <v>25518328</v>
      </c>
      <c r="J212" s="436"/>
      <c r="K212" s="438"/>
      <c r="L212" s="431"/>
      <c r="M212" s="73"/>
      <c r="N212" s="430"/>
      <c r="O212" s="430"/>
    </row>
    <row r="213" spans="5:15">
      <c r="E213" s="434" t="s">
        <v>6399</v>
      </c>
      <c r="F213" s="434"/>
      <c r="G213" s="434"/>
      <c r="H213" s="435">
        <v>6909594</v>
      </c>
      <c r="I213" s="436"/>
      <c r="J213" s="439"/>
      <c r="K213" s="438"/>
      <c r="L213" s="431"/>
      <c r="M213" s="73"/>
      <c r="N213" s="430"/>
      <c r="O213" s="430"/>
    </row>
    <row r="214" spans="5:15">
      <c r="E214" s="434" t="s">
        <v>6400</v>
      </c>
      <c r="F214" s="434"/>
      <c r="G214" s="434"/>
      <c r="H214" s="435">
        <v>17406388</v>
      </c>
      <c r="I214" s="436"/>
      <c r="J214" s="440">
        <v>24315982</v>
      </c>
      <c r="K214" s="425"/>
      <c r="L214" s="441"/>
      <c r="M214" s="426"/>
      <c r="N214" s="430"/>
      <c r="O214" s="430"/>
    </row>
    <row r="215" spans="5:15">
      <c r="E215" s="442" t="s">
        <v>3140</v>
      </c>
      <c r="F215" s="434"/>
      <c r="G215" s="434"/>
      <c r="H215" s="435">
        <v>24315982</v>
      </c>
      <c r="I215" s="435">
        <v>25518328</v>
      </c>
      <c r="J215" s="435">
        <v>24315982</v>
      </c>
      <c r="K215" s="437"/>
      <c r="L215" s="431"/>
      <c r="M215" s="73"/>
      <c r="N215" s="430"/>
      <c r="O215" s="430"/>
    </row>
    <row r="216" spans="5:15">
      <c r="E216" s="434" t="s">
        <v>6401</v>
      </c>
      <c r="F216" s="434"/>
      <c r="G216" s="434"/>
      <c r="H216" s="435">
        <v>6673974</v>
      </c>
      <c r="I216" s="436"/>
      <c r="J216" s="439"/>
      <c r="K216" s="438"/>
      <c r="L216" s="431"/>
      <c r="M216" s="73"/>
      <c r="N216" s="430"/>
      <c r="O216" s="430"/>
    </row>
    <row r="217" spans="5:15">
      <c r="E217" s="434" t="s">
        <v>6402</v>
      </c>
      <c r="F217" s="434"/>
      <c r="G217" s="434"/>
      <c r="H217" s="435">
        <v>17208623</v>
      </c>
      <c r="I217" s="436"/>
      <c r="J217" s="435">
        <v>48198579</v>
      </c>
      <c r="K217" s="438"/>
      <c r="L217" s="431"/>
      <c r="M217" s="73"/>
      <c r="N217" s="430"/>
      <c r="O217" s="430"/>
    </row>
    <row r="218" spans="5:15">
      <c r="E218" s="442" t="s">
        <v>3143</v>
      </c>
      <c r="F218" s="434"/>
      <c r="G218" s="434"/>
      <c r="H218" s="435">
        <v>23882597</v>
      </c>
      <c r="I218" s="436"/>
      <c r="J218" s="435">
        <v>48198579</v>
      </c>
      <c r="K218" s="425"/>
      <c r="L218" s="441"/>
      <c r="M218" s="426"/>
      <c r="N218" s="430"/>
    </row>
    <row r="219" spans="5:15">
      <c r="E219" s="434" t="s">
        <v>6403</v>
      </c>
      <c r="F219" s="434"/>
      <c r="G219" s="434"/>
      <c r="H219" s="436"/>
      <c r="I219" s="440">
        <v>24315982</v>
      </c>
      <c r="J219" s="440">
        <v>23882597</v>
      </c>
      <c r="K219" s="425" t="s">
        <v>6404</v>
      </c>
      <c r="L219" s="441" t="s">
        <v>6396</v>
      </c>
      <c r="M219" s="426" t="s">
        <v>6414</v>
      </c>
      <c r="N219" s="430" t="s">
        <v>6415</v>
      </c>
    </row>
    <row r="220" spans="5:15">
      <c r="E220" s="434" t="s">
        <v>6405</v>
      </c>
      <c r="F220" s="434"/>
      <c r="G220" s="434"/>
      <c r="H220" s="435">
        <v>7182383</v>
      </c>
      <c r="I220" s="436"/>
      <c r="J220" s="439"/>
      <c r="K220" s="425"/>
      <c r="L220" s="431"/>
      <c r="M220" s="73"/>
      <c r="N220" s="430"/>
    </row>
    <row r="221" spans="5:15">
      <c r="E221" s="434" t="s">
        <v>6406</v>
      </c>
      <c r="F221" s="434"/>
      <c r="G221" s="434"/>
      <c r="H221" s="435">
        <v>17742270</v>
      </c>
      <c r="I221" s="436"/>
      <c r="J221" s="439"/>
      <c r="K221" s="431"/>
      <c r="L221" s="431"/>
      <c r="M221" s="73"/>
      <c r="N221" s="430"/>
    </row>
    <row r="222" spans="5:15">
      <c r="E222" s="434" t="s">
        <v>6407</v>
      </c>
      <c r="F222" s="434"/>
      <c r="G222" s="434"/>
      <c r="H222" s="436"/>
      <c r="I222" s="440">
        <v>23883597</v>
      </c>
      <c r="J222" s="440">
        <v>24923653</v>
      </c>
      <c r="K222" s="441" t="s">
        <v>6416</v>
      </c>
      <c r="L222" s="441" t="s">
        <v>6396</v>
      </c>
      <c r="M222" s="426" t="s">
        <v>6414</v>
      </c>
      <c r="N222" s="430" t="s">
        <v>6417</v>
      </c>
    </row>
    <row r="223" spans="5:15">
      <c r="E223" s="442" t="s">
        <v>3146</v>
      </c>
      <c r="F223" s="434"/>
      <c r="G223" s="434"/>
      <c r="H223" s="435">
        <v>24924653</v>
      </c>
      <c r="I223" s="435">
        <v>48199579</v>
      </c>
      <c r="J223" s="435">
        <v>24923653</v>
      </c>
      <c r="K223" s="431"/>
      <c r="L223" s="431"/>
      <c r="M223" s="73"/>
      <c r="N223" s="430"/>
    </row>
    <row r="224" spans="5:15">
      <c r="E224" s="434" t="s">
        <v>6408</v>
      </c>
      <c r="F224" s="434"/>
      <c r="G224" s="434"/>
      <c r="H224" s="435">
        <v>6915654</v>
      </c>
      <c r="I224" s="436"/>
      <c r="J224" s="439"/>
      <c r="K224" s="431"/>
      <c r="L224" s="431"/>
      <c r="M224" s="73"/>
      <c r="N224" s="430"/>
    </row>
    <row r="225" spans="1:15">
      <c r="E225" s="434" t="s">
        <v>6409</v>
      </c>
      <c r="F225" s="434"/>
      <c r="G225" s="434"/>
      <c r="H225" s="435">
        <v>18615998</v>
      </c>
      <c r="I225" s="436"/>
      <c r="J225" s="439"/>
      <c r="K225" s="431"/>
      <c r="L225" s="431"/>
      <c r="M225" s="73"/>
      <c r="N225" s="430"/>
    </row>
    <row r="226" spans="1:15">
      <c r="E226" s="434" t="s">
        <v>6410</v>
      </c>
      <c r="F226" s="434"/>
      <c r="G226" s="434"/>
      <c r="H226" s="436"/>
      <c r="I226" s="440">
        <v>24923653</v>
      </c>
      <c r="J226" s="440">
        <v>25531652</v>
      </c>
      <c r="K226" s="441" t="s">
        <v>6418</v>
      </c>
      <c r="L226" s="441" t="s">
        <v>6396</v>
      </c>
      <c r="M226" s="426" t="s">
        <v>6414</v>
      </c>
      <c r="N226" s="430" t="s">
        <v>6419</v>
      </c>
    </row>
    <row r="227" spans="1:15">
      <c r="E227" s="442" t="s">
        <v>3150</v>
      </c>
      <c r="F227" s="434"/>
      <c r="G227" s="434"/>
      <c r="H227" s="435">
        <v>25531652</v>
      </c>
      <c r="I227" s="435">
        <v>24923653</v>
      </c>
      <c r="J227" s="435">
        <v>25531652</v>
      </c>
      <c r="K227" s="431"/>
      <c r="L227" s="431"/>
      <c r="M227" s="73"/>
      <c r="N227" s="430"/>
    </row>
    <row r="228" spans="1:15">
      <c r="E228" s="434" t="s">
        <v>6411</v>
      </c>
      <c r="F228" s="434"/>
      <c r="G228" s="434"/>
      <c r="H228" s="435">
        <v>6503829</v>
      </c>
      <c r="I228" s="436"/>
      <c r="J228" s="439"/>
      <c r="K228" s="431"/>
      <c r="L228" s="431"/>
      <c r="M228" s="73"/>
      <c r="N228" s="430"/>
    </row>
    <row r="229" spans="1:15">
      <c r="E229" s="434" t="s">
        <v>6412</v>
      </c>
      <c r="F229" s="434"/>
      <c r="G229" s="434"/>
      <c r="H229" s="436"/>
      <c r="I229" s="440">
        <v>25531652</v>
      </c>
      <c r="J229" s="439"/>
      <c r="K229" s="441" t="s">
        <v>6420</v>
      </c>
      <c r="L229" s="441" t="s">
        <v>6396</v>
      </c>
      <c r="M229" s="426" t="s">
        <v>6414</v>
      </c>
      <c r="N229" s="430" t="s">
        <v>6421</v>
      </c>
    </row>
    <row r="230" spans="1:15">
      <c r="E230" s="434" t="s">
        <v>6413</v>
      </c>
      <c r="F230" s="434"/>
      <c r="G230" s="434"/>
      <c r="H230" s="435">
        <v>16861303</v>
      </c>
      <c r="I230" s="436"/>
      <c r="J230" s="435">
        <v>23365132</v>
      </c>
      <c r="K230" s="431"/>
      <c r="L230" s="431"/>
      <c r="M230" s="73"/>
      <c r="N230" s="430"/>
    </row>
    <row r="231" spans="1:15">
      <c r="E231" s="442" t="s">
        <v>3154</v>
      </c>
      <c r="F231" s="434"/>
      <c r="G231" s="434"/>
      <c r="H231" s="435">
        <v>23365132</v>
      </c>
      <c r="I231" s="435">
        <v>25531652</v>
      </c>
      <c r="J231" s="435">
        <v>23365132</v>
      </c>
      <c r="K231" s="431"/>
      <c r="L231" s="431"/>
      <c r="M231" s="73"/>
      <c r="N231" s="430"/>
      <c r="O231" s="430"/>
    </row>
    <row r="232" spans="1:15">
      <c r="E232" s="442" t="s">
        <v>3155</v>
      </c>
      <c r="F232" s="434"/>
      <c r="G232" s="434"/>
      <c r="H232" s="435">
        <v>147538344</v>
      </c>
      <c r="I232" s="435">
        <v>124173212</v>
      </c>
      <c r="J232" s="435">
        <v>23365132</v>
      </c>
      <c r="K232" s="431"/>
      <c r="L232" s="431"/>
      <c r="M232" s="73"/>
      <c r="N232" s="430"/>
      <c r="O232" s="430"/>
    </row>
    <row r="235" spans="1:15" s="49" customFormat="1">
      <c r="A235" s="34"/>
      <c r="B235" s="47"/>
      <c r="C235" s="39"/>
      <c r="D235" s="48" t="s">
        <v>9372</v>
      </c>
    </row>
    <row r="237" spans="1:15">
      <c r="E237" s="429" t="s">
        <v>9373</v>
      </c>
      <c r="F237" s="430"/>
      <c r="G237" s="430"/>
      <c r="H237" s="430"/>
      <c r="I237" s="430"/>
      <c r="J237" s="430"/>
      <c r="K237" s="430"/>
      <c r="L237" s="430"/>
      <c r="M237" s="430"/>
      <c r="N237" s="430"/>
      <c r="O237" s="430"/>
    </row>
    <row r="238" spans="1:15">
      <c r="E238" s="432" t="s">
        <v>3133</v>
      </c>
      <c r="F238" s="432" t="s">
        <v>104</v>
      </c>
      <c r="G238" s="432" t="s">
        <v>309</v>
      </c>
      <c r="H238" s="432" t="s">
        <v>3134</v>
      </c>
      <c r="I238" s="432" t="s">
        <v>3135</v>
      </c>
      <c r="J238" s="432" t="s">
        <v>3136</v>
      </c>
      <c r="K238" s="430"/>
      <c r="L238" s="430"/>
      <c r="M238" s="430"/>
      <c r="N238" s="430"/>
      <c r="O238" s="430"/>
    </row>
    <row r="239" spans="1:15">
      <c r="E239" s="434"/>
      <c r="F239" s="434"/>
      <c r="G239" s="434"/>
      <c r="H239" s="435">
        <v>3920179</v>
      </c>
      <c r="I239" s="436"/>
      <c r="J239" s="435">
        <v>3920179</v>
      </c>
      <c r="K239" s="430"/>
      <c r="L239" s="430"/>
      <c r="M239" s="430"/>
      <c r="N239" s="430"/>
      <c r="O239" s="430"/>
    </row>
    <row r="240" spans="1:15">
      <c r="E240" s="434" t="s">
        <v>6422</v>
      </c>
      <c r="F240" s="434"/>
      <c r="G240" s="434"/>
      <c r="H240" s="436"/>
      <c r="I240" s="435">
        <v>777052</v>
      </c>
      <c r="J240" s="435">
        <v>3143127</v>
      </c>
      <c r="K240" s="430"/>
      <c r="L240" s="430"/>
      <c r="M240" s="430"/>
      <c r="N240" s="430"/>
      <c r="O240" s="430"/>
    </row>
    <row r="241" spans="5:15">
      <c r="E241" s="434" t="s">
        <v>6423</v>
      </c>
      <c r="F241" s="434"/>
      <c r="G241" s="434"/>
      <c r="H241" s="436"/>
      <c r="I241" s="435">
        <v>1241214</v>
      </c>
      <c r="J241" s="435">
        <v>1901913</v>
      </c>
      <c r="K241" s="430"/>
      <c r="L241" s="430"/>
      <c r="M241" s="430"/>
      <c r="N241" s="430"/>
      <c r="O241" s="430"/>
    </row>
    <row r="242" spans="5:15">
      <c r="E242" s="434" t="s">
        <v>6424</v>
      </c>
      <c r="F242" s="434"/>
      <c r="G242" s="434"/>
      <c r="H242" s="436"/>
      <c r="I242" s="435">
        <v>918738</v>
      </c>
      <c r="J242" s="435">
        <v>983175</v>
      </c>
      <c r="K242" s="430"/>
      <c r="L242" s="430"/>
      <c r="M242" s="430"/>
      <c r="N242" s="430"/>
      <c r="O242" s="430"/>
    </row>
    <row r="243" spans="5:15">
      <c r="E243" s="434" t="s">
        <v>6425</v>
      </c>
      <c r="F243" s="434"/>
      <c r="G243" s="434"/>
      <c r="H243" s="436"/>
      <c r="I243" s="435">
        <v>1377357</v>
      </c>
      <c r="J243" s="435">
        <v>-394182</v>
      </c>
      <c r="K243" s="430"/>
      <c r="L243" s="430"/>
      <c r="M243" s="430"/>
      <c r="N243" s="430"/>
      <c r="O243" s="430"/>
    </row>
    <row r="244" spans="5:15">
      <c r="E244" s="434" t="s">
        <v>6426</v>
      </c>
      <c r="F244" s="434"/>
      <c r="G244" s="434"/>
      <c r="H244" s="435">
        <v>1453933</v>
      </c>
      <c r="I244" s="436"/>
      <c r="J244" s="439"/>
      <c r="K244" s="430"/>
      <c r="L244" s="430"/>
      <c r="M244" s="430"/>
      <c r="N244" s="430"/>
      <c r="O244" s="430"/>
    </row>
    <row r="245" spans="5:15">
      <c r="E245" s="434" t="s">
        <v>6427</v>
      </c>
      <c r="F245" s="434"/>
      <c r="G245" s="434"/>
      <c r="H245" s="435">
        <v>3059911</v>
      </c>
      <c r="I245" s="436"/>
      <c r="J245" s="440">
        <v>4119662</v>
      </c>
      <c r="K245" s="430"/>
      <c r="L245" s="430"/>
      <c r="M245" s="430"/>
      <c r="N245" s="430"/>
      <c r="O245" s="430"/>
    </row>
    <row r="246" spans="5:15">
      <c r="E246" s="442" t="s">
        <v>3140</v>
      </c>
      <c r="F246" s="434"/>
      <c r="G246" s="434"/>
      <c r="H246" s="435">
        <v>4513844</v>
      </c>
      <c r="I246" s="435">
        <v>4314361</v>
      </c>
      <c r="J246" s="435">
        <v>4119662</v>
      </c>
      <c r="K246" s="430"/>
      <c r="L246" s="430"/>
      <c r="M246" s="430"/>
      <c r="N246" s="430"/>
      <c r="O246" s="430"/>
    </row>
    <row r="247" spans="5:15">
      <c r="E247" s="434" t="s">
        <v>6428</v>
      </c>
      <c r="F247" s="434"/>
      <c r="G247" s="434"/>
      <c r="H247" s="436"/>
      <c r="I247" s="440">
        <v>1046535</v>
      </c>
      <c r="J247" s="435">
        <v>3073127</v>
      </c>
      <c r="K247" s="425" t="s">
        <v>6429</v>
      </c>
      <c r="L247" s="443" t="s">
        <v>6430</v>
      </c>
      <c r="M247" s="426" t="s">
        <v>6414</v>
      </c>
      <c r="N247" s="430"/>
      <c r="O247" s="430" t="s">
        <v>6471</v>
      </c>
    </row>
    <row r="248" spans="5:15">
      <c r="E248" s="434" t="s">
        <v>6431</v>
      </c>
      <c r="F248" s="434"/>
      <c r="G248" s="434"/>
      <c r="H248" s="436"/>
      <c r="I248" s="440">
        <v>1158026</v>
      </c>
      <c r="J248" s="435">
        <v>1915101</v>
      </c>
      <c r="K248" s="425" t="s">
        <v>6432</v>
      </c>
      <c r="L248" s="443" t="s">
        <v>6430</v>
      </c>
      <c r="M248" s="426" t="s">
        <v>6414</v>
      </c>
      <c r="N248" s="430"/>
      <c r="O248" s="430" t="s">
        <v>6472</v>
      </c>
    </row>
    <row r="249" spans="5:15">
      <c r="E249" s="434" t="s">
        <v>6433</v>
      </c>
      <c r="F249" s="434"/>
      <c r="G249" s="434"/>
      <c r="H249" s="436"/>
      <c r="I249" s="440">
        <v>830855</v>
      </c>
      <c r="J249" s="435">
        <v>1084246</v>
      </c>
      <c r="K249" s="425" t="s">
        <v>6434</v>
      </c>
      <c r="L249" s="443" t="s">
        <v>6430</v>
      </c>
      <c r="M249" s="426" t="s">
        <v>6414</v>
      </c>
      <c r="N249" s="430"/>
      <c r="O249" s="430" t="s">
        <v>6473</v>
      </c>
    </row>
    <row r="250" spans="5:15">
      <c r="E250" s="434" t="s">
        <v>6435</v>
      </c>
      <c r="F250" s="434"/>
      <c r="G250" s="434"/>
      <c r="H250" s="436"/>
      <c r="I250" s="440">
        <v>1145170</v>
      </c>
      <c r="J250" s="435">
        <v>-60924</v>
      </c>
      <c r="K250" s="425" t="s">
        <v>6436</v>
      </c>
      <c r="L250" s="443" t="s">
        <v>6430</v>
      </c>
      <c r="M250" s="426" t="s">
        <v>6414</v>
      </c>
      <c r="N250" s="430"/>
      <c r="O250" s="430" t="s">
        <v>6474</v>
      </c>
    </row>
    <row r="251" spans="5:15">
      <c r="E251" s="434" t="s">
        <v>6437</v>
      </c>
      <c r="F251" s="434"/>
      <c r="G251" s="434"/>
      <c r="H251" s="435">
        <v>1219611</v>
      </c>
      <c r="I251" s="436"/>
      <c r="J251" s="439"/>
      <c r="K251" s="425"/>
      <c r="L251" s="441"/>
      <c r="M251" s="426"/>
      <c r="N251" s="430"/>
      <c r="O251" s="430"/>
    </row>
    <row r="252" spans="5:15">
      <c r="E252" s="434" t="s">
        <v>6438</v>
      </c>
      <c r="F252" s="434"/>
      <c r="G252" s="434"/>
      <c r="H252" s="435">
        <v>2712575</v>
      </c>
      <c r="I252" s="436"/>
      <c r="J252" s="440">
        <v>3871262</v>
      </c>
      <c r="K252" s="425"/>
      <c r="L252" s="441"/>
      <c r="M252" s="426"/>
      <c r="N252" s="430"/>
      <c r="O252" s="430"/>
    </row>
    <row r="253" spans="5:15">
      <c r="E253" s="442" t="s">
        <v>3143</v>
      </c>
      <c r="F253" s="434"/>
      <c r="G253" s="434"/>
      <c r="H253" s="435">
        <v>3932186</v>
      </c>
      <c r="I253" s="435">
        <v>4180586</v>
      </c>
      <c r="J253" s="435">
        <v>3871262</v>
      </c>
      <c r="K253" s="425"/>
      <c r="L253" s="441"/>
      <c r="M253" s="426"/>
      <c r="N253" s="430"/>
      <c r="O253" s="430"/>
    </row>
    <row r="254" spans="5:15">
      <c r="E254" s="434" t="s">
        <v>6439</v>
      </c>
      <c r="F254" s="434"/>
      <c r="G254" s="434"/>
      <c r="H254" s="436"/>
      <c r="I254" s="440">
        <v>978130</v>
      </c>
      <c r="J254" s="435">
        <v>2893132</v>
      </c>
      <c r="K254" s="425" t="s">
        <v>6440</v>
      </c>
      <c r="L254" s="443" t="s">
        <v>6430</v>
      </c>
      <c r="M254" s="426" t="s">
        <v>6414</v>
      </c>
      <c r="N254" s="430"/>
      <c r="O254" s="430" t="s">
        <v>6475</v>
      </c>
    </row>
    <row r="255" spans="5:15">
      <c r="E255" s="434" t="s">
        <v>6441</v>
      </c>
      <c r="F255" s="434"/>
      <c r="G255" s="434"/>
      <c r="H255" s="436"/>
      <c r="I255" s="440">
        <v>1074830</v>
      </c>
      <c r="J255" s="435">
        <v>1818302</v>
      </c>
      <c r="K255" s="425" t="s">
        <v>6442</v>
      </c>
      <c r="L255" s="443" t="s">
        <v>6430</v>
      </c>
      <c r="M255" s="426" t="s">
        <v>6414</v>
      </c>
      <c r="N255" s="430"/>
      <c r="O255" s="430" t="s">
        <v>6476</v>
      </c>
    </row>
    <row r="256" spans="5:15">
      <c r="E256" s="434" t="s">
        <v>6443</v>
      </c>
      <c r="F256" s="434"/>
      <c r="G256" s="434"/>
      <c r="H256" s="436"/>
      <c r="I256" s="440">
        <v>1240630</v>
      </c>
      <c r="J256" s="435">
        <v>577672</v>
      </c>
      <c r="K256" s="425" t="s">
        <v>6444</v>
      </c>
      <c r="L256" s="443" t="s">
        <v>6430</v>
      </c>
      <c r="M256" s="426" t="s">
        <v>6414</v>
      </c>
      <c r="N256" s="430"/>
      <c r="O256" s="430" t="s">
        <v>6477</v>
      </c>
    </row>
    <row r="257" spans="5:15">
      <c r="E257" s="434" t="s">
        <v>6445</v>
      </c>
      <c r="F257" s="434"/>
      <c r="G257" s="434"/>
      <c r="H257" s="436"/>
      <c r="I257" s="440">
        <v>825890</v>
      </c>
      <c r="J257" s="435">
        <v>-248218</v>
      </c>
      <c r="K257" s="425" t="s">
        <v>6446</v>
      </c>
      <c r="L257" s="443" t="s">
        <v>6430</v>
      </c>
      <c r="M257" s="426" t="s">
        <v>6414</v>
      </c>
      <c r="N257" s="430"/>
      <c r="O257" s="430" t="s">
        <v>6478</v>
      </c>
    </row>
    <row r="258" spans="5:15">
      <c r="E258" s="434" t="s">
        <v>6447</v>
      </c>
      <c r="F258" s="434"/>
      <c r="G258" s="434"/>
      <c r="H258" s="436"/>
      <c r="I258" s="440">
        <v>927310</v>
      </c>
      <c r="J258" s="435">
        <v>-1175528</v>
      </c>
      <c r="K258" s="425" t="s">
        <v>6448</v>
      </c>
      <c r="L258" s="443" t="s">
        <v>6430</v>
      </c>
      <c r="M258" s="426" t="s">
        <v>6414</v>
      </c>
      <c r="N258" s="430"/>
      <c r="O258" s="430" t="s">
        <v>6479</v>
      </c>
    </row>
    <row r="259" spans="5:15">
      <c r="E259" s="434" t="s">
        <v>6449</v>
      </c>
      <c r="F259" s="434"/>
      <c r="G259" s="434"/>
      <c r="H259" s="435">
        <v>1101192</v>
      </c>
      <c r="I259" s="436"/>
      <c r="J259" s="439"/>
      <c r="K259" s="425"/>
      <c r="L259" s="441"/>
      <c r="M259" s="426"/>
      <c r="N259" s="430"/>
      <c r="O259" s="430"/>
    </row>
    <row r="260" spans="5:15">
      <c r="E260" s="434" t="s">
        <v>6450</v>
      </c>
      <c r="F260" s="434"/>
      <c r="G260" s="434"/>
      <c r="H260" s="435">
        <v>3620731</v>
      </c>
      <c r="I260" s="436"/>
      <c r="J260" s="440">
        <v>3546395</v>
      </c>
      <c r="K260" s="425"/>
      <c r="L260" s="441"/>
      <c r="M260" s="426"/>
      <c r="N260" s="430"/>
      <c r="O260" s="430"/>
    </row>
    <row r="261" spans="5:15">
      <c r="E261" s="442" t="s">
        <v>3146</v>
      </c>
      <c r="F261" s="434"/>
      <c r="G261" s="434"/>
      <c r="H261" s="435">
        <v>4721923</v>
      </c>
      <c r="I261" s="435">
        <v>5046790</v>
      </c>
      <c r="J261" s="435">
        <v>3546395</v>
      </c>
      <c r="K261" s="425"/>
      <c r="L261" s="441"/>
      <c r="M261" s="426"/>
      <c r="N261" s="430"/>
      <c r="O261" s="430"/>
    </row>
    <row r="262" spans="5:15">
      <c r="E262" s="434" t="s">
        <v>6451</v>
      </c>
      <c r="F262" s="434"/>
      <c r="G262" s="434"/>
      <c r="H262" s="436"/>
      <c r="I262" s="440">
        <v>1226550</v>
      </c>
      <c r="J262" s="435">
        <v>2319845</v>
      </c>
      <c r="K262" s="425" t="s">
        <v>6452</v>
      </c>
      <c r="L262" s="443" t="s">
        <v>6430</v>
      </c>
      <c r="M262" s="426" t="s">
        <v>6414</v>
      </c>
      <c r="N262" s="430"/>
      <c r="O262" s="430" t="s">
        <v>6480</v>
      </c>
    </row>
    <row r="263" spans="5:15">
      <c r="E263" s="434" t="s">
        <v>6453</v>
      </c>
      <c r="F263" s="434"/>
      <c r="G263" s="434"/>
      <c r="H263" s="436"/>
      <c r="I263" s="440">
        <v>1153210</v>
      </c>
      <c r="J263" s="435">
        <v>1166635</v>
      </c>
      <c r="K263" s="425" t="s">
        <v>6454</v>
      </c>
      <c r="L263" s="443" t="s">
        <v>6430</v>
      </c>
      <c r="M263" s="426" t="s">
        <v>6414</v>
      </c>
      <c r="N263" s="430"/>
      <c r="O263" s="430" t="s">
        <v>6481</v>
      </c>
    </row>
    <row r="264" spans="5:15">
      <c r="E264" s="434" t="s">
        <v>6455</v>
      </c>
      <c r="F264" s="434"/>
      <c r="G264" s="434"/>
      <c r="H264" s="436"/>
      <c r="I264" s="440">
        <v>913580</v>
      </c>
      <c r="J264" s="435">
        <v>253055</v>
      </c>
      <c r="K264" s="425" t="s">
        <v>6456</v>
      </c>
      <c r="L264" s="443" t="s">
        <v>6430</v>
      </c>
      <c r="M264" s="426" t="s">
        <v>6414</v>
      </c>
      <c r="N264" s="430"/>
      <c r="O264" s="430" t="s">
        <v>6482</v>
      </c>
    </row>
    <row r="265" spans="5:15">
      <c r="E265" s="434" t="s">
        <v>6457</v>
      </c>
      <c r="F265" s="434"/>
      <c r="G265" s="434"/>
      <c r="H265" s="436"/>
      <c r="I265" s="440">
        <v>934820</v>
      </c>
      <c r="J265" s="435">
        <v>-681765</v>
      </c>
      <c r="K265" s="425" t="s">
        <v>6458</v>
      </c>
      <c r="L265" s="443" t="s">
        <v>6430</v>
      </c>
      <c r="M265" s="426" t="s">
        <v>6414</v>
      </c>
      <c r="N265" s="430"/>
      <c r="O265" s="430" t="s">
        <v>6483</v>
      </c>
    </row>
    <row r="266" spans="5:15">
      <c r="E266" s="434" t="s">
        <v>6459</v>
      </c>
      <c r="F266" s="434"/>
      <c r="G266" s="434"/>
      <c r="H266" s="435">
        <v>1434234</v>
      </c>
      <c r="I266" s="436"/>
      <c r="J266" s="439"/>
      <c r="K266" s="425"/>
      <c r="L266" s="441"/>
      <c r="M266" s="426"/>
      <c r="N266" s="430"/>
      <c r="O266" s="430"/>
    </row>
    <row r="267" spans="5:15">
      <c r="E267" s="434" t="s">
        <v>6460</v>
      </c>
      <c r="F267" s="434"/>
      <c r="G267" s="434"/>
      <c r="H267" s="435">
        <v>2778439</v>
      </c>
      <c r="I267" s="436"/>
      <c r="J267" s="440">
        <v>3530908</v>
      </c>
      <c r="K267" s="425"/>
      <c r="L267" s="441"/>
      <c r="M267" s="426"/>
      <c r="N267" s="430"/>
      <c r="O267" s="430"/>
    </row>
    <row r="268" spans="5:15">
      <c r="E268" s="442" t="s">
        <v>3150</v>
      </c>
      <c r="F268" s="434"/>
      <c r="G268" s="434"/>
      <c r="H268" s="435">
        <v>4212673</v>
      </c>
      <c r="I268" s="435">
        <v>4228160</v>
      </c>
      <c r="J268" s="435">
        <v>3530908</v>
      </c>
      <c r="K268" s="425"/>
      <c r="L268" s="441"/>
      <c r="M268" s="426"/>
      <c r="N268" s="430"/>
      <c r="O268" s="430"/>
    </row>
    <row r="269" spans="5:15">
      <c r="E269" s="434" t="s">
        <v>6461</v>
      </c>
      <c r="F269" s="434"/>
      <c r="G269" s="434"/>
      <c r="H269" s="436"/>
      <c r="I269" s="440">
        <v>1087740</v>
      </c>
      <c r="J269" s="435">
        <v>2443168</v>
      </c>
      <c r="K269" s="425" t="s">
        <v>6462</v>
      </c>
      <c r="L269" s="443" t="s">
        <v>6430</v>
      </c>
      <c r="M269" s="426" t="s">
        <v>6414</v>
      </c>
      <c r="N269" s="430"/>
      <c r="O269" s="430" t="s">
        <v>6484</v>
      </c>
    </row>
    <row r="270" spans="5:15">
      <c r="E270" s="434" t="s">
        <v>6463</v>
      </c>
      <c r="F270" s="434"/>
      <c r="G270" s="434"/>
      <c r="H270" s="436"/>
      <c r="I270" s="440">
        <v>859240</v>
      </c>
      <c r="J270" s="435">
        <v>1583928</v>
      </c>
      <c r="K270" s="425" t="s">
        <v>6464</v>
      </c>
      <c r="L270" s="443" t="s">
        <v>6430</v>
      </c>
      <c r="M270" s="426" t="s">
        <v>6414</v>
      </c>
      <c r="N270" s="430"/>
      <c r="O270" s="430" t="s">
        <v>6485</v>
      </c>
    </row>
    <row r="271" spans="5:15">
      <c r="E271" s="434" t="s">
        <v>6465</v>
      </c>
      <c r="F271" s="434"/>
      <c r="G271" s="434"/>
      <c r="H271" s="436"/>
      <c r="I271" s="440">
        <v>983570</v>
      </c>
      <c r="J271" s="435">
        <v>600358</v>
      </c>
      <c r="K271" s="425" t="s">
        <v>6466</v>
      </c>
      <c r="L271" s="443" t="s">
        <v>6430</v>
      </c>
      <c r="M271" s="426" t="s">
        <v>6414</v>
      </c>
      <c r="N271" s="430"/>
      <c r="O271" s="430" t="s">
        <v>6486</v>
      </c>
    </row>
    <row r="272" spans="5:15">
      <c r="E272" s="434" t="s">
        <v>6467</v>
      </c>
      <c r="F272" s="434"/>
      <c r="G272" s="434"/>
      <c r="H272" s="436"/>
      <c r="I272" s="440">
        <v>974710</v>
      </c>
      <c r="J272" s="435">
        <v>-374352</v>
      </c>
      <c r="K272" s="425" t="s">
        <v>6468</v>
      </c>
      <c r="L272" s="443" t="s">
        <v>6430</v>
      </c>
      <c r="M272" s="426" t="s">
        <v>6414</v>
      </c>
      <c r="N272" s="430"/>
      <c r="O272" s="430" t="s">
        <v>6487</v>
      </c>
    </row>
    <row r="273" spans="1:19">
      <c r="E273" s="434" t="s">
        <v>6469</v>
      </c>
      <c r="F273" s="434"/>
      <c r="G273" s="434"/>
      <c r="H273" s="435">
        <v>1289199</v>
      </c>
      <c r="I273" s="436"/>
      <c r="J273" s="439"/>
      <c r="K273" s="425"/>
      <c r="L273" s="441"/>
      <c r="M273" s="426"/>
      <c r="N273" s="430"/>
      <c r="O273" s="430"/>
    </row>
    <row r="274" spans="1:19">
      <c r="E274" s="434" t="s">
        <v>6470</v>
      </c>
      <c r="F274" s="434"/>
      <c r="G274" s="434"/>
      <c r="H274" s="435">
        <v>2968312</v>
      </c>
      <c r="I274" s="436"/>
      <c r="J274" s="435">
        <v>3883159</v>
      </c>
      <c r="K274" s="425"/>
      <c r="L274" s="441"/>
      <c r="M274" s="426"/>
      <c r="N274" s="430"/>
      <c r="O274" s="430"/>
    </row>
    <row r="275" spans="1:19">
      <c r="E275" s="442" t="s">
        <v>3154</v>
      </c>
      <c r="F275" s="434"/>
      <c r="G275" s="434"/>
      <c r="H275" s="435">
        <v>4257511</v>
      </c>
      <c r="I275" s="435">
        <v>3905260</v>
      </c>
      <c r="J275" s="435">
        <v>3883159</v>
      </c>
      <c r="K275" s="425"/>
      <c r="L275" s="441"/>
      <c r="M275" s="426"/>
      <c r="N275" s="430"/>
      <c r="O275" s="430"/>
    </row>
    <row r="276" spans="1:19">
      <c r="I276" s="34">
        <f>SUM(I275, I268, I261, I253, I246, I239)</f>
        <v>21675157</v>
      </c>
      <c r="J276" s="34">
        <f>SUM(J275, J268, J261, J253, J246, J239)</f>
        <v>22871565</v>
      </c>
    </row>
    <row r="278" spans="1:19" s="49" customFormat="1">
      <c r="A278" s="34"/>
      <c r="B278" s="47"/>
      <c r="C278" s="39"/>
      <c r="D278" s="48" t="s">
        <v>9375</v>
      </c>
    </row>
    <row r="280" spans="1:19">
      <c r="E280" s="429" t="s">
        <v>9376</v>
      </c>
      <c r="F280" s="430"/>
      <c r="G280" s="430"/>
      <c r="H280" s="430"/>
      <c r="I280" s="430"/>
      <c r="J280" s="430"/>
      <c r="K280" s="444"/>
      <c r="L280" s="444"/>
      <c r="M280" s="430"/>
      <c r="N280" s="430"/>
      <c r="O280" s="430"/>
      <c r="P280" s="445"/>
      <c r="Q280" s="446"/>
      <c r="R280" s="446"/>
      <c r="S280" s="446"/>
    </row>
    <row r="281" spans="1:19">
      <c r="E281" s="432" t="s">
        <v>3133</v>
      </c>
      <c r="F281" s="432" t="s">
        <v>104</v>
      </c>
      <c r="G281" s="432" t="s">
        <v>309</v>
      </c>
      <c r="H281" s="432" t="s">
        <v>3134</v>
      </c>
      <c r="I281" s="432" t="s">
        <v>3135</v>
      </c>
      <c r="J281" s="432" t="s">
        <v>3136</v>
      </c>
      <c r="K281" s="444"/>
      <c r="L281" s="444"/>
      <c r="M281" s="430"/>
      <c r="N281" s="430"/>
      <c r="O281" s="430"/>
      <c r="P281" s="445"/>
      <c r="Q281" s="446"/>
      <c r="R281" s="446"/>
      <c r="S281" s="446"/>
    </row>
    <row r="282" spans="1:19">
      <c r="E282" s="434" t="s">
        <v>6488</v>
      </c>
      <c r="F282" s="434"/>
      <c r="G282" s="434"/>
      <c r="H282" s="435">
        <v>1068002</v>
      </c>
      <c r="I282" s="436"/>
      <c r="J282" s="439"/>
      <c r="K282" s="444"/>
      <c r="L282" s="444"/>
      <c r="M282" s="430"/>
      <c r="N282" s="430"/>
      <c r="O282" s="430"/>
      <c r="P282" s="445"/>
      <c r="Q282" s="446"/>
      <c r="R282" s="446"/>
      <c r="S282" s="446"/>
    </row>
    <row r="283" spans="1:19">
      <c r="E283" s="434" t="s">
        <v>6489</v>
      </c>
      <c r="F283" s="434"/>
      <c r="G283" s="434"/>
      <c r="H283" s="435">
        <v>1675211</v>
      </c>
      <c r="I283" s="436"/>
      <c r="J283" s="439"/>
      <c r="K283" s="444"/>
      <c r="L283" s="444"/>
      <c r="M283" s="430"/>
      <c r="N283" s="430"/>
      <c r="O283" s="430"/>
      <c r="P283" s="445"/>
      <c r="Q283" s="446"/>
      <c r="R283" s="446"/>
      <c r="S283" s="446"/>
    </row>
    <row r="284" spans="1:19">
      <c r="E284" s="434" t="s">
        <v>6490</v>
      </c>
      <c r="F284" s="434"/>
      <c r="G284" s="434"/>
      <c r="H284" s="435">
        <v>665071</v>
      </c>
      <c r="I284" s="436"/>
      <c r="J284" s="439"/>
      <c r="K284" s="444"/>
      <c r="L284" s="444"/>
      <c r="M284" s="430"/>
      <c r="N284" s="430"/>
      <c r="O284" s="430"/>
      <c r="P284" s="445"/>
      <c r="Q284" s="446"/>
      <c r="R284" s="446"/>
      <c r="S284" s="446"/>
    </row>
    <row r="285" spans="1:19">
      <c r="E285" s="434" t="s">
        <v>6491</v>
      </c>
      <c r="F285" s="434"/>
      <c r="G285" s="434"/>
      <c r="H285" s="435">
        <v>798270</v>
      </c>
      <c r="I285" s="436"/>
      <c r="J285" s="439"/>
      <c r="K285" s="444"/>
      <c r="L285" s="444"/>
      <c r="M285" s="430"/>
      <c r="N285" s="430"/>
      <c r="O285" s="430"/>
      <c r="P285" s="445"/>
      <c r="Q285" s="446"/>
      <c r="R285" s="446"/>
      <c r="S285" s="446"/>
    </row>
    <row r="286" spans="1:19">
      <c r="E286" s="434" t="s">
        <v>6492</v>
      </c>
      <c r="F286" s="434"/>
      <c r="G286" s="434"/>
      <c r="H286" s="435">
        <v>72000</v>
      </c>
      <c r="I286" s="436"/>
      <c r="J286" s="440">
        <v>4278554</v>
      </c>
      <c r="K286" s="444"/>
      <c r="L286" s="444"/>
      <c r="M286" s="430"/>
      <c r="N286" s="430"/>
      <c r="O286" s="430"/>
      <c r="P286" s="445"/>
      <c r="Q286" s="446"/>
      <c r="R286" s="446"/>
      <c r="S286" s="446"/>
    </row>
    <row r="287" spans="1:19">
      <c r="E287" s="434" t="s">
        <v>6424</v>
      </c>
      <c r="F287" s="434"/>
      <c r="G287" s="434"/>
      <c r="H287" s="436"/>
      <c r="I287" s="440">
        <v>4278554</v>
      </c>
      <c r="J287" s="447"/>
      <c r="K287" s="448" t="s">
        <v>6493</v>
      </c>
      <c r="L287" s="449" t="s">
        <v>6430</v>
      </c>
      <c r="M287" s="450" t="s">
        <v>6414</v>
      </c>
      <c r="N287" s="450"/>
      <c r="O287" s="451" t="s">
        <v>6494</v>
      </c>
      <c r="P287" s="452">
        <v>55620</v>
      </c>
      <c r="Q287" s="453" t="s">
        <v>6495</v>
      </c>
      <c r="R287" s="454">
        <v>4222934</v>
      </c>
      <c r="S287" s="455" t="s">
        <v>6496</v>
      </c>
    </row>
    <row r="288" spans="1:19">
      <c r="E288" s="434" t="s">
        <v>6497</v>
      </c>
      <c r="F288" s="434"/>
      <c r="G288" s="434"/>
      <c r="H288" s="435">
        <v>751313</v>
      </c>
      <c r="I288" s="436"/>
      <c r="J288" s="439"/>
      <c r="K288" s="444"/>
      <c r="L288" s="444"/>
      <c r="M288" s="430"/>
      <c r="N288" s="430"/>
      <c r="O288" s="430"/>
      <c r="P288" s="445"/>
      <c r="Q288" s="446"/>
      <c r="R288" s="446"/>
      <c r="S288" s="446"/>
    </row>
    <row r="289" spans="5:19">
      <c r="E289" s="434" t="s">
        <v>6498</v>
      </c>
      <c r="F289" s="434"/>
      <c r="G289" s="434"/>
      <c r="H289" s="435">
        <v>2416099</v>
      </c>
      <c r="I289" s="436"/>
      <c r="J289" s="439"/>
      <c r="K289" s="444"/>
      <c r="L289" s="444"/>
      <c r="M289" s="430"/>
      <c r="N289" s="430"/>
      <c r="O289" s="430"/>
      <c r="P289" s="445"/>
      <c r="Q289" s="446"/>
      <c r="R289" s="446"/>
      <c r="S289" s="446"/>
    </row>
    <row r="290" spans="5:19">
      <c r="E290" s="434" t="s">
        <v>6499</v>
      </c>
      <c r="F290" s="434"/>
      <c r="G290" s="434"/>
      <c r="H290" s="435">
        <v>744150</v>
      </c>
      <c r="I290" s="436"/>
      <c r="J290" s="439"/>
      <c r="K290" s="444"/>
      <c r="L290" s="444"/>
      <c r="M290" s="430"/>
      <c r="N290" s="430"/>
      <c r="O290" s="430"/>
      <c r="P290" s="445"/>
      <c r="Q290" s="446"/>
      <c r="R290" s="446"/>
      <c r="S290" s="446"/>
    </row>
    <row r="291" spans="5:19">
      <c r="E291" s="434" t="s">
        <v>6500</v>
      </c>
      <c r="F291" s="434"/>
      <c r="G291" s="434"/>
      <c r="H291" s="435">
        <v>837314</v>
      </c>
      <c r="I291" s="436"/>
      <c r="J291" s="439"/>
      <c r="K291" s="444"/>
      <c r="L291" s="444"/>
      <c r="M291" s="430"/>
      <c r="N291" s="430"/>
      <c r="O291" s="430"/>
      <c r="P291" s="445"/>
      <c r="Q291" s="446"/>
      <c r="R291" s="446"/>
      <c r="S291" s="446"/>
    </row>
    <row r="292" spans="5:19">
      <c r="E292" s="434" t="s">
        <v>6501</v>
      </c>
      <c r="F292" s="434"/>
      <c r="G292" s="434"/>
      <c r="H292" s="435">
        <v>84200</v>
      </c>
      <c r="I292" s="436"/>
      <c r="J292" s="440">
        <v>4833076</v>
      </c>
      <c r="K292" s="444"/>
      <c r="L292" s="444"/>
      <c r="M292" s="430"/>
      <c r="N292" s="430"/>
      <c r="O292" s="430"/>
      <c r="P292" s="445"/>
      <c r="Q292" s="446"/>
      <c r="R292" s="446"/>
      <c r="S292" s="446"/>
    </row>
    <row r="293" spans="5:19">
      <c r="E293" s="442" t="s">
        <v>3140</v>
      </c>
      <c r="F293" s="434"/>
      <c r="G293" s="434"/>
      <c r="H293" s="435">
        <v>9111630</v>
      </c>
      <c r="I293" s="435">
        <v>4278554</v>
      </c>
      <c r="J293" s="435">
        <v>4833076</v>
      </c>
      <c r="K293" s="444"/>
      <c r="L293" s="444"/>
      <c r="M293" s="430"/>
      <c r="N293" s="430"/>
      <c r="O293" s="430"/>
      <c r="P293" s="445"/>
      <c r="Q293" s="446"/>
      <c r="R293" s="446"/>
      <c r="S293" s="446"/>
    </row>
    <row r="294" spans="5:19">
      <c r="E294" s="434" t="s">
        <v>6428</v>
      </c>
      <c r="F294" s="434"/>
      <c r="G294" s="434"/>
      <c r="H294" s="436"/>
      <c r="I294" s="440">
        <v>4833076</v>
      </c>
      <c r="J294" s="447"/>
      <c r="K294" s="448" t="s">
        <v>6429</v>
      </c>
      <c r="L294" s="449" t="s">
        <v>6430</v>
      </c>
      <c r="M294" s="450" t="s">
        <v>6414</v>
      </c>
      <c r="N294" s="450"/>
      <c r="O294" s="451" t="s">
        <v>6494</v>
      </c>
      <c r="P294" s="452">
        <v>62829</v>
      </c>
      <c r="Q294" s="453" t="s">
        <v>6495</v>
      </c>
      <c r="R294" s="454">
        <v>4770247</v>
      </c>
      <c r="S294" s="455" t="s">
        <v>6502</v>
      </c>
    </row>
    <row r="295" spans="5:19">
      <c r="E295" s="434" t="s">
        <v>6503</v>
      </c>
      <c r="F295" s="434"/>
      <c r="G295" s="434"/>
      <c r="H295" s="435">
        <v>907125</v>
      </c>
      <c r="I295" s="436"/>
      <c r="J295" s="439"/>
      <c r="K295" s="444"/>
      <c r="L295" s="444"/>
      <c r="M295" s="430"/>
      <c r="N295" s="430"/>
      <c r="O295" s="430"/>
      <c r="P295" s="445"/>
      <c r="Q295" s="446"/>
      <c r="R295" s="446"/>
      <c r="S295" s="446"/>
    </row>
    <row r="296" spans="5:19">
      <c r="E296" s="434" t="s">
        <v>6504</v>
      </c>
      <c r="F296" s="434"/>
      <c r="G296" s="434"/>
      <c r="H296" s="435">
        <v>1698905</v>
      </c>
      <c r="I296" s="436"/>
      <c r="J296" s="439"/>
      <c r="K296" s="444"/>
      <c r="L296" s="444"/>
      <c r="M296" s="430"/>
      <c r="N296" s="430"/>
      <c r="O296" s="430"/>
      <c r="P296" s="445"/>
      <c r="Q296" s="446"/>
      <c r="R296" s="446"/>
      <c r="S296" s="446"/>
    </row>
    <row r="297" spans="5:19">
      <c r="E297" s="434" t="s">
        <v>6505</v>
      </c>
      <c r="F297" s="434"/>
      <c r="G297" s="434"/>
      <c r="H297" s="435">
        <v>593824</v>
      </c>
      <c r="I297" s="436"/>
      <c r="J297" s="439"/>
      <c r="K297" s="444"/>
      <c r="L297" s="444"/>
      <c r="M297" s="430"/>
      <c r="N297" s="430"/>
      <c r="O297" s="430"/>
      <c r="P297" s="445"/>
      <c r="Q297" s="446"/>
      <c r="R297" s="446"/>
      <c r="S297" s="446"/>
    </row>
    <row r="298" spans="5:19">
      <c r="E298" s="434" t="s">
        <v>6506</v>
      </c>
      <c r="F298" s="434"/>
      <c r="G298" s="434"/>
      <c r="H298" s="435">
        <v>814825</v>
      </c>
      <c r="I298" s="436"/>
      <c r="J298" s="439"/>
      <c r="K298" s="444"/>
      <c r="L298" s="444"/>
      <c r="M298" s="430"/>
      <c r="N298" s="430"/>
      <c r="O298" s="430"/>
      <c r="P298" s="445"/>
      <c r="Q298" s="446"/>
      <c r="R298" s="446"/>
      <c r="S298" s="446"/>
    </row>
    <row r="299" spans="5:19">
      <c r="E299" s="434" t="s">
        <v>6507</v>
      </c>
      <c r="F299" s="434"/>
      <c r="G299" s="434"/>
      <c r="H299" s="435">
        <v>69500</v>
      </c>
      <c r="I299" s="436"/>
      <c r="J299" s="440">
        <v>4084179</v>
      </c>
      <c r="K299" s="444"/>
      <c r="L299" s="444"/>
      <c r="M299" s="430"/>
      <c r="N299" s="430"/>
      <c r="O299" s="430"/>
      <c r="P299" s="445"/>
      <c r="Q299" s="446"/>
      <c r="R299" s="446"/>
      <c r="S299" s="446"/>
    </row>
    <row r="300" spans="5:19">
      <c r="E300" s="434" t="s">
        <v>6433</v>
      </c>
      <c r="F300" s="434"/>
      <c r="G300" s="434"/>
      <c r="H300" s="436"/>
      <c r="I300" s="440">
        <v>4084179</v>
      </c>
      <c r="J300" s="436"/>
      <c r="K300" s="448" t="s">
        <v>6434</v>
      </c>
      <c r="L300" s="449" t="s">
        <v>6430</v>
      </c>
      <c r="M300" s="450" t="s">
        <v>6414</v>
      </c>
      <c r="N300" s="450"/>
      <c r="O300" s="451" t="s">
        <v>6494</v>
      </c>
      <c r="P300" s="452">
        <v>53093</v>
      </c>
      <c r="Q300" s="453" t="s">
        <v>6495</v>
      </c>
      <c r="R300" s="454">
        <v>4031086</v>
      </c>
      <c r="S300" s="455" t="s">
        <v>6508</v>
      </c>
    </row>
    <row r="301" spans="5:19">
      <c r="E301" s="434" t="s">
        <v>6509</v>
      </c>
      <c r="F301" s="434"/>
      <c r="G301" s="434"/>
      <c r="H301" s="435">
        <v>1067337</v>
      </c>
      <c r="I301" s="436"/>
      <c r="J301" s="439"/>
      <c r="K301" s="444"/>
      <c r="L301" s="444"/>
      <c r="M301" s="430"/>
      <c r="N301" s="430"/>
      <c r="O301" s="430"/>
      <c r="P301" s="445"/>
      <c r="Q301" s="446"/>
      <c r="R301" s="446"/>
      <c r="S301" s="446"/>
    </row>
    <row r="302" spans="5:19">
      <c r="E302" s="434" t="s">
        <v>6510</v>
      </c>
      <c r="F302" s="434"/>
      <c r="G302" s="434"/>
      <c r="H302" s="435">
        <v>1798860</v>
      </c>
      <c r="I302" s="436"/>
      <c r="J302" s="439"/>
      <c r="K302" s="444"/>
      <c r="L302" s="444"/>
      <c r="M302" s="430"/>
      <c r="N302" s="430"/>
      <c r="O302" s="430"/>
      <c r="P302" s="445"/>
      <c r="Q302" s="446"/>
      <c r="R302" s="446"/>
      <c r="S302" s="446"/>
    </row>
    <row r="303" spans="5:19">
      <c r="E303" s="434" t="s">
        <v>6511</v>
      </c>
      <c r="F303" s="434"/>
      <c r="G303" s="434"/>
      <c r="H303" s="435">
        <v>687071</v>
      </c>
      <c r="I303" s="436"/>
      <c r="J303" s="439"/>
      <c r="K303" s="444"/>
      <c r="L303" s="444"/>
      <c r="M303" s="430"/>
      <c r="N303" s="430"/>
      <c r="O303" s="430"/>
      <c r="P303" s="445"/>
      <c r="Q303" s="446"/>
      <c r="R303" s="446"/>
      <c r="S303" s="446"/>
    </row>
    <row r="304" spans="5:19">
      <c r="E304" s="434" t="s">
        <v>6512</v>
      </c>
      <c r="F304" s="434"/>
      <c r="G304" s="434"/>
      <c r="H304" s="435">
        <v>592280</v>
      </c>
      <c r="I304" s="436"/>
      <c r="J304" s="439"/>
      <c r="K304" s="444"/>
      <c r="L304" s="444"/>
      <c r="M304" s="430"/>
      <c r="N304" s="430"/>
      <c r="O304" s="430"/>
      <c r="P304" s="445"/>
      <c r="Q304" s="446"/>
      <c r="R304" s="446"/>
      <c r="S304" s="446"/>
    </row>
    <row r="305" spans="5:19">
      <c r="E305" s="434" t="s">
        <v>6513</v>
      </c>
      <c r="F305" s="434"/>
      <c r="G305" s="434"/>
      <c r="H305" s="435">
        <v>120345</v>
      </c>
      <c r="I305" s="436"/>
      <c r="J305" s="440">
        <v>4265893</v>
      </c>
      <c r="K305" s="444"/>
      <c r="L305" s="444"/>
      <c r="M305" s="430"/>
      <c r="N305" s="430"/>
      <c r="O305" s="430"/>
      <c r="P305" s="445"/>
      <c r="Q305" s="446"/>
      <c r="R305" s="446"/>
      <c r="S305" s="446"/>
    </row>
    <row r="306" spans="5:19">
      <c r="E306" s="442" t="s">
        <v>3143</v>
      </c>
      <c r="F306" s="434"/>
      <c r="G306" s="434"/>
      <c r="H306" s="435">
        <v>8350072</v>
      </c>
      <c r="I306" s="435">
        <v>8917255</v>
      </c>
      <c r="J306" s="435">
        <v>4265893</v>
      </c>
      <c r="K306" s="444"/>
      <c r="L306" s="444"/>
      <c r="M306" s="430"/>
      <c r="N306" s="430"/>
      <c r="O306" s="430"/>
      <c r="P306" s="445"/>
      <c r="Q306" s="446"/>
      <c r="R306" s="446"/>
      <c r="S306" s="446"/>
    </row>
    <row r="307" spans="5:19">
      <c r="E307" s="434" t="s">
        <v>6403</v>
      </c>
      <c r="F307" s="434"/>
      <c r="G307" s="434"/>
      <c r="H307" s="436"/>
      <c r="I307" s="440">
        <v>4265893</v>
      </c>
      <c r="J307" s="436"/>
      <c r="K307" s="448" t="s">
        <v>6404</v>
      </c>
      <c r="L307" s="449" t="s">
        <v>6430</v>
      </c>
      <c r="M307" s="450" t="s">
        <v>6414</v>
      </c>
      <c r="N307" s="450"/>
      <c r="O307" s="451" t="s">
        <v>6494</v>
      </c>
      <c r="P307" s="452">
        <v>55455</v>
      </c>
      <c r="Q307" s="453" t="s">
        <v>6495</v>
      </c>
      <c r="R307" s="454">
        <v>4210438</v>
      </c>
      <c r="S307" s="455" t="s">
        <v>6514</v>
      </c>
    </row>
    <row r="308" spans="5:19">
      <c r="E308" s="434" t="s">
        <v>6515</v>
      </c>
      <c r="F308" s="434"/>
      <c r="G308" s="434"/>
      <c r="H308" s="435">
        <v>1668572</v>
      </c>
      <c r="I308" s="436"/>
      <c r="J308" s="439"/>
      <c r="K308" s="444"/>
      <c r="L308" s="444"/>
      <c r="M308" s="430"/>
      <c r="N308" s="430"/>
      <c r="O308" s="430"/>
      <c r="P308" s="445"/>
      <c r="Q308" s="446"/>
      <c r="R308" s="446"/>
      <c r="S308" s="446"/>
    </row>
    <row r="309" spans="5:19">
      <c r="E309" s="434" t="s">
        <v>6516</v>
      </c>
      <c r="F309" s="434"/>
      <c r="G309" s="434"/>
      <c r="H309" s="435">
        <v>4180540</v>
      </c>
      <c r="I309" s="436"/>
      <c r="J309" s="440">
        <v>5849112</v>
      </c>
      <c r="K309" s="444"/>
      <c r="L309" s="444"/>
      <c r="M309" s="430"/>
      <c r="N309" s="430"/>
      <c r="O309" s="430"/>
      <c r="P309" s="445"/>
      <c r="Q309" s="446"/>
      <c r="R309" s="446"/>
      <c r="S309" s="446"/>
    </row>
    <row r="310" spans="5:19">
      <c r="E310" s="434" t="s">
        <v>6517</v>
      </c>
      <c r="F310" s="434"/>
      <c r="G310" s="434"/>
      <c r="H310" s="436"/>
      <c r="I310" s="440">
        <v>5849112</v>
      </c>
      <c r="J310" s="436"/>
      <c r="K310" s="448" t="s">
        <v>6518</v>
      </c>
      <c r="L310" s="449" t="s">
        <v>6430</v>
      </c>
      <c r="M310" s="450" t="s">
        <v>6414</v>
      </c>
      <c r="N310" s="450"/>
      <c r="O310" s="451" t="s">
        <v>6494</v>
      </c>
      <c r="P310" s="452">
        <v>76037</v>
      </c>
      <c r="Q310" s="453" t="s">
        <v>6495</v>
      </c>
      <c r="R310" s="454">
        <v>5773075</v>
      </c>
      <c r="S310" s="455" t="s">
        <v>6519</v>
      </c>
    </row>
    <row r="311" spans="5:19">
      <c r="E311" s="434" t="s">
        <v>6520</v>
      </c>
      <c r="F311" s="434"/>
      <c r="G311" s="434"/>
      <c r="H311" s="435">
        <v>2900669</v>
      </c>
      <c r="I311" s="436"/>
      <c r="J311" s="439"/>
      <c r="K311" s="444"/>
      <c r="L311" s="444"/>
      <c r="M311" s="430"/>
      <c r="N311" s="430"/>
      <c r="O311" s="430"/>
      <c r="P311" s="445"/>
      <c r="Q311" s="446"/>
      <c r="R311" s="446"/>
      <c r="S311" s="446"/>
    </row>
    <row r="312" spans="5:19">
      <c r="E312" s="434" t="s">
        <v>6521</v>
      </c>
      <c r="F312" s="434"/>
      <c r="G312" s="434"/>
      <c r="H312" s="435">
        <v>3838144</v>
      </c>
      <c r="I312" s="436"/>
      <c r="J312" s="440">
        <v>6738813</v>
      </c>
      <c r="K312" s="444"/>
      <c r="L312" s="444"/>
      <c r="M312" s="430"/>
      <c r="N312" s="430"/>
      <c r="O312" s="430"/>
      <c r="P312" s="445"/>
      <c r="Q312" s="446"/>
      <c r="R312" s="446"/>
      <c r="S312" s="446"/>
    </row>
    <row r="313" spans="5:19">
      <c r="E313" s="442" t="s">
        <v>3146</v>
      </c>
      <c r="F313" s="434"/>
      <c r="G313" s="434"/>
      <c r="H313" s="435">
        <v>12587925</v>
      </c>
      <c r="I313" s="435">
        <v>10115005</v>
      </c>
      <c r="J313" s="435">
        <v>6738813</v>
      </c>
      <c r="K313" s="444"/>
      <c r="L313" s="444"/>
      <c r="M313" s="430"/>
      <c r="N313" s="430"/>
      <c r="O313" s="430"/>
      <c r="P313" s="445"/>
      <c r="Q313" s="446"/>
      <c r="R313" s="446"/>
      <c r="S313" s="446"/>
    </row>
    <row r="314" spans="5:19">
      <c r="E314" s="434" t="s">
        <v>6522</v>
      </c>
      <c r="F314" s="434"/>
      <c r="G314" s="434"/>
      <c r="H314" s="436"/>
      <c r="I314" s="440">
        <v>6738813</v>
      </c>
      <c r="J314" s="436"/>
      <c r="K314" s="448" t="s">
        <v>6523</v>
      </c>
      <c r="L314" s="449" t="s">
        <v>6430</v>
      </c>
      <c r="M314" s="450" t="s">
        <v>6414</v>
      </c>
      <c r="N314" s="450"/>
      <c r="O314" s="451" t="s">
        <v>6494</v>
      </c>
      <c r="P314" s="452">
        <v>87603</v>
      </c>
      <c r="Q314" s="453" t="s">
        <v>6495</v>
      </c>
      <c r="R314" s="454">
        <v>6651210</v>
      </c>
      <c r="S314" s="455" t="s">
        <v>6524</v>
      </c>
    </row>
    <row r="315" spans="5:19">
      <c r="E315" s="434" t="s">
        <v>6525</v>
      </c>
      <c r="F315" s="434"/>
      <c r="G315" s="434"/>
      <c r="H315" s="435">
        <v>2215402</v>
      </c>
      <c r="I315" s="436"/>
      <c r="J315" s="439"/>
      <c r="K315" s="444"/>
      <c r="L315" s="444"/>
      <c r="M315" s="430"/>
      <c r="N315" s="430"/>
      <c r="O315" s="430"/>
      <c r="P315" s="445"/>
      <c r="Q315" s="446"/>
      <c r="R315" s="446"/>
      <c r="S315" s="446"/>
    </row>
    <row r="316" spans="5:19">
      <c r="E316" s="434" t="s">
        <v>6526</v>
      </c>
      <c r="F316" s="434"/>
      <c r="G316" s="434"/>
      <c r="H316" s="435">
        <v>4486214</v>
      </c>
      <c r="I316" s="436"/>
      <c r="J316" s="440">
        <v>6701616</v>
      </c>
      <c r="K316" s="444"/>
      <c r="L316" s="444"/>
      <c r="M316" s="430"/>
      <c r="N316" s="430"/>
      <c r="O316" s="430"/>
      <c r="P316" s="445"/>
      <c r="Q316" s="446"/>
      <c r="R316" s="446"/>
      <c r="S316" s="446"/>
    </row>
    <row r="317" spans="5:19">
      <c r="E317" s="434" t="s">
        <v>6455</v>
      </c>
      <c r="F317" s="434"/>
      <c r="G317" s="434"/>
      <c r="H317" s="436"/>
      <c r="I317" s="440">
        <v>6701616</v>
      </c>
      <c r="J317" s="436"/>
      <c r="K317" s="448" t="s">
        <v>6456</v>
      </c>
      <c r="L317" s="449" t="s">
        <v>6430</v>
      </c>
      <c r="M317" s="450" t="s">
        <v>6414</v>
      </c>
      <c r="N317" s="450"/>
      <c r="O317" s="451" t="s">
        <v>6494</v>
      </c>
      <c r="P317" s="452">
        <v>87119</v>
      </c>
      <c r="Q317" s="453" t="s">
        <v>6495</v>
      </c>
      <c r="R317" s="454">
        <v>6614497</v>
      </c>
      <c r="S317" s="455" t="s">
        <v>6527</v>
      </c>
    </row>
    <row r="318" spans="5:19">
      <c r="E318" s="434" t="s">
        <v>6528</v>
      </c>
      <c r="F318" s="434"/>
      <c r="G318" s="434"/>
      <c r="H318" s="435">
        <v>2425642</v>
      </c>
      <c r="I318" s="436"/>
      <c r="J318" s="439"/>
      <c r="K318" s="444"/>
      <c r="L318" s="444"/>
      <c r="M318" s="430"/>
      <c r="N318" s="430"/>
      <c r="O318" s="430"/>
      <c r="P318" s="445"/>
      <c r="Q318" s="446"/>
      <c r="R318" s="446"/>
      <c r="S318" s="446"/>
    </row>
    <row r="319" spans="5:19">
      <c r="E319" s="434" t="s">
        <v>6529</v>
      </c>
      <c r="F319" s="434"/>
      <c r="G319" s="434"/>
      <c r="H319" s="435">
        <v>3823811</v>
      </c>
      <c r="I319" s="436"/>
      <c r="J319" s="440">
        <v>6249453</v>
      </c>
      <c r="K319" s="444"/>
      <c r="L319" s="444"/>
      <c r="M319" s="430"/>
      <c r="N319" s="430"/>
      <c r="O319" s="430"/>
      <c r="P319" s="445"/>
      <c r="Q319" s="446"/>
      <c r="R319" s="446"/>
      <c r="S319" s="446"/>
    </row>
    <row r="320" spans="5:19">
      <c r="E320" s="442" t="s">
        <v>3150</v>
      </c>
      <c r="F320" s="434"/>
      <c r="G320" s="434"/>
      <c r="H320" s="435">
        <v>12951069</v>
      </c>
      <c r="I320" s="435">
        <v>13440429</v>
      </c>
      <c r="J320" s="435">
        <v>6249453</v>
      </c>
      <c r="K320" s="444"/>
      <c r="L320" s="444"/>
      <c r="M320" s="430"/>
      <c r="N320" s="430"/>
      <c r="O320" s="430"/>
      <c r="P320" s="445"/>
      <c r="Q320" s="446"/>
      <c r="R320" s="446"/>
      <c r="S320" s="446"/>
    </row>
    <row r="321" spans="1:19">
      <c r="E321" s="434" t="s">
        <v>6530</v>
      </c>
      <c r="F321" s="434"/>
      <c r="G321" s="434"/>
      <c r="H321" s="436"/>
      <c r="I321" s="440">
        <v>6249453</v>
      </c>
      <c r="J321" s="436"/>
      <c r="K321" s="448" t="s">
        <v>6531</v>
      </c>
      <c r="L321" s="449" t="s">
        <v>6430</v>
      </c>
      <c r="M321" s="450" t="s">
        <v>6414</v>
      </c>
      <c r="N321" s="450"/>
      <c r="O321" s="451" t="s">
        <v>6494</v>
      </c>
      <c r="P321" s="452">
        <v>81242</v>
      </c>
      <c r="Q321" s="453" t="s">
        <v>6495</v>
      </c>
      <c r="R321" s="454">
        <v>6168211</v>
      </c>
      <c r="S321" s="455" t="s">
        <v>6532</v>
      </c>
    </row>
    <row r="322" spans="1:19">
      <c r="E322" s="434" t="s">
        <v>6533</v>
      </c>
      <c r="F322" s="434"/>
      <c r="G322" s="434"/>
      <c r="H322" s="435">
        <v>2307575</v>
      </c>
      <c r="I322" s="436"/>
      <c r="J322" s="439"/>
      <c r="K322" s="444"/>
      <c r="L322" s="444"/>
      <c r="M322" s="430"/>
      <c r="N322" s="430"/>
      <c r="O322" s="430"/>
      <c r="P322" s="445"/>
      <c r="Q322" s="446"/>
      <c r="R322" s="446"/>
      <c r="S322" s="446"/>
    </row>
    <row r="323" spans="1:19">
      <c r="E323" s="434" t="s">
        <v>6534</v>
      </c>
      <c r="F323" s="434"/>
      <c r="G323" s="434"/>
      <c r="H323" s="435">
        <v>3199183</v>
      </c>
      <c r="I323" s="436"/>
      <c r="J323" s="440">
        <v>5506758</v>
      </c>
      <c r="K323" s="444"/>
      <c r="L323" s="444"/>
      <c r="M323" s="430"/>
      <c r="N323" s="430"/>
      <c r="O323" s="430"/>
      <c r="P323" s="445"/>
      <c r="Q323" s="446"/>
      <c r="R323" s="446"/>
      <c r="S323" s="446"/>
    </row>
    <row r="324" spans="1:19">
      <c r="E324" s="434" t="s">
        <v>6535</v>
      </c>
      <c r="F324" s="434"/>
      <c r="G324" s="434"/>
      <c r="H324" s="436"/>
      <c r="I324" s="440">
        <v>5506758</v>
      </c>
      <c r="J324" s="436"/>
      <c r="K324" s="448" t="s">
        <v>6536</v>
      </c>
      <c r="L324" s="449" t="s">
        <v>6430</v>
      </c>
      <c r="M324" s="450" t="s">
        <v>6414</v>
      </c>
      <c r="N324" s="450"/>
      <c r="O324" s="451" t="s">
        <v>6494</v>
      </c>
      <c r="P324" s="452">
        <v>71586</v>
      </c>
      <c r="Q324" s="453" t="s">
        <v>6495</v>
      </c>
      <c r="R324" s="454">
        <v>5435172</v>
      </c>
      <c r="S324" s="455" t="s">
        <v>6537</v>
      </c>
    </row>
    <row r="325" spans="1:19">
      <c r="E325" s="434" t="s">
        <v>6538</v>
      </c>
      <c r="F325" s="434"/>
      <c r="G325" s="434"/>
      <c r="H325" s="435">
        <v>1679235</v>
      </c>
      <c r="I325" s="436"/>
      <c r="J325" s="439"/>
      <c r="K325" s="444"/>
      <c r="L325" s="444"/>
      <c r="M325" s="430"/>
      <c r="N325" s="430"/>
      <c r="O325" s="430"/>
      <c r="P325" s="445"/>
      <c r="Q325" s="446"/>
      <c r="R325" s="446"/>
      <c r="S325" s="446"/>
    </row>
    <row r="326" spans="1:19">
      <c r="E326" s="434" t="s">
        <v>6539</v>
      </c>
      <c r="F326" s="434"/>
      <c r="G326" s="434"/>
      <c r="H326" s="435">
        <v>2840155</v>
      </c>
      <c r="I326" s="436"/>
      <c r="J326" s="435">
        <v>4519390</v>
      </c>
      <c r="K326" s="444"/>
      <c r="L326" s="444"/>
      <c r="M326" s="430"/>
      <c r="N326" s="430"/>
      <c r="O326" s="430"/>
      <c r="P326" s="445"/>
      <c r="Q326" s="446"/>
      <c r="R326" s="446"/>
      <c r="S326" s="446"/>
    </row>
    <row r="327" spans="1:19">
      <c r="E327" s="442" t="s">
        <v>3154</v>
      </c>
      <c r="F327" s="434"/>
      <c r="G327" s="434"/>
      <c r="H327" s="435">
        <v>10026148</v>
      </c>
      <c r="I327" s="435">
        <v>11756211</v>
      </c>
      <c r="J327" s="435">
        <v>4519390</v>
      </c>
      <c r="K327" s="444"/>
      <c r="L327" s="444"/>
      <c r="M327" s="430"/>
      <c r="N327" s="430"/>
      <c r="O327" s="430"/>
      <c r="P327" s="445"/>
      <c r="Q327" s="446"/>
      <c r="R327" s="446"/>
      <c r="S327" s="446"/>
    </row>
    <row r="330" spans="1:19" s="49" customFormat="1">
      <c r="A330" s="34"/>
      <c r="B330" s="47"/>
      <c r="C330" s="39"/>
      <c r="D330" s="48" t="s">
        <v>9378</v>
      </c>
    </row>
    <row r="332" spans="1:19">
      <c r="E332" s="429" t="s">
        <v>9379</v>
      </c>
      <c r="F332" s="430"/>
      <c r="G332" s="430"/>
      <c r="H332" s="430"/>
      <c r="I332" s="430"/>
      <c r="J332" s="430"/>
      <c r="K332" s="430"/>
      <c r="L332" s="430"/>
      <c r="M332" s="430"/>
      <c r="N332" s="430"/>
      <c r="O332" s="430"/>
      <c r="P332" s="430"/>
      <c r="Q332" s="430"/>
      <c r="R332" s="430"/>
      <c r="S332" s="430"/>
    </row>
    <row r="333" spans="1:19">
      <c r="E333" s="432" t="s">
        <v>3133</v>
      </c>
      <c r="F333" s="432" t="s">
        <v>104</v>
      </c>
      <c r="G333" s="432" t="s">
        <v>309</v>
      </c>
      <c r="H333" s="432" t="s">
        <v>3134</v>
      </c>
      <c r="I333" s="432" t="s">
        <v>3135</v>
      </c>
      <c r="J333" s="432" t="s">
        <v>3136</v>
      </c>
      <c r="K333" s="430"/>
      <c r="L333" s="430"/>
      <c r="M333" s="430"/>
      <c r="N333" s="430"/>
      <c r="O333" s="430"/>
      <c r="P333" s="430"/>
      <c r="Q333" s="430"/>
      <c r="R333" s="430"/>
      <c r="S333" s="430"/>
    </row>
    <row r="334" spans="1:19">
      <c r="E334" s="434"/>
      <c r="F334" s="434" t="s">
        <v>3137</v>
      </c>
      <c r="G334" s="434"/>
      <c r="H334" s="435">
        <v>6038779</v>
      </c>
      <c r="I334" s="436"/>
      <c r="J334" s="435">
        <v>6038779</v>
      </c>
      <c r="K334" s="430"/>
      <c r="L334" s="430"/>
      <c r="M334" s="430"/>
      <c r="N334" s="430"/>
      <c r="O334" s="430"/>
      <c r="P334" s="430"/>
      <c r="Q334" s="430"/>
      <c r="R334" s="430"/>
      <c r="S334" s="430"/>
    </row>
    <row r="335" spans="1:19">
      <c r="E335" s="434" t="s">
        <v>6540</v>
      </c>
      <c r="F335" s="434"/>
      <c r="G335" s="434"/>
      <c r="H335" s="436"/>
      <c r="I335" s="435">
        <v>6038779</v>
      </c>
      <c r="J335" s="436"/>
      <c r="K335" s="430"/>
      <c r="L335" s="430"/>
      <c r="M335" s="430"/>
      <c r="N335" s="430"/>
      <c r="O335" s="430"/>
      <c r="P335" s="430"/>
      <c r="Q335" s="430"/>
      <c r="R335" s="430"/>
      <c r="S335" s="430"/>
    </row>
    <row r="336" spans="1:19">
      <c r="E336" s="434" t="s">
        <v>6541</v>
      </c>
      <c r="F336" s="434"/>
      <c r="G336" s="434"/>
      <c r="H336" s="435">
        <v>1340171</v>
      </c>
      <c r="I336" s="436"/>
      <c r="J336" s="439"/>
      <c r="K336" s="430"/>
      <c r="L336" s="430"/>
      <c r="M336" s="430"/>
      <c r="N336" s="430"/>
      <c r="O336" s="430"/>
      <c r="P336" s="430"/>
      <c r="Q336" s="430"/>
      <c r="R336" s="430"/>
      <c r="S336" s="430"/>
    </row>
    <row r="337" spans="5:19">
      <c r="E337" s="434" t="s">
        <v>6542</v>
      </c>
      <c r="F337" s="434"/>
      <c r="G337" s="434"/>
      <c r="H337" s="435">
        <v>4542456</v>
      </c>
      <c r="I337" s="436"/>
      <c r="J337" s="440">
        <v>5882627</v>
      </c>
      <c r="K337" s="430"/>
      <c r="L337" s="430"/>
      <c r="M337" s="430"/>
      <c r="N337" s="430"/>
      <c r="O337" s="430"/>
      <c r="P337" s="430"/>
      <c r="Q337" s="430"/>
      <c r="R337" s="430"/>
      <c r="S337" s="430"/>
    </row>
    <row r="338" spans="5:19">
      <c r="E338" s="442" t="s">
        <v>3140</v>
      </c>
      <c r="F338" s="434"/>
      <c r="G338" s="434"/>
      <c r="H338" s="435">
        <v>5882627</v>
      </c>
      <c r="I338" s="435">
        <v>6038779</v>
      </c>
      <c r="J338" s="435">
        <v>5882627</v>
      </c>
      <c r="K338" s="430"/>
      <c r="L338" s="430"/>
      <c r="M338" s="430"/>
      <c r="N338" s="430"/>
      <c r="O338" s="430"/>
      <c r="P338" s="430"/>
      <c r="Q338" s="430"/>
      <c r="R338" s="430"/>
      <c r="S338" s="430"/>
    </row>
    <row r="339" spans="5:19">
      <c r="E339" s="434" t="s">
        <v>6543</v>
      </c>
      <c r="F339" s="434"/>
      <c r="G339" s="434"/>
      <c r="H339" s="436"/>
      <c r="I339" s="440">
        <v>5882627</v>
      </c>
      <c r="J339" s="436"/>
      <c r="K339" s="448" t="s">
        <v>6544</v>
      </c>
      <c r="L339" s="449" t="s">
        <v>6430</v>
      </c>
      <c r="M339" s="450" t="s">
        <v>6414</v>
      </c>
      <c r="N339" s="450"/>
      <c r="O339" s="451" t="s">
        <v>6494</v>
      </c>
      <c r="P339" s="452">
        <v>94122</v>
      </c>
      <c r="Q339" s="453" t="s">
        <v>6495</v>
      </c>
      <c r="R339" s="454">
        <v>5788505</v>
      </c>
      <c r="S339" s="455" t="s">
        <v>6545</v>
      </c>
    </row>
    <row r="340" spans="5:19">
      <c r="E340" s="434" t="s">
        <v>6546</v>
      </c>
      <c r="F340" s="434"/>
      <c r="G340" s="434"/>
      <c r="H340" s="435">
        <v>1288588</v>
      </c>
      <c r="I340" s="436"/>
      <c r="J340" s="439"/>
      <c r="K340" s="430"/>
      <c r="L340" s="430"/>
      <c r="M340" s="430"/>
      <c r="N340" s="430"/>
      <c r="O340" s="430"/>
      <c r="P340" s="430"/>
      <c r="Q340" s="430"/>
      <c r="R340" s="430"/>
      <c r="S340" s="430"/>
    </row>
    <row r="341" spans="5:19">
      <c r="E341" s="434" t="s">
        <v>6547</v>
      </c>
      <c r="F341" s="434"/>
      <c r="G341" s="434"/>
      <c r="H341" s="435">
        <v>3926631</v>
      </c>
      <c r="I341" s="436"/>
      <c r="J341" s="440">
        <v>5215219</v>
      </c>
      <c r="K341" s="430"/>
      <c r="L341" s="430"/>
      <c r="M341" s="430"/>
      <c r="N341" s="430"/>
      <c r="O341" s="430"/>
      <c r="P341" s="430"/>
      <c r="Q341" s="430"/>
      <c r="R341" s="430"/>
      <c r="S341" s="430"/>
    </row>
    <row r="342" spans="5:19">
      <c r="E342" s="442" t="s">
        <v>3143</v>
      </c>
      <c r="F342" s="434"/>
      <c r="G342" s="434"/>
      <c r="H342" s="435">
        <v>5215219</v>
      </c>
      <c r="I342" s="435">
        <v>5882627</v>
      </c>
      <c r="J342" s="435">
        <v>5215219</v>
      </c>
      <c r="K342" s="430"/>
      <c r="L342" s="430"/>
      <c r="M342" s="430"/>
      <c r="N342" s="430"/>
      <c r="O342" s="430"/>
      <c r="P342" s="430"/>
      <c r="Q342" s="430"/>
      <c r="R342" s="430"/>
      <c r="S342" s="430"/>
    </row>
    <row r="343" spans="5:19">
      <c r="E343" s="434" t="s">
        <v>6548</v>
      </c>
      <c r="F343" s="434"/>
      <c r="G343" s="434"/>
      <c r="H343" s="436"/>
      <c r="I343" s="440">
        <v>5215219</v>
      </c>
      <c r="J343" s="436"/>
      <c r="K343" s="448" t="s">
        <v>6549</v>
      </c>
      <c r="L343" s="449" t="s">
        <v>6430</v>
      </c>
      <c r="M343" s="450" t="s">
        <v>6414</v>
      </c>
      <c r="N343" s="450"/>
      <c r="O343" s="451" t="s">
        <v>6494</v>
      </c>
      <c r="P343" s="452">
        <v>83443</v>
      </c>
      <c r="Q343" s="453" t="s">
        <v>6495</v>
      </c>
      <c r="R343" s="454">
        <v>5131776</v>
      </c>
      <c r="S343" s="430" t="s">
        <v>6560</v>
      </c>
    </row>
    <row r="344" spans="5:19">
      <c r="E344" s="434" t="s">
        <v>6550</v>
      </c>
      <c r="F344" s="434"/>
      <c r="G344" s="434"/>
      <c r="H344" s="435">
        <v>1485436</v>
      </c>
      <c r="I344" s="436"/>
      <c r="J344" s="439"/>
      <c r="K344" s="430"/>
      <c r="L344" s="430"/>
      <c r="M344" s="430"/>
      <c r="N344" s="430"/>
      <c r="O344" s="430"/>
      <c r="P344" s="430"/>
      <c r="Q344" s="430"/>
      <c r="R344" s="430"/>
      <c r="S344" s="430"/>
    </row>
    <row r="345" spans="5:19">
      <c r="E345" s="434" t="s">
        <v>6551</v>
      </c>
      <c r="F345" s="434"/>
      <c r="G345" s="434"/>
      <c r="H345" s="435">
        <v>3910848</v>
      </c>
      <c r="I345" s="436"/>
      <c r="J345" s="440">
        <v>5396284</v>
      </c>
      <c r="K345" s="430"/>
      <c r="L345" s="430"/>
      <c r="M345" s="430"/>
      <c r="N345" s="430"/>
      <c r="O345" s="430"/>
      <c r="P345" s="430"/>
      <c r="Q345" s="430"/>
      <c r="R345" s="430"/>
      <c r="S345" s="430"/>
    </row>
    <row r="346" spans="5:19">
      <c r="E346" s="442" t="s">
        <v>3146</v>
      </c>
      <c r="F346" s="434"/>
      <c r="G346" s="434"/>
      <c r="H346" s="435">
        <v>5396284</v>
      </c>
      <c r="I346" s="435">
        <v>5215219</v>
      </c>
      <c r="J346" s="435">
        <v>5396284</v>
      </c>
      <c r="K346" s="430"/>
      <c r="L346" s="430"/>
      <c r="M346" s="430"/>
      <c r="N346" s="430"/>
      <c r="O346" s="430"/>
      <c r="P346" s="430"/>
      <c r="Q346" s="430"/>
      <c r="R346" s="430"/>
      <c r="S346" s="430"/>
    </row>
    <row r="347" spans="5:19">
      <c r="E347" s="434" t="s">
        <v>6552</v>
      </c>
      <c r="F347" s="434"/>
      <c r="G347" s="434"/>
      <c r="H347" s="436"/>
      <c r="I347" s="440">
        <v>5396284</v>
      </c>
      <c r="J347" s="436"/>
      <c r="K347" s="448" t="s">
        <v>6553</v>
      </c>
      <c r="L347" s="449" t="s">
        <v>6430</v>
      </c>
      <c r="M347" s="450" t="s">
        <v>6414</v>
      </c>
      <c r="N347" s="450"/>
      <c r="O347" s="451" t="s">
        <v>6494</v>
      </c>
      <c r="P347" s="452">
        <v>86340</v>
      </c>
      <c r="Q347" s="453" t="s">
        <v>6495</v>
      </c>
      <c r="R347" s="454">
        <v>5309944</v>
      </c>
      <c r="S347" s="430" t="s">
        <v>6561</v>
      </c>
    </row>
    <row r="348" spans="5:19">
      <c r="E348" s="434" t="s">
        <v>6554</v>
      </c>
      <c r="F348" s="434"/>
      <c r="G348" s="434"/>
      <c r="H348" s="435">
        <v>1172035</v>
      </c>
      <c r="I348" s="436"/>
      <c r="J348" s="439"/>
      <c r="K348" s="430"/>
      <c r="L348" s="430"/>
      <c r="M348" s="430"/>
      <c r="N348" s="430"/>
      <c r="O348" s="430"/>
      <c r="P348" s="430"/>
      <c r="Q348" s="430"/>
      <c r="R348" s="430"/>
      <c r="S348" s="430"/>
    </row>
    <row r="349" spans="5:19">
      <c r="E349" s="434" t="s">
        <v>6555</v>
      </c>
      <c r="F349" s="434"/>
      <c r="G349" s="434"/>
      <c r="H349" s="435">
        <v>3947180</v>
      </c>
      <c r="I349" s="436"/>
      <c r="J349" s="440">
        <v>5119215</v>
      </c>
      <c r="K349" s="430"/>
      <c r="L349" s="430"/>
      <c r="M349" s="430"/>
      <c r="N349" s="430"/>
      <c r="O349" s="430"/>
      <c r="P349" s="430"/>
      <c r="Q349" s="430"/>
      <c r="R349" s="430"/>
      <c r="S349" s="430"/>
    </row>
    <row r="350" spans="5:19">
      <c r="E350" s="442" t="s">
        <v>3150</v>
      </c>
      <c r="F350" s="434"/>
      <c r="G350" s="434"/>
      <c r="H350" s="435">
        <v>5119215</v>
      </c>
      <c r="I350" s="435">
        <v>5396284</v>
      </c>
      <c r="J350" s="435">
        <v>5119215</v>
      </c>
      <c r="K350" s="430"/>
      <c r="L350" s="430"/>
      <c r="M350" s="430"/>
      <c r="N350" s="430"/>
      <c r="O350" s="430"/>
      <c r="P350" s="430"/>
      <c r="Q350" s="430"/>
      <c r="R350" s="430"/>
      <c r="S350" s="430"/>
    </row>
    <row r="351" spans="5:19">
      <c r="E351" s="434" t="s">
        <v>6556</v>
      </c>
      <c r="F351" s="434"/>
      <c r="G351" s="434"/>
      <c r="H351" s="436"/>
      <c r="I351" s="440">
        <v>5119215</v>
      </c>
      <c r="J351" s="436"/>
      <c r="K351" s="448" t="s">
        <v>6557</v>
      </c>
      <c r="L351" s="449" t="s">
        <v>6430</v>
      </c>
      <c r="M351" s="450" t="s">
        <v>6414</v>
      </c>
      <c r="N351" s="450"/>
      <c r="O351" s="451" t="s">
        <v>6494</v>
      </c>
      <c r="P351" s="452">
        <v>81907</v>
      </c>
      <c r="Q351" s="453" t="s">
        <v>6495</v>
      </c>
      <c r="R351" s="454">
        <v>5037308</v>
      </c>
      <c r="S351" s="430" t="s">
        <v>6562</v>
      </c>
    </row>
    <row r="352" spans="5:19">
      <c r="E352" s="434" t="s">
        <v>6558</v>
      </c>
      <c r="F352" s="434"/>
      <c r="G352" s="434"/>
      <c r="H352" s="435">
        <v>1018040</v>
      </c>
      <c r="I352" s="436"/>
      <c r="J352" s="439"/>
      <c r="K352" s="430"/>
      <c r="L352" s="430"/>
      <c r="M352" s="430"/>
      <c r="N352" s="430"/>
      <c r="O352" s="430"/>
      <c r="P352" s="430"/>
      <c r="Q352" s="430"/>
      <c r="R352" s="430"/>
      <c r="S352" s="430"/>
    </row>
    <row r="353" spans="1:19">
      <c r="E353" s="434" t="s">
        <v>6559</v>
      </c>
      <c r="F353" s="434"/>
      <c r="G353" s="434"/>
      <c r="H353" s="435">
        <v>3814379</v>
      </c>
      <c r="I353" s="436"/>
      <c r="J353" s="435">
        <v>4832419</v>
      </c>
      <c r="K353" s="430"/>
      <c r="L353" s="430"/>
      <c r="M353" s="430"/>
      <c r="N353" s="430"/>
      <c r="O353" s="430"/>
      <c r="P353" s="430"/>
      <c r="Q353" s="430"/>
      <c r="R353" s="430"/>
      <c r="S353" s="430"/>
    </row>
    <row r="354" spans="1:19">
      <c r="E354" s="442" t="s">
        <v>3154</v>
      </c>
      <c r="F354" s="434"/>
      <c r="G354" s="434"/>
      <c r="H354" s="435">
        <v>4832419</v>
      </c>
      <c r="I354" s="435">
        <v>5119215</v>
      </c>
      <c r="J354" s="435">
        <v>4832419</v>
      </c>
      <c r="K354" s="430"/>
      <c r="L354" s="430"/>
      <c r="M354" s="430"/>
      <c r="N354" s="430"/>
      <c r="O354" s="430"/>
      <c r="P354" s="430"/>
      <c r="Q354" s="430"/>
      <c r="R354" s="430"/>
      <c r="S354" s="430"/>
    </row>
    <row r="355" spans="1:19">
      <c r="E355" s="442" t="s">
        <v>3155</v>
      </c>
      <c r="F355" s="434"/>
      <c r="G355" s="434"/>
      <c r="H355" s="435">
        <v>32484543</v>
      </c>
      <c r="I355" s="435">
        <v>27652124</v>
      </c>
      <c r="J355" s="435">
        <v>4832419</v>
      </c>
      <c r="K355" s="430"/>
      <c r="L355" s="430"/>
      <c r="M355" s="430"/>
      <c r="N355" s="430"/>
      <c r="O355" s="430"/>
      <c r="P355" s="430"/>
      <c r="Q355" s="430"/>
      <c r="R355" s="430"/>
      <c r="S355" s="430"/>
    </row>
    <row r="358" spans="1:19" s="49" customFormat="1">
      <c r="A358" s="34"/>
      <c r="B358" s="47"/>
      <c r="C358" s="39"/>
      <c r="D358" s="48" t="s">
        <v>9381</v>
      </c>
    </row>
    <row r="360" spans="1:19">
      <c r="E360" s="101" t="s">
        <v>9382</v>
      </c>
      <c r="F360" s="73"/>
      <c r="G360" s="73"/>
      <c r="H360" s="73"/>
      <c r="I360" s="73"/>
    </row>
    <row r="361" spans="1:19">
      <c r="E361" s="462" t="s">
        <v>6565</v>
      </c>
      <c r="F361" s="462" t="s">
        <v>104</v>
      </c>
      <c r="G361" s="462" t="s">
        <v>6566</v>
      </c>
      <c r="H361" s="462" t="s">
        <v>6567</v>
      </c>
      <c r="I361" s="462" t="s">
        <v>3136</v>
      </c>
    </row>
    <row r="362" spans="1:19">
      <c r="E362" s="103" t="s">
        <v>6568</v>
      </c>
      <c r="F362" s="103"/>
      <c r="G362" s="105"/>
      <c r="H362" s="104">
        <v>134780</v>
      </c>
      <c r="I362" s="104">
        <v>-134780</v>
      </c>
    </row>
    <row r="363" spans="1:19">
      <c r="E363" s="103" t="s">
        <v>6569</v>
      </c>
      <c r="F363" s="103"/>
      <c r="G363" s="104">
        <v>134780</v>
      </c>
      <c r="H363" s="105"/>
      <c r="I363" s="105"/>
    </row>
    <row r="364" spans="1:19">
      <c r="E364" s="107" t="s">
        <v>6570</v>
      </c>
      <c r="F364" s="103"/>
      <c r="G364" s="104">
        <v>134780</v>
      </c>
      <c r="H364" s="104">
        <v>134780</v>
      </c>
      <c r="I364" s="106"/>
    </row>
    <row r="365" spans="1:19">
      <c r="E365" s="103" t="s">
        <v>6571</v>
      </c>
      <c r="F365" s="103"/>
      <c r="G365" s="104">
        <v>10560560</v>
      </c>
      <c r="H365" s="105"/>
      <c r="I365" s="104">
        <v>10560560</v>
      </c>
    </row>
    <row r="366" spans="1:19">
      <c r="E366" s="107" t="s">
        <v>6572</v>
      </c>
      <c r="F366" s="103"/>
      <c r="G366" s="104">
        <v>10560560</v>
      </c>
      <c r="H366" s="105"/>
      <c r="I366" s="106"/>
    </row>
    <row r="367" spans="1:19">
      <c r="E367" s="103" t="s">
        <v>6573</v>
      </c>
      <c r="F367" s="103"/>
      <c r="G367" s="104">
        <v>-10560560</v>
      </c>
      <c r="H367" s="105"/>
      <c r="I367" s="105"/>
    </row>
    <row r="368" spans="1:19">
      <c r="E368" s="107" t="s">
        <v>6574</v>
      </c>
      <c r="F368" s="103"/>
      <c r="G368" s="104">
        <v>-10560560</v>
      </c>
      <c r="H368" s="105"/>
      <c r="I368" s="106"/>
    </row>
    <row r="369" spans="1:9">
      <c r="E369" s="107" t="s">
        <v>6575</v>
      </c>
      <c r="F369" s="103"/>
      <c r="G369" s="104">
        <v>134780</v>
      </c>
      <c r="H369" s="104">
        <v>134780</v>
      </c>
      <c r="I369" s="105"/>
    </row>
    <row r="372" spans="1:9" s="41" customFormat="1">
      <c r="A372" s="34"/>
      <c r="B372" s="38"/>
      <c r="C372" s="40" t="s">
        <v>6576</v>
      </c>
      <c r="D372" s="40"/>
    </row>
    <row r="374" spans="1:9">
      <c r="E374" s="621" t="s">
        <v>9383</v>
      </c>
      <c r="F374" s="73"/>
      <c r="G374" s="73"/>
      <c r="H374" s="73"/>
      <c r="I374" s="73"/>
    </row>
    <row r="375" spans="1:9">
      <c r="E375" s="462" t="s">
        <v>6565</v>
      </c>
      <c r="F375" s="462" t="s">
        <v>104</v>
      </c>
      <c r="G375" s="462" t="s">
        <v>6566</v>
      </c>
      <c r="H375" s="462" t="s">
        <v>6567</v>
      </c>
      <c r="I375" s="462" t="s">
        <v>3136</v>
      </c>
    </row>
    <row r="376" spans="1:9">
      <c r="E376" s="103"/>
      <c r="F376" s="103" t="s">
        <v>3137</v>
      </c>
      <c r="G376" s="104">
        <v>7128214</v>
      </c>
      <c r="H376" s="105"/>
      <c r="I376" s="104">
        <v>7128214</v>
      </c>
    </row>
    <row r="377" spans="1:9">
      <c r="E377" s="103" t="s">
        <v>6577</v>
      </c>
      <c r="F377" s="103"/>
      <c r="G377" s="104">
        <v>17090</v>
      </c>
      <c r="H377" s="105"/>
      <c r="I377" s="105"/>
    </row>
    <row r="378" spans="1:9">
      <c r="E378" s="103" t="s">
        <v>6578</v>
      </c>
      <c r="F378" s="103"/>
      <c r="G378" s="104">
        <v>10180</v>
      </c>
      <c r="H378" s="105"/>
      <c r="I378" s="105"/>
    </row>
    <row r="379" spans="1:9">
      <c r="E379" s="103" t="s">
        <v>6579</v>
      </c>
      <c r="F379" s="103"/>
      <c r="G379" s="104">
        <v>210880</v>
      </c>
      <c r="H379" s="105"/>
      <c r="I379" s="105"/>
    </row>
    <row r="380" spans="1:9">
      <c r="E380" s="103" t="s">
        <v>6580</v>
      </c>
      <c r="F380" s="103"/>
      <c r="G380" s="104">
        <v>15600</v>
      </c>
      <c r="H380" s="105"/>
      <c r="I380" s="105"/>
    </row>
    <row r="381" spans="1:9">
      <c r="E381" s="103" t="s">
        <v>6581</v>
      </c>
      <c r="F381" s="103"/>
      <c r="G381" s="104">
        <v>36270</v>
      </c>
      <c r="H381" s="105"/>
      <c r="I381" s="105"/>
    </row>
    <row r="382" spans="1:9">
      <c r="E382" s="103" t="s">
        <v>6582</v>
      </c>
      <c r="F382" s="103"/>
      <c r="G382" s="104">
        <v>41120</v>
      </c>
      <c r="H382" s="105"/>
      <c r="I382" s="105"/>
    </row>
    <row r="383" spans="1:9">
      <c r="E383" s="103" t="s">
        <v>6583</v>
      </c>
      <c r="F383" s="103"/>
      <c r="G383" s="104">
        <v>67000</v>
      </c>
      <c r="H383" s="105"/>
      <c r="I383" s="105"/>
    </row>
    <row r="384" spans="1:9">
      <c r="E384" s="103" t="s">
        <v>6584</v>
      </c>
      <c r="F384" s="103"/>
      <c r="G384" s="104">
        <v>87000</v>
      </c>
      <c r="H384" s="105"/>
      <c r="I384" s="105"/>
    </row>
    <row r="385" spans="5:9">
      <c r="E385" s="103" t="s">
        <v>6585</v>
      </c>
      <c r="F385" s="103"/>
      <c r="G385" s="104">
        <v>13140</v>
      </c>
      <c r="H385" s="105"/>
      <c r="I385" s="105"/>
    </row>
    <row r="386" spans="5:9">
      <c r="E386" s="103" t="s">
        <v>6586</v>
      </c>
      <c r="F386" s="103"/>
      <c r="G386" s="104">
        <v>7950</v>
      </c>
      <c r="H386" s="105"/>
      <c r="I386" s="105"/>
    </row>
    <row r="387" spans="5:9">
      <c r="E387" s="103" t="s">
        <v>6587</v>
      </c>
      <c r="F387" s="103"/>
      <c r="G387" s="104">
        <v>9320</v>
      </c>
      <c r="H387" s="105"/>
      <c r="I387" s="105"/>
    </row>
    <row r="388" spans="5:9">
      <c r="E388" s="103" t="s">
        <v>6588</v>
      </c>
      <c r="F388" s="103"/>
      <c r="G388" s="104">
        <v>16600</v>
      </c>
      <c r="H388" s="105"/>
      <c r="I388" s="105"/>
    </row>
    <row r="389" spans="5:9">
      <c r="E389" s="103" t="s">
        <v>6589</v>
      </c>
      <c r="F389" s="103"/>
      <c r="G389" s="104">
        <v>31200</v>
      </c>
      <c r="H389" s="105"/>
      <c r="I389" s="105"/>
    </row>
    <row r="390" spans="5:9">
      <c r="E390" s="103" t="s">
        <v>6590</v>
      </c>
      <c r="F390" s="103"/>
      <c r="G390" s="104">
        <v>8560</v>
      </c>
      <c r="H390" s="105"/>
      <c r="I390" s="105"/>
    </row>
    <row r="391" spans="5:9">
      <c r="E391" s="103" t="s">
        <v>6591</v>
      </c>
      <c r="F391" s="103"/>
      <c r="G391" s="104">
        <v>18940</v>
      </c>
      <c r="H391" s="105"/>
      <c r="I391" s="105"/>
    </row>
    <row r="392" spans="5:9">
      <c r="E392" s="103" t="s">
        <v>6592</v>
      </c>
      <c r="F392" s="103"/>
      <c r="G392" s="104">
        <v>430200</v>
      </c>
      <c r="H392" s="105"/>
      <c r="I392" s="105"/>
    </row>
    <row r="393" spans="5:9">
      <c r="E393" s="103" t="s">
        <v>6593</v>
      </c>
      <c r="F393" s="103"/>
      <c r="G393" s="104">
        <v>34000</v>
      </c>
      <c r="H393" s="105"/>
      <c r="I393" s="105"/>
    </row>
    <row r="394" spans="5:9">
      <c r="E394" s="103" t="s">
        <v>6594</v>
      </c>
      <c r="F394" s="103"/>
      <c r="G394" s="104">
        <v>57000</v>
      </c>
      <c r="H394" s="105"/>
      <c r="I394" s="105"/>
    </row>
    <row r="395" spans="5:9">
      <c r="E395" s="103" t="s">
        <v>6595</v>
      </c>
      <c r="F395" s="103"/>
      <c r="G395" s="104">
        <v>9610</v>
      </c>
      <c r="H395" s="105"/>
      <c r="I395" s="105"/>
    </row>
    <row r="396" spans="5:9">
      <c r="E396" s="103" t="s">
        <v>6596</v>
      </c>
      <c r="F396" s="103"/>
      <c r="G396" s="104">
        <v>37090</v>
      </c>
      <c r="H396" s="105"/>
      <c r="I396" s="105"/>
    </row>
    <row r="397" spans="5:9">
      <c r="E397" s="103" t="s">
        <v>6597</v>
      </c>
      <c r="F397" s="103"/>
      <c r="G397" s="104">
        <v>48000</v>
      </c>
      <c r="H397" s="105"/>
      <c r="I397" s="105"/>
    </row>
    <row r="398" spans="5:9">
      <c r="E398" s="103" t="s">
        <v>6598</v>
      </c>
      <c r="F398" s="103"/>
      <c r="G398" s="104">
        <v>23210</v>
      </c>
      <c r="H398" s="105"/>
      <c r="I398" s="105"/>
    </row>
    <row r="399" spans="5:9">
      <c r="E399" s="103" t="s">
        <v>6599</v>
      </c>
      <c r="F399" s="103"/>
      <c r="G399" s="104">
        <v>20700</v>
      </c>
      <c r="H399" s="105"/>
      <c r="I399" s="105"/>
    </row>
    <row r="400" spans="5:9">
      <c r="E400" s="103" t="s">
        <v>6600</v>
      </c>
      <c r="F400" s="103"/>
      <c r="G400" s="104">
        <v>57000</v>
      </c>
      <c r="H400" s="105"/>
      <c r="I400" s="105"/>
    </row>
    <row r="401" spans="5:9">
      <c r="E401" s="103" t="s">
        <v>6601</v>
      </c>
      <c r="F401" s="103"/>
      <c r="G401" s="104">
        <v>57000</v>
      </c>
      <c r="H401" s="105"/>
      <c r="I401" s="105"/>
    </row>
    <row r="402" spans="5:9">
      <c r="E402" s="103" t="s">
        <v>6602</v>
      </c>
      <c r="F402" s="103"/>
      <c r="G402" s="104">
        <v>31000</v>
      </c>
      <c r="H402" s="105"/>
      <c r="I402" s="105"/>
    </row>
    <row r="403" spans="5:9">
      <c r="E403" s="103" t="s">
        <v>6603</v>
      </c>
      <c r="F403" s="103"/>
      <c r="G403" s="104">
        <v>16600</v>
      </c>
      <c r="H403" s="105"/>
      <c r="I403" s="105"/>
    </row>
    <row r="404" spans="5:9">
      <c r="E404" s="103" t="s">
        <v>6604</v>
      </c>
      <c r="F404" s="103"/>
      <c r="G404" s="104">
        <v>57000</v>
      </c>
      <c r="H404" s="105"/>
      <c r="I404" s="105"/>
    </row>
    <row r="405" spans="5:9">
      <c r="E405" s="103" t="s">
        <v>6605</v>
      </c>
      <c r="F405" s="103"/>
      <c r="G405" s="104">
        <v>28440</v>
      </c>
      <c r="H405" s="105"/>
      <c r="I405" s="105"/>
    </row>
    <row r="406" spans="5:9">
      <c r="E406" s="103" t="s">
        <v>6606</v>
      </c>
      <c r="F406" s="103"/>
      <c r="G406" s="104">
        <v>98000</v>
      </c>
      <c r="H406" s="105"/>
      <c r="I406" s="105"/>
    </row>
    <row r="407" spans="5:9">
      <c r="E407" s="103" t="s">
        <v>6607</v>
      </c>
      <c r="F407" s="103"/>
      <c r="G407" s="104">
        <v>9480</v>
      </c>
      <c r="H407" s="105"/>
      <c r="I407" s="105"/>
    </row>
    <row r="408" spans="5:9">
      <c r="E408" s="103" t="s">
        <v>6608</v>
      </c>
      <c r="F408" s="103"/>
      <c r="G408" s="104">
        <v>34000</v>
      </c>
      <c r="H408" s="105"/>
      <c r="I408" s="105"/>
    </row>
    <row r="409" spans="5:9">
      <c r="E409" s="103" t="s">
        <v>6609</v>
      </c>
      <c r="F409" s="103"/>
      <c r="G409" s="104">
        <v>57000</v>
      </c>
      <c r="H409" s="105"/>
      <c r="I409" s="105"/>
    </row>
    <row r="410" spans="5:9">
      <c r="E410" s="103" t="s">
        <v>6610</v>
      </c>
      <c r="F410" s="103"/>
      <c r="G410" s="104">
        <v>26340</v>
      </c>
      <c r="H410" s="105"/>
      <c r="I410" s="104">
        <v>8850734</v>
      </c>
    </row>
    <row r="411" spans="5:9">
      <c r="E411" s="103" t="s">
        <v>6611</v>
      </c>
      <c r="F411" s="103"/>
      <c r="G411" s="104">
        <v>15970</v>
      </c>
      <c r="H411" s="105"/>
      <c r="I411" s="105"/>
    </row>
    <row r="412" spans="5:9">
      <c r="E412" s="103" t="s">
        <v>6612</v>
      </c>
      <c r="F412" s="103"/>
      <c r="G412" s="104">
        <v>37090</v>
      </c>
      <c r="H412" s="105"/>
      <c r="I412" s="105"/>
    </row>
    <row r="413" spans="5:9">
      <c r="E413" s="103" t="s">
        <v>6613</v>
      </c>
      <c r="F413" s="103"/>
      <c r="G413" s="104">
        <v>57000</v>
      </c>
      <c r="H413" s="105"/>
      <c r="I413" s="105"/>
    </row>
    <row r="414" spans="5:9">
      <c r="E414" s="103" t="s">
        <v>6614</v>
      </c>
      <c r="F414" s="103"/>
      <c r="G414" s="104">
        <v>11780</v>
      </c>
      <c r="H414" s="105"/>
      <c r="I414" s="105"/>
    </row>
    <row r="415" spans="5:9">
      <c r="E415" s="103" t="s">
        <v>6615</v>
      </c>
      <c r="F415" s="103"/>
      <c r="G415" s="104">
        <v>35000</v>
      </c>
      <c r="H415" s="105"/>
      <c r="I415" s="105"/>
    </row>
    <row r="416" spans="5:9">
      <c r="E416" s="103" t="s">
        <v>6616</v>
      </c>
      <c r="F416" s="103"/>
      <c r="G416" s="104">
        <v>7880</v>
      </c>
      <c r="H416" s="105"/>
      <c r="I416" s="105"/>
    </row>
    <row r="417" spans="5:9">
      <c r="E417" s="103" t="s">
        <v>6617</v>
      </c>
      <c r="F417" s="103"/>
      <c r="G417" s="104">
        <v>12710</v>
      </c>
      <c r="H417" s="105"/>
      <c r="I417" s="105"/>
    </row>
    <row r="418" spans="5:9">
      <c r="E418" s="103" t="s">
        <v>6618</v>
      </c>
      <c r="F418" s="103"/>
      <c r="G418" s="104">
        <v>34000</v>
      </c>
      <c r="H418" s="105"/>
      <c r="I418" s="105"/>
    </row>
    <row r="419" spans="5:9">
      <c r="E419" s="103" t="s">
        <v>6619</v>
      </c>
      <c r="F419" s="103"/>
      <c r="G419" s="104">
        <v>57000</v>
      </c>
      <c r="H419" s="105"/>
      <c r="I419" s="105"/>
    </row>
    <row r="420" spans="5:9">
      <c r="E420" s="103" t="s">
        <v>6620</v>
      </c>
      <c r="F420" s="103"/>
      <c r="G420" s="104">
        <v>59000</v>
      </c>
      <c r="H420" s="105"/>
      <c r="I420" s="105"/>
    </row>
    <row r="421" spans="5:9">
      <c r="E421" s="103" t="s">
        <v>6621</v>
      </c>
      <c r="F421" s="103"/>
      <c r="G421" s="104">
        <v>57000</v>
      </c>
      <c r="H421" s="105"/>
      <c r="I421" s="105"/>
    </row>
    <row r="422" spans="5:9">
      <c r="E422" s="103" t="s">
        <v>6622</v>
      </c>
      <c r="F422" s="103"/>
      <c r="G422" s="104">
        <v>6700</v>
      </c>
      <c r="H422" s="105"/>
      <c r="I422" s="105"/>
    </row>
    <row r="423" spans="5:9">
      <c r="E423" s="103" t="s">
        <v>6623</v>
      </c>
      <c r="F423" s="103"/>
      <c r="G423" s="104">
        <v>6700</v>
      </c>
      <c r="H423" s="105"/>
      <c r="I423" s="105"/>
    </row>
    <row r="424" spans="5:9">
      <c r="E424" s="103" t="s">
        <v>6624</v>
      </c>
      <c r="F424" s="103"/>
      <c r="G424" s="104">
        <v>35000</v>
      </c>
      <c r="H424" s="105"/>
      <c r="I424" s="105"/>
    </row>
    <row r="425" spans="5:9">
      <c r="E425" s="103" t="s">
        <v>6625</v>
      </c>
      <c r="F425" s="103"/>
      <c r="G425" s="104">
        <v>187000</v>
      </c>
      <c r="H425" s="105"/>
      <c r="I425" s="105"/>
    </row>
    <row r="426" spans="5:9">
      <c r="E426" s="103" t="s">
        <v>6626</v>
      </c>
      <c r="F426" s="103"/>
      <c r="G426" s="104">
        <v>16200</v>
      </c>
      <c r="H426" s="105"/>
      <c r="I426" s="104">
        <v>9486764</v>
      </c>
    </row>
    <row r="427" spans="5:9">
      <c r="E427" s="103" t="s">
        <v>6627</v>
      </c>
      <c r="F427" s="103"/>
      <c r="G427" s="104">
        <v>29400</v>
      </c>
      <c r="H427" s="105"/>
      <c r="I427" s="105"/>
    </row>
    <row r="428" spans="5:9">
      <c r="E428" s="103" t="s">
        <v>6628</v>
      </c>
      <c r="F428" s="103"/>
      <c r="G428" s="104">
        <v>12710</v>
      </c>
      <c r="H428" s="105"/>
      <c r="I428" s="105"/>
    </row>
    <row r="429" spans="5:9">
      <c r="E429" s="103" t="s">
        <v>6629</v>
      </c>
      <c r="F429" s="103"/>
      <c r="G429" s="104">
        <v>49110</v>
      </c>
      <c r="H429" s="105"/>
      <c r="I429" s="105"/>
    </row>
    <row r="430" spans="5:9">
      <c r="E430" s="103" t="s">
        <v>6630</v>
      </c>
      <c r="F430" s="103"/>
      <c r="G430" s="104">
        <v>22500</v>
      </c>
      <c r="H430" s="105"/>
      <c r="I430" s="105"/>
    </row>
    <row r="431" spans="5:9">
      <c r="E431" s="103" t="s">
        <v>6631</v>
      </c>
      <c r="F431" s="103"/>
      <c r="G431" s="104">
        <v>111000</v>
      </c>
      <c r="H431" s="105"/>
      <c r="I431" s="105"/>
    </row>
    <row r="432" spans="5:9">
      <c r="E432" s="103" t="s">
        <v>6632</v>
      </c>
      <c r="F432" s="103"/>
      <c r="G432" s="104">
        <v>4510</v>
      </c>
      <c r="H432" s="105"/>
      <c r="I432" s="105"/>
    </row>
    <row r="433" spans="5:9">
      <c r="E433" s="103" t="s">
        <v>6633</v>
      </c>
      <c r="F433" s="103"/>
      <c r="G433" s="104">
        <v>57000</v>
      </c>
      <c r="H433" s="105"/>
      <c r="I433" s="105"/>
    </row>
    <row r="434" spans="5:9">
      <c r="E434" s="103" t="s">
        <v>6634</v>
      </c>
      <c r="F434" s="103"/>
      <c r="G434" s="104">
        <v>51210</v>
      </c>
      <c r="H434" s="105"/>
      <c r="I434" s="104">
        <v>9824204</v>
      </c>
    </row>
    <row r="435" spans="5:9">
      <c r="E435" s="103" t="s">
        <v>6635</v>
      </c>
      <c r="F435" s="103"/>
      <c r="G435" s="104">
        <v>7390</v>
      </c>
      <c r="H435" s="105"/>
      <c r="I435" s="105"/>
    </row>
    <row r="436" spans="5:9">
      <c r="E436" s="103" t="s">
        <v>6636</v>
      </c>
      <c r="F436" s="103"/>
      <c r="G436" s="104">
        <v>37090</v>
      </c>
      <c r="H436" s="105"/>
      <c r="I436" s="105"/>
    </row>
    <row r="437" spans="5:9">
      <c r="E437" s="103" t="s">
        <v>6637</v>
      </c>
      <c r="F437" s="103"/>
      <c r="G437" s="104">
        <v>14890</v>
      </c>
      <c r="H437" s="105"/>
      <c r="I437" s="105"/>
    </row>
    <row r="438" spans="5:9">
      <c r="E438" s="103" t="s">
        <v>6638</v>
      </c>
      <c r="F438" s="103"/>
      <c r="G438" s="104">
        <v>220000</v>
      </c>
      <c r="H438" s="105"/>
      <c r="I438" s="105"/>
    </row>
    <row r="439" spans="5:9">
      <c r="E439" s="103" t="s">
        <v>6639</v>
      </c>
      <c r="F439" s="103"/>
      <c r="G439" s="104">
        <v>16600</v>
      </c>
      <c r="H439" s="105"/>
      <c r="I439" s="105"/>
    </row>
    <row r="440" spans="5:9">
      <c r="E440" s="103" t="s">
        <v>6640</v>
      </c>
      <c r="F440" s="103"/>
      <c r="G440" s="104">
        <v>60000</v>
      </c>
      <c r="H440" s="105"/>
      <c r="I440" s="105"/>
    </row>
    <row r="441" spans="5:9">
      <c r="E441" s="103" t="s">
        <v>6641</v>
      </c>
      <c r="F441" s="103"/>
      <c r="G441" s="104">
        <v>71000</v>
      </c>
      <c r="H441" s="105"/>
      <c r="I441" s="105"/>
    </row>
    <row r="442" spans="5:9">
      <c r="E442" s="103" t="s">
        <v>6642</v>
      </c>
      <c r="F442" s="103"/>
      <c r="G442" s="104">
        <v>38670</v>
      </c>
      <c r="H442" s="105"/>
      <c r="I442" s="105"/>
    </row>
    <row r="443" spans="5:9">
      <c r="E443" s="103" t="s">
        <v>6643</v>
      </c>
      <c r="F443" s="103"/>
      <c r="G443" s="104">
        <v>437820</v>
      </c>
      <c r="H443" s="105"/>
      <c r="I443" s="104">
        <v>10727664</v>
      </c>
    </row>
    <row r="444" spans="5:9">
      <c r="E444" s="103" t="s">
        <v>6644</v>
      </c>
      <c r="F444" s="103"/>
      <c r="G444" s="104">
        <v>31200</v>
      </c>
      <c r="H444" s="105"/>
      <c r="I444" s="105"/>
    </row>
    <row r="445" spans="5:9">
      <c r="E445" s="103" t="s">
        <v>6645</v>
      </c>
      <c r="F445" s="103"/>
      <c r="G445" s="104">
        <v>46000</v>
      </c>
      <c r="H445" s="105"/>
      <c r="I445" s="105"/>
    </row>
    <row r="446" spans="5:9">
      <c r="E446" s="103" t="s">
        <v>6646</v>
      </c>
      <c r="F446" s="103"/>
      <c r="G446" s="104">
        <v>12720</v>
      </c>
      <c r="H446" s="105"/>
      <c r="I446" s="105"/>
    </row>
    <row r="447" spans="5:9">
      <c r="E447" s="103" t="s">
        <v>6647</v>
      </c>
      <c r="F447" s="103"/>
      <c r="G447" s="104">
        <v>492000</v>
      </c>
      <c r="H447" s="105"/>
      <c r="I447" s="105"/>
    </row>
    <row r="448" spans="5:9">
      <c r="E448" s="103" t="s">
        <v>6648</v>
      </c>
      <c r="F448" s="103"/>
      <c r="G448" s="104">
        <v>10860</v>
      </c>
      <c r="H448" s="105"/>
      <c r="I448" s="105"/>
    </row>
    <row r="449" spans="5:9">
      <c r="E449" s="103" t="s">
        <v>6649</v>
      </c>
      <c r="F449" s="103"/>
      <c r="G449" s="104">
        <v>156600</v>
      </c>
      <c r="H449" s="105"/>
      <c r="I449" s="104">
        <v>11477044</v>
      </c>
    </row>
    <row r="450" spans="5:9">
      <c r="E450" s="103" t="s">
        <v>6650</v>
      </c>
      <c r="F450" s="103"/>
      <c r="G450" s="104">
        <v>121900</v>
      </c>
      <c r="H450" s="105"/>
      <c r="I450" s="105"/>
    </row>
    <row r="451" spans="5:9">
      <c r="E451" s="103" t="s">
        <v>6651</v>
      </c>
      <c r="F451" s="103"/>
      <c r="G451" s="104">
        <v>188000</v>
      </c>
      <c r="H451" s="105"/>
      <c r="I451" s="105"/>
    </row>
    <row r="452" spans="5:9">
      <c r="E452" s="103" t="s">
        <v>6652</v>
      </c>
      <c r="F452" s="103"/>
      <c r="G452" s="104">
        <v>6160</v>
      </c>
      <c r="H452" s="105"/>
      <c r="I452" s="105"/>
    </row>
    <row r="453" spans="5:9">
      <c r="E453" s="103" t="s">
        <v>6653</v>
      </c>
      <c r="F453" s="103"/>
      <c r="G453" s="104">
        <v>80000</v>
      </c>
      <c r="H453" s="105"/>
      <c r="I453" s="105"/>
    </row>
    <row r="454" spans="5:9">
      <c r="E454" s="103" t="s">
        <v>6654</v>
      </c>
      <c r="F454" s="103"/>
      <c r="G454" s="105"/>
      <c r="H454" s="104">
        <v>8672044</v>
      </c>
      <c r="I454" s="104">
        <v>3201060</v>
      </c>
    </row>
    <row r="455" spans="5:9">
      <c r="E455" s="103" t="s">
        <v>6655</v>
      </c>
      <c r="F455" s="103"/>
      <c r="G455" s="104">
        <v>30000</v>
      </c>
      <c r="H455" s="105"/>
      <c r="I455" s="105"/>
    </row>
    <row r="456" spans="5:9">
      <c r="E456" s="103" t="s">
        <v>6656</v>
      </c>
      <c r="F456" s="103"/>
      <c r="G456" s="104">
        <v>34000</v>
      </c>
      <c r="H456" s="105"/>
      <c r="I456" s="105"/>
    </row>
    <row r="457" spans="5:9">
      <c r="E457" s="103" t="s">
        <v>6657</v>
      </c>
      <c r="F457" s="103"/>
      <c r="G457" s="104">
        <v>31070</v>
      </c>
      <c r="H457" s="105"/>
      <c r="I457" s="105"/>
    </row>
    <row r="458" spans="5:9">
      <c r="E458" s="103" t="s">
        <v>6658</v>
      </c>
      <c r="F458" s="103"/>
      <c r="G458" s="104">
        <v>14680</v>
      </c>
      <c r="H458" s="105"/>
      <c r="I458" s="105"/>
    </row>
    <row r="459" spans="5:9">
      <c r="E459" s="103" t="s">
        <v>6659</v>
      </c>
      <c r="F459" s="103"/>
      <c r="G459" s="104">
        <v>4850</v>
      </c>
      <c r="H459" s="105"/>
      <c r="I459" s="105"/>
    </row>
    <row r="460" spans="5:9">
      <c r="E460" s="103" t="s">
        <v>6660</v>
      </c>
      <c r="F460" s="103"/>
      <c r="G460" s="104">
        <v>16170</v>
      </c>
      <c r="H460" s="105"/>
      <c r="I460" s="105"/>
    </row>
    <row r="461" spans="5:9">
      <c r="E461" s="103" t="s">
        <v>6661</v>
      </c>
      <c r="F461" s="103"/>
      <c r="G461" s="104">
        <v>14890</v>
      </c>
      <c r="H461" s="105"/>
      <c r="I461" s="105"/>
    </row>
    <row r="462" spans="5:9">
      <c r="E462" s="103" t="s">
        <v>6662</v>
      </c>
      <c r="F462" s="103"/>
      <c r="G462" s="104">
        <v>26680</v>
      </c>
      <c r="H462" s="105"/>
      <c r="I462" s="105"/>
    </row>
    <row r="463" spans="5:9">
      <c r="E463" s="103" t="s">
        <v>6663</v>
      </c>
      <c r="F463" s="103"/>
      <c r="G463" s="104">
        <v>39270</v>
      </c>
      <c r="H463" s="105"/>
      <c r="I463" s="105"/>
    </row>
    <row r="464" spans="5:9">
      <c r="E464" s="103" t="s">
        <v>6664</v>
      </c>
      <c r="F464" s="103"/>
      <c r="G464" s="104">
        <v>80000</v>
      </c>
      <c r="H464" s="105"/>
      <c r="I464" s="105"/>
    </row>
    <row r="465" spans="5:9">
      <c r="E465" s="103" t="s">
        <v>6665</v>
      </c>
      <c r="F465" s="103"/>
      <c r="G465" s="104">
        <v>32700</v>
      </c>
      <c r="H465" s="105"/>
      <c r="I465" s="105"/>
    </row>
    <row r="466" spans="5:9">
      <c r="E466" s="103" t="s">
        <v>6666</v>
      </c>
      <c r="F466" s="103"/>
      <c r="G466" s="104">
        <v>80000</v>
      </c>
      <c r="H466" s="105"/>
      <c r="I466" s="105"/>
    </row>
    <row r="467" spans="5:9">
      <c r="E467" s="103" t="s">
        <v>6667</v>
      </c>
      <c r="F467" s="103"/>
      <c r="G467" s="104">
        <v>80000</v>
      </c>
      <c r="H467" s="105"/>
      <c r="I467" s="105"/>
    </row>
    <row r="468" spans="5:9">
      <c r="E468" s="103" t="s">
        <v>6668</v>
      </c>
      <c r="F468" s="103"/>
      <c r="G468" s="104">
        <v>69000</v>
      </c>
      <c r="H468" s="105"/>
      <c r="I468" s="105"/>
    </row>
    <row r="469" spans="5:9">
      <c r="E469" s="103" t="s">
        <v>6669</v>
      </c>
      <c r="F469" s="103"/>
      <c r="G469" s="105"/>
      <c r="H469" s="104">
        <v>569040</v>
      </c>
      <c r="I469" s="104">
        <v>3185330</v>
      </c>
    </row>
    <row r="470" spans="5:9">
      <c r="E470" s="103" t="s">
        <v>6670</v>
      </c>
      <c r="F470" s="103"/>
      <c r="G470" s="104">
        <v>67000</v>
      </c>
      <c r="H470" s="105"/>
      <c r="I470" s="105"/>
    </row>
    <row r="471" spans="5:9">
      <c r="E471" s="103" t="s">
        <v>6671</v>
      </c>
      <c r="F471" s="103"/>
      <c r="G471" s="104">
        <v>57000</v>
      </c>
      <c r="H471" s="105"/>
      <c r="I471" s="105"/>
    </row>
    <row r="472" spans="5:9">
      <c r="E472" s="103" t="s">
        <v>6672</v>
      </c>
      <c r="F472" s="103"/>
      <c r="G472" s="104">
        <v>4510</v>
      </c>
      <c r="H472" s="105"/>
      <c r="I472" s="105"/>
    </row>
    <row r="473" spans="5:9">
      <c r="E473" s="103" t="s">
        <v>6673</v>
      </c>
      <c r="F473" s="103"/>
      <c r="G473" s="104">
        <v>276280</v>
      </c>
      <c r="H473" s="105"/>
      <c r="I473" s="105"/>
    </row>
    <row r="474" spans="5:9">
      <c r="E474" s="103" t="s">
        <v>6674</v>
      </c>
      <c r="F474" s="103"/>
      <c r="G474" s="104">
        <v>31000</v>
      </c>
      <c r="H474" s="105"/>
      <c r="I474" s="105"/>
    </row>
    <row r="475" spans="5:9">
      <c r="E475" s="103" t="s">
        <v>6675</v>
      </c>
      <c r="F475" s="103"/>
      <c r="G475" s="104">
        <v>57000</v>
      </c>
      <c r="H475" s="105"/>
      <c r="I475" s="105"/>
    </row>
    <row r="476" spans="5:9">
      <c r="E476" s="103" t="s">
        <v>6676</v>
      </c>
      <c r="F476" s="103"/>
      <c r="G476" s="104">
        <v>14800</v>
      </c>
      <c r="H476" s="105"/>
      <c r="I476" s="105"/>
    </row>
    <row r="477" spans="5:9">
      <c r="E477" s="103" t="s">
        <v>6677</v>
      </c>
      <c r="F477" s="103"/>
      <c r="G477" s="104">
        <v>19000</v>
      </c>
      <c r="H477" s="105"/>
      <c r="I477" s="105"/>
    </row>
    <row r="478" spans="5:9">
      <c r="E478" s="103" t="s">
        <v>6678</v>
      </c>
      <c r="F478" s="103"/>
      <c r="G478" s="105"/>
      <c r="H478" s="104">
        <v>6160</v>
      </c>
      <c r="I478" s="105"/>
    </row>
    <row r="479" spans="5:9">
      <c r="E479" s="103" t="s">
        <v>6679</v>
      </c>
      <c r="F479" s="103"/>
      <c r="G479" s="104">
        <v>-4510</v>
      </c>
      <c r="H479" s="105"/>
      <c r="I479" s="104">
        <v>3701250</v>
      </c>
    </row>
    <row r="480" spans="5:9">
      <c r="E480" s="103" t="s">
        <v>6680</v>
      </c>
      <c r="F480" s="103"/>
      <c r="G480" s="104">
        <v>34000</v>
      </c>
      <c r="H480" s="105"/>
      <c r="I480" s="105"/>
    </row>
    <row r="481" spans="5:9">
      <c r="E481" s="103" t="s">
        <v>6681</v>
      </c>
      <c r="F481" s="103"/>
      <c r="G481" s="104">
        <v>22990</v>
      </c>
      <c r="H481" s="105"/>
      <c r="I481" s="105"/>
    </row>
    <row r="482" spans="5:9">
      <c r="E482" s="103" t="s">
        <v>6682</v>
      </c>
      <c r="F482" s="103"/>
      <c r="G482" s="104">
        <v>15200</v>
      </c>
      <c r="H482" s="105"/>
      <c r="I482" s="105"/>
    </row>
    <row r="483" spans="5:9">
      <c r="E483" s="103" t="s">
        <v>6683</v>
      </c>
      <c r="F483" s="103"/>
      <c r="G483" s="104">
        <v>13900</v>
      </c>
      <c r="H483" s="105"/>
      <c r="I483" s="105"/>
    </row>
    <row r="484" spans="5:9">
      <c r="E484" s="103" t="s">
        <v>6684</v>
      </c>
      <c r="F484" s="103"/>
      <c r="G484" s="104">
        <v>228350</v>
      </c>
      <c r="H484" s="105"/>
      <c r="I484" s="105"/>
    </row>
    <row r="485" spans="5:9">
      <c r="E485" s="103" t="s">
        <v>6685</v>
      </c>
      <c r="F485" s="103"/>
      <c r="G485" s="105"/>
      <c r="H485" s="104">
        <v>154860</v>
      </c>
      <c r="I485" s="104">
        <v>3860830</v>
      </c>
    </row>
    <row r="486" spans="5:9">
      <c r="E486" s="103" t="s">
        <v>6686</v>
      </c>
      <c r="F486" s="103"/>
      <c r="G486" s="104">
        <v>111000</v>
      </c>
      <c r="H486" s="105"/>
      <c r="I486" s="105"/>
    </row>
    <row r="487" spans="5:9">
      <c r="E487" s="103" t="s">
        <v>6687</v>
      </c>
      <c r="F487" s="103"/>
      <c r="G487" s="104">
        <v>12000</v>
      </c>
      <c r="H487" s="105"/>
      <c r="I487" s="105"/>
    </row>
    <row r="488" spans="5:9">
      <c r="E488" s="103" t="s">
        <v>6688</v>
      </c>
      <c r="F488" s="103"/>
      <c r="G488" s="104">
        <v>20330</v>
      </c>
      <c r="H488" s="105"/>
      <c r="I488" s="105"/>
    </row>
    <row r="489" spans="5:9">
      <c r="E489" s="103" t="s">
        <v>6689</v>
      </c>
      <c r="F489" s="103"/>
      <c r="G489" s="104">
        <v>14900</v>
      </c>
      <c r="H489" s="105"/>
      <c r="I489" s="105"/>
    </row>
    <row r="490" spans="5:9">
      <c r="E490" s="103" t="s">
        <v>6690</v>
      </c>
      <c r="F490" s="103"/>
      <c r="G490" s="105"/>
      <c r="H490" s="104">
        <v>582280</v>
      </c>
      <c r="I490" s="104">
        <v>3436780</v>
      </c>
    </row>
    <row r="491" spans="5:9">
      <c r="E491" s="103" t="s">
        <v>6691</v>
      </c>
      <c r="F491" s="103"/>
      <c r="G491" s="104">
        <v>16600</v>
      </c>
      <c r="H491" s="105"/>
      <c r="I491" s="105"/>
    </row>
    <row r="492" spans="5:9">
      <c r="E492" s="103" t="s">
        <v>6692</v>
      </c>
      <c r="F492" s="103"/>
      <c r="G492" s="104">
        <v>35000</v>
      </c>
      <c r="H492" s="105"/>
      <c r="I492" s="105"/>
    </row>
    <row r="493" spans="5:9">
      <c r="E493" s="103" t="s">
        <v>6693</v>
      </c>
      <c r="F493" s="103"/>
      <c r="G493" s="104">
        <v>59200</v>
      </c>
      <c r="H493" s="105"/>
      <c r="I493" s="105"/>
    </row>
    <row r="494" spans="5:9">
      <c r="E494" s="103" t="s">
        <v>6694</v>
      </c>
      <c r="F494" s="103"/>
      <c r="G494" s="104">
        <v>22440</v>
      </c>
      <c r="H494" s="105"/>
      <c r="I494" s="105"/>
    </row>
    <row r="495" spans="5:9">
      <c r="E495" s="103" t="s">
        <v>6695</v>
      </c>
      <c r="F495" s="103"/>
      <c r="G495" s="104">
        <v>7390</v>
      </c>
      <c r="H495" s="105"/>
      <c r="I495" s="105"/>
    </row>
    <row r="496" spans="5:9">
      <c r="E496" s="103" t="s">
        <v>6696</v>
      </c>
      <c r="F496" s="103"/>
      <c r="G496" s="105"/>
      <c r="H496" s="104">
        <v>316510</v>
      </c>
      <c r="I496" s="105"/>
    </row>
    <row r="497" spans="5:9">
      <c r="E497" s="103" t="s">
        <v>6697</v>
      </c>
      <c r="F497" s="103"/>
      <c r="G497" s="104">
        <v>34880</v>
      </c>
      <c r="H497" s="105"/>
      <c r="I497" s="104">
        <v>3295780</v>
      </c>
    </row>
    <row r="498" spans="5:9">
      <c r="E498" s="103" t="s">
        <v>6698</v>
      </c>
      <c r="F498" s="103"/>
      <c r="G498" s="104">
        <v>8560</v>
      </c>
      <c r="H498" s="105"/>
      <c r="I498" s="105"/>
    </row>
    <row r="499" spans="5:9">
      <c r="E499" s="103" t="s">
        <v>6699</v>
      </c>
      <c r="F499" s="103"/>
      <c r="G499" s="104">
        <v>57530</v>
      </c>
      <c r="H499" s="105"/>
      <c r="I499" s="105"/>
    </row>
    <row r="500" spans="5:9">
      <c r="E500" s="103" t="s">
        <v>6700</v>
      </c>
      <c r="F500" s="103"/>
      <c r="G500" s="104">
        <v>18210</v>
      </c>
      <c r="H500" s="105"/>
      <c r="I500" s="105"/>
    </row>
    <row r="501" spans="5:9">
      <c r="E501" s="103" t="s">
        <v>6701</v>
      </c>
      <c r="F501" s="103"/>
      <c r="G501" s="104">
        <v>7390</v>
      </c>
      <c r="H501" s="105"/>
      <c r="I501" s="105"/>
    </row>
    <row r="502" spans="5:9">
      <c r="E502" s="103" t="s">
        <v>6702</v>
      </c>
      <c r="F502" s="103"/>
      <c r="G502" s="104">
        <v>6060</v>
      </c>
      <c r="H502" s="105"/>
      <c r="I502" s="105"/>
    </row>
    <row r="503" spans="5:9">
      <c r="E503" s="103" t="s">
        <v>6703</v>
      </c>
      <c r="F503" s="103"/>
      <c r="G503" s="104">
        <v>16600</v>
      </c>
      <c r="H503" s="105"/>
      <c r="I503" s="105"/>
    </row>
    <row r="504" spans="5:9">
      <c r="E504" s="103" t="s">
        <v>6704</v>
      </c>
      <c r="F504" s="103"/>
      <c r="G504" s="104">
        <v>19200</v>
      </c>
      <c r="H504" s="105"/>
      <c r="I504" s="105"/>
    </row>
    <row r="505" spans="5:9">
      <c r="E505" s="103" t="s">
        <v>6705</v>
      </c>
      <c r="F505" s="103"/>
      <c r="G505" s="104">
        <v>53340</v>
      </c>
      <c r="H505" s="105"/>
      <c r="I505" s="105"/>
    </row>
    <row r="506" spans="5:9">
      <c r="E506" s="103" t="s">
        <v>6706</v>
      </c>
      <c r="F506" s="103"/>
      <c r="G506" s="104">
        <v>5400</v>
      </c>
      <c r="H506" s="105"/>
      <c r="I506" s="105"/>
    </row>
    <row r="507" spans="5:9">
      <c r="E507" s="103" t="s">
        <v>6707</v>
      </c>
      <c r="F507" s="103"/>
      <c r="G507" s="104">
        <v>6240</v>
      </c>
      <c r="H507" s="105"/>
      <c r="I507" s="105"/>
    </row>
    <row r="508" spans="5:9">
      <c r="E508" s="103" t="s">
        <v>6708</v>
      </c>
      <c r="F508" s="103"/>
      <c r="G508" s="105"/>
      <c r="H508" s="104">
        <v>1886490</v>
      </c>
      <c r="I508" s="104">
        <v>1607820</v>
      </c>
    </row>
    <row r="509" spans="5:9">
      <c r="E509" s="103" t="s">
        <v>6709</v>
      </c>
      <c r="F509" s="103"/>
      <c r="G509" s="104">
        <v>35000</v>
      </c>
      <c r="H509" s="105"/>
      <c r="I509" s="105"/>
    </row>
    <row r="510" spans="5:9">
      <c r="E510" s="103" t="s">
        <v>6710</v>
      </c>
      <c r="F510" s="103"/>
      <c r="G510" s="104">
        <v>9450</v>
      </c>
      <c r="H510" s="105"/>
      <c r="I510" s="105"/>
    </row>
    <row r="511" spans="5:9">
      <c r="E511" s="103" t="s">
        <v>6711</v>
      </c>
      <c r="F511" s="103"/>
      <c r="G511" s="104">
        <v>19440</v>
      </c>
      <c r="H511" s="105"/>
      <c r="I511" s="105"/>
    </row>
    <row r="512" spans="5:9">
      <c r="E512" s="103" t="s">
        <v>6712</v>
      </c>
      <c r="F512" s="103"/>
      <c r="G512" s="104">
        <v>17100</v>
      </c>
      <c r="H512" s="105"/>
      <c r="I512" s="105"/>
    </row>
    <row r="513" spans="5:9">
      <c r="E513" s="103" t="s">
        <v>6713</v>
      </c>
      <c r="F513" s="103"/>
      <c r="G513" s="104">
        <v>14120</v>
      </c>
      <c r="H513" s="105"/>
      <c r="I513" s="105"/>
    </row>
    <row r="514" spans="5:9">
      <c r="E514" s="103" t="s">
        <v>6714</v>
      </c>
      <c r="F514" s="103"/>
      <c r="G514" s="104">
        <v>35000</v>
      </c>
      <c r="H514" s="105"/>
      <c r="I514" s="105"/>
    </row>
    <row r="515" spans="5:9">
      <c r="E515" s="103" t="s">
        <v>6715</v>
      </c>
      <c r="F515" s="103"/>
      <c r="G515" s="104">
        <v>38580</v>
      </c>
      <c r="H515" s="105"/>
      <c r="I515" s="105"/>
    </row>
    <row r="516" spans="5:9">
      <c r="E516" s="103" t="s">
        <v>6716</v>
      </c>
      <c r="F516" s="103"/>
      <c r="G516" s="104">
        <v>73500</v>
      </c>
      <c r="H516" s="105"/>
      <c r="I516" s="105"/>
    </row>
    <row r="517" spans="5:9">
      <c r="E517" s="103" t="s">
        <v>6717</v>
      </c>
      <c r="F517" s="103"/>
      <c r="G517" s="104">
        <v>57000</v>
      </c>
      <c r="H517" s="105"/>
      <c r="I517" s="105"/>
    </row>
    <row r="518" spans="5:9">
      <c r="E518" s="103" t="s">
        <v>6718</v>
      </c>
      <c r="F518" s="103"/>
      <c r="G518" s="104">
        <v>51070</v>
      </c>
      <c r="H518" s="105"/>
      <c r="I518" s="105"/>
    </row>
    <row r="519" spans="5:9">
      <c r="E519" s="103" t="s">
        <v>6719</v>
      </c>
      <c r="F519" s="103"/>
      <c r="G519" s="104">
        <v>37090</v>
      </c>
      <c r="H519" s="105"/>
      <c r="I519" s="105"/>
    </row>
    <row r="520" spans="5:9">
      <c r="E520" s="103" t="s">
        <v>6720</v>
      </c>
      <c r="F520" s="103"/>
      <c r="G520" s="105"/>
      <c r="H520" s="104">
        <v>16170</v>
      </c>
      <c r="I520" s="104">
        <v>1979000</v>
      </c>
    </row>
    <row r="521" spans="5:9">
      <c r="E521" s="103" t="s">
        <v>6721</v>
      </c>
      <c r="F521" s="103"/>
      <c r="G521" s="105"/>
      <c r="H521" s="104">
        <v>124540</v>
      </c>
      <c r="I521" s="104">
        <v>1854460</v>
      </c>
    </row>
    <row r="522" spans="5:9">
      <c r="E522" s="103" t="s">
        <v>6722</v>
      </c>
      <c r="F522" s="103"/>
      <c r="G522" s="104">
        <v>22380</v>
      </c>
      <c r="H522" s="105"/>
      <c r="I522" s="105"/>
    </row>
    <row r="523" spans="5:9">
      <c r="E523" s="103" t="s">
        <v>6723</v>
      </c>
      <c r="F523" s="103"/>
      <c r="G523" s="104">
        <v>31000</v>
      </c>
      <c r="H523" s="105"/>
      <c r="I523" s="105"/>
    </row>
    <row r="524" spans="5:9">
      <c r="E524" s="103" t="s">
        <v>6724</v>
      </c>
      <c r="F524" s="103"/>
      <c r="G524" s="104">
        <v>10970</v>
      </c>
      <c r="H524" s="105"/>
      <c r="I524" s="105"/>
    </row>
    <row r="525" spans="5:9">
      <c r="E525" s="103" t="s">
        <v>6725</v>
      </c>
      <c r="F525" s="103"/>
      <c r="G525" s="104">
        <v>34000</v>
      </c>
      <c r="H525" s="105"/>
      <c r="I525" s="105"/>
    </row>
    <row r="526" spans="5:9">
      <c r="E526" s="103" t="s">
        <v>6726</v>
      </c>
      <c r="F526" s="103"/>
      <c r="G526" s="104">
        <v>68900</v>
      </c>
      <c r="H526" s="105"/>
      <c r="I526" s="105"/>
    </row>
    <row r="527" spans="5:9">
      <c r="E527" s="103" t="s">
        <v>6727</v>
      </c>
      <c r="F527" s="103"/>
      <c r="G527" s="104">
        <v>71070</v>
      </c>
      <c r="H527" s="105"/>
      <c r="I527" s="105"/>
    </row>
    <row r="528" spans="5:9">
      <c r="E528" s="103" t="s">
        <v>6728</v>
      </c>
      <c r="F528" s="103"/>
      <c r="G528" s="104">
        <v>87480</v>
      </c>
      <c r="H528" s="105"/>
      <c r="I528" s="105"/>
    </row>
    <row r="529" spans="5:9">
      <c r="E529" s="103" t="s">
        <v>6729</v>
      </c>
      <c r="F529" s="103"/>
      <c r="G529" s="104">
        <v>87000</v>
      </c>
      <c r="H529" s="105"/>
      <c r="I529" s="105"/>
    </row>
    <row r="530" spans="5:9">
      <c r="E530" s="103" t="s">
        <v>6730</v>
      </c>
      <c r="F530" s="103"/>
      <c r="G530" s="104">
        <v>6040</v>
      </c>
      <c r="H530" s="105"/>
      <c r="I530" s="105"/>
    </row>
    <row r="531" spans="5:9">
      <c r="E531" s="103" t="s">
        <v>6731</v>
      </c>
      <c r="F531" s="103"/>
      <c r="G531" s="104">
        <v>16000</v>
      </c>
      <c r="H531" s="105"/>
      <c r="I531" s="105"/>
    </row>
    <row r="532" spans="5:9">
      <c r="E532" s="103" t="s">
        <v>6732</v>
      </c>
      <c r="F532" s="103"/>
      <c r="G532" s="104">
        <v>67000</v>
      </c>
      <c r="H532" s="105"/>
      <c r="I532" s="105"/>
    </row>
    <row r="533" spans="5:9">
      <c r="E533" s="103" t="s">
        <v>6733</v>
      </c>
      <c r="F533" s="103"/>
      <c r="G533" s="104">
        <v>6870</v>
      </c>
      <c r="H533" s="105"/>
      <c r="I533" s="105"/>
    </row>
    <row r="534" spans="5:9">
      <c r="E534" s="103" t="s">
        <v>6734</v>
      </c>
      <c r="F534" s="103"/>
      <c r="G534" s="104">
        <v>70900</v>
      </c>
      <c r="H534" s="105"/>
      <c r="I534" s="105"/>
    </row>
    <row r="535" spans="5:9">
      <c r="E535" s="103" t="s">
        <v>6735</v>
      </c>
      <c r="F535" s="103"/>
      <c r="G535" s="104">
        <v>110100</v>
      </c>
      <c r="H535" s="105"/>
      <c r="I535" s="105"/>
    </row>
    <row r="536" spans="5:9">
      <c r="E536" s="103" t="s">
        <v>6736</v>
      </c>
      <c r="F536" s="103"/>
      <c r="G536" s="104">
        <v>39700</v>
      </c>
      <c r="H536" s="105"/>
      <c r="I536" s="105"/>
    </row>
    <row r="537" spans="5:9">
      <c r="E537" s="103" t="s">
        <v>6737</v>
      </c>
      <c r="F537" s="103"/>
      <c r="G537" s="104">
        <v>154800</v>
      </c>
      <c r="H537" s="105"/>
      <c r="I537" s="105"/>
    </row>
    <row r="538" spans="5:9">
      <c r="E538" s="103" t="s">
        <v>6738</v>
      </c>
      <c r="F538" s="103"/>
      <c r="G538" s="105"/>
      <c r="H538" s="104">
        <v>328190</v>
      </c>
      <c r="I538" s="104">
        <v>2410480</v>
      </c>
    </row>
    <row r="539" spans="5:9">
      <c r="E539" s="103" t="s">
        <v>6739</v>
      </c>
      <c r="F539" s="103"/>
      <c r="G539" s="104">
        <v>12360</v>
      </c>
      <c r="H539" s="105"/>
      <c r="I539" s="105"/>
    </row>
    <row r="540" spans="5:9">
      <c r="E540" s="103" t="s">
        <v>6740</v>
      </c>
      <c r="F540" s="103"/>
      <c r="G540" s="104">
        <v>68900</v>
      </c>
      <c r="H540" s="105"/>
      <c r="I540" s="105"/>
    </row>
    <row r="541" spans="5:9">
      <c r="E541" s="103" t="s">
        <v>6741</v>
      </c>
      <c r="F541" s="103"/>
      <c r="G541" s="105"/>
      <c r="H541" s="104">
        <v>741890</v>
      </c>
      <c r="I541" s="104">
        <v>1749850</v>
      </c>
    </row>
    <row r="542" spans="5:9">
      <c r="E542" s="103" t="s">
        <v>6742</v>
      </c>
      <c r="F542" s="103"/>
      <c r="G542" s="104">
        <v>147210</v>
      </c>
      <c r="H542" s="105"/>
      <c r="I542" s="105"/>
    </row>
    <row r="543" spans="5:9">
      <c r="E543" s="103" t="s">
        <v>6743</v>
      </c>
      <c r="F543" s="103"/>
      <c r="G543" s="104">
        <v>26600</v>
      </c>
      <c r="H543" s="105"/>
      <c r="I543" s="105"/>
    </row>
    <row r="544" spans="5:9">
      <c r="E544" s="103" t="s">
        <v>6744</v>
      </c>
      <c r="F544" s="103"/>
      <c r="G544" s="104">
        <v>20710</v>
      </c>
      <c r="H544" s="105"/>
      <c r="I544" s="105"/>
    </row>
    <row r="545" spans="5:9">
      <c r="E545" s="103" t="s">
        <v>6745</v>
      </c>
      <c r="F545" s="103"/>
      <c r="G545" s="104">
        <v>614400</v>
      </c>
      <c r="H545" s="105"/>
      <c r="I545" s="105"/>
    </row>
    <row r="546" spans="5:9">
      <c r="E546" s="103" t="s">
        <v>6746</v>
      </c>
      <c r="F546" s="103"/>
      <c r="G546" s="104">
        <v>276280</v>
      </c>
      <c r="H546" s="105"/>
      <c r="I546" s="105"/>
    </row>
    <row r="547" spans="5:9">
      <c r="E547" s="103" t="s">
        <v>6747</v>
      </c>
      <c r="F547" s="103"/>
      <c r="G547" s="104">
        <v>11850</v>
      </c>
      <c r="H547" s="105"/>
      <c r="I547" s="105"/>
    </row>
    <row r="548" spans="5:9">
      <c r="E548" s="103" t="s">
        <v>6748</v>
      </c>
      <c r="F548" s="103"/>
      <c r="G548" s="104">
        <v>36150</v>
      </c>
      <c r="H548" s="105"/>
      <c r="I548" s="105"/>
    </row>
    <row r="549" spans="5:9">
      <c r="E549" s="103" t="s">
        <v>6749</v>
      </c>
      <c r="F549" s="103"/>
      <c r="G549" s="104">
        <v>34000</v>
      </c>
      <c r="H549" s="105"/>
      <c r="I549" s="105"/>
    </row>
    <row r="550" spans="5:9">
      <c r="E550" s="103" t="s">
        <v>6750</v>
      </c>
      <c r="F550" s="103"/>
      <c r="G550" s="104">
        <v>57000</v>
      </c>
      <c r="H550" s="105"/>
      <c r="I550" s="105"/>
    </row>
    <row r="551" spans="5:9">
      <c r="E551" s="103" t="s">
        <v>6751</v>
      </c>
      <c r="F551" s="103"/>
      <c r="G551" s="104">
        <v>9720</v>
      </c>
      <c r="H551" s="105"/>
      <c r="I551" s="105"/>
    </row>
    <row r="552" spans="5:9">
      <c r="E552" s="103" t="s">
        <v>6752</v>
      </c>
      <c r="F552" s="103"/>
      <c r="G552" s="104">
        <v>36270</v>
      </c>
      <c r="H552" s="105"/>
      <c r="I552" s="105"/>
    </row>
    <row r="553" spans="5:9">
      <c r="E553" s="103" t="s">
        <v>6753</v>
      </c>
      <c r="F553" s="103"/>
      <c r="G553" s="104">
        <v>21480</v>
      </c>
      <c r="H553" s="105"/>
      <c r="I553" s="105"/>
    </row>
    <row r="554" spans="5:9">
      <c r="E554" s="103" t="s">
        <v>6754</v>
      </c>
      <c r="F554" s="103"/>
      <c r="G554" s="104">
        <v>8070</v>
      </c>
      <c r="H554" s="105"/>
      <c r="I554" s="105"/>
    </row>
    <row r="555" spans="5:9">
      <c r="E555" s="103" t="s">
        <v>6755</v>
      </c>
      <c r="F555" s="103"/>
      <c r="G555" s="104">
        <v>72070</v>
      </c>
      <c r="H555" s="105"/>
      <c r="I555" s="105"/>
    </row>
    <row r="556" spans="5:9">
      <c r="E556" s="103" t="s">
        <v>6756</v>
      </c>
      <c r="F556" s="103"/>
      <c r="G556" s="104">
        <v>34620</v>
      </c>
      <c r="H556" s="105"/>
      <c r="I556" s="105"/>
    </row>
    <row r="557" spans="5:9">
      <c r="E557" s="103" t="s">
        <v>6757</v>
      </c>
      <c r="F557" s="103"/>
      <c r="G557" s="105"/>
      <c r="H557" s="104">
        <v>277270</v>
      </c>
      <c r="I557" s="104">
        <v>2879010</v>
      </c>
    </row>
    <row r="558" spans="5:9">
      <c r="E558" s="103" t="s">
        <v>6758</v>
      </c>
      <c r="F558" s="103"/>
      <c r="G558" s="104">
        <v>18480</v>
      </c>
      <c r="H558" s="105"/>
      <c r="I558" s="105"/>
    </row>
    <row r="559" spans="5:9">
      <c r="E559" s="103" t="s">
        <v>6759</v>
      </c>
      <c r="F559" s="103"/>
      <c r="G559" s="104">
        <v>34000</v>
      </c>
      <c r="H559" s="105"/>
      <c r="I559" s="105"/>
    </row>
    <row r="560" spans="5:9">
      <c r="E560" s="103" t="s">
        <v>6760</v>
      </c>
      <c r="F560" s="103"/>
      <c r="G560" s="104">
        <v>18200</v>
      </c>
      <c r="H560" s="105"/>
      <c r="I560" s="105"/>
    </row>
    <row r="561" spans="5:9">
      <c r="E561" s="103" t="s">
        <v>6761</v>
      </c>
      <c r="F561" s="103"/>
      <c r="G561" s="104">
        <v>20140</v>
      </c>
      <c r="H561" s="105"/>
      <c r="I561" s="105"/>
    </row>
    <row r="562" spans="5:9">
      <c r="E562" s="103" t="s">
        <v>6762</v>
      </c>
      <c r="F562" s="103"/>
      <c r="G562" s="104">
        <v>129820</v>
      </c>
      <c r="H562" s="105"/>
      <c r="I562" s="105"/>
    </row>
    <row r="563" spans="5:9">
      <c r="E563" s="103" t="s">
        <v>6763</v>
      </c>
      <c r="F563" s="103"/>
      <c r="G563" s="104">
        <v>378000</v>
      </c>
      <c r="H563" s="105"/>
      <c r="I563" s="105"/>
    </row>
    <row r="564" spans="5:9">
      <c r="E564" s="103" t="s">
        <v>6764</v>
      </c>
      <c r="F564" s="103"/>
      <c r="G564" s="104">
        <v>60940</v>
      </c>
      <c r="H564" s="105"/>
      <c r="I564" s="105"/>
    </row>
    <row r="565" spans="5:9">
      <c r="E565" s="103" t="s">
        <v>6765</v>
      </c>
      <c r="F565" s="103"/>
      <c r="G565" s="104">
        <v>238550</v>
      </c>
      <c r="H565" s="105"/>
      <c r="I565" s="105"/>
    </row>
    <row r="566" spans="5:9">
      <c r="E566" s="103" t="s">
        <v>6766</v>
      </c>
      <c r="F566" s="103"/>
      <c r="G566" s="104">
        <v>20490</v>
      </c>
      <c r="H566" s="105"/>
      <c r="I566" s="105"/>
    </row>
    <row r="567" spans="5:9">
      <c r="E567" s="103" t="s">
        <v>6767</v>
      </c>
      <c r="F567" s="103"/>
      <c r="G567" s="105"/>
      <c r="H567" s="104">
        <v>167160</v>
      </c>
      <c r="I567" s="104">
        <v>3630470</v>
      </c>
    </row>
    <row r="568" spans="5:9">
      <c r="E568" s="103" t="s">
        <v>6768</v>
      </c>
      <c r="F568" s="103"/>
      <c r="G568" s="104">
        <v>16000</v>
      </c>
      <c r="H568" s="105"/>
      <c r="I568" s="105"/>
    </row>
    <row r="569" spans="5:9">
      <c r="E569" s="103" t="s">
        <v>6769</v>
      </c>
      <c r="F569" s="103"/>
      <c r="G569" s="104">
        <v>31340</v>
      </c>
      <c r="H569" s="105"/>
      <c r="I569" s="105"/>
    </row>
    <row r="570" spans="5:9">
      <c r="E570" s="103" t="s">
        <v>6770</v>
      </c>
      <c r="F570" s="103"/>
      <c r="G570" s="105"/>
      <c r="H570" s="104">
        <v>96040</v>
      </c>
      <c r="I570" s="104">
        <v>3581770</v>
      </c>
    </row>
    <row r="571" spans="5:9">
      <c r="E571" s="103" t="s">
        <v>6771</v>
      </c>
      <c r="F571" s="103"/>
      <c r="G571" s="104">
        <v>91850</v>
      </c>
      <c r="H571" s="105"/>
      <c r="I571" s="105"/>
    </row>
    <row r="572" spans="5:9">
      <c r="E572" s="103" t="s">
        <v>6772</v>
      </c>
      <c r="F572" s="103"/>
      <c r="G572" s="104">
        <v>201900</v>
      </c>
      <c r="H572" s="105"/>
      <c r="I572" s="105"/>
    </row>
    <row r="573" spans="5:9">
      <c r="E573" s="103" t="s">
        <v>6773</v>
      </c>
      <c r="F573" s="103"/>
      <c r="G573" s="104">
        <v>14670</v>
      </c>
      <c r="H573" s="105"/>
      <c r="I573" s="105"/>
    </row>
    <row r="574" spans="5:9">
      <c r="E574" s="103" t="s">
        <v>6774</v>
      </c>
      <c r="F574" s="103"/>
      <c r="G574" s="104">
        <v>46900</v>
      </c>
      <c r="H574" s="105"/>
      <c r="I574" s="105"/>
    </row>
    <row r="575" spans="5:9">
      <c r="E575" s="103" t="s">
        <v>6775</v>
      </c>
      <c r="F575" s="103"/>
      <c r="G575" s="105"/>
      <c r="H575" s="104">
        <v>487620</v>
      </c>
      <c r="I575" s="104">
        <v>3449470</v>
      </c>
    </row>
    <row r="576" spans="5:9">
      <c r="E576" s="103" t="s">
        <v>6776</v>
      </c>
      <c r="F576" s="103"/>
      <c r="G576" s="104">
        <v>6300</v>
      </c>
      <c r="H576" s="105"/>
      <c r="I576" s="105"/>
    </row>
    <row r="577" spans="5:9">
      <c r="E577" s="103" t="s">
        <v>6777</v>
      </c>
      <c r="F577" s="103"/>
      <c r="G577" s="104">
        <v>41120</v>
      </c>
      <c r="H577" s="105"/>
      <c r="I577" s="105"/>
    </row>
    <row r="578" spans="5:9">
      <c r="E578" s="103" t="s">
        <v>6778</v>
      </c>
      <c r="F578" s="103"/>
      <c r="G578" s="104">
        <v>10400</v>
      </c>
      <c r="H578" s="105"/>
      <c r="I578" s="105"/>
    </row>
    <row r="579" spans="5:9">
      <c r="E579" s="103" t="s">
        <v>6779</v>
      </c>
      <c r="F579" s="103"/>
      <c r="G579" s="104">
        <v>350000</v>
      </c>
      <c r="H579" s="105"/>
      <c r="I579" s="105"/>
    </row>
    <row r="580" spans="5:9">
      <c r="E580" s="103" t="s">
        <v>6780</v>
      </c>
      <c r="F580" s="103"/>
      <c r="G580" s="104">
        <v>50000</v>
      </c>
      <c r="H580" s="105"/>
      <c r="I580" s="105"/>
    </row>
    <row r="581" spans="5:9">
      <c r="E581" s="103" t="s">
        <v>6781</v>
      </c>
      <c r="F581" s="103"/>
      <c r="G581" s="104">
        <v>11780</v>
      </c>
      <c r="H581" s="105"/>
      <c r="I581" s="105"/>
    </row>
    <row r="582" spans="5:9">
      <c r="E582" s="103" t="s">
        <v>6782</v>
      </c>
      <c r="F582" s="103"/>
      <c r="G582" s="104">
        <v>-20140</v>
      </c>
      <c r="H582" s="105"/>
      <c r="I582" s="105"/>
    </row>
    <row r="583" spans="5:9">
      <c r="E583" s="103" t="s">
        <v>6783</v>
      </c>
      <c r="F583" s="103"/>
      <c r="G583" s="105"/>
      <c r="H583" s="104">
        <v>450090</v>
      </c>
      <c r="I583" s="104">
        <v>3448840</v>
      </c>
    </row>
    <row r="584" spans="5:9">
      <c r="E584" s="107" t="s">
        <v>6784</v>
      </c>
      <c r="F584" s="103"/>
      <c r="G584" s="104">
        <v>11196980</v>
      </c>
      <c r="H584" s="104">
        <v>14876354</v>
      </c>
      <c r="I584" s="106"/>
    </row>
    <row r="585" spans="5:9">
      <c r="E585" s="103" t="s">
        <v>6785</v>
      </c>
      <c r="F585" s="103"/>
      <c r="G585" s="104">
        <v>33620</v>
      </c>
      <c r="H585" s="105"/>
      <c r="I585" s="105"/>
    </row>
    <row r="586" spans="5:9">
      <c r="E586" s="103" t="s">
        <v>6786</v>
      </c>
      <c r="F586" s="103"/>
      <c r="G586" s="104">
        <v>12360</v>
      </c>
      <c r="H586" s="105"/>
      <c r="I586" s="105"/>
    </row>
    <row r="587" spans="5:9">
      <c r="E587" s="103" t="s">
        <v>6787</v>
      </c>
      <c r="F587" s="103"/>
      <c r="G587" s="104">
        <v>14800</v>
      </c>
      <c r="H587" s="105"/>
      <c r="I587" s="105"/>
    </row>
    <row r="588" spans="5:9">
      <c r="E588" s="103" t="s">
        <v>6788</v>
      </c>
      <c r="F588" s="103"/>
      <c r="G588" s="104">
        <v>350000</v>
      </c>
      <c r="H588" s="105"/>
      <c r="I588" s="105"/>
    </row>
    <row r="589" spans="5:9">
      <c r="E589" s="103" t="s">
        <v>6789</v>
      </c>
      <c r="F589" s="103"/>
      <c r="G589" s="104">
        <v>16600</v>
      </c>
      <c r="H589" s="105"/>
      <c r="I589" s="105"/>
    </row>
    <row r="590" spans="5:9">
      <c r="E590" s="103" t="s">
        <v>6790</v>
      </c>
      <c r="F590" s="103"/>
      <c r="G590" s="104">
        <v>26600</v>
      </c>
      <c r="H590" s="105"/>
      <c r="I590" s="105"/>
    </row>
    <row r="591" spans="5:9">
      <c r="E591" s="103" t="s">
        <v>6791</v>
      </c>
      <c r="F591" s="103"/>
      <c r="G591" s="104">
        <v>18900</v>
      </c>
      <c r="H591" s="105"/>
      <c r="I591" s="105"/>
    </row>
    <row r="592" spans="5:9">
      <c r="E592" s="103" t="s">
        <v>6792</v>
      </c>
      <c r="F592" s="103"/>
      <c r="G592" s="104">
        <v>53400</v>
      </c>
      <c r="H592" s="105"/>
      <c r="I592" s="105"/>
    </row>
    <row r="593" spans="5:9">
      <c r="E593" s="103" t="s">
        <v>6793</v>
      </c>
      <c r="F593" s="103"/>
      <c r="G593" s="105"/>
      <c r="H593" s="104">
        <v>814810</v>
      </c>
      <c r="I593" s="105"/>
    </row>
    <row r="594" spans="5:9">
      <c r="E594" s="103" t="s">
        <v>6794</v>
      </c>
      <c r="F594" s="103"/>
      <c r="G594" s="104">
        <v>26600</v>
      </c>
      <c r="H594" s="105"/>
      <c r="I594" s="104">
        <v>3186910</v>
      </c>
    </row>
    <row r="595" spans="5:9">
      <c r="E595" s="103" t="s">
        <v>6795</v>
      </c>
      <c r="F595" s="103"/>
      <c r="G595" s="104">
        <v>350000</v>
      </c>
      <c r="H595" s="105"/>
      <c r="I595" s="105"/>
    </row>
    <row r="596" spans="5:9">
      <c r="E596" s="103" t="s">
        <v>6796</v>
      </c>
      <c r="F596" s="103"/>
      <c r="G596" s="104">
        <v>42000</v>
      </c>
      <c r="H596" s="105"/>
      <c r="I596" s="105"/>
    </row>
    <row r="597" spans="5:9">
      <c r="E597" s="103" t="s">
        <v>6797</v>
      </c>
      <c r="F597" s="103"/>
      <c r="G597" s="104">
        <v>17850</v>
      </c>
      <c r="H597" s="105"/>
      <c r="I597" s="105"/>
    </row>
    <row r="598" spans="5:9">
      <c r="E598" s="103" t="s">
        <v>6798</v>
      </c>
      <c r="F598" s="103"/>
      <c r="G598" s="104">
        <v>11070</v>
      </c>
      <c r="H598" s="105"/>
      <c r="I598" s="105"/>
    </row>
    <row r="599" spans="5:9">
      <c r="E599" s="103" t="s">
        <v>6799</v>
      </c>
      <c r="F599" s="103"/>
      <c r="G599" s="104">
        <v>61450</v>
      </c>
      <c r="H599" s="105"/>
      <c r="I599" s="105"/>
    </row>
    <row r="600" spans="5:9">
      <c r="E600" s="103" t="s">
        <v>6800</v>
      </c>
      <c r="F600" s="103"/>
      <c r="G600" s="104">
        <v>9140</v>
      </c>
      <c r="H600" s="105"/>
      <c r="I600" s="105"/>
    </row>
    <row r="601" spans="5:9">
      <c r="E601" s="103" t="s">
        <v>6801</v>
      </c>
      <c r="F601" s="103"/>
      <c r="G601" s="104">
        <v>54990</v>
      </c>
      <c r="H601" s="105"/>
      <c r="I601" s="105"/>
    </row>
    <row r="602" spans="5:9">
      <c r="E602" s="103" t="s">
        <v>6802</v>
      </c>
      <c r="F602" s="103"/>
      <c r="G602" s="104">
        <v>48000</v>
      </c>
      <c r="H602" s="105"/>
      <c r="I602" s="105"/>
    </row>
    <row r="603" spans="5:9">
      <c r="E603" s="103" t="s">
        <v>6803</v>
      </c>
      <c r="F603" s="103"/>
      <c r="G603" s="104">
        <v>98000</v>
      </c>
      <c r="H603" s="105"/>
      <c r="I603" s="105"/>
    </row>
    <row r="604" spans="5:9">
      <c r="E604" s="103" t="s">
        <v>6804</v>
      </c>
      <c r="F604" s="103"/>
      <c r="G604" s="104">
        <v>-33700</v>
      </c>
      <c r="H604" s="105"/>
      <c r="I604" s="105"/>
    </row>
    <row r="605" spans="5:9">
      <c r="E605" s="103" t="s">
        <v>6805</v>
      </c>
      <c r="F605" s="103"/>
      <c r="G605" s="105"/>
      <c r="H605" s="104">
        <v>396200</v>
      </c>
      <c r="I605" s="104">
        <v>3449510</v>
      </c>
    </row>
    <row r="606" spans="5:9">
      <c r="E606" s="103" t="s">
        <v>6806</v>
      </c>
      <c r="F606" s="103"/>
      <c r="G606" s="104">
        <v>350000</v>
      </c>
      <c r="H606" s="105"/>
      <c r="I606" s="105"/>
    </row>
    <row r="607" spans="5:9">
      <c r="E607" s="103" t="s">
        <v>6807</v>
      </c>
      <c r="F607" s="103"/>
      <c r="G607" s="104">
        <v>350000</v>
      </c>
      <c r="H607" s="105"/>
      <c r="I607" s="105"/>
    </row>
    <row r="608" spans="5:9">
      <c r="E608" s="103" t="s">
        <v>6808</v>
      </c>
      <c r="F608" s="103"/>
      <c r="G608" s="104">
        <v>12900</v>
      </c>
      <c r="H608" s="105"/>
      <c r="I608" s="105"/>
    </row>
    <row r="609" spans="5:9">
      <c r="E609" s="103" t="s">
        <v>6809</v>
      </c>
      <c r="F609" s="103"/>
      <c r="G609" s="104">
        <v>12360</v>
      </c>
      <c r="H609" s="105"/>
      <c r="I609" s="105"/>
    </row>
    <row r="610" spans="5:9">
      <c r="E610" s="103" t="s">
        <v>6810</v>
      </c>
      <c r="F610" s="103"/>
      <c r="G610" s="104">
        <v>10900</v>
      </c>
      <c r="H610" s="105"/>
      <c r="I610" s="105"/>
    </row>
    <row r="611" spans="5:9">
      <c r="E611" s="103" t="s">
        <v>6811</v>
      </c>
      <c r="F611" s="103"/>
      <c r="G611" s="104">
        <v>94000</v>
      </c>
      <c r="H611" s="105"/>
      <c r="I611" s="105"/>
    </row>
    <row r="612" spans="5:9">
      <c r="E612" s="103" t="s">
        <v>6812</v>
      </c>
      <c r="F612" s="103"/>
      <c r="G612" s="104">
        <v>123180</v>
      </c>
      <c r="H612" s="105"/>
      <c r="I612" s="105"/>
    </row>
    <row r="613" spans="5:9">
      <c r="E613" s="103" t="s">
        <v>6813</v>
      </c>
      <c r="F613" s="103"/>
      <c r="G613" s="104">
        <v>16170</v>
      </c>
      <c r="H613" s="105"/>
      <c r="I613" s="105"/>
    </row>
    <row r="614" spans="5:9">
      <c r="E614" s="103" t="s">
        <v>6814</v>
      </c>
      <c r="F614" s="103"/>
      <c r="G614" s="104">
        <v>200600</v>
      </c>
      <c r="H614" s="105"/>
      <c r="I614" s="105"/>
    </row>
    <row r="615" spans="5:9">
      <c r="E615" s="103" t="s">
        <v>6815</v>
      </c>
      <c r="F615" s="103"/>
      <c r="G615" s="105"/>
      <c r="H615" s="104">
        <v>168680</v>
      </c>
      <c r="I615" s="104">
        <v>4450940</v>
      </c>
    </row>
    <row r="616" spans="5:9">
      <c r="E616" s="103" t="s">
        <v>6816</v>
      </c>
      <c r="F616" s="103"/>
      <c r="G616" s="104">
        <v>17680</v>
      </c>
      <c r="H616" s="105"/>
      <c r="I616" s="105"/>
    </row>
    <row r="617" spans="5:9">
      <c r="E617" s="103" t="s">
        <v>6817</v>
      </c>
      <c r="F617" s="103"/>
      <c r="G617" s="104">
        <v>116000</v>
      </c>
      <c r="H617" s="105"/>
      <c r="I617" s="105"/>
    </row>
    <row r="618" spans="5:9">
      <c r="E618" s="103" t="s">
        <v>6818</v>
      </c>
      <c r="F618" s="103"/>
      <c r="G618" s="104">
        <v>6870</v>
      </c>
      <c r="H618" s="105"/>
      <c r="I618" s="105"/>
    </row>
    <row r="619" spans="5:9">
      <c r="E619" s="103" t="s">
        <v>6819</v>
      </c>
      <c r="F619" s="103"/>
      <c r="G619" s="104">
        <v>7360</v>
      </c>
      <c r="H619" s="105"/>
      <c r="I619" s="105"/>
    </row>
    <row r="620" spans="5:9">
      <c r="E620" s="103" t="s">
        <v>6820</v>
      </c>
      <c r="F620" s="103"/>
      <c r="G620" s="104">
        <v>37090</v>
      </c>
      <c r="H620" s="105"/>
      <c r="I620" s="105"/>
    </row>
    <row r="621" spans="5:9">
      <c r="E621" s="103" t="s">
        <v>6821</v>
      </c>
      <c r="F621" s="103"/>
      <c r="G621" s="104">
        <v>53350</v>
      </c>
      <c r="H621" s="105"/>
      <c r="I621" s="105"/>
    </row>
    <row r="622" spans="5:9">
      <c r="E622" s="103" t="s">
        <v>6822</v>
      </c>
      <c r="F622" s="103"/>
      <c r="G622" s="104">
        <v>51000</v>
      </c>
      <c r="H622" s="105"/>
      <c r="I622" s="105"/>
    </row>
    <row r="623" spans="5:9">
      <c r="E623" s="103" t="s">
        <v>6823</v>
      </c>
      <c r="F623" s="103"/>
      <c r="G623" s="104">
        <v>18570</v>
      </c>
      <c r="H623" s="105"/>
      <c r="I623" s="105"/>
    </row>
    <row r="624" spans="5:9">
      <c r="E624" s="103" t="s">
        <v>6824</v>
      </c>
      <c r="F624" s="103"/>
      <c r="G624" s="104">
        <v>224000</v>
      </c>
      <c r="H624" s="105"/>
      <c r="I624" s="105"/>
    </row>
    <row r="625" spans="5:9">
      <c r="E625" s="103" t="s">
        <v>6825</v>
      </c>
      <c r="F625" s="103"/>
      <c r="G625" s="104">
        <v>44450</v>
      </c>
      <c r="H625" s="105"/>
      <c r="I625" s="105"/>
    </row>
    <row r="626" spans="5:9">
      <c r="E626" s="103" t="s">
        <v>6826</v>
      </c>
      <c r="F626" s="103"/>
      <c r="G626" s="105"/>
      <c r="H626" s="104">
        <v>980880</v>
      </c>
      <c r="I626" s="104">
        <v>4046430</v>
      </c>
    </row>
    <row r="627" spans="5:9">
      <c r="E627" s="103" t="s">
        <v>6827</v>
      </c>
      <c r="F627" s="103"/>
      <c r="G627" s="104">
        <v>147210</v>
      </c>
      <c r="H627" s="105"/>
      <c r="I627" s="105"/>
    </row>
    <row r="628" spans="5:9">
      <c r="E628" s="103" t="s">
        <v>6828</v>
      </c>
      <c r="F628" s="103"/>
      <c r="G628" s="104">
        <v>58080</v>
      </c>
      <c r="H628" s="105"/>
      <c r="I628" s="105"/>
    </row>
    <row r="629" spans="5:9">
      <c r="E629" s="103" t="s">
        <v>6829</v>
      </c>
      <c r="F629" s="103"/>
      <c r="G629" s="104">
        <v>191090</v>
      </c>
      <c r="H629" s="105"/>
      <c r="I629" s="105"/>
    </row>
    <row r="630" spans="5:9">
      <c r="E630" s="103" t="s">
        <v>6830</v>
      </c>
      <c r="F630" s="103"/>
      <c r="G630" s="104">
        <v>17610</v>
      </c>
      <c r="H630" s="105"/>
      <c r="I630" s="105"/>
    </row>
    <row r="631" spans="5:9">
      <c r="E631" s="103" t="s">
        <v>6831</v>
      </c>
      <c r="F631" s="103"/>
      <c r="G631" s="104">
        <v>14200</v>
      </c>
      <c r="H631" s="105"/>
      <c r="I631" s="105"/>
    </row>
    <row r="632" spans="5:9">
      <c r="E632" s="103" t="s">
        <v>6832</v>
      </c>
      <c r="F632" s="103"/>
      <c r="G632" s="104">
        <v>18310</v>
      </c>
      <c r="H632" s="105"/>
      <c r="I632" s="105"/>
    </row>
    <row r="633" spans="5:9">
      <c r="E633" s="103" t="s">
        <v>6833</v>
      </c>
      <c r="F633" s="103"/>
      <c r="G633" s="104">
        <v>17100</v>
      </c>
      <c r="H633" s="105"/>
      <c r="I633" s="105"/>
    </row>
    <row r="634" spans="5:9">
      <c r="E634" s="103" t="s">
        <v>6834</v>
      </c>
      <c r="F634" s="103"/>
      <c r="G634" s="105"/>
      <c r="H634" s="104">
        <v>892980</v>
      </c>
      <c r="I634" s="104">
        <v>3617050</v>
      </c>
    </row>
    <row r="635" spans="5:9">
      <c r="E635" s="103" t="s">
        <v>6835</v>
      </c>
      <c r="F635" s="103"/>
      <c r="G635" s="104">
        <v>70300</v>
      </c>
      <c r="H635" s="105"/>
      <c r="I635" s="105"/>
    </row>
    <row r="636" spans="5:9">
      <c r="E636" s="103" t="s">
        <v>6836</v>
      </c>
      <c r="F636" s="103"/>
      <c r="G636" s="104">
        <v>17100</v>
      </c>
      <c r="H636" s="105"/>
      <c r="I636" s="105"/>
    </row>
    <row r="637" spans="5:9">
      <c r="E637" s="103" t="s">
        <v>6837</v>
      </c>
      <c r="F637" s="103"/>
      <c r="G637" s="104">
        <v>34000</v>
      </c>
      <c r="H637" s="105"/>
      <c r="I637" s="105"/>
    </row>
    <row r="638" spans="5:9">
      <c r="E638" s="103" t="s">
        <v>6838</v>
      </c>
      <c r="F638" s="103"/>
      <c r="G638" s="104">
        <v>52590</v>
      </c>
      <c r="H638" s="105"/>
      <c r="I638" s="105"/>
    </row>
    <row r="639" spans="5:9">
      <c r="E639" s="103" t="s">
        <v>6839</v>
      </c>
      <c r="F639" s="103"/>
      <c r="G639" s="104">
        <v>14800</v>
      </c>
      <c r="H639" s="105"/>
      <c r="I639" s="105"/>
    </row>
    <row r="640" spans="5:9">
      <c r="E640" s="103" t="s">
        <v>6840</v>
      </c>
      <c r="F640" s="103"/>
      <c r="G640" s="104">
        <v>9360</v>
      </c>
      <c r="H640" s="105"/>
      <c r="I640" s="105"/>
    </row>
    <row r="641" spans="5:9">
      <c r="E641" s="103" t="s">
        <v>6841</v>
      </c>
      <c r="F641" s="103"/>
      <c r="G641" s="104">
        <v>65000</v>
      </c>
      <c r="H641" s="105"/>
      <c r="I641" s="105"/>
    </row>
    <row r="642" spans="5:9">
      <c r="E642" s="103" t="s">
        <v>6842</v>
      </c>
      <c r="F642" s="103"/>
      <c r="G642" s="104">
        <v>34000</v>
      </c>
      <c r="H642" s="105"/>
      <c r="I642" s="105"/>
    </row>
    <row r="643" spans="5:9">
      <c r="E643" s="103" t="s">
        <v>6843</v>
      </c>
      <c r="F643" s="103"/>
      <c r="G643" s="105"/>
      <c r="H643" s="104">
        <v>717820</v>
      </c>
      <c r="I643" s="104">
        <v>3196380</v>
      </c>
    </row>
    <row r="644" spans="5:9">
      <c r="E644" s="103" t="s">
        <v>6844</v>
      </c>
      <c r="F644" s="103"/>
      <c r="G644" s="104">
        <v>6000</v>
      </c>
      <c r="H644" s="105"/>
      <c r="I644" s="105"/>
    </row>
    <row r="645" spans="5:9">
      <c r="E645" s="103" t="s">
        <v>6845</v>
      </c>
      <c r="F645" s="103"/>
      <c r="G645" s="105"/>
      <c r="H645" s="104">
        <v>124600</v>
      </c>
      <c r="I645" s="104">
        <v>3077780</v>
      </c>
    </row>
    <row r="646" spans="5:9">
      <c r="E646" s="103" t="s">
        <v>6846</v>
      </c>
      <c r="F646" s="103"/>
      <c r="G646" s="105"/>
      <c r="H646" s="104">
        <v>345960</v>
      </c>
      <c r="I646" s="104">
        <v>2731820</v>
      </c>
    </row>
    <row r="647" spans="5:9">
      <c r="E647" s="103" t="s">
        <v>6847</v>
      </c>
      <c r="F647" s="103"/>
      <c r="G647" s="104">
        <v>91850</v>
      </c>
      <c r="H647" s="105"/>
      <c r="I647" s="105"/>
    </row>
    <row r="648" spans="5:9">
      <c r="E648" s="103" t="s">
        <v>6848</v>
      </c>
      <c r="F648" s="103"/>
      <c r="G648" s="104">
        <v>12360</v>
      </c>
      <c r="H648" s="105"/>
      <c r="I648" s="105"/>
    </row>
    <row r="649" spans="5:9">
      <c r="E649" s="103" t="s">
        <v>6849</v>
      </c>
      <c r="F649" s="103"/>
      <c r="G649" s="104">
        <v>16600</v>
      </c>
      <c r="H649" s="105"/>
      <c r="I649" s="105"/>
    </row>
    <row r="650" spans="5:9">
      <c r="E650" s="103" t="s">
        <v>6850</v>
      </c>
      <c r="F650" s="103"/>
      <c r="G650" s="104">
        <v>16600</v>
      </c>
      <c r="H650" s="105"/>
      <c r="I650" s="105"/>
    </row>
    <row r="651" spans="5:9">
      <c r="E651" s="103" t="s">
        <v>6851</v>
      </c>
      <c r="F651" s="103"/>
      <c r="G651" s="104">
        <v>15500</v>
      </c>
      <c r="H651" s="105"/>
      <c r="I651" s="105"/>
    </row>
    <row r="652" spans="5:9">
      <c r="E652" s="103" t="s">
        <v>6852</v>
      </c>
      <c r="F652" s="103"/>
      <c r="G652" s="104">
        <v>19000</v>
      </c>
      <c r="H652" s="105"/>
      <c r="I652" s="105"/>
    </row>
    <row r="653" spans="5:9">
      <c r="E653" s="103" t="s">
        <v>6853</v>
      </c>
      <c r="F653" s="103"/>
      <c r="G653" s="104">
        <v>18180</v>
      </c>
      <c r="H653" s="105"/>
      <c r="I653" s="105"/>
    </row>
    <row r="654" spans="5:9">
      <c r="E654" s="103" t="s">
        <v>6854</v>
      </c>
      <c r="F654" s="103"/>
      <c r="G654" s="104">
        <v>36000</v>
      </c>
      <c r="H654" s="105"/>
      <c r="I654" s="105"/>
    </row>
    <row r="655" spans="5:9">
      <c r="E655" s="103" t="s">
        <v>6855</v>
      </c>
      <c r="F655" s="103"/>
      <c r="G655" s="104">
        <v>29560</v>
      </c>
      <c r="H655" s="105"/>
      <c r="I655" s="105"/>
    </row>
    <row r="656" spans="5:9">
      <c r="E656" s="103" t="s">
        <v>6856</v>
      </c>
      <c r="F656" s="103"/>
      <c r="G656" s="104">
        <v>6240</v>
      </c>
      <c r="H656" s="105"/>
      <c r="I656" s="105"/>
    </row>
    <row r="657" spans="5:9">
      <c r="E657" s="103" t="s">
        <v>6857</v>
      </c>
      <c r="F657" s="103"/>
      <c r="G657" s="104">
        <v>60000</v>
      </c>
      <c r="H657" s="105"/>
      <c r="I657" s="105"/>
    </row>
    <row r="658" spans="5:9">
      <c r="E658" s="103" t="s">
        <v>6858</v>
      </c>
      <c r="F658" s="103"/>
      <c r="G658" s="104">
        <v>55000</v>
      </c>
      <c r="H658" s="105"/>
      <c r="I658" s="105"/>
    </row>
    <row r="659" spans="5:9">
      <c r="E659" s="103" t="s">
        <v>6859</v>
      </c>
      <c r="F659" s="103"/>
      <c r="G659" s="104">
        <v>18810</v>
      </c>
      <c r="H659" s="105"/>
      <c r="I659" s="105"/>
    </row>
    <row r="660" spans="5:9">
      <c r="E660" s="103" t="s">
        <v>6860</v>
      </c>
      <c r="F660" s="103"/>
      <c r="G660" s="104">
        <v>8680</v>
      </c>
      <c r="H660" s="105"/>
      <c r="I660" s="105"/>
    </row>
    <row r="661" spans="5:9">
      <c r="E661" s="103" t="s">
        <v>6861</v>
      </c>
      <c r="F661" s="103"/>
      <c r="G661" s="104">
        <v>6070</v>
      </c>
      <c r="H661" s="105"/>
      <c r="I661" s="105"/>
    </row>
    <row r="662" spans="5:9">
      <c r="E662" s="103" t="s">
        <v>6862</v>
      </c>
      <c r="F662" s="103"/>
      <c r="G662" s="104">
        <v>35000</v>
      </c>
      <c r="H662" s="105"/>
      <c r="I662" s="105"/>
    </row>
    <row r="663" spans="5:9">
      <c r="E663" s="103" t="s">
        <v>6863</v>
      </c>
      <c r="F663" s="103"/>
      <c r="G663" s="105"/>
      <c r="H663" s="104">
        <v>2314830</v>
      </c>
      <c r="I663" s="105"/>
    </row>
    <row r="664" spans="5:9">
      <c r="E664" s="103" t="s">
        <v>6864</v>
      </c>
      <c r="F664" s="103"/>
      <c r="G664" s="104">
        <v>-52590</v>
      </c>
      <c r="H664" s="105"/>
      <c r="I664" s="104">
        <v>809850</v>
      </c>
    </row>
    <row r="665" spans="5:9">
      <c r="E665" s="103" t="s">
        <v>6865</v>
      </c>
      <c r="F665" s="103"/>
      <c r="G665" s="104">
        <v>110600</v>
      </c>
      <c r="H665" s="105"/>
      <c r="I665" s="105"/>
    </row>
    <row r="666" spans="5:9">
      <c r="E666" s="103" t="s">
        <v>6866</v>
      </c>
      <c r="F666" s="103"/>
      <c r="G666" s="104">
        <v>67000</v>
      </c>
      <c r="H666" s="105"/>
      <c r="I666" s="105"/>
    </row>
    <row r="667" spans="5:9">
      <c r="E667" s="103" t="s">
        <v>6867</v>
      </c>
      <c r="F667" s="103"/>
      <c r="G667" s="104">
        <v>46040</v>
      </c>
      <c r="H667" s="105"/>
      <c r="I667" s="105"/>
    </row>
    <row r="668" spans="5:9">
      <c r="E668" s="103" t="s">
        <v>6868</v>
      </c>
      <c r="F668" s="103"/>
      <c r="G668" s="104">
        <v>316800</v>
      </c>
      <c r="H668" s="105"/>
      <c r="I668" s="105"/>
    </row>
    <row r="669" spans="5:9">
      <c r="E669" s="103" t="s">
        <v>6869</v>
      </c>
      <c r="F669" s="103"/>
      <c r="G669" s="104">
        <v>80840</v>
      </c>
      <c r="H669" s="105"/>
      <c r="I669" s="105"/>
    </row>
    <row r="670" spans="5:9">
      <c r="E670" s="103" t="s">
        <v>6870</v>
      </c>
      <c r="F670" s="103"/>
      <c r="G670" s="104">
        <v>147210</v>
      </c>
      <c r="H670" s="105"/>
      <c r="I670" s="105"/>
    </row>
    <row r="671" spans="5:9">
      <c r="E671" s="103" t="s">
        <v>6871</v>
      </c>
      <c r="F671" s="103"/>
      <c r="G671" s="104">
        <v>4770</v>
      </c>
      <c r="H671" s="105"/>
      <c r="I671" s="105"/>
    </row>
    <row r="672" spans="5:9">
      <c r="E672" s="103" t="s">
        <v>6872</v>
      </c>
      <c r="F672" s="103"/>
      <c r="G672" s="104">
        <v>52160</v>
      </c>
      <c r="H672" s="105"/>
      <c r="I672" s="105"/>
    </row>
    <row r="673" spans="5:9">
      <c r="E673" s="103" t="s">
        <v>6873</v>
      </c>
      <c r="F673" s="103"/>
      <c r="G673" s="104">
        <v>8560</v>
      </c>
      <c r="H673" s="105"/>
      <c r="I673" s="105"/>
    </row>
    <row r="674" spans="5:9">
      <c r="E674" s="103" t="s">
        <v>6874</v>
      </c>
      <c r="F674" s="103"/>
      <c r="G674" s="105"/>
      <c r="H674" s="104">
        <v>11070</v>
      </c>
      <c r="I674" s="104">
        <v>1632760</v>
      </c>
    </row>
    <row r="675" spans="5:9">
      <c r="E675" s="103" t="s">
        <v>6875</v>
      </c>
      <c r="F675" s="103"/>
      <c r="G675" s="105"/>
      <c r="H675" s="104">
        <v>268830</v>
      </c>
      <c r="I675" s="105"/>
    </row>
    <row r="676" spans="5:9">
      <c r="E676" s="103" t="s">
        <v>6876</v>
      </c>
      <c r="F676" s="103"/>
      <c r="G676" s="104">
        <v>41900</v>
      </c>
      <c r="H676" s="105"/>
      <c r="I676" s="105"/>
    </row>
    <row r="677" spans="5:9">
      <c r="E677" s="103" t="s">
        <v>6877</v>
      </c>
      <c r="F677" s="103"/>
      <c r="G677" s="104">
        <v>34000</v>
      </c>
      <c r="H677" s="105"/>
      <c r="I677" s="105"/>
    </row>
    <row r="678" spans="5:9">
      <c r="E678" s="103" t="s">
        <v>6878</v>
      </c>
      <c r="F678" s="103"/>
      <c r="G678" s="104">
        <v>13340</v>
      </c>
      <c r="H678" s="105"/>
      <c r="I678" s="104">
        <v>1453170</v>
      </c>
    </row>
    <row r="679" spans="5:9">
      <c r="E679" s="103" t="s">
        <v>6879</v>
      </c>
      <c r="F679" s="103"/>
      <c r="G679" s="104">
        <v>16660</v>
      </c>
      <c r="H679" s="105"/>
      <c r="I679" s="105"/>
    </row>
    <row r="680" spans="5:9">
      <c r="E680" s="103" t="s">
        <v>6880</v>
      </c>
      <c r="F680" s="103"/>
      <c r="G680" s="104">
        <v>80000</v>
      </c>
      <c r="H680" s="105"/>
      <c r="I680" s="105"/>
    </row>
    <row r="681" spans="5:9">
      <c r="E681" s="103" t="s">
        <v>6881</v>
      </c>
      <c r="F681" s="103"/>
      <c r="G681" s="104">
        <v>80000</v>
      </c>
      <c r="H681" s="105"/>
      <c r="I681" s="105"/>
    </row>
    <row r="682" spans="5:9">
      <c r="E682" s="103" t="s">
        <v>6882</v>
      </c>
      <c r="F682" s="103"/>
      <c r="G682" s="104">
        <v>80000</v>
      </c>
      <c r="H682" s="105"/>
      <c r="I682" s="105"/>
    </row>
    <row r="683" spans="5:9">
      <c r="E683" s="103" t="s">
        <v>6883</v>
      </c>
      <c r="F683" s="103"/>
      <c r="G683" s="104">
        <v>31970</v>
      </c>
      <c r="H683" s="105"/>
      <c r="I683" s="105"/>
    </row>
    <row r="684" spans="5:9">
      <c r="E684" s="103" t="s">
        <v>6884</v>
      </c>
      <c r="F684" s="103"/>
      <c r="G684" s="104">
        <v>111000</v>
      </c>
      <c r="H684" s="105"/>
      <c r="I684" s="105"/>
    </row>
    <row r="685" spans="5:9">
      <c r="E685" s="103" t="s">
        <v>6885</v>
      </c>
      <c r="F685" s="103"/>
      <c r="G685" s="104">
        <v>850200</v>
      </c>
      <c r="H685" s="105"/>
      <c r="I685" s="105"/>
    </row>
    <row r="686" spans="5:9">
      <c r="E686" s="103" t="s">
        <v>6886</v>
      </c>
      <c r="F686" s="103"/>
      <c r="G686" s="105"/>
      <c r="H686" s="104">
        <v>451710</v>
      </c>
      <c r="I686" s="104">
        <v>2251290</v>
      </c>
    </row>
    <row r="687" spans="5:9">
      <c r="E687" s="103" t="s">
        <v>6887</v>
      </c>
      <c r="F687" s="103"/>
      <c r="G687" s="104">
        <v>48000</v>
      </c>
      <c r="H687" s="105"/>
      <c r="I687" s="105"/>
    </row>
    <row r="688" spans="5:9">
      <c r="E688" s="103" t="s">
        <v>6888</v>
      </c>
      <c r="F688" s="103"/>
      <c r="G688" s="104">
        <v>37660</v>
      </c>
      <c r="H688" s="105"/>
      <c r="I688" s="105"/>
    </row>
    <row r="689" spans="5:9">
      <c r="E689" s="103" t="s">
        <v>6889</v>
      </c>
      <c r="F689" s="103"/>
      <c r="G689" s="105"/>
      <c r="H689" s="104">
        <v>110600</v>
      </c>
      <c r="I689" s="104">
        <v>2226350</v>
      </c>
    </row>
    <row r="690" spans="5:9">
      <c r="E690" s="103" t="s">
        <v>6890</v>
      </c>
      <c r="F690" s="103"/>
      <c r="G690" s="104">
        <v>6930</v>
      </c>
      <c r="H690" s="105"/>
      <c r="I690" s="105"/>
    </row>
    <row r="691" spans="5:9">
      <c r="E691" s="103" t="s">
        <v>6891</v>
      </c>
      <c r="F691" s="103"/>
      <c r="G691" s="104">
        <v>34000</v>
      </c>
      <c r="H691" s="105"/>
      <c r="I691" s="105"/>
    </row>
    <row r="692" spans="5:9">
      <c r="E692" s="103" t="s">
        <v>6892</v>
      </c>
      <c r="F692" s="103"/>
      <c r="G692" s="104">
        <v>65000</v>
      </c>
      <c r="H692" s="105"/>
      <c r="I692" s="105"/>
    </row>
    <row r="693" spans="5:9">
      <c r="E693" s="103" t="s">
        <v>6893</v>
      </c>
      <c r="F693" s="103"/>
      <c r="G693" s="104">
        <v>4670</v>
      </c>
      <c r="H693" s="105"/>
      <c r="I693" s="105"/>
    </row>
    <row r="694" spans="5:9">
      <c r="E694" s="103" t="s">
        <v>6894</v>
      </c>
      <c r="F694" s="103"/>
      <c r="G694" s="104">
        <v>34000</v>
      </c>
      <c r="H694" s="105"/>
      <c r="I694" s="105"/>
    </row>
    <row r="695" spans="5:9">
      <c r="E695" s="103" t="s">
        <v>6895</v>
      </c>
      <c r="F695" s="103"/>
      <c r="G695" s="104">
        <v>78510</v>
      </c>
      <c r="H695" s="105"/>
      <c r="I695" s="105"/>
    </row>
    <row r="696" spans="5:9">
      <c r="E696" s="103" t="s">
        <v>6896</v>
      </c>
      <c r="F696" s="103"/>
      <c r="G696" s="104">
        <v>80000</v>
      </c>
      <c r="H696" s="105"/>
      <c r="I696" s="105"/>
    </row>
    <row r="697" spans="5:9">
      <c r="E697" s="103" t="s">
        <v>6897</v>
      </c>
      <c r="F697" s="103"/>
      <c r="G697" s="104">
        <v>80000</v>
      </c>
      <c r="H697" s="105"/>
      <c r="I697" s="105"/>
    </row>
    <row r="698" spans="5:9">
      <c r="E698" s="103" t="s">
        <v>6898</v>
      </c>
      <c r="F698" s="103"/>
      <c r="G698" s="104">
        <v>68900</v>
      </c>
      <c r="H698" s="105"/>
      <c r="I698" s="105"/>
    </row>
    <row r="699" spans="5:9">
      <c r="E699" s="103" t="s">
        <v>6899</v>
      </c>
      <c r="F699" s="103"/>
      <c r="G699" s="104">
        <v>68900</v>
      </c>
      <c r="H699" s="105"/>
      <c r="I699" s="105"/>
    </row>
    <row r="700" spans="5:9">
      <c r="E700" s="103" t="s">
        <v>6900</v>
      </c>
      <c r="F700" s="103"/>
      <c r="G700" s="104">
        <v>68900</v>
      </c>
      <c r="H700" s="105"/>
      <c r="I700" s="105"/>
    </row>
    <row r="701" spans="5:9">
      <c r="E701" s="103" t="s">
        <v>6901</v>
      </c>
      <c r="F701" s="103"/>
      <c r="G701" s="104">
        <v>50000</v>
      </c>
      <c r="H701" s="105"/>
      <c r="I701" s="105"/>
    </row>
    <row r="702" spans="5:9">
      <c r="E702" s="103" t="s">
        <v>6902</v>
      </c>
      <c r="F702" s="103"/>
      <c r="G702" s="104">
        <v>34000</v>
      </c>
      <c r="H702" s="105"/>
      <c r="I702" s="105"/>
    </row>
    <row r="703" spans="5:9">
      <c r="E703" s="103" t="s">
        <v>6903</v>
      </c>
      <c r="F703" s="103"/>
      <c r="G703" s="104">
        <v>156780</v>
      </c>
      <c r="H703" s="105"/>
      <c r="I703" s="105"/>
    </row>
    <row r="704" spans="5:9">
      <c r="E704" s="103" t="s">
        <v>6904</v>
      </c>
      <c r="F704" s="103"/>
      <c r="G704" s="104">
        <v>74180</v>
      </c>
      <c r="H704" s="105"/>
      <c r="I704" s="105"/>
    </row>
    <row r="705" spans="5:9">
      <c r="E705" s="103" t="s">
        <v>6905</v>
      </c>
      <c r="F705" s="103"/>
      <c r="G705" s="104">
        <v>-18900</v>
      </c>
      <c r="H705" s="105"/>
      <c r="I705" s="105"/>
    </row>
    <row r="706" spans="5:9">
      <c r="E706" s="103" t="s">
        <v>6906</v>
      </c>
      <c r="F706" s="103"/>
      <c r="G706" s="105"/>
      <c r="H706" s="104">
        <v>412640</v>
      </c>
      <c r="I706" s="104">
        <v>2699580</v>
      </c>
    </row>
    <row r="707" spans="5:9">
      <c r="E707" s="103" t="s">
        <v>6907</v>
      </c>
      <c r="F707" s="103"/>
      <c r="G707" s="104">
        <v>78900</v>
      </c>
      <c r="H707" s="105"/>
      <c r="I707" s="105"/>
    </row>
    <row r="708" spans="5:9">
      <c r="E708" s="103" t="s">
        <v>6908</v>
      </c>
      <c r="F708" s="103"/>
      <c r="G708" s="104">
        <v>34630</v>
      </c>
      <c r="H708" s="105"/>
      <c r="I708" s="105"/>
    </row>
    <row r="709" spans="5:9">
      <c r="E709" s="103" t="s">
        <v>6909</v>
      </c>
      <c r="F709" s="103"/>
      <c r="G709" s="104">
        <v>31000</v>
      </c>
      <c r="H709" s="105"/>
      <c r="I709" s="105"/>
    </row>
    <row r="710" spans="5:9">
      <c r="E710" s="103" t="s">
        <v>6910</v>
      </c>
      <c r="F710" s="103"/>
      <c r="G710" s="104">
        <v>16170</v>
      </c>
      <c r="H710" s="105"/>
      <c r="I710" s="105"/>
    </row>
    <row r="711" spans="5:9">
      <c r="E711" s="103" t="s">
        <v>6911</v>
      </c>
      <c r="F711" s="103"/>
      <c r="G711" s="104">
        <v>201360</v>
      </c>
      <c r="H711" s="105"/>
      <c r="I711" s="105"/>
    </row>
    <row r="712" spans="5:9">
      <c r="E712" s="103" t="s">
        <v>6912</v>
      </c>
      <c r="F712" s="103"/>
      <c r="G712" s="104">
        <v>-156780</v>
      </c>
      <c r="H712" s="105"/>
      <c r="I712" s="105"/>
    </row>
    <row r="713" spans="5:9">
      <c r="E713" s="103" t="s">
        <v>6913</v>
      </c>
      <c r="F713" s="103"/>
      <c r="G713" s="105"/>
      <c r="H713" s="104">
        <v>265400</v>
      </c>
      <c r="I713" s="105"/>
    </row>
    <row r="714" spans="5:9">
      <c r="E714" s="103" t="s">
        <v>6914</v>
      </c>
      <c r="F714" s="103"/>
      <c r="G714" s="104">
        <v>67000</v>
      </c>
      <c r="H714" s="105"/>
      <c r="I714" s="104">
        <v>2706460</v>
      </c>
    </row>
    <row r="715" spans="5:9">
      <c r="E715" s="103" t="s">
        <v>6915</v>
      </c>
      <c r="F715" s="103"/>
      <c r="G715" s="104">
        <v>35000</v>
      </c>
      <c r="H715" s="105"/>
      <c r="I715" s="105"/>
    </row>
    <row r="716" spans="5:9">
      <c r="E716" s="103" t="s">
        <v>6916</v>
      </c>
      <c r="F716" s="103"/>
      <c r="G716" s="104">
        <v>15000</v>
      </c>
      <c r="H716" s="105"/>
      <c r="I716" s="105"/>
    </row>
    <row r="717" spans="5:9">
      <c r="E717" s="103" t="s">
        <v>6917</v>
      </c>
      <c r="F717" s="103"/>
      <c r="G717" s="104">
        <v>35000</v>
      </c>
      <c r="H717" s="105"/>
      <c r="I717" s="105"/>
    </row>
    <row r="718" spans="5:9">
      <c r="E718" s="103" t="s">
        <v>6918</v>
      </c>
      <c r="F718" s="103"/>
      <c r="G718" s="104">
        <v>1273130</v>
      </c>
      <c r="H718" s="105"/>
      <c r="I718" s="105"/>
    </row>
    <row r="719" spans="5:9">
      <c r="E719" s="103" t="s">
        <v>6919</v>
      </c>
      <c r="F719" s="103"/>
      <c r="G719" s="104">
        <v>66030</v>
      </c>
      <c r="H719" s="105"/>
      <c r="I719" s="105"/>
    </row>
    <row r="720" spans="5:9">
      <c r="E720" s="103" t="s">
        <v>6920</v>
      </c>
      <c r="F720" s="103"/>
      <c r="G720" s="104">
        <v>103800</v>
      </c>
      <c r="H720" s="105"/>
      <c r="I720" s="105"/>
    </row>
    <row r="721" spans="5:9">
      <c r="E721" s="103" t="s">
        <v>6921</v>
      </c>
      <c r="F721" s="103"/>
      <c r="G721" s="104">
        <v>240350</v>
      </c>
      <c r="H721" s="105"/>
      <c r="I721" s="105"/>
    </row>
    <row r="722" spans="5:9">
      <c r="E722" s="103" t="s">
        <v>6922</v>
      </c>
      <c r="F722" s="103"/>
      <c r="G722" s="104">
        <v>240760</v>
      </c>
      <c r="H722" s="105"/>
      <c r="I722" s="105"/>
    </row>
    <row r="723" spans="5:9">
      <c r="E723" s="103" t="s">
        <v>6923</v>
      </c>
      <c r="F723" s="103"/>
      <c r="G723" s="105"/>
      <c r="H723" s="104">
        <v>865690</v>
      </c>
      <c r="I723" s="104">
        <v>3849840</v>
      </c>
    </row>
    <row r="724" spans="5:9">
      <c r="E724" s="103" t="s">
        <v>6924</v>
      </c>
      <c r="F724" s="103"/>
      <c r="G724" s="104">
        <v>217000</v>
      </c>
      <c r="H724" s="105"/>
      <c r="I724" s="105"/>
    </row>
    <row r="725" spans="5:9">
      <c r="E725" s="103" t="s">
        <v>6925</v>
      </c>
      <c r="F725" s="103"/>
      <c r="G725" s="104">
        <v>106000</v>
      </c>
      <c r="H725" s="105"/>
      <c r="I725" s="105"/>
    </row>
    <row r="726" spans="5:9">
      <c r="E726" s="103" t="s">
        <v>6926</v>
      </c>
      <c r="F726" s="103"/>
      <c r="G726" s="104">
        <v>34000</v>
      </c>
      <c r="H726" s="105"/>
      <c r="I726" s="105"/>
    </row>
    <row r="727" spans="5:9">
      <c r="E727" s="103" t="s">
        <v>6927</v>
      </c>
      <c r="F727" s="103"/>
      <c r="G727" s="105"/>
      <c r="H727" s="104">
        <v>465800</v>
      </c>
      <c r="I727" s="104">
        <v>3741040</v>
      </c>
    </row>
    <row r="728" spans="5:9">
      <c r="E728" s="103" t="s">
        <v>6928</v>
      </c>
      <c r="F728" s="103"/>
      <c r="G728" s="104">
        <v>20700</v>
      </c>
      <c r="H728" s="105"/>
      <c r="I728" s="105"/>
    </row>
    <row r="729" spans="5:9">
      <c r="E729" s="103" t="s">
        <v>6929</v>
      </c>
      <c r="F729" s="103"/>
      <c r="G729" s="104">
        <v>31970</v>
      </c>
      <c r="H729" s="105"/>
      <c r="I729" s="105"/>
    </row>
    <row r="730" spans="5:9">
      <c r="E730" s="103" t="s">
        <v>6930</v>
      </c>
      <c r="F730" s="103"/>
      <c r="G730" s="104">
        <v>32300</v>
      </c>
      <c r="H730" s="105"/>
      <c r="I730" s="105"/>
    </row>
    <row r="731" spans="5:9">
      <c r="E731" s="103" t="s">
        <v>6931</v>
      </c>
      <c r="F731" s="103"/>
      <c r="G731" s="104">
        <v>38170</v>
      </c>
      <c r="H731" s="105"/>
      <c r="I731" s="105"/>
    </row>
    <row r="732" spans="5:9">
      <c r="E732" s="103" t="s">
        <v>6932</v>
      </c>
      <c r="F732" s="103"/>
      <c r="G732" s="104">
        <v>40450</v>
      </c>
      <c r="H732" s="105"/>
      <c r="I732" s="105"/>
    </row>
    <row r="733" spans="5:9">
      <c r="E733" s="103" t="s">
        <v>6933</v>
      </c>
      <c r="F733" s="103"/>
      <c r="G733" s="105"/>
      <c r="H733" s="104">
        <v>90120</v>
      </c>
      <c r="I733" s="104">
        <v>3814510</v>
      </c>
    </row>
    <row r="734" spans="5:9">
      <c r="E734" s="107" t="s">
        <v>6570</v>
      </c>
      <c r="F734" s="103"/>
      <c r="G734" s="104">
        <v>10064290</v>
      </c>
      <c r="H734" s="104">
        <v>9698620</v>
      </c>
      <c r="I734" s="106"/>
    </row>
    <row r="735" spans="5:9">
      <c r="E735" s="103" t="s">
        <v>6934</v>
      </c>
      <c r="F735" s="103"/>
      <c r="G735" s="104">
        <v>-34000</v>
      </c>
      <c r="H735" s="105"/>
      <c r="I735" s="105"/>
    </row>
    <row r="736" spans="5:9">
      <c r="E736" s="103" t="s">
        <v>6935</v>
      </c>
      <c r="F736" s="103"/>
      <c r="G736" s="104">
        <v>6000</v>
      </c>
      <c r="H736" s="105"/>
      <c r="I736" s="104">
        <v>3786510</v>
      </c>
    </row>
    <row r="737" spans="5:9">
      <c r="E737" s="103" t="s">
        <v>6936</v>
      </c>
      <c r="F737" s="103"/>
      <c r="G737" s="104">
        <v>21340</v>
      </c>
      <c r="H737" s="105"/>
      <c r="I737" s="105"/>
    </row>
    <row r="738" spans="5:9">
      <c r="E738" s="103" t="s">
        <v>6937</v>
      </c>
      <c r="F738" s="103"/>
      <c r="G738" s="104">
        <v>44240</v>
      </c>
      <c r="H738" s="105"/>
      <c r="I738" s="105"/>
    </row>
    <row r="739" spans="5:9">
      <c r="E739" s="103" t="s">
        <v>6938</v>
      </c>
      <c r="F739" s="103"/>
      <c r="G739" s="104">
        <v>20700</v>
      </c>
      <c r="H739" s="105"/>
      <c r="I739" s="105"/>
    </row>
    <row r="740" spans="5:9">
      <c r="E740" s="103" t="s">
        <v>6939</v>
      </c>
      <c r="F740" s="103"/>
      <c r="G740" s="104">
        <v>34000</v>
      </c>
      <c r="H740" s="105"/>
      <c r="I740" s="105"/>
    </row>
    <row r="741" spans="5:9">
      <c r="E741" s="103" t="s">
        <v>6940</v>
      </c>
      <c r="F741" s="103"/>
      <c r="G741" s="104">
        <v>14640</v>
      </c>
      <c r="H741" s="105"/>
      <c r="I741" s="105"/>
    </row>
    <row r="742" spans="5:9">
      <c r="E742" s="103" t="s">
        <v>6941</v>
      </c>
      <c r="F742" s="103"/>
      <c r="G742" s="104">
        <v>87000</v>
      </c>
      <c r="H742" s="105"/>
      <c r="I742" s="105"/>
    </row>
    <row r="743" spans="5:9">
      <c r="E743" s="103" t="s">
        <v>6942</v>
      </c>
      <c r="F743" s="103"/>
      <c r="G743" s="104">
        <v>43240</v>
      </c>
      <c r="H743" s="105"/>
      <c r="I743" s="105"/>
    </row>
    <row r="744" spans="5:9">
      <c r="E744" s="103" t="s">
        <v>6943</v>
      </c>
      <c r="F744" s="103"/>
      <c r="G744" s="104">
        <v>83700</v>
      </c>
      <c r="H744" s="105"/>
      <c r="I744" s="105"/>
    </row>
    <row r="745" spans="5:9">
      <c r="E745" s="103" t="s">
        <v>6944</v>
      </c>
      <c r="F745" s="103"/>
      <c r="G745" s="104">
        <v>31830</v>
      </c>
      <c r="H745" s="105"/>
      <c r="I745" s="105"/>
    </row>
    <row r="746" spans="5:9">
      <c r="E746" s="103" t="s">
        <v>6945</v>
      </c>
      <c r="F746" s="103"/>
      <c r="G746" s="105"/>
      <c r="H746" s="104">
        <v>623710</v>
      </c>
      <c r="I746" s="104">
        <v>3543490</v>
      </c>
    </row>
    <row r="747" spans="5:9">
      <c r="E747" s="103" t="s">
        <v>6946</v>
      </c>
      <c r="F747" s="103"/>
      <c r="G747" s="104">
        <v>48000</v>
      </c>
      <c r="H747" s="105"/>
      <c r="I747" s="105"/>
    </row>
    <row r="748" spans="5:9">
      <c r="E748" s="103" t="s">
        <v>6947</v>
      </c>
      <c r="F748" s="103"/>
      <c r="G748" s="104">
        <v>510000</v>
      </c>
      <c r="H748" s="105"/>
      <c r="I748" s="105"/>
    </row>
    <row r="749" spans="5:9">
      <c r="E749" s="103" t="s">
        <v>6948</v>
      </c>
      <c r="F749" s="103"/>
      <c r="G749" s="104">
        <v>16280</v>
      </c>
      <c r="H749" s="105"/>
      <c r="I749" s="105"/>
    </row>
    <row r="750" spans="5:9">
      <c r="E750" s="103" t="s">
        <v>6949</v>
      </c>
      <c r="F750" s="103"/>
      <c r="G750" s="104">
        <v>74180</v>
      </c>
      <c r="H750" s="105"/>
      <c r="I750" s="105"/>
    </row>
    <row r="751" spans="5:9">
      <c r="E751" s="103" t="s">
        <v>6950</v>
      </c>
      <c r="F751" s="103"/>
      <c r="G751" s="104">
        <v>31080</v>
      </c>
      <c r="H751" s="105"/>
      <c r="I751" s="105"/>
    </row>
    <row r="752" spans="5:9">
      <c r="E752" s="103" t="s">
        <v>6951</v>
      </c>
      <c r="F752" s="103"/>
      <c r="G752" s="104">
        <v>16220</v>
      </c>
      <c r="H752" s="105"/>
      <c r="I752" s="105"/>
    </row>
    <row r="753" spans="5:9">
      <c r="E753" s="103" t="s">
        <v>6952</v>
      </c>
      <c r="F753" s="103"/>
      <c r="G753" s="105"/>
      <c r="H753" s="104">
        <v>1273130</v>
      </c>
      <c r="I753" s="104">
        <v>2966120</v>
      </c>
    </row>
    <row r="754" spans="5:9">
      <c r="E754" s="103" t="s">
        <v>6953</v>
      </c>
      <c r="F754" s="103"/>
      <c r="G754" s="104">
        <v>15960</v>
      </c>
      <c r="H754" s="105"/>
      <c r="I754" s="105"/>
    </row>
    <row r="755" spans="5:9">
      <c r="E755" s="103" t="s">
        <v>6954</v>
      </c>
      <c r="F755" s="103"/>
      <c r="G755" s="105"/>
      <c r="H755" s="104">
        <v>441040</v>
      </c>
      <c r="I755" s="104">
        <v>2541040</v>
      </c>
    </row>
    <row r="756" spans="5:9">
      <c r="E756" s="103" t="s">
        <v>6955</v>
      </c>
      <c r="F756" s="103"/>
      <c r="G756" s="104">
        <v>50000</v>
      </c>
      <c r="H756" s="105"/>
      <c r="I756" s="105"/>
    </row>
    <row r="757" spans="5:9">
      <c r="E757" s="103" t="s">
        <v>6956</v>
      </c>
      <c r="F757" s="103"/>
      <c r="G757" s="104">
        <v>14640</v>
      </c>
      <c r="H757" s="105"/>
      <c r="I757" s="105"/>
    </row>
    <row r="758" spans="5:9">
      <c r="E758" s="103" t="s">
        <v>6957</v>
      </c>
      <c r="F758" s="103"/>
      <c r="G758" s="104">
        <v>22440</v>
      </c>
      <c r="H758" s="105"/>
      <c r="I758" s="105"/>
    </row>
    <row r="759" spans="5:9">
      <c r="E759" s="103" t="s">
        <v>6958</v>
      </c>
      <c r="F759" s="103"/>
      <c r="G759" s="104">
        <v>69000</v>
      </c>
      <c r="H759" s="105"/>
      <c r="I759" s="105"/>
    </row>
    <row r="760" spans="5:9">
      <c r="E760" s="103" t="s">
        <v>6959</v>
      </c>
      <c r="F760" s="103"/>
      <c r="G760" s="104">
        <v>63000</v>
      </c>
      <c r="H760" s="105"/>
      <c r="I760" s="105"/>
    </row>
    <row r="761" spans="5:9">
      <c r="E761" s="103" t="s">
        <v>6960</v>
      </c>
      <c r="F761" s="103"/>
      <c r="G761" s="104">
        <v>81000</v>
      </c>
      <c r="H761" s="105"/>
      <c r="I761" s="105"/>
    </row>
    <row r="762" spans="5:9">
      <c r="E762" s="103" t="s">
        <v>6961</v>
      </c>
      <c r="F762" s="103"/>
      <c r="G762" s="105"/>
      <c r="H762" s="104">
        <v>109510</v>
      </c>
      <c r="I762" s="104">
        <v>2731610</v>
      </c>
    </row>
    <row r="763" spans="5:9">
      <c r="E763" s="103" t="s">
        <v>6962</v>
      </c>
      <c r="F763" s="103"/>
      <c r="G763" s="104">
        <v>12360</v>
      </c>
      <c r="H763" s="105"/>
      <c r="I763" s="105"/>
    </row>
    <row r="764" spans="5:9">
      <c r="E764" s="103" t="s">
        <v>6963</v>
      </c>
      <c r="F764" s="103"/>
      <c r="G764" s="104">
        <v>51000</v>
      </c>
      <c r="H764" s="105"/>
      <c r="I764" s="105"/>
    </row>
    <row r="765" spans="5:9">
      <c r="E765" s="103" t="s">
        <v>6964</v>
      </c>
      <c r="F765" s="103"/>
      <c r="G765" s="104">
        <v>28350</v>
      </c>
      <c r="H765" s="105"/>
      <c r="I765" s="105"/>
    </row>
    <row r="766" spans="5:9">
      <c r="E766" s="103" t="s">
        <v>6965</v>
      </c>
      <c r="F766" s="103"/>
      <c r="G766" s="104">
        <v>35000</v>
      </c>
      <c r="H766" s="105"/>
      <c r="I766" s="105"/>
    </row>
    <row r="767" spans="5:9">
      <c r="E767" s="103" t="s">
        <v>6966</v>
      </c>
      <c r="F767" s="103"/>
      <c r="G767" s="104">
        <v>51070</v>
      </c>
      <c r="H767" s="105"/>
      <c r="I767" s="105"/>
    </row>
    <row r="768" spans="5:9">
      <c r="E768" s="103" t="s">
        <v>6967</v>
      </c>
      <c r="F768" s="103"/>
      <c r="G768" s="104">
        <v>248000</v>
      </c>
      <c r="H768" s="105"/>
      <c r="I768" s="105"/>
    </row>
    <row r="769" spans="5:9">
      <c r="E769" s="103" t="s">
        <v>6968</v>
      </c>
      <c r="F769" s="103"/>
      <c r="G769" s="104">
        <v>24250</v>
      </c>
      <c r="H769" s="105"/>
      <c r="I769" s="105"/>
    </row>
    <row r="770" spans="5:9">
      <c r="E770" s="103" t="s">
        <v>6969</v>
      </c>
      <c r="F770" s="103"/>
      <c r="G770" s="105"/>
      <c r="H770" s="104">
        <v>1240110</v>
      </c>
      <c r="I770" s="104">
        <v>1941530</v>
      </c>
    </row>
    <row r="771" spans="5:9">
      <c r="E771" s="103" t="s">
        <v>6970</v>
      </c>
      <c r="F771" s="103"/>
      <c r="G771" s="104">
        <v>21000</v>
      </c>
      <c r="H771" s="105"/>
      <c r="I771" s="105"/>
    </row>
    <row r="772" spans="5:9">
      <c r="E772" s="103" t="s">
        <v>6971</v>
      </c>
      <c r="F772" s="103"/>
      <c r="G772" s="104">
        <v>83350</v>
      </c>
      <c r="H772" s="105"/>
      <c r="I772" s="105"/>
    </row>
    <row r="773" spans="5:9">
      <c r="E773" s="103" t="s">
        <v>6972</v>
      </c>
      <c r="F773" s="103"/>
      <c r="G773" s="104">
        <v>67800</v>
      </c>
      <c r="H773" s="105"/>
      <c r="I773" s="105"/>
    </row>
    <row r="774" spans="5:9">
      <c r="E774" s="103" t="s">
        <v>6973</v>
      </c>
      <c r="F774" s="103"/>
      <c r="G774" s="104">
        <v>142000</v>
      </c>
      <c r="H774" s="105"/>
      <c r="I774" s="105"/>
    </row>
    <row r="775" spans="5:9">
      <c r="E775" s="103" t="s">
        <v>6974</v>
      </c>
      <c r="F775" s="103"/>
      <c r="G775" s="104">
        <v>240350</v>
      </c>
      <c r="H775" s="105"/>
      <c r="I775" s="105"/>
    </row>
    <row r="776" spans="5:9">
      <c r="E776" s="103" t="s">
        <v>6975</v>
      </c>
      <c r="F776" s="103"/>
      <c r="G776" s="104">
        <v>29000</v>
      </c>
      <c r="H776" s="105"/>
      <c r="I776" s="105"/>
    </row>
    <row r="777" spans="5:9">
      <c r="E777" s="103" t="s">
        <v>6976</v>
      </c>
      <c r="F777" s="103"/>
      <c r="G777" s="105"/>
      <c r="H777" s="104">
        <v>377280</v>
      </c>
      <c r="I777" s="104">
        <v>2147750</v>
      </c>
    </row>
    <row r="778" spans="5:9">
      <c r="E778" s="103" t="s">
        <v>6977</v>
      </c>
      <c r="F778" s="103"/>
      <c r="G778" s="104">
        <v>87000</v>
      </c>
      <c r="H778" s="105"/>
      <c r="I778" s="105"/>
    </row>
    <row r="779" spans="5:9">
      <c r="E779" s="103" t="s">
        <v>6978</v>
      </c>
      <c r="F779" s="103"/>
      <c r="G779" s="104">
        <v>28300</v>
      </c>
      <c r="H779" s="105"/>
      <c r="I779" s="105"/>
    </row>
    <row r="780" spans="5:9">
      <c r="E780" s="103" t="s">
        <v>6979</v>
      </c>
      <c r="F780" s="103"/>
      <c r="G780" s="104">
        <v>31340</v>
      </c>
      <c r="H780" s="105"/>
      <c r="I780" s="105"/>
    </row>
    <row r="781" spans="5:9">
      <c r="E781" s="103" t="s">
        <v>6980</v>
      </c>
      <c r="F781" s="103"/>
      <c r="G781" s="104">
        <v>34970</v>
      </c>
      <c r="H781" s="105"/>
      <c r="I781" s="105"/>
    </row>
    <row r="782" spans="5:9">
      <c r="E782" s="103" t="s">
        <v>6981</v>
      </c>
      <c r="F782" s="103"/>
      <c r="G782" s="104">
        <v>60940</v>
      </c>
      <c r="H782" s="105"/>
      <c r="I782" s="105"/>
    </row>
    <row r="783" spans="5:9">
      <c r="E783" s="103" t="s">
        <v>6982</v>
      </c>
      <c r="F783" s="103"/>
      <c r="G783" s="104">
        <v>48000</v>
      </c>
      <c r="H783" s="105"/>
      <c r="I783" s="105"/>
    </row>
    <row r="784" spans="5:9">
      <c r="E784" s="103" t="s">
        <v>6983</v>
      </c>
      <c r="F784" s="103"/>
      <c r="G784" s="104">
        <v>20700</v>
      </c>
      <c r="H784" s="105"/>
      <c r="I784" s="105"/>
    </row>
    <row r="785" spans="5:9">
      <c r="E785" s="103" t="s">
        <v>6984</v>
      </c>
      <c r="F785" s="103"/>
      <c r="G785" s="105"/>
      <c r="H785" s="104">
        <v>44240</v>
      </c>
      <c r="I785" s="104">
        <v>2414760</v>
      </c>
    </row>
    <row r="786" spans="5:9">
      <c r="E786" s="103" t="s">
        <v>6985</v>
      </c>
      <c r="F786" s="103"/>
      <c r="G786" s="105"/>
      <c r="H786" s="104">
        <v>60970</v>
      </c>
      <c r="I786" s="105"/>
    </row>
    <row r="787" spans="5:9">
      <c r="E787" s="103" t="s">
        <v>6986</v>
      </c>
      <c r="F787" s="103"/>
      <c r="G787" s="104">
        <v>42830</v>
      </c>
      <c r="H787" s="105"/>
      <c r="I787" s="105"/>
    </row>
    <row r="788" spans="5:9">
      <c r="E788" s="103" t="s">
        <v>6987</v>
      </c>
      <c r="F788" s="103"/>
      <c r="G788" s="104">
        <v>20330</v>
      </c>
      <c r="H788" s="105"/>
      <c r="I788" s="105"/>
    </row>
    <row r="789" spans="5:9">
      <c r="E789" s="103" t="s">
        <v>6988</v>
      </c>
      <c r="F789" s="103"/>
      <c r="G789" s="104">
        <v>35000</v>
      </c>
      <c r="H789" s="105"/>
      <c r="I789" s="105"/>
    </row>
    <row r="790" spans="5:9">
      <c r="E790" s="103" t="s">
        <v>6989</v>
      </c>
      <c r="F790" s="103"/>
      <c r="G790" s="104">
        <v>25550</v>
      </c>
      <c r="H790" s="105"/>
      <c r="I790" s="104">
        <v>2477500</v>
      </c>
    </row>
    <row r="791" spans="5:9">
      <c r="E791" s="103" t="s">
        <v>6990</v>
      </c>
      <c r="F791" s="103"/>
      <c r="G791" s="104">
        <v>19140</v>
      </c>
      <c r="H791" s="105"/>
      <c r="I791" s="105"/>
    </row>
    <row r="792" spans="5:9">
      <c r="E792" s="103" t="s">
        <v>6991</v>
      </c>
      <c r="F792" s="103"/>
      <c r="G792" s="104">
        <v>9720</v>
      </c>
      <c r="H792" s="105"/>
      <c r="I792" s="105"/>
    </row>
    <row r="793" spans="5:9">
      <c r="E793" s="103" t="s">
        <v>6992</v>
      </c>
      <c r="F793" s="103"/>
      <c r="G793" s="104">
        <v>40180</v>
      </c>
      <c r="H793" s="105"/>
      <c r="I793" s="105"/>
    </row>
    <row r="794" spans="5:9">
      <c r="E794" s="103" t="s">
        <v>6993</v>
      </c>
      <c r="F794" s="103"/>
      <c r="G794" s="104">
        <v>53040</v>
      </c>
      <c r="H794" s="105"/>
      <c r="I794" s="105"/>
    </row>
    <row r="795" spans="5:9">
      <c r="E795" s="103" t="s">
        <v>6994</v>
      </c>
      <c r="F795" s="103"/>
      <c r="G795" s="104">
        <v>1003700</v>
      </c>
      <c r="H795" s="105"/>
      <c r="I795" s="105"/>
    </row>
    <row r="796" spans="5:9">
      <c r="E796" s="103" t="s">
        <v>6995</v>
      </c>
      <c r="F796" s="103"/>
      <c r="G796" s="105"/>
      <c r="H796" s="104">
        <v>355820</v>
      </c>
      <c r="I796" s="104">
        <v>3247460</v>
      </c>
    </row>
    <row r="797" spans="5:9">
      <c r="E797" s="103" t="s">
        <v>6996</v>
      </c>
      <c r="F797" s="103"/>
      <c r="G797" s="104">
        <v>52500</v>
      </c>
      <c r="H797" s="105"/>
      <c r="I797" s="105"/>
    </row>
    <row r="798" spans="5:9">
      <c r="E798" s="103" t="s">
        <v>6997</v>
      </c>
      <c r="F798" s="103"/>
      <c r="G798" s="104">
        <v>4670</v>
      </c>
      <c r="H798" s="105"/>
      <c r="I798" s="105"/>
    </row>
    <row r="799" spans="5:9">
      <c r="E799" s="103" t="s">
        <v>6998</v>
      </c>
      <c r="F799" s="103"/>
      <c r="G799" s="104">
        <v>9480</v>
      </c>
      <c r="H799" s="105"/>
      <c r="I799" s="105"/>
    </row>
    <row r="800" spans="5:9">
      <c r="E800" s="103" t="s">
        <v>6999</v>
      </c>
      <c r="F800" s="103"/>
      <c r="G800" s="104">
        <v>26600</v>
      </c>
      <c r="H800" s="105"/>
      <c r="I800" s="105"/>
    </row>
    <row r="801" spans="5:9">
      <c r="E801" s="103" t="s">
        <v>7000</v>
      </c>
      <c r="F801" s="103"/>
      <c r="G801" s="104">
        <v>36000</v>
      </c>
      <c r="H801" s="105"/>
      <c r="I801" s="105"/>
    </row>
    <row r="802" spans="5:9">
      <c r="E802" s="103" t="s">
        <v>7001</v>
      </c>
      <c r="F802" s="103"/>
      <c r="G802" s="104">
        <v>17440</v>
      </c>
      <c r="H802" s="105"/>
      <c r="I802" s="105"/>
    </row>
    <row r="803" spans="5:9">
      <c r="E803" s="103" t="s">
        <v>7002</v>
      </c>
      <c r="F803" s="103"/>
      <c r="G803" s="104">
        <v>13500</v>
      </c>
      <c r="H803" s="105"/>
      <c r="I803" s="105"/>
    </row>
    <row r="804" spans="5:9">
      <c r="E804" s="103" t="s">
        <v>7003</v>
      </c>
      <c r="F804" s="103"/>
      <c r="G804" s="104">
        <v>33100</v>
      </c>
      <c r="H804" s="105"/>
      <c r="I804" s="105"/>
    </row>
    <row r="805" spans="5:9">
      <c r="E805" s="103" t="s">
        <v>7004</v>
      </c>
      <c r="F805" s="103"/>
      <c r="G805" s="104">
        <v>16690</v>
      </c>
      <c r="H805" s="105"/>
      <c r="I805" s="105"/>
    </row>
    <row r="806" spans="5:9">
      <c r="E806" s="103" t="s">
        <v>7005</v>
      </c>
      <c r="F806" s="103"/>
      <c r="G806" s="105"/>
      <c r="H806" s="104">
        <v>1183370</v>
      </c>
      <c r="I806" s="104">
        <v>2274070</v>
      </c>
    </row>
    <row r="807" spans="5:9">
      <c r="E807" s="103" t="s">
        <v>7006</v>
      </c>
      <c r="F807" s="103"/>
      <c r="G807" s="104">
        <v>43430</v>
      </c>
      <c r="H807" s="105"/>
      <c r="I807" s="105"/>
    </row>
    <row r="808" spans="5:9">
      <c r="E808" s="103" t="s">
        <v>7007</v>
      </c>
      <c r="F808" s="103"/>
      <c r="G808" s="104">
        <v>43160</v>
      </c>
      <c r="H808" s="105"/>
      <c r="I808" s="105"/>
    </row>
    <row r="809" spans="5:9">
      <c r="E809" s="103" t="s">
        <v>7008</v>
      </c>
      <c r="F809" s="103"/>
      <c r="G809" s="104">
        <v>34000</v>
      </c>
      <c r="H809" s="105"/>
      <c r="I809" s="105"/>
    </row>
    <row r="810" spans="5:9">
      <c r="E810" s="103" t="s">
        <v>7009</v>
      </c>
      <c r="F810" s="103"/>
      <c r="G810" s="104">
        <v>20700</v>
      </c>
      <c r="H810" s="105"/>
      <c r="I810" s="105"/>
    </row>
    <row r="811" spans="5:9">
      <c r="E811" s="103" t="s">
        <v>7010</v>
      </c>
      <c r="F811" s="103"/>
      <c r="G811" s="105"/>
      <c r="H811" s="104">
        <v>257040</v>
      </c>
      <c r="I811" s="104">
        <v>2158320</v>
      </c>
    </row>
    <row r="812" spans="5:9">
      <c r="E812" s="103" t="s">
        <v>7011</v>
      </c>
      <c r="F812" s="103"/>
      <c r="G812" s="104">
        <v>48560</v>
      </c>
      <c r="H812" s="105"/>
      <c r="I812" s="105"/>
    </row>
    <row r="813" spans="5:9">
      <c r="E813" s="103" t="s">
        <v>7012</v>
      </c>
      <c r="F813" s="103"/>
      <c r="G813" s="104">
        <v>18000</v>
      </c>
      <c r="H813" s="105"/>
      <c r="I813" s="105"/>
    </row>
    <row r="814" spans="5:9">
      <c r="E814" s="103" t="s">
        <v>7013</v>
      </c>
      <c r="F814" s="103"/>
      <c r="G814" s="104">
        <v>18800</v>
      </c>
      <c r="H814" s="105"/>
      <c r="I814" s="105"/>
    </row>
    <row r="815" spans="5:9">
      <c r="E815" s="103" t="s">
        <v>7014</v>
      </c>
      <c r="F815" s="103"/>
      <c r="G815" s="104">
        <v>16170</v>
      </c>
      <c r="H815" s="105"/>
      <c r="I815" s="105"/>
    </row>
    <row r="816" spans="5:9">
      <c r="E816" s="103" t="s">
        <v>7015</v>
      </c>
      <c r="F816" s="103"/>
      <c r="G816" s="104">
        <v>102000</v>
      </c>
      <c r="H816" s="105"/>
      <c r="I816" s="105"/>
    </row>
    <row r="817" spans="5:9">
      <c r="E817" s="103" t="s">
        <v>7016</v>
      </c>
      <c r="F817" s="103"/>
      <c r="G817" s="105"/>
      <c r="H817" s="104">
        <v>25770</v>
      </c>
      <c r="I817" s="104">
        <v>2336080</v>
      </c>
    </row>
    <row r="818" spans="5:9">
      <c r="E818" s="103" t="s">
        <v>7017</v>
      </c>
      <c r="F818" s="103"/>
      <c r="G818" s="104">
        <v>56750</v>
      </c>
      <c r="H818" s="105"/>
      <c r="I818" s="105"/>
    </row>
    <row r="819" spans="5:9">
      <c r="E819" s="103" t="s">
        <v>7018</v>
      </c>
      <c r="F819" s="103"/>
      <c r="G819" s="104">
        <v>38170</v>
      </c>
      <c r="H819" s="105"/>
      <c r="I819" s="105"/>
    </row>
    <row r="820" spans="5:9">
      <c r="E820" s="103" t="s">
        <v>7019</v>
      </c>
      <c r="F820" s="103"/>
      <c r="G820" s="104">
        <v>6160</v>
      </c>
      <c r="H820" s="105"/>
      <c r="I820" s="105"/>
    </row>
    <row r="821" spans="5:9">
      <c r="E821" s="103" t="s">
        <v>7020</v>
      </c>
      <c r="F821" s="103"/>
      <c r="G821" s="104">
        <v>48000</v>
      </c>
      <c r="H821" s="105"/>
      <c r="I821" s="105"/>
    </row>
    <row r="822" spans="5:9">
      <c r="E822" s="103" t="s">
        <v>7021</v>
      </c>
      <c r="F822" s="103"/>
      <c r="G822" s="104">
        <v>31970</v>
      </c>
      <c r="H822" s="105"/>
      <c r="I822" s="105"/>
    </row>
    <row r="823" spans="5:9">
      <c r="E823" s="103" t="s">
        <v>7022</v>
      </c>
      <c r="F823" s="103"/>
      <c r="G823" s="104">
        <v>16600</v>
      </c>
      <c r="H823" s="105"/>
      <c r="I823" s="105"/>
    </row>
    <row r="824" spans="5:9">
      <c r="E824" s="103" t="s">
        <v>7023</v>
      </c>
      <c r="F824" s="103"/>
      <c r="G824" s="104">
        <v>36000</v>
      </c>
      <c r="H824" s="105"/>
      <c r="I824" s="105"/>
    </row>
    <row r="825" spans="5:9">
      <c r="E825" s="103" t="s">
        <v>7024</v>
      </c>
      <c r="F825" s="103"/>
      <c r="G825" s="105"/>
      <c r="H825" s="104">
        <v>1119130</v>
      </c>
      <c r="I825" s="104">
        <v>1450600</v>
      </c>
    </row>
    <row r="826" spans="5:9">
      <c r="E826" s="103" t="s">
        <v>7025</v>
      </c>
      <c r="F826" s="103"/>
      <c r="G826" s="104">
        <v>25850</v>
      </c>
      <c r="H826" s="105"/>
      <c r="I826" s="105"/>
    </row>
    <row r="827" spans="5:9">
      <c r="E827" s="103" t="s">
        <v>7026</v>
      </c>
      <c r="F827" s="103"/>
      <c r="G827" s="104">
        <v>21720</v>
      </c>
      <c r="H827" s="105"/>
      <c r="I827" s="105"/>
    </row>
    <row r="828" spans="5:9">
      <c r="E828" s="103" t="s">
        <v>7027</v>
      </c>
      <c r="F828" s="103"/>
      <c r="G828" s="104">
        <v>8380</v>
      </c>
      <c r="H828" s="105"/>
      <c r="I828" s="105"/>
    </row>
    <row r="829" spans="5:9">
      <c r="E829" s="103" t="s">
        <v>7028</v>
      </c>
      <c r="F829" s="103"/>
      <c r="G829" s="104">
        <v>126500</v>
      </c>
      <c r="H829" s="105"/>
      <c r="I829" s="105"/>
    </row>
    <row r="830" spans="5:9">
      <c r="E830" s="103" t="s">
        <v>7029</v>
      </c>
      <c r="F830" s="103"/>
      <c r="G830" s="105"/>
      <c r="H830" s="104">
        <v>356410</v>
      </c>
      <c r="I830" s="104">
        <v>1276640</v>
      </c>
    </row>
    <row r="831" spans="5:9">
      <c r="E831" s="103" t="s">
        <v>7030</v>
      </c>
      <c r="F831" s="103"/>
      <c r="G831" s="104">
        <v>66000</v>
      </c>
      <c r="H831" s="105"/>
      <c r="I831" s="105"/>
    </row>
    <row r="832" spans="5:9">
      <c r="E832" s="103" t="s">
        <v>7031</v>
      </c>
      <c r="F832" s="103"/>
      <c r="G832" s="104">
        <v>164700</v>
      </c>
      <c r="H832" s="105"/>
      <c r="I832" s="105"/>
    </row>
    <row r="833" spans="5:9">
      <c r="E833" s="103" t="s">
        <v>7032</v>
      </c>
      <c r="F833" s="103"/>
      <c r="G833" s="104">
        <v>48000</v>
      </c>
      <c r="H833" s="105"/>
      <c r="I833" s="105"/>
    </row>
    <row r="834" spans="5:9">
      <c r="E834" s="103" t="s">
        <v>7033</v>
      </c>
      <c r="F834" s="103"/>
      <c r="G834" s="104">
        <v>26190</v>
      </c>
      <c r="H834" s="105"/>
      <c r="I834" s="105"/>
    </row>
    <row r="835" spans="5:9">
      <c r="E835" s="103" t="s">
        <v>7034</v>
      </c>
      <c r="F835" s="103"/>
      <c r="G835" s="104">
        <v>212850</v>
      </c>
      <c r="H835" s="105"/>
      <c r="I835" s="105"/>
    </row>
    <row r="836" spans="5:9">
      <c r="E836" s="103" t="s">
        <v>7035</v>
      </c>
      <c r="F836" s="103"/>
      <c r="G836" s="104">
        <v>108000</v>
      </c>
      <c r="H836" s="105"/>
      <c r="I836" s="105"/>
    </row>
    <row r="837" spans="5:9">
      <c r="E837" s="103" t="s">
        <v>7036</v>
      </c>
      <c r="F837" s="103"/>
      <c r="G837" s="104">
        <v>41130</v>
      </c>
      <c r="H837" s="105"/>
      <c r="I837" s="105"/>
    </row>
    <row r="838" spans="5:9">
      <c r="E838" s="103" t="s">
        <v>7037</v>
      </c>
      <c r="F838" s="103"/>
      <c r="G838" s="104">
        <v>26600</v>
      </c>
      <c r="H838" s="105"/>
      <c r="I838" s="105"/>
    </row>
    <row r="839" spans="5:9">
      <c r="E839" s="103" t="s">
        <v>7038</v>
      </c>
      <c r="F839" s="103"/>
      <c r="G839" s="104">
        <v>9630</v>
      </c>
      <c r="H839" s="105"/>
      <c r="I839" s="105"/>
    </row>
    <row r="840" spans="5:9">
      <c r="E840" s="103" t="s">
        <v>7039</v>
      </c>
      <c r="F840" s="103"/>
      <c r="G840" s="104">
        <v>21200</v>
      </c>
      <c r="H840" s="105"/>
      <c r="I840" s="105"/>
    </row>
    <row r="841" spans="5:9">
      <c r="E841" s="103" t="s">
        <v>7040</v>
      </c>
      <c r="F841" s="103"/>
      <c r="G841" s="104">
        <v>8070</v>
      </c>
      <c r="H841" s="105"/>
      <c r="I841" s="105"/>
    </row>
    <row r="842" spans="5:9">
      <c r="E842" s="103" t="s">
        <v>7041</v>
      </c>
      <c r="F842" s="103"/>
      <c r="G842" s="104">
        <v>14450</v>
      </c>
      <c r="H842" s="105"/>
      <c r="I842" s="105"/>
    </row>
    <row r="843" spans="5:9">
      <c r="E843" s="103" t="s">
        <v>7042</v>
      </c>
      <c r="F843" s="103"/>
      <c r="G843" s="104">
        <v>11320</v>
      </c>
      <c r="H843" s="105"/>
      <c r="I843" s="105"/>
    </row>
    <row r="844" spans="5:9">
      <c r="E844" s="103" t="s">
        <v>7043</v>
      </c>
      <c r="F844" s="103"/>
      <c r="G844" s="104">
        <v>4850</v>
      </c>
      <c r="H844" s="105"/>
      <c r="I844" s="105"/>
    </row>
    <row r="845" spans="5:9">
      <c r="E845" s="103" t="s">
        <v>7044</v>
      </c>
      <c r="F845" s="103"/>
      <c r="G845" s="105"/>
      <c r="H845" s="104">
        <v>631460</v>
      </c>
      <c r="I845" s="104">
        <v>1408170</v>
      </c>
    </row>
    <row r="846" spans="5:9">
      <c r="E846" s="103" t="s">
        <v>7045</v>
      </c>
      <c r="F846" s="103"/>
      <c r="G846" s="104">
        <v>28880</v>
      </c>
      <c r="H846" s="105"/>
      <c r="I846" s="105"/>
    </row>
    <row r="847" spans="5:9">
      <c r="E847" s="103" t="s">
        <v>7046</v>
      </c>
      <c r="F847" s="103"/>
      <c r="G847" s="104">
        <v>22800</v>
      </c>
      <c r="H847" s="105"/>
      <c r="I847" s="105"/>
    </row>
    <row r="848" spans="5:9">
      <c r="E848" s="103" t="s">
        <v>7047</v>
      </c>
      <c r="F848" s="103"/>
      <c r="G848" s="104">
        <v>61050</v>
      </c>
      <c r="H848" s="105"/>
      <c r="I848" s="105"/>
    </row>
    <row r="849" spans="5:9">
      <c r="E849" s="103" t="s">
        <v>7048</v>
      </c>
      <c r="F849" s="103"/>
      <c r="G849" s="104">
        <v>141140</v>
      </c>
      <c r="H849" s="105"/>
      <c r="I849" s="105"/>
    </row>
    <row r="850" spans="5:9">
      <c r="E850" s="103" t="s">
        <v>7049</v>
      </c>
      <c r="F850" s="103"/>
      <c r="G850" s="105"/>
      <c r="H850" s="104">
        <v>108030</v>
      </c>
      <c r="I850" s="104">
        <v>1554010</v>
      </c>
    </row>
    <row r="851" spans="5:9">
      <c r="E851" s="103" t="s">
        <v>7050</v>
      </c>
      <c r="F851" s="103"/>
      <c r="G851" s="105"/>
      <c r="H851" s="104">
        <v>492970</v>
      </c>
      <c r="I851" s="104">
        <v>1061040</v>
      </c>
    </row>
    <row r="852" spans="5:9">
      <c r="E852" s="103" t="s">
        <v>7051</v>
      </c>
      <c r="F852" s="103"/>
      <c r="G852" s="104">
        <v>44500</v>
      </c>
      <c r="H852" s="105"/>
      <c r="I852" s="105"/>
    </row>
    <row r="853" spans="5:9">
      <c r="E853" s="103" t="s">
        <v>7052</v>
      </c>
      <c r="F853" s="103"/>
      <c r="G853" s="104">
        <v>36000</v>
      </c>
      <c r="H853" s="105"/>
      <c r="I853" s="105"/>
    </row>
    <row r="854" spans="5:9">
      <c r="E854" s="103" t="s">
        <v>7053</v>
      </c>
      <c r="F854" s="103"/>
      <c r="G854" s="104">
        <v>6700</v>
      </c>
      <c r="H854" s="105"/>
      <c r="I854" s="105"/>
    </row>
    <row r="855" spans="5:9">
      <c r="E855" s="103" t="s">
        <v>7054</v>
      </c>
      <c r="F855" s="103"/>
      <c r="G855" s="105"/>
      <c r="H855" s="104">
        <v>40660</v>
      </c>
      <c r="I855" s="104">
        <v>1107580</v>
      </c>
    </row>
    <row r="856" spans="5:9">
      <c r="E856" s="103" t="s">
        <v>7055</v>
      </c>
      <c r="F856" s="103"/>
      <c r="G856" s="105"/>
      <c r="H856" s="104">
        <v>164400</v>
      </c>
      <c r="I856" s="104">
        <v>943180</v>
      </c>
    </row>
    <row r="857" spans="5:9">
      <c r="E857" s="103" t="s">
        <v>7056</v>
      </c>
      <c r="F857" s="103"/>
      <c r="G857" s="104">
        <v>164700</v>
      </c>
      <c r="H857" s="105"/>
      <c r="I857" s="105"/>
    </row>
    <row r="858" spans="5:9">
      <c r="E858" s="103" t="s">
        <v>7057</v>
      </c>
      <c r="F858" s="103"/>
      <c r="G858" s="104">
        <v>10180</v>
      </c>
      <c r="H858" s="105"/>
      <c r="I858" s="105"/>
    </row>
    <row r="859" spans="5:9">
      <c r="E859" s="103" t="s">
        <v>7058</v>
      </c>
      <c r="F859" s="103"/>
      <c r="G859" s="104">
        <v>108000</v>
      </c>
      <c r="H859" s="105"/>
      <c r="I859" s="105"/>
    </row>
    <row r="860" spans="5:9">
      <c r="E860" s="103" t="s">
        <v>7059</v>
      </c>
      <c r="F860" s="103"/>
      <c r="G860" s="104">
        <v>34000</v>
      </c>
      <c r="H860" s="105"/>
      <c r="I860" s="105"/>
    </row>
    <row r="861" spans="5:9">
      <c r="E861" s="103" t="s">
        <v>7060</v>
      </c>
      <c r="F861" s="103"/>
      <c r="G861" s="104">
        <v>57000</v>
      </c>
      <c r="H861" s="105"/>
      <c r="I861" s="105"/>
    </row>
    <row r="862" spans="5:9">
      <c r="E862" s="103" t="s">
        <v>7061</v>
      </c>
      <c r="F862" s="103"/>
      <c r="G862" s="104">
        <v>21340</v>
      </c>
      <c r="H862" s="105"/>
      <c r="I862" s="105"/>
    </row>
    <row r="863" spans="5:9">
      <c r="E863" s="103" t="s">
        <v>7062</v>
      </c>
      <c r="F863" s="103"/>
      <c r="G863" s="104">
        <v>45370</v>
      </c>
      <c r="H863" s="105"/>
      <c r="I863" s="105"/>
    </row>
    <row r="864" spans="5:9">
      <c r="E864" s="103" t="s">
        <v>7063</v>
      </c>
      <c r="F864" s="103"/>
      <c r="G864" s="105"/>
      <c r="H864" s="104">
        <v>539290</v>
      </c>
      <c r="I864" s="104">
        <v>844480</v>
      </c>
    </row>
    <row r="865" spans="5:9">
      <c r="E865" s="103" t="s">
        <v>7064</v>
      </c>
      <c r="F865" s="103"/>
      <c r="G865" s="105"/>
      <c r="H865" s="104">
        <v>171000</v>
      </c>
      <c r="I865" s="104">
        <v>673480</v>
      </c>
    </row>
    <row r="866" spans="5:9">
      <c r="E866" s="103" t="s">
        <v>7065</v>
      </c>
      <c r="F866" s="103"/>
      <c r="G866" s="105"/>
      <c r="H866" s="104">
        <v>240840</v>
      </c>
      <c r="I866" s="105"/>
    </row>
    <row r="867" spans="5:9">
      <c r="E867" s="103" t="s">
        <v>7066</v>
      </c>
      <c r="F867" s="103"/>
      <c r="G867" s="104">
        <v>-679946</v>
      </c>
      <c r="H867" s="105"/>
      <c r="I867" s="105"/>
    </row>
    <row r="868" spans="5:9">
      <c r="E868" s="103" t="s">
        <v>7067</v>
      </c>
      <c r="F868" s="103"/>
      <c r="G868" s="104">
        <v>-311253</v>
      </c>
      <c r="H868" s="105"/>
      <c r="I868" s="105"/>
    </row>
    <row r="869" spans="5:9">
      <c r="E869" s="103" t="s">
        <v>7068</v>
      </c>
      <c r="F869" s="103"/>
      <c r="G869" s="104">
        <v>991199</v>
      </c>
      <c r="H869" s="105"/>
      <c r="I869" s="104">
        <v>432640</v>
      </c>
    </row>
    <row r="870" spans="5:9">
      <c r="E870" s="107" t="s">
        <v>6572</v>
      </c>
      <c r="F870" s="103"/>
      <c r="G870" s="104">
        <v>6474310</v>
      </c>
      <c r="H870" s="104">
        <v>9856180</v>
      </c>
      <c r="I870" s="106"/>
    </row>
    <row r="871" spans="5:9">
      <c r="E871" s="103" t="s">
        <v>7069</v>
      </c>
      <c r="F871" s="103"/>
      <c r="G871" s="105"/>
      <c r="H871" s="104">
        <v>432640</v>
      </c>
      <c r="I871" s="105"/>
    </row>
    <row r="872" spans="5:9">
      <c r="E872" s="103" t="s">
        <v>7070</v>
      </c>
      <c r="F872" s="103"/>
      <c r="G872" s="104">
        <v>13760</v>
      </c>
      <c r="H872" s="105"/>
      <c r="I872" s="105"/>
    </row>
    <row r="873" spans="5:9">
      <c r="E873" s="103" t="s">
        <v>7071</v>
      </c>
      <c r="F873" s="103"/>
      <c r="G873" s="104">
        <v>34000</v>
      </c>
      <c r="H873" s="105"/>
      <c r="I873" s="105"/>
    </row>
    <row r="874" spans="5:9">
      <c r="E874" s="103" t="s">
        <v>7072</v>
      </c>
      <c r="F874" s="103"/>
      <c r="G874" s="104">
        <v>12150</v>
      </c>
      <c r="H874" s="105"/>
      <c r="I874" s="105"/>
    </row>
    <row r="875" spans="5:9">
      <c r="E875" s="103" t="s">
        <v>7073</v>
      </c>
      <c r="F875" s="103"/>
      <c r="G875" s="104">
        <v>110600</v>
      </c>
      <c r="H875" s="105"/>
      <c r="I875" s="105"/>
    </row>
    <row r="876" spans="5:9">
      <c r="E876" s="103" t="s">
        <v>7074</v>
      </c>
      <c r="F876" s="103"/>
      <c r="G876" s="104">
        <v>14140</v>
      </c>
      <c r="H876" s="105"/>
      <c r="I876" s="105"/>
    </row>
    <row r="877" spans="5:9">
      <c r="E877" s="103" t="s">
        <v>7075</v>
      </c>
      <c r="F877" s="103"/>
      <c r="G877" s="104">
        <v>68460</v>
      </c>
      <c r="H877" s="105"/>
      <c r="I877" s="105"/>
    </row>
    <row r="878" spans="5:9">
      <c r="E878" s="103" t="s">
        <v>7076</v>
      </c>
      <c r="F878" s="103"/>
      <c r="G878" s="104">
        <v>307200</v>
      </c>
      <c r="H878" s="105"/>
      <c r="I878" s="105"/>
    </row>
    <row r="879" spans="5:9">
      <c r="E879" s="103" t="s">
        <v>7077</v>
      </c>
      <c r="F879" s="103"/>
      <c r="G879" s="104">
        <v>48000</v>
      </c>
      <c r="H879" s="105"/>
      <c r="I879" s="105"/>
    </row>
    <row r="880" spans="5:9">
      <c r="E880" s="103" t="s">
        <v>7078</v>
      </c>
      <c r="F880" s="103"/>
      <c r="G880" s="104">
        <v>113880</v>
      </c>
      <c r="H880" s="105"/>
      <c r="I880" s="105"/>
    </row>
    <row r="881" spans="5:9">
      <c r="E881" s="103" t="s">
        <v>7079</v>
      </c>
      <c r="F881" s="103"/>
      <c r="G881" s="104">
        <v>15380</v>
      </c>
      <c r="H881" s="105"/>
      <c r="I881" s="105"/>
    </row>
    <row r="882" spans="5:9">
      <c r="E882" s="103" t="s">
        <v>7080</v>
      </c>
      <c r="F882" s="103"/>
      <c r="G882" s="104">
        <v>26600</v>
      </c>
      <c r="H882" s="105"/>
      <c r="I882" s="105"/>
    </row>
    <row r="883" spans="5:9">
      <c r="E883" s="103" t="s">
        <v>7081</v>
      </c>
      <c r="F883" s="103"/>
      <c r="G883" s="104">
        <v>17560</v>
      </c>
      <c r="H883" s="105"/>
      <c r="I883" s="105"/>
    </row>
    <row r="884" spans="5:9">
      <c r="E884" s="103" t="s">
        <v>7082</v>
      </c>
      <c r="F884" s="103"/>
      <c r="G884" s="104">
        <v>23680</v>
      </c>
      <c r="H884" s="105"/>
      <c r="I884" s="105"/>
    </row>
    <row r="885" spans="5:9">
      <c r="E885" s="103" t="s">
        <v>7083</v>
      </c>
      <c r="F885" s="103"/>
      <c r="G885" s="104">
        <v>12900</v>
      </c>
      <c r="H885" s="105"/>
      <c r="I885" s="105"/>
    </row>
    <row r="886" spans="5:9">
      <c r="E886" s="103" t="s">
        <v>7084</v>
      </c>
      <c r="F886" s="103"/>
      <c r="G886" s="104">
        <v>212560</v>
      </c>
      <c r="H886" s="105"/>
      <c r="I886" s="105"/>
    </row>
    <row r="887" spans="5:9">
      <c r="E887" s="103" t="s">
        <v>7085</v>
      </c>
      <c r="F887" s="103"/>
      <c r="G887" s="104">
        <v>44650</v>
      </c>
      <c r="H887" s="105"/>
      <c r="I887" s="105"/>
    </row>
    <row r="888" spans="5:9">
      <c r="E888" s="103" t="s">
        <v>7086</v>
      </c>
      <c r="F888" s="103"/>
      <c r="G888" s="104">
        <v>68000</v>
      </c>
      <c r="H888" s="105"/>
      <c r="I888" s="105"/>
    </row>
    <row r="889" spans="5:9">
      <c r="E889" s="103" t="s">
        <v>7087</v>
      </c>
      <c r="F889" s="103"/>
      <c r="G889" s="104">
        <v>113880</v>
      </c>
      <c r="H889" s="105"/>
      <c r="I889" s="105"/>
    </row>
    <row r="890" spans="5:9">
      <c r="E890" s="103" t="s">
        <v>7088</v>
      </c>
      <c r="F890" s="103"/>
      <c r="G890" s="104">
        <v>10590</v>
      </c>
      <c r="H890" s="105"/>
      <c r="I890" s="105"/>
    </row>
    <row r="891" spans="5:9">
      <c r="E891" s="103" t="s">
        <v>7089</v>
      </c>
      <c r="F891" s="103"/>
      <c r="G891" s="104">
        <v>21620</v>
      </c>
      <c r="H891" s="105"/>
      <c r="I891" s="105"/>
    </row>
    <row r="892" spans="5:9">
      <c r="E892" s="103" t="s">
        <v>7090</v>
      </c>
      <c r="F892" s="103"/>
      <c r="G892" s="104">
        <v>12360</v>
      </c>
      <c r="H892" s="105"/>
      <c r="I892" s="105"/>
    </row>
    <row r="893" spans="5:9">
      <c r="E893" s="103" t="s">
        <v>7091</v>
      </c>
      <c r="F893" s="103"/>
      <c r="G893" s="104">
        <v>60500</v>
      </c>
      <c r="H893" s="105"/>
      <c r="I893" s="105"/>
    </row>
    <row r="894" spans="5:9">
      <c r="E894" s="103" t="s">
        <v>7092</v>
      </c>
      <c r="F894" s="103"/>
      <c r="G894" s="104">
        <v>30000</v>
      </c>
      <c r="H894" s="105"/>
      <c r="I894" s="105"/>
    </row>
    <row r="895" spans="5:9">
      <c r="E895" s="103" t="s">
        <v>7093</v>
      </c>
      <c r="F895" s="103"/>
      <c r="G895" s="104">
        <v>48000</v>
      </c>
      <c r="H895" s="105"/>
      <c r="I895" s="105"/>
    </row>
    <row r="896" spans="5:9">
      <c r="E896" s="103" t="s">
        <v>7094</v>
      </c>
      <c r="F896" s="103"/>
      <c r="G896" s="104">
        <v>78500</v>
      </c>
      <c r="H896" s="105"/>
      <c r="I896" s="105"/>
    </row>
    <row r="897" spans="5:9">
      <c r="E897" s="103" t="s">
        <v>7095</v>
      </c>
      <c r="F897" s="103"/>
      <c r="G897" s="104">
        <v>113880</v>
      </c>
      <c r="H897" s="105"/>
      <c r="I897" s="105"/>
    </row>
    <row r="898" spans="5:9">
      <c r="E898" s="103" t="s">
        <v>7096</v>
      </c>
      <c r="F898" s="103"/>
      <c r="G898" s="104">
        <v>153000</v>
      </c>
      <c r="H898" s="105"/>
      <c r="I898" s="105"/>
    </row>
    <row r="899" spans="5:9">
      <c r="E899" s="103" t="s">
        <v>7097</v>
      </c>
      <c r="F899" s="103"/>
      <c r="G899" s="104">
        <v>29340</v>
      </c>
      <c r="H899" s="105"/>
      <c r="I899" s="105"/>
    </row>
    <row r="900" spans="5:9">
      <c r="E900" s="103" t="s">
        <v>7098</v>
      </c>
      <c r="F900" s="103"/>
      <c r="G900" s="104">
        <v>23600</v>
      </c>
      <c r="H900" s="105"/>
      <c r="I900" s="105"/>
    </row>
    <row r="901" spans="5:9">
      <c r="E901" s="103" t="s">
        <v>7099</v>
      </c>
      <c r="F901" s="103"/>
      <c r="G901" s="104">
        <v>103300</v>
      </c>
      <c r="H901" s="105"/>
      <c r="I901" s="105"/>
    </row>
    <row r="902" spans="5:9">
      <c r="E902" s="103" t="s">
        <v>7100</v>
      </c>
      <c r="F902" s="103"/>
      <c r="G902" s="104">
        <v>37090</v>
      </c>
      <c r="H902" s="105"/>
      <c r="I902" s="105"/>
    </row>
    <row r="903" spans="5:9">
      <c r="E903" s="103" t="s">
        <v>7101</v>
      </c>
      <c r="F903" s="103"/>
      <c r="G903" s="104">
        <v>27750</v>
      </c>
      <c r="H903" s="105"/>
      <c r="I903" s="105"/>
    </row>
    <row r="904" spans="5:9">
      <c r="E904" s="103" t="s">
        <v>7102</v>
      </c>
      <c r="F904" s="103"/>
      <c r="G904" s="104">
        <v>15650</v>
      </c>
      <c r="H904" s="105"/>
      <c r="I904" s="105"/>
    </row>
    <row r="905" spans="5:9">
      <c r="E905" s="103" t="s">
        <v>7103</v>
      </c>
      <c r="F905" s="103"/>
      <c r="G905" s="104">
        <v>10180</v>
      </c>
      <c r="H905" s="105"/>
      <c r="I905" s="105"/>
    </row>
    <row r="906" spans="5:9">
      <c r="E906" s="103" t="s">
        <v>7104</v>
      </c>
      <c r="F906" s="103"/>
      <c r="G906" s="104">
        <v>7390</v>
      </c>
      <c r="H906" s="105"/>
      <c r="I906" s="105"/>
    </row>
    <row r="907" spans="5:9">
      <c r="E907" s="103" t="s">
        <v>7105</v>
      </c>
      <c r="F907" s="103"/>
      <c r="G907" s="104">
        <v>51050</v>
      </c>
      <c r="H907" s="105"/>
      <c r="I907" s="105"/>
    </row>
    <row r="908" spans="5:9">
      <c r="E908" s="103" t="s">
        <v>7106</v>
      </c>
      <c r="F908" s="103"/>
      <c r="G908" s="104">
        <v>67280</v>
      </c>
      <c r="H908" s="105"/>
      <c r="I908" s="105"/>
    </row>
    <row r="909" spans="5:9">
      <c r="E909" s="103" t="s">
        <v>7107</v>
      </c>
      <c r="F909" s="103"/>
      <c r="G909" s="104">
        <v>13300</v>
      </c>
      <c r="H909" s="105"/>
      <c r="I909" s="105"/>
    </row>
    <row r="910" spans="5:9">
      <c r="E910" s="103" t="s">
        <v>7108</v>
      </c>
      <c r="F910" s="103"/>
      <c r="G910" s="104">
        <v>8070</v>
      </c>
      <c r="H910" s="105"/>
      <c r="I910" s="105"/>
    </row>
    <row r="911" spans="5:9">
      <c r="E911" s="103" t="s">
        <v>7109</v>
      </c>
      <c r="F911" s="103"/>
      <c r="G911" s="104">
        <v>12900</v>
      </c>
      <c r="H911" s="105"/>
      <c r="I911" s="105"/>
    </row>
    <row r="912" spans="5:9">
      <c r="E912" s="103" t="s">
        <v>7110</v>
      </c>
      <c r="F912" s="103"/>
      <c r="G912" s="104">
        <v>17420</v>
      </c>
      <c r="H912" s="105"/>
      <c r="I912" s="105"/>
    </row>
    <row r="913" spans="5:9">
      <c r="E913" s="103" t="s">
        <v>7111</v>
      </c>
      <c r="F913" s="103"/>
      <c r="G913" s="104">
        <v>66240</v>
      </c>
      <c r="H913" s="105"/>
      <c r="I913" s="105"/>
    </row>
    <row r="914" spans="5:9">
      <c r="E914" s="103" t="s">
        <v>7112</v>
      </c>
      <c r="F914" s="103"/>
      <c r="G914" s="104">
        <v>55200</v>
      </c>
      <c r="H914" s="105"/>
      <c r="I914" s="105"/>
    </row>
    <row r="915" spans="5:9">
      <c r="E915" s="103" t="s">
        <v>7113</v>
      </c>
      <c r="F915" s="103"/>
      <c r="G915" s="104">
        <v>19000</v>
      </c>
      <c r="H915" s="105"/>
      <c r="I915" s="104">
        <v>2350610</v>
      </c>
    </row>
    <row r="916" spans="5:9">
      <c r="E916" s="103" t="s">
        <v>7114</v>
      </c>
      <c r="F916" s="103"/>
      <c r="G916" s="104">
        <v>16260</v>
      </c>
      <c r="H916" s="105"/>
      <c r="I916" s="105"/>
    </row>
    <row r="917" spans="5:9">
      <c r="E917" s="103" t="s">
        <v>7115</v>
      </c>
      <c r="F917" s="103"/>
      <c r="G917" s="104">
        <v>8070</v>
      </c>
      <c r="H917" s="105"/>
      <c r="I917" s="105"/>
    </row>
    <row r="918" spans="5:9">
      <c r="E918" s="103" t="s">
        <v>7116</v>
      </c>
      <c r="F918" s="103"/>
      <c r="G918" s="104">
        <v>30800</v>
      </c>
      <c r="H918" s="105"/>
      <c r="I918" s="105"/>
    </row>
    <row r="919" spans="5:9">
      <c r="E919" s="103" t="s">
        <v>7117</v>
      </c>
      <c r="F919" s="103"/>
      <c r="G919" s="104">
        <v>98000</v>
      </c>
      <c r="H919" s="105"/>
      <c r="I919" s="105"/>
    </row>
    <row r="920" spans="5:9">
      <c r="E920" s="103" t="s">
        <v>7118</v>
      </c>
      <c r="F920" s="103"/>
      <c r="G920" s="105"/>
      <c r="H920" s="104">
        <v>376720</v>
      </c>
      <c r="I920" s="104">
        <v>2127020</v>
      </c>
    </row>
    <row r="921" spans="5:9">
      <c r="E921" s="103" t="s">
        <v>7119</v>
      </c>
      <c r="F921" s="103"/>
      <c r="G921" s="104">
        <v>57000</v>
      </c>
      <c r="H921" s="105"/>
      <c r="I921" s="105"/>
    </row>
    <row r="922" spans="5:9">
      <c r="E922" s="103" t="s">
        <v>7120</v>
      </c>
      <c r="F922" s="103"/>
      <c r="G922" s="104">
        <v>31340</v>
      </c>
      <c r="H922" s="105"/>
      <c r="I922" s="105"/>
    </row>
    <row r="923" spans="5:9">
      <c r="E923" s="103" t="s">
        <v>7121</v>
      </c>
      <c r="F923" s="103"/>
      <c r="G923" s="104">
        <v>33900</v>
      </c>
      <c r="H923" s="105"/>
      <c r="I923" s="105"/>
    </row>
    <row r="924" spans="5:9">
      <c r="E924" s="103" t="s">
        <v>7122</v>
      </c>
      <c r="F924" s="103"/>
      <c r="G924" s="104">
        <v>31000</v>
      </c>
      <c r="H924" s="105"/>
      <c r="I924" s="105"/>
    </row>
    <row r="925" spans="5:9">
      <c r="E925" s="103" t="s">
        <v>7123</v>
      </c>
      <c r="F925" s="103"/>
      <c r="G925" s="104">
        <v>34000</v>
      </c>
      <c r="H925" s="105"/>
      <c r="I925" s="105"/>
    </row>
    <row r="926" spans="5:9">
      <c r="E926" s="103" t="s">
        <v>7124</v>
      </c>
      <c r="F926" s="103"/>
      <c r="G926" s="104">
        <v>8070</v>
      </c>
      <c r="H926" s="105"/>
      <c r="I926" s="105"/>
    </row>
    <row r="927" spans="5:9">
      <c r="E927" s="103" t="s">
        <v>7125</v>
      </c>
      <c r="F927" s="103"/>
      <c r="G927" s="104">
        <v>17360</v>
      </c>
      <c r="H927" s="105"/>
      <c r="I927" s="105"/>
    </row>
    <row r="928" spans="5:9">
      <c r="E928" s="103" t="s">
        <v>7126</v>
      </c>
      <c r="F928" s="103"/>
      <c r="G928" s="104">
        <v>10080</v>
      </c>
      <c r="H928" s="105"/>
      <c r="I928" s="105"/>
    </row>
    <row r="929" spans="5:9">
      <c r="E929" s="103" t="s">
        <v>7127</v>
      </c>
      <c r="F929" s="103"/>
      <c r="G929" s="104">
        <v>29320</v>
      </c>
      <c r="H929" s="105"/>
      <c r="I929" s="105"/>
    </row>
    <row r="930" spans="5:9">
      <c r="E930" s="103" t="s">
        <v>7128</v>
      </c>
      <c r="F930" s="103"/>
      <c r="G930" s="104">
        <v>8070</v>
      </c>
      <c r="H930" s="105"/>
      <c r="I930" s="105"/>
    </row>
    <row r="931" spans="5:9">
      <c r="E931" s="103" t="s">
        <v>7129</v>
      </c>
      <c r="F931" s="103"/>
      <c r="G931" s="104">
        <v>66000</v>
      </c>
      <c r="H931" s="105"/>
      <c r="I931" s="105"/>
    </row>
    <row r="932" spans="5:9">
      <c r="E932" s="103" t="s">
        <v>7130</v>
      </c>
      <c r="F932" s="103"/>
      <c r="G932" s="104">
        <v>16640</v>
      </c>
      <c r="H932" s="105"/>
      <c r="I932" s="105"/>
    </row>
    <row r="933" spans="5:9">
      <c r="E933" s="103" t="s">
        <v>7131</v>
      </c>
      <c r="F933" s="103"/>
      <c r="G933" s="104">
        <v>14100</v>
      </c>
      <c r="H933" s="105"/>
      <c r="I933" s="105"/>
    </row>
    <row r="934" spans="5:9">
      <c r="E934" s="103" t="s">
        <v>7132</v>
      </c>
      <c r="F934" s="103"/>
      <c r="G934" s="105"/>
      <c r="H934" s="104">
        <v>569040</v>
      </c>
      <c r="I934" s="104">
        <v>1914860</v>
      </c>
    </row>
    <row r="935" spans="5:9">
      <c r="E935" s="103" t="s">
        <v>7133</v>
      </c>
      <c r="F935" s="103"/>
      <c r="G935" s="104">
        <v>20140</v>
      </c>
      <c r="H935" s="105"/>
      <c r="I935" s="105"/>
    </row>
    <row r="936" spans="5:9">
      <c r="E936" s="103" t="s">
        <v>7134</v>
      </c>
      <c r="F936" s="103"/>
      <c r="G936" s="104">
        <v>137790</v>
      </c>
      <c r="H936" s="105"/>
      <c r="I936" s="105"/>
    </row>
    <row r="937" spans="5:9">
      <c r="E937" s="103" t="s">
        <v>7135</v>
      </c>
      <c r="F937" s="103"/>
      <c r="G937" s="104">
        <v>50280</v>
      </c>
      <c r="H937" s="105"/>
      <c r="I937" s="105"/>
    </row>
    <row r="938" spans="5:9">
      <c r="E938" s="103" t="s">
        <v>7136</v>
      </c>
      <c r="F938" s="103"/>
      <c r="G938" s="104">
        <v>44450</v>
      </c>
      <c r="H938" s="105"/>
      <c r="I938" s="105"/>
    </row>
    <row r="939" spans="5:9">
      <c r="E939" s="103" t="s">
        <v>7137</v>
      </c>
      <c r="F939" s="103"/>
      <c r="G939" s="104">
        <v>35510</v>
      </c>
      <c r="H939" s="105"/>
      <c r="I939" s="105"/>
    </row>
    <row r="940" spans="5:9">
      <c r="E940" s="103" t="s">
        <v>7138</v>
      </c>
      <c r="F940" s="103"/>
      <c r="G940" s="105"/>
      <c r="H940" s="104">
        <v>34000</v>
      </c>
      <c r="I940" s="104">
        <v>2169030</v>
      </c>
    </row>
    <row r="941" spans="5:9">
      <c r="E941" s="103" t="s">
        <v>7139</v>
      </c>
      <c r="F941" s="103"/>
      <c r="G941" s="105"/>
      <c r="H941" s="104">
        <v>146650</v>
      </c>
      <c r="I941" s="105"/>
    </row>
    <row r="942" spans="5:9">
      <c r="E942" s="103" t="s">
        <v>7140</v>
      </c>
      <c r="F942" s="103"/>
      <c r="G942" s="104">
        <v>107400</v>
      </c>
      <c r="H942" s="105"/>
      <c r="I942" s="105"/>
    </row>
    <row r="943" spans="5:9">
      <c r="E943" s="103" t="s">
        <v>7141</v>
      </c>
      <c r="F943" s="103"/>
      <c r="G943" s="104">
        <v>26500</v>
      </c>
      <c r="H943" s="105"/>
      <c r="I943" s="105"/>
    </row>
    <row r="944" spans="5:9">
      <c r="E944" s="103" t="s">
        <v>7142</v>
      </c>
      <c r="F944" s="103"/>
      <c r="G944" s="104">
        <v>32300</v>
      </c>
      <c r="H944" s="105"/>
      <c r="I944" s="105"/>
    </row>
    <row r="945" spans="5:9">
      <c r="E945" s="103" t="s">
        <v>7143</v>
      </c>
      <c r="F945" s="103"/>
      <c r="G945" s="104">
        <v>16900</v>
      </c>
      <c r="H945" s="105"/>
      <c r="I945" s="105"/>
    </row>
    <row r="946" spans="5:9">
      <c r="E946" s="103" t="s">
        <v>7144</v>
      </c>
      <c r="F946" s="103"/>
      <c r="G946" s="104">
        <v>398550</v>
      </c>
      <c r="H946" s="105"/>
      <c r="I946" s="105"/>
    </row>
    <row r="947" spans="5:9">
      <c r="E947" s="103" t="s">
        <v>7145</v>
      </c>
      <c r="F947" s="103"/>
      <c r="G947" s="104">
        <v>164700</v>
      </c>
      <c r="H947" s="105"/>
      <c r="I947" s="105"/>
    </row>
    <row r="948" spans="5:9">
      <c r="E948" s="103" t="s">
        <v>7146</v>
      </c>
      <c r="F948" s="103"/>
      <c r="G948" s="104">
        <v>15240</v>
      </c>
      <c r="H948" s="105"/>
      <c r="I948" s="105"/>
    </row>
    <row r="949" spans="5:9">
      <c r="E949" s="103" t="s">
        <v>7147</v>
      </c>
      <c r="F949" s="103"/>
      <c r="G949" s="104">
        <v>25950</v>
      </c>
      <c r="H949" s="105"/>
      <c r="I949" s="105"/>
    </row>
    <row r="950" spans="5:9">
      <c r="E950" s="103" t="s">
        <v>7148</v>
      </c>
      <c r="F950" s="103"/>
      <c r="G950" s="104">
        <v>13140</v>
      </c>
      <c r="H950" s="105"/>
      <c r="I950" s="104">
        <v>2823060</v>
      </c>
    </row>
    <row r="951" spans="5:9">
      <c r="E951" s="103" t="s">
        <v>7149</v>
      </c>
      <c r="F951" s="103"/>
      <c r="G951" s="105"/>
      <c r="H951" s="104">
        <v>296260</v>
      </c>
      <c r="I951" s="105"/>
    </row>
    <row r="952" spans="5:9">
      <c r="E952" s="103" t="s">
        <v>7150</v>
      </c>
      <c r="F952" s="103"/>
      <c r="G952" s="104">
        <v>31430</v>
      </c>
      <c r="H952" s="105"/>
      <c r="I952" s="105"/>
    </row>
    <row r="953" spans="5:9">
      <c r="E953" s="103" t="s">
        <v>7151</v>
      </c>
      <c r="F953" s="103"/>
      <c r="G953" s="104">
        <v>8780</v>
      </c>
      <c r="H953" s="105"/>
      <c r="I953" s="105"/>
    </row>
    <row r="954" spans="5:9">
      <c r="E954" s="103" t="s">
        <v>7152</v>
      </c>
      <c r="F954" s="103"/>
      <c r="G954" s="104">
        <v>41440</v>
      </c>
      <c r="H954" s="105"/>
      <c r="I954" s="105"/>
    </row>
    <row r="955" spans="5:9">
      <c r="E955" s="103" t="s">
        <v>7153</v>
      </c>
      <c r="F955" s="103"/>
      <c r="G955" s="104">
        <v>16170</v>
      </c>
      <c r="H955" s="105"/>
      <c r="I955" s="105"/>
    </row>
    <row r="956" spans="5:9">
      <c r="E956" s="103" t="s">
        <v>7154</v>
      </c>
      <c r="F956" s="103"/>
      <c r="G956" s="104">
        <v>25400</v>
      </c>
      <c r="H956" s="105"/>
      <c r="I956" s="105"/>
    </row>
    <row r="957" spans="5:9">
      <c r="E957" s="103" t="s">
        <v>7155</v>
      </c>
      <c r="F957" s="103"/>
      <c r="G957" s="104">
        <v>34000</v>
      </c>
      <c r="H957" s="105"/>
      <c r="I957" s="105"/>
    </row>
    <row r="958" spans="5:9">
      <c r="E958" s="103" t="s">
        <v>7156</v>
      </c>
      <c r="F958" s="103"/>
      <c r="G958" s="104">
        <v>9480</v>
      </c>
      <c r="H958" s="105"/>
      <c r="I958" s="105"/>
    </row>
    <row r="959" spans="5:9">
      <c r="E959" s="103" t="s">
        <v>7157</v>
      </c>
      <c r="F959" s="103"/>
      <c r="G959" s="104">
        <v>26500</v>
      </c>
      <c r="H959" s="105"/>
      <c r="I959" s="104">
        <v>2720000</v>
      </c>
    </row>
    <row r="960" spans="5:9">
      <c r="E960" s="103" t="s">
        <v>7158</v>
      </c>
      <c r="F960" s="103"/>
      <c r="G960" s="104">
        <v>12900</v>
      </c>
      <c r="H960" s="105"/>
      <c r="I960" s="105"/>
    </row>
    <row r="961" spans="5:9">
      <c r="E961" s="103" t="s">
        <v>7159</v>
      </c>
      <c r="F961" s="103"/>
      <c r="G961" s="104">
        <v>13700</v>
      </c>
      <c r="H961" s="105"/>
      <c r="I961" s="105"/>
    </row>
    <row r="962" spans="5:9">
      <c r="E962" s="103" t="s">
        <v>7160</v>
      </c>
      <c r="F962" s="103"/>
      <c r="G962" s="104">
        <v>32580</v>
      </c>
      <c r="H962" s="105"/>
      <c r="I962" s="105"/>
    </row>
    <row r="963" spans="5:9">
      <c r="E963" s="103" t="s">
        <v>7161</v>
      </c>
      <c r="F963" s="103"/>
      <c r="G963" s="104">
        <v>221030</v>
      </c>
      <c r="H963" s="105"/>
      <c r="I963" s="105"/>
    </row>
    <row r="964" spans="5:9">
      <c r="E964" s="103" t="s">
        <v>7162</v>
      </c>
      <c r="F964" s="103"/>
      <c r="G964" s="104">
        <v>66000</v>
      </c>
      <c r="H964" s="105"/>
      <c r="I964" s="105"/>
    </row>
    <row r="965" spans="5:9">
      <c r="E965" s="103" t="s">
        <v>7163</v>
      </c>
      <c r="F965" s="103"/>
      <c r="G965" s="104">
        <v>30800</v>
      </c>
      <c r="H965" s="105"/>
      <c r="I965" s="105"/>
    </row>
    <row r="966" spans="5:9">
      <c r="E966" s="103" t="s">
        <v>7164</v>
      </c>
      <c r="F966" s="103"/>
      <c r="G966" s="105"/>
      <c r="H966" s="104">
        <v>1015280</v>
      </c>
      <c r="I966" s="104">
        <v>2081730</v>
      </c>
    </row>
    <row r="967" spans="5:9">
      <c r="E967" s="103" t="s">
        <v>7165</v>
      </c>
      <c r="F967" s="103"/>
      <c r="G967" s="104">
        <v>15140</v>
      </c>
      <c r="H967" s="105"/>
      <c r="I967" s="105"/>
    </row>
    <row r="968" spans="5:9">
      <c r="E968" s="103" t="s">
        <v>7166</v>
      </c>
      <c r="F968" s="103"/>
      <c r="G968" s="104">
        <v>42980</v>
      </c>
      <c r="H968" s="105"/>
      <c r="I968" s="105"/>
    </row>
    <row r="969" spans="5:9">
      <c r="E969" s="103" t="s">
        <v>7167</v>
      </c>
      <c r="F969" s="103"/>
      <c r="G969" s="104">
        <v>112850</v>
      </c>
      <c r="H969" s="105"/>
      <c r="I969" s="105"/>
    </row>
    <row r="970" spans="5:9">
      <c r="E970" s="103" t="s">
        <v>7168</v>
      </c>
      <c r="F970" s="103"/>
      <c r="G970" s="104">
        <v>42630</v>
      </c>
      <c r="H970" s="105"/>
      <c r="I970" s="105"/>
    </row>
    <row r="971" spans="5:9">
      <c r="E971" s="103" t="s">
        <v>7169</v>
      </c>
      <c r="F971" s="103"/>
      <c r="G971" s="104">
        <v>6300</v>
      </c>
      <c r="H971" s="105"/>
      <c r="I971" s="105"/>
    </row>
    <row r="972" spans="5:9">
      <c r="E972" s="103" t="s">
        <v>7170</v>
      </c>
      <c r="F972" s="103"/>
      <c r="G972" s="104">
        <v>9420</v>
      </c>
      <c r="H972" s="105"/>
      <c r="I972" s="105"/>
    </row>
    <row r="973" spans="5:9">
      <c r="E973" s="103" t="s">
        <v>7171</v>
      </c>
      <c r="F973" s="103"/>
      <c r="G973" s="104">
        <v>8070</v>
      </c>
      <c r="H973" s="105"/>
      <c r="I973" s="105"/>
    </row>
    <row r="974" spans="5:9">
      <c r="E974" s="103" t="s">
        <v>7172</v>
      </c>
      <c r="F974" s="103"/>
      <c r="G974" s="104">
        <v>34000</v>
      </c>
      <c r="H974" s="105"/>
      <c r="I974" s="105"/>
    </row>
    <row r="975" spans="5:9">
      <c r="E975" s="103" t="s">
        <v>7173</v>
      </c>
      <c r="F975" s="103"/>
      <c r="G975" s="104">
        <v>288420</v>
      </c>
      <c r="H975" s="105"/>
      <c r="I975" s="105"/>
    </row>
    <row r="976" spans="5:9">
      <c r="E976" s="103" t="s">
        <v>7174</v>
      </c>
      <c r="F976" s="103"/>
      <c r="G976" s="105"/>
      <c r="H976" s="104">
        <v>373080</v>
      </c>
      <c r="I976" s="104">
        <v>2268460</v>
      </c>
    </row>
    <row r="977" spans="5:9">
      <c r="E977" s="103" t="s">
        <v>7175</v>
      </c>
      <c r="F977" s="103"/>
      <c r="G977" s="104">
        <v>48000</v>
      </c>
      <c r="H977" s="105"/>
      <c r="I977" s="105"/>
    </row>
    <row r="978" spans="5:9">
      <c r="E978" s="103" t="s">
        <v>7176</v>
      </c>
      <c r="F978" s="103"/>
      <c r="G978" s="104">
        <v>35000</v>
      </c>
      <c r="H978" s="105"/>
      <c r="I978" s="105"/>
    </row>
    <row r="979" spans="5:9">
      <c r="E979" s="103" t="s">
        <v>7177</v>
      </c>
      <c r="F979" s="103"/>
      <c r="G979" s="104">
        <v>34000</v>
      </c>
      <c r="H979" s="105"/>
      <c r="I979" s="105"/>
    </row>
    <row r="980" spans="5:9">
      <c r="E980" s="103" t="s">
        <v>7178</v>
      </c>
      <c r="F980" s="103"/>
      <c r="G980" s="104">
        <v>29000</v>
      </c>
      <c r="H980" s="105"/>
      <c r="I980" s="105"/>
    </row>
    <row r="981" spans="5:9">
      <c r="E981" s="103" t="s">
        <v>7179</v>
      </c>
      <c r="F981" s="103"/>
      <c r="G981" s="104">
        <v>9960</v>
      </c>
      <c r="H981" s="105"/>
      <c r="I981" s="105"/>
    </row>
    <row r="982" spans="5:9">
      <c r="E982" s="103" t="s">
        <v>7180</v>
      </c>
      <c r="F982" s="103"/>
      <c r="G982" s="105"/>
      <c r="H982" s="104">
        <v>126260</v>
      </c>
      <c r="I982" s="104">
        <v>2298160</v>
      </c>
    </row>
    <row r="983" spans="5:9">
      <c r="E983" s="103" t="s">
        <v>7181</v>
      </c>
      <c r="F983" s="103"/>
      <c r="G983" s="104">
        <v>39700</v>
      </c>
      <c r="H983" s="105"/>
      <c r="I983" s="105"/>
    </row>
    <row r="984" spans="5:9">
      <c r="E984" s="103" t="s">
        <v>7182</v>
      </c>
      <c r="F984" s="103"/>
      <c r="G984" s="104">
        <v>108000</v>
      </c>
      <c r="H984" s="105"/>
      <c r="I984" s="105"/>
    </row>
    <row r="985" spans="5:9">
      <c r="E985" s="103" t="s">
        <v>7183</v>
      </c>
      <c r="F985" s="103"/>
      <c r="G985" s="104">
        <v>21500</v>
      </c>
      <c r="H985" s="105"/>
      <c r="I985" s="105"/>
    </row>
    <row r="986" spans="5:9">
      <c r="E986" s="103" t="s">
        <v>7184</v>
      </c>
      <c r="F986" s="103"/>
      <c r="G986" s="104">
        <v>11780</v>
      </c>
      <c r="H986" s="105"/>
      <c r="I986" s="105"/>
    </row>
    <row r="987" spans="5:9">
      <c r="E987" s="103" t="s">
        <v>7185</v>
      </c>
      <c r="F987" s="103"/>
      <c r="G987" s="104">
        <v>34000</v>
      </c>
      <c r="H987" s="105"/>
      <c r="I987" s="105"/>
    </row>
    <row r="988" spans="5:9">
      <c r="E988" s="103" t="s">
        <v>7186</v>
      </c>
      <c r="F988" s="103"/>
      <c r="G988" s="105"/>
      <c r="H988" s="104">
        <v>307200</v>
      </c>
      <c r="I988" s="104">
        <v>2205940</v>
      </c>
    </row>
    <row r="989" spans="5:9">
      <c r="E989" s="103" t="s">
        <v>7187</v>
      </c>
      <c r="F989" s="103"/>
      <c r="G989" s="104">
        <v>78600</v>
      </c>
      <c r="H989" s="105"/>
      <c r="I989" s="105"/>
    </row>
    <row r="990" spans="5:9">
      <c r="E990" s="103" t="s">
        <v>7188</v>
      </c>
      <c r="F990" s="103"/>
      <c r="G990" s="104">
        <v>12310</v>
      </c>
      <c r="H990" s="105"/>
      <c r="I990" s="105"/>
    </row>
    <row r="991" spans="5:9">
      <c r="E991" s="103" t="s">
        <v>7189</v>
      </c>
      <c r="F991" s="103"/>
      <c r="G991" s="104">
        <v>308000</v>
      </c>
      <c r="H991" s="105"/>
      <c r="I991" s="105"/>
    </row>
    <row r="992" spans="5:9">
      <c r="E992" s="103" t="s">
        <v>7190</v>
      </c>
      <c r="F992" s="103"/>
      <c r="G992" s="105"/>
      <c r="H992" s="104">
        <v>647550</v>
      </c>
      <c r="I992" s="104">
        <v>1957300</v>
      </c>
    </row>
    <row r="993" spans="5:9">
      <c r="E993" s="103" t="s">
        <v>7191</v>
      </c>
      <c r="F993" s="103"/>
      <c r="G993" s="104">
        <v>62400</v>
      </c>
      <c r="H993" s="105"/>
      <c r="I993" s="105"/>
    </row>
    <row r="994" spans="5:9">
      <c r="E994" s="103" t="s">
        <v>7192</v>
      </c>
      <c r="F994" s="103"/>
      <c r="G994" s="104">
        <v>10590</v>
      </c>
      <c r="H994" s="105"/>
      <c r="I994" s="105"/>
    </row>
    <row r="995" spans="5:9">
      <c r="E995" s="103" t="s">
        <v>7193</v>
      </c>
      <c r="F995" s="103"/>
      <c r="G995" s="104">
        <v>40440</v>
      </c>
      <c r="H995" s="105"/>
      <c r="I995" s="105"/>
    </row>
    <row r="996" spans="5:9">
      <c r="E996" s="103" t="s">
        <v>7194</v>
      </c>
      <c r="F996" s="103"/>
      <c r="G996" s="104">
        <v>48000</v>
      </c>
      <c r="H996" s="105"/>
      <c r="I996" s="105"/>
    </row>
    <row r="997" spans="5:9">
      <c r="E997" s="103" t="s">
        <v>7195</v>
      </c>
      <c r="F997" s="103"/>
      <c r="G997" s="104">
        <v>59680</v>
      </c>
      <c r="H997" s="105"/>
      <c r="I997" s="105"/>
    </row>
    <row r="998" spans="5:9">
      <c r="E998" s="103" t="s">
        <v>7196</v>
      </c>
      <c r="F998" s="103"/>
      <c r="G998" s="104">
        <v>7950</v>
      </c>
      <c r="H998" s="105"/>
      <c r="I998" s="105"/>
    </row>
    <row r="999" spans="5:9">
      <c r="E999" s="103" t="s">
        <v>7197</v>
      </c>
      <c r="F999" s="103"/>
      <c r="G999" s="105"/>
      <c r="H999" s="104">
        <v>132380</v>
      </c>
      <c r="I999" s="104">
        <v>2053980</v>
      </c>
    </row>
    <row r="1000" spans="5:9">
      <c r="E1000" s="103" t="s">
        <v>7198</v>
      </c>
      <c r="F1000" s="103"/>
      <c r="G1000" s="104">
        <v>129000</v>
      </c>
      <c r="H1000" s="105"/>
      <c r="I1000" s="105"/>
    </row>
    <row r="1001" spans="5:9">
      <c r="E1001" s="103" t="s">
        <v>7199</v>
      </c>
      <c r="F1001" s="103"/>
      <c r="G1001" s="104">
        <v>79410</v>
      </c>
      <c r="H1001" s="105"/>
      <c r="I1001" s="105"/>
    </row>
    <row r="1002" spans="5:9">
      <c r="E1002" s="103" t="s">
        <v>7200</v>
      </c>
      <c r="F1002" s="103"/>
      <c r="G1002" s="104">
        <v>11780</v>
      </c>
      <c r="H1002" s="105"/>
      <c r="I1002" s="105"/>
    </row>
    <row r="1003" spans="5:9">
      <c r="E1003" s="103" t="s">
        <v>7201</v>
      </c>
      <c r="F1003" s="103"/>
      <c r="G1003" s="104">
        <v>8070</v>
      </c>
      <c r="H1003" s="105"/>
      <c r="I1003" s="105"/>
    </row>
    <row r="1004" spans="5:9">
      <c r="E1004" s="103" t="s">
        <v>7202</v>
      </c>
      <c r="F1004" s="103"/>
      <c r="G1004" s="104">
        <v>12000</v>
      </c>
      <c r="H1004" s="105"/>
      <c r="I1004" s="105"/>
    </row>
    <row r="1005" spans="5:9">
      <c r="E1005" s="103" t="s">
        <v>7203</v>
      </c>
      <c r="F1005" s="103"/>
      <c r="G1005" s="104">
        <v>68900</v>
      </c>
      <c r="H1005" s="105"/>
      <c r="I1005" s="105"/>
    </row>
    <row r="1006" spans="5:9">
      <c r="E1006" s="103" t="s">
        <v>7204</v>
      </c>
      <c r="F1006" s="103"/>
      <c r="G1006" s="104">
        <v>9840</v>
      </c>
      <c r="H1006" s="105"/>
      <c r="I1006" s="105"/>
    </row>
    <row r="1007" spans="5:9">
      <c r="E1007" s="103" t="s">
        <v>7205</v>
      </c>
      <c r="F1007" s="103"/>
      <c r="G1007" s="104">
        <v>307200</v>
      </c>
      <c r="H1007" s="105"/>
      <c r="I1007" s="105"/>
    </row>
    <row r="1008" spans="5:9">
      <c r="E1008" s="103" t="s">
        <v>7206</v>
      </c>
      <c r="F1008" s="103"/>
      <c r="G1008" s="104">
        <v>41700</v>
      </c>
      <c r="H1008" s="105"/>
      <c r="I1008" s="105"/>
    </row>
    <row r="1009" spans="5:9">
      <c r="E1009" s="103" t="s">
        <v>7207</v>
      </c>
      <c r="F1009" s="103"/>
      <c r="G1009" s="104">
        <v>72070</v>
      </c>
      <c r="H1009" s="105"/>
      <c r="I1009" s="105"/>
    </row>
    <row r="1010" spans="5:9">
      <c r="E1010" s="103" t="s">
        <v>7208</v>
      </c>
      <c r="F1010" s="103"/>
      <c r="G1010" s="105"/>
      <c r="H1010" s="104">
        <v>932700</v>
      </c>
      <c r="I1010" s="104">
        <v>1861250</v>
      </c>
    </row>
    <row r="1011" spans="5:9">
      <c r="E1011" s="103" t="s">
        <v>7209</v>
      </c>
      <c r="F1011" s="103"/>
      <c r="G1011" s="104">
        <v>15000</v>
      </c>
      <c r="H1011" s="105"/>
      <c r="I1011" s="105"/>
    </row>
    <row r="1012" spans="5:9">
      <c r="E1012" s="103" t="s">
        <v>7210</v>
      </c>
      <c r="F1012" s="103"/>
      <c r="G1012" s="104">
        <v>19140</v>
      </c>
      <c r="H1012" s="105"/>
      <c r="I1012" s="104">
        <v>1895390</v>
      </c>
    </row>
    <row r="1013" spans="5:9">
      <c r="E1013" s="103" t="s">
        <v>7211</v>
      </c>
      <c r="F1013" s="103"/>
      <c r="G1013" s="104">
        <v>9630</v>
      </c>
      <c r="H1013" s="105"/>
      <c r="I1013" s="105"/>
    </row>
    <row r="1014" spans="5:9">
      <c r="E1014" s="103" t="s">
        <v>7212</v>
      </c>
      <c r="F1014" s="103"/>
      <c r="G1014" s="104">
        <v>33100</v>
      </c>
      <c r="H1014" s="105"/>
      <c r="I1014" s="105"/>
    </row>
    <row r="1015" spans="5:9">
      <c r="E1015" s="103" t="s">
        <v>7213</v>
      </c>
      <c r="F1015" s="103"/>
      <c r="G1015" s="104">
        <v>8070</v>
      </c>
      <c r="H1015" s="105"/>
      <c r="I1015" s="105"/>
    </row>
    <row r="1016" spans="5:9">
      <c r="E1016" s="103" t="s">
        <v>7214</v>
      </c>
      <c r="F1016" s="103"/>
      <c r="G1016" s="104">
        <v>8550</v>
      </c>
      <c r="H1016" s="105"/>
      <c r="I1016" s="105"/>
    </row>
    <row r="1017" spans="5:9">
      <c r="E1017" s="103" t="s">
        <v>7215</v>
      </c>
      <c r="F1017" s="103"/>
      <c r="G1017" s="104">
        <v>8070</v>
      </c>
      <c r="H1017" s="105"/>
      <c r="I1017" s="105"/>
    </row>
    <row r="1018" spans="5:9">
      <c r="E1018" s="103" t="s">
        <v>7216</v>
      </c>
      <c r="F1018" s="103"/>
      <c r="G1018" s="104">
        <v>29000</v>
      </c>
      <c r="H1018" s="105"/>
      <c r="I1018" s="105"/>
    </row>
    <row r="1019" spans="5:9">
      <c r="E1019" s="103" t="s">
        <v>7217</v>
      </c>
      <c r="F1019" s="103"/>
      <c r="G1019" s="104">
        <v>35000</v>
      </c>
      <c r="H1019" s="105"/>
      <c r="I1019" s="105"/>
    </row>
    <row r="1020" spans="5:9">
      <c r="E1020" s="103" t="s">
        <v>7218</v>
      </c>
      <c r="F1020" s="103"/>
      <c r="G1020" s="104">
        <v>15000</v>
      </c>
      <c r="H1020" s="105"/>
      <c r="I1020" s="105"/>
    </row>
    <row r="1021" spans="5:9">
      <c r="E1021" s="103" t="s">
        <v>7219</v>
      </c>
      <c r="F1021" s="103"/>
      <c r="G1021" s="104">
        <v>9360</v>
      </c>
      <c r="H1021" s="105"/>
      <c r="I1021" s="105"/>
    </row>
    <row r="1022" spans="5:9">
      <c r="E1022" s="103" t="s">
        <v>7220</v>
      </c>
      <c r="F1022" s="103"/>
      <c r="G1022" s="104">
        <v>278000</v>
      </c>
      <c r="H1022" s="105"/>
      <c r="I1022" s="105"/>
    </row>
    <row r="1023" spans="5:9">
      <c r="E1023" s="103" t="s">
        <v>7221</v>
      </c>
      <c r="F1023" s="103"/>
      <c r="G1023" s="105"/>
      <c r="H1023" s="104">
        <v>52030</v>
      </c>
      <c r="I1023" s="104">
        <v>2277140</v>
      </c>
    </row>
    <row r="1024" spans="5:9">
      <c r="E1024" s="103" t="s">
        <v>7222</v>
      </c>
      <c r="F1024" s="103"/>
      <c r="G1024" s="104">
        <v>22220</v>
      </c>
      <c r="H1024" s="105"/>
      <c r="I1024" s="105"/>
    </row>
    <row r="1025" spans="5:9">
      <c r="E1025" s="103" t="s">
        <v>7223</v>
      </c>
      <c r="F1025" s="103"/>
      <c r="G1025" s="104">
        <v>8350</v>
      </c>
      <c r="H1025" s="105"/>
      <c r="I1025" s="105"/>
    </row>
    <row r="1026" spans="5:9">
      <c r="E1026" s="103" t="s">
        <v>7224</v>
      </c>
      <c r="F1026" s="103"/>
      <c r="G1026" s="104">
        <v>80900</v>
      </c>
      <c r="H1026" s="105"/>
      <c r="I1026" s="105"/>
    </row>
    <row r="1027" spans="5:9">
      <c r="E1027" s="103" t="s">
        <v>7225</v>
      </c>
      <c r="F1027" s="103"/>
      <c r="G1027" s="104">
        <v>128900</v>
      </c>
      <c r="H1027" s="105"/>
      <c r="I1027" s="105"/>
    </row>
    <row r="1028" spans="5:9">
      <c r="E1028" s="103" t="s">
        <v>7226</v>
      </c>
      <c r="F1028" s="103"/>
      <c r="G1028" s="104">
        <v>36000</v>
      </c>
      <c r="H1028" s="105"/>
      <c r="I1028" s="105"/>
    </row>
    <row r="1029" spans="5:9">
      <c r="E1029" s="103" t="s">
        <v>7227</v>
      </c>
      <c r="F1029" s="103"/>
      <c r="G1029" s="105"/>
      <c r="H1029" s="104">
        <v>149070</v>
      </c>
      <c r="I1029" s="104">
        <v>2404440</v>
      </c>
    </row>
    <row r="1030" spans="5:9">
      <c r="E1030" s="103" t="s">
        <v>7228</v>
      </c>
      <c r="F1030" s="103"/>
      <c r="G1030" s="105"/>
      <c r="H1030" s="104">
        <v>166280</v>
      </c>
      <c r="I1030" s="105"/>
    </row>
    <row r="1031" spans="5:9">
      <c r="E1031" s="103" t="s">
        <v>7229</v>
      </c>
      <c r="F1031" s="103"/>
      <c r="G1031" s="104">
        <v>103470</v>
      </c>
      <c r="H1031" s="105"/>
      <c r="I1031" s="105"/>
    </row>
    <row r="1032" spans="5:9">
      <c r="E1032" s="103" t="s">
        <v>7230</v>
      </c>
      <c r="F1032" s="103"/>
      <c r="G1032" s="104">
        <v>6300</v>
      </c>
      <c r="H1032" s="105"/>
      <c r="I1032" s="105"/>
    </row>
    <row r="1033" spans="5:9">
      <c r="E1033" s="103" t="s">
        <v>7231</v>
      </c>
      <c r="F1033" s="103"/>
      <c r="G1033" s="104">
        <v>13760</v>
      </c>
      <c r="H1033" s="105"/>
      <c r="I1033" s="105"/>
    </row>
    <row r="1034" spans="5:9">
      <c r="E1034" s="103" t="s">
        <v>7232</v>
      </c>
      <c r="F1034" s="103"/>
      <c r="G1034" s="104">
        <v>6700</v>
      </c>
      <c r="H1034" s="105"/>
      <c r="I1034" s="104">
        <v>2368390</v>
      </c>
    </row>
    <row r="1035" spans="5:9">
      <c r="E1035" s="103" t="s">
        <v>7233</v>
      </c>
      <c r="F1035" s="103"/>
      <c r="G1035" s="104">
        <v>11070</v>
      </c>
      <c r="H1035" s="105"/>
      <c r="I1035" s="105"/>
    </row>
    <row r="1036" spans="5:9">
      <c r="E1036" s="103" t="s">
        <v>7234</v>
      </c>
      <c r="F1036" s="103"/>
      <c r="G1036" s="104">
        <v>11070</v>
      </c>
      <c r="H1036" s="105"/>
      <c r="I1036" s="105"/>
    </row>
    <row r="1037" spans="5:9">
      <c r="E1037" s="103" t="s">
        <v>7235</v>
      </c>
      <c r="F1037" s="103"/>
      <c r="G1037" s="104">
        <v>276280</v>
      </c>
      <c r="H1037" s="105"/>
      <c r="I1037" s="105"/>
    </row>
    <row r="1038" spans="5:9">
      <c r="E1038" s="103" t="s">
        <v>7236</v>
      </c>
      <c r="F1038" s="103"/>
      <c r="G1038" s="104">
        <v>35640</v>
      </c>
      <c r="H1038" s="105"/>
      <c r="I1038" s="105"/>
    </row>
    <row r="1039" spans="5:9">
      <c r="E1039" s="103" t="s">
        <v>7237</v>
      </c>
      <c r="F1039" s="103"/>
      <c r="G1039" s="104">
        <v>20030</v>
      </c>
      <c r="H1039" s="105"/>
      <c r="I1039" s="105"/>
    </row>
    <row r="1040" spans="5:9">
      <c r="E1040" s="103" t="s">
        <v>7238</v>
      </c>
      <c r="F1040" s="103"/>
      <c r="G1040" s="105"/>
      <c r="H1040" s="104">
        <v>536230</v>
      </c>
      <c r="I1040" s="104">
        <v>2186250</v>
      </c>
    </row>
    <row r="1041" spans="5:9">
      <c r="E1041" s="103" t="s">
        <v>7239</v>
      </c>
      <c r="F1041" s="103"/>
      <c r="G1041" s="104">
        <v>8550</v>
      </c>
      <c r="H1041" s="105"/>
      <c r="I1041" s="105"/>
    </row>
    <row r="1042" spans="5:9">
      <c r="E1042" s="103" t="s">
        <v>7240</v>
      </c>
      <c r="F1042" s="103"/>
      <c r="G1042" s="104">
        <v>18360</v>
      </c>
      <c r="H1042" s="105"/>
      <c r="I1042" s="105"/>
    </row>
    <row r="1043" spans="5:9">
      <c r="E1043" s="103" t="s">
        <v>7241</v>
      </c>
      <c r="F1043" s="103"/>
      <c r="G1043" s="104">
        <v>6360</v>
      </c>
      <c r="H1043" s="105"/>
      <c r="I1043" s="105"/>
    </row>
    <row r="1044" spans="5:9">
      <c r="E1044" s="103" t="s">
        <v>7242</v>
      </c>
      <c r="F1044" s="103"/>
      <c r="G1044" s="104">
        <v>18360</v>
      </c>
      <c r="H1044" s="105"/>
      <c r="I1044" s="105"/>
    </row>
    <row r="1045" spans="5:9">
      <c r="E1045" s="103" t="s">
        <v>7243</v>
      </c>
      <c r="F1045" s="103"/>
      <c r="G1045" s="105"/>
      <c r="H1045" s="104">
        <v>273400</v>
      </c>
      <c r="I1045" s="104">
        <v>1964480</v>
      </c>
    </row>
    <row r="1046" spans="5:9">
      <c r="E1046" s="103" t="s">
        <v>7244</v>
      </c>
      <c r="F1046" s="103"/>
      <c r="G1046" s="104">
        <v>147210</v>
      </c>
      <c r="H1046" s="105"/>
      <c r="I1046" s="105"/>
    </row>
    <row r="1047" spans="5:9">
      <c r="E1047" s="103" t="s">
        <v>7245</v>
      </c>
      <c r="F1047" s="103"/>
      <c r="G1047" s="104">
        <v>510000</v>
      </c>
      <c r="H1047" s="105"/>
      <c r="I1047" s="105"/>
    </row>
    <row r="1048" spans="5:9">
      <c r="E1048" s="103" t="s">
        <v>7246</v>
      </c>
      <c r="F1048" s="103"/>
      <c r="G1048" s="104">
        <v>34000</v>
      </c>
      <c r="H1048" s="105"/>
      <c r="I1048" s="105"/>
    </row>
    <row r="1049" spans="5:9">
      <c r="E1049" s="103" t="s">
        <v>7247</v>
      </c>
      <c r="F1049" s="103"/>
      <c r="G1049" s="104">
        <v>88000</v>
      </c>
      <c r="H1049" s="105"/>
      <c r="I1049" s="105"/>
    </row>
    <row r="1050" spans="5:9">
      <c r="E1050" s="103" t="s">
        <v>7248</v>
      </c>
      <c r="F1050" s="103"/>
      <c r="G1050" s="104">
        <v>67280</v>
      </c>
      <c r="H1050" s="105"/>
      <c r="I1050" s="105"/>
    </row>
    <row r="1051" spans="5:9">
      <c r="E1051" s="103" t="s">
        <v>7249</v>
      </c>
      <c r="F1051" s="103"/>
      <c r="G1051" s="104">
        <v>366380</v>
      </c>
      <c r="H1051" s="105"/>
      <c r="I1051" s="105"/>
    </row>
    <row r="1052" spans="5:9">
      <c r="E1052" s="103" t="s">
        <v>7250</v>
      </c>
      <c r="F1052" s="103"/>
      <c r="G1052" s="104">
        <v>183000</v>
      </c>
      <c r="H1052" s="105"/>
      <c r="I1052" s="105"/>
    </row>
    <row r="1053" spans="5:9">
      <c r="E1053" s="103" t="s">
        <v>7251</v>
      </c>
      <c r="F1053" s="103"/>
      <c r="G1053" s="105"/>
      <c r="H1053" s="104">
        <v>299880</v>
      </c>
      <c r="I1053" s="104">
        <v>3060470</v>
      </c>
    </row>
    <row r="1054" spans="5:9">
      <c r="E1054" s="103" t="s">
        <v>7252</v>
      </c>
      <c r="F1054" s="103"/>
      <c r="G1054" s="105"/>
      <c r="H1054" s="104">
        <v>283710</v>
      </c>
      <c r="I1054" s="105"/>
    </row>
    <row r="1055" spans="5:9">
      <c r="E1055" s="103" t="s">
        <v>7253</v>
      </c>
      <c r="F1055" s="103"/>
      <c r="G1055" s="104">
        <v>21090</v>
      </c>
      <c r="H1055" s="105"/>
      <c r="I1055" s="105"/>
    </row>
    <row r="1056" spans="5:9">
      <c r="E1056" s="103" t="s">
        <v>7254</v>
      </c>
      <c r="F1056" s="103"/>
      <c r="G1056" s="104">
        <v>16170</v>
      </c>
      <c r="H1056" s="105"/>
      <c r="I1056" s="104">
        <v>2814020</v>
      </c>
    </row>
    <row r="1057" spans="5:9">
      <c r="E1057" s="103" t="s">
        <v>7255</v>
      </c>
      <c r="F1057" s="103"/>
      <c r="G1057" s="104">
        <v>4040</v>
      </c>
      <c r="H1057" s="105"/>
      <c r="I1057" s="105"/>
    </row>
    <row r="1058" spans="5:9">
      <c r="E1058" s="103" t="s">
        <v>7256</v>
      </c>
      <c r="F1058" s="103"/>
      <c r="G1058" s="104">
        <v>6900</v>
      </c>
      <c r="H1058" s="105"/>
      <c r="I1058" s="105"/>
    </row>
    <row r="1059" spans="5:9">
      <c r="E1059" s="103" t="s">
        <v>7257</v>
      </c>
      <c r="F1059" s="103"/>
      <c r="G1059" s="104">
        <v>69000</v>
      </c>
      <c r="H1059" s="105"/>
      <c r="I1059" s="105"/>
    </row>
    <row r="1060" spans="5:9">
      <c r="E1060" s="103" t="s">
        <v>7258</v>
      </c>
      <c r="F1060" s="103"/>
      <c r="G1060" s="105"/>
      <c r="H1060" s="104">
        <v>144610</v>
      </c>
      <c r="I1060" s="104">
        <v>2749350</v>
      </c>
    </row>
    <row r="1061" spans="5:9">
      <c r="E1061" s="107" t="s">
        <v>6574</v>
      </c>
      <c r="F1061" s="103"/>
      <c r="G1061" s="104">
        <v>9611680</v>
      </c>
      <c r="H1061" s="104">
        <v>7294970</v>
      </c>
      <c r="I1061" s="106"/>
    </row>
    <row r="1062" spans="5:9">
      <c r="E1062" s="103" t="s">
        <v>7259</v>
      </c>
      <c r="F1062" s="103"/>
      <c r="G1062" s="105"/>
      <c r="H1062" s="104">
        <v>711160</v>
      </c>
      <c r="I1062" s="105"/>
    </row>
    <row r="1063" spans="5:9">
      <c r="E1063" s="103" t="s">
        <v>7260</v>
      </c>
      <c r="F1063" s="103"/>
      <c r="G1063" s="104">
        <v>11370</v>
      </c>
      <c r="H1063" s="105"/>
      <c r="I1063" s="105"/>
    </row>
    <row r="1064" spans="5:9">
      <c r="E1064" s="103" t="s">
        <v>7261</v>
      </c>
      <c r="F1064" s="103"/>
      <c r="G1064" s="104">
        <v>91140</v>
      </c>
      <c r="H1064" s="105"/>
      <c r="I1064" s="105"/>
    </row>
    <row r="1065" spans="5:9">
      <c r="E1065" s="103" t="s">
        <v>7262</v>
      </c>
      <c r="F1065" s="103"/>
      <c r="G1065" s="104">
        <v>17100</v>
      </c>
      <c r="H1065" s="105"/>
      <c r="I1065" s="105"/>
    </row>
    <row r="1066" spans="5:9">
      <c r="E1066" s="103" t="s">
        <v>7263</v>
      </c>
      <c r="F1066" s="103"/>
      <c r="G1066" s="104">
        <v>17100</v>
      </c>
      <c r="H1066" s="105"/>
      <c r="I1066" s="105"/>
    </row>
    <row r="1067" spans="5:9">
      <c r="E1067" s="103" t="s">
        <v>7264</v>
      </c>
      <c r="F1067" s="103"/>
      <c r="G1067" s="104">
        <v>12590</v>
      </c>
      <c r="H1067" s="105"/>
      <c r="I1067" s="105"/>
    </row>
    <row r="1068" spans="5:9">
      <c r="E1068" s="103" t="s">
        <v>7265</v>
      </c>
      <c r="F1068" s="103"/>
      <c r="G1068" s="104">
        <v>8070</v>
      </c>
      <c r="H1068" s="105"/>
      <c r="I1068" s="105"/>
    </row>
    <row r="1069" spans="5:9">
      <c r="E1069" s="103" t="s">
        <v>7266</v>
      </c>
      <c r="F1069" s="103"/>
      <c r="G1069" s="104">
        <v>24520</v>
      </c>
      <c r="H1069" s="105"/>
      <c r="I1069" s="105"/>
    </row>
    <row r="1070" spans="5:9">
      <c r="E1070" s="103" t="s">
        <v>7267</v>
      </c>
      <c r="F1070" s="103"/>
      <c r="G1070" s="104">
        <v>48000</v>
      </c>
      <c r="H1070" s="105"/>
      <c r="I1070" s="105"/>
    </row>
    <row r="1071" spans="5:9">
      <c r="E1071" s="103" t="s">
        <v>7268</v>
      </c>
      <c r="F1071" s="103"/>
      <c r="G1071" s="104">
        <v>21000</v>
      </c>
      <c r="H1071" s="105"/>
      <c r="I1071" s="105"/>
    </row>
    <row r="1072" spans="5:9">
      <c r="E1072" s="103" t="s">
        <v>7269</v>
      </c>
      <c r="F1072" s="103"/>
      <c r="G1072" s="104">
        <v>9720</v>
      </c>
      <c r="H1072" s="105"/>
      <c r="I1072" s="105"/>
    </row>
    <row r="1073" spans="5:9">
      <c r="E1073" s="103" t="s">
        <v>7270</v>
      </c>
      <c r="F1073" s="103"/>
      <c r="G1073" s="104">
        <v>9720</v>
      </c>
      <c r="H1073" s="105"/>
      <c r="I1073" s="104">
        <v>2308520</v>
      </c>
    </row>
    <row r="1074" spans="5:9">
      <c r="E1074" s="103" t="s">
        <v>7271</v>
      </c>
      <c r="F1074" s="103"/>
      <c r="G1074" s="105"/>
      <c r="H1074" s="104">
        <v>358860</v>
      </c>
      <c r="I1074" s="105"/>
    </row>
    <row r="1075" spans="5:9">
      <c r="E1075" s="103" t="s">
        <v>7272</v>
      </c>
      <c r="F1075" s="103"/>
      <c r="G1075" s="104">
        <v>33000</v>
      </c>
      <c r="H1075" s="105"/>
      <c r="I1075" s="105"/>
    </row>
    <row r="1076" spans="5:9">
      <c r="E1076" s="103" t="s">
        <v>7273</v>
      </c>
      <c r="F1076" s="103"/>
      <c r="G1076" s="104">
        <v>67000</v>
      </c>
      <c r="H1076" s="105"/>
      <c r="I1076" s="105"/>
    </row>
    <row r="1077" spans="5:9">
      <c r="E1077" s="103" t="s">
        <v>7274</v>
      </c>
      <c r="F1077" s="103"/>
      <c r="G1077" s="104">
        <v>58020</v>
      </c>
      <c r="H1077" s="105"/>
      <c r="I1077" s="105"/>
    </row>
    <row r="1078" spans="5:9">
      <c r="E1078" s="103" t="s">
        <v>7275</v>
      </c>
      <c r="F1078" s="103"/>
      <c r="G1078" s="104">
        <v>115290</v>
      </c>
      <c r="H1078" s="105"/>
      <c r="I1078" s="105"/>
    </row>
    <row r="1079" spans="5:9">
      <c r="E1079" s="103" t="s">
        <v>7276</v>
      </c>
      <c r="F1079" s="103"/>
      <c r="G1079" s="104">
        <v>22350</v>
      </c>
      <c r="H1079" s="105"/>
      <c r="I1079" s="105"/>
    </row>
    <row r="1080" spans="5:9">
      <c r="E1080" s="103" t="s">
        <v>7277</v>
      </c>
      <c r="F1080" s="103"/>
      <c r="G1080" s="104">
        <v>531400</v>
      </c>
      <c r="H1080" s="105"/>
      <c r="I1080" s="104">
        <v>2776720</v>
      </c>
    </row>
    <row r="1081" spans="5:9">
      <c r="E1081" s="103" t="s">
        <v>7278</v>
      </c>
      <c r="F1081" s="103"/>
      <c r="G1081" s="105"/>
      <c r="H1081" s="104">
        <v>404560</v>
      </c>
      <c r="I1081" s="105"/>
    </row>
    <row r="1082" spans="5:9">
      <c r="E1082" s="103" t="s">
        <v>7279</v>
      </c>
      <c r="F1082" s="103"/>
      <c r="G1082" s="104">
        <v>128240</v>
      </c>
      <c r="H1082" s="105"/>
      <c r="I1082" s="105"/>
    </row>
    <row r="1083" spans="5:9">
      <c r="E1083" s="103" t="s">
        <v>7280</v>
      </c>
      <c r="F1083" s="103"/>
      <c r="G1083" s="104">
        <v>8070</v>
      </c>
      <c r="H1083" s="105"/>
      <c r="I1083" s="105"/>
    </row>
    <row r="1084" spans="5:9">
      <c r="E1084" s="103" t="s">
        <v>7281</v>
      </c>
      <c r="F1084" s="103"/>
      <c r="G1084" s="104">
        <v>87000</v>
      </c>
      <c r="H1084" s="105"/>
      <c r="I1084" s="105"/>
    </row>
    <row r="1085" spans="5:9">
      <c r="E1085" s="103" t="s">
        <v>7282</v>
      </c>
      <c r="F1085" s="103"/>
      <c r="G1085" s="104">
        <v>12150</v>
      </c>
      <c r="H1085" s="105"/>
      <c r="I1085" s="105"/>
    </row>
    <row r="1086" spans="5:9">
      <c r="E1086" s="103" t="s">
        <v>7283</v>
      </c>
      <c r="F1086" s="103"/>
      <c r="G1086" s="104">
        <v>367000</v>
      </c>
      <c r="H1086" s="105"/>
      <c r="I1086" s="105"/>
    </row>
    <row r="1087" spans="5:9">
      <c r="E1087" s="103" t="s">
        <v>7284</v>
      </c>
      <c r="F1087" s="103"/>
      <c r="G1087" s="104">
        <v>46040</v>
      </c>
      <c r="H1087" s="105"/>
      <c r="I1087" s="104">
        <v>3020660</v>
      </c>
    </row>
    <row r="1088" spans="5:9">
      <c r="E1088" s="103" t="s">
        <v>7285</v>
      </c>
      <c r="F1088" s="103"/>
      <c r="G1088" s="105"/>
      <c r="H1088" s="104">
        <v>373150</v>
      </c>
      <c r="I1088" s="105"/>
    </row>
    <row r="1089" spans="5:9">
      <c r="E1089" s="103" t="s">
        <v>7286</v>
      </c>
      <c r="F1089" s="103"/>
      <c r="G1089" s="104">
        <v>22500</v>
      </c>
      <c r="H1089" s="105"/>
      <c r="I1089" s="105"/>
    </row>
    <row r="1090" spans="5:9">
      <c r="E1090" s="103" t="s">
        <v>7287</v>
      </c>
      <c r="F1090" s="103"/>
      <c r="G1090" s="104">
        <v>54600</v>
      </c>
      <c r="H1090" s="105"/>
      <c r="I1090" s="105"/>
    </row>
    <row r="1091" spans="5:9">
      <c r="E1091" s="103" t="s">
        <v>7288</v>
      </c>
      <c r="F1091" s="103"/>
      <c r="G1091" s="104">
        <v>16260</v>
      </c>
      <c r="H1091" s="105"/>
      <c r="I1091" s="104">
        <v>2740870</v>
      </c>
    </row>
    <row r="1092" spans="5:9">
      <c r="E1092" s="103" t="s">
        <v>7289</v>
      </c>
      <c r="F1092" s="103"/>
      <c r="G1092" s="104">
        <v>13290</v>
      </c>
      <c r="H1092" s="105"/>
      <c r="I1092" s="105"/>
    </row>
    <row r="1093" spans="5:9">
      <c r="E1093" s="103" t="s">
        <v>7290</v>
      </c>
      <c r="F1093" s="103"/>
      <c r="G1093" s="104">
        <v>8070</v>
      </c>
      <c r="H1093" s="105"/>
      <c r="I1093" s="105"/>
    </row>
    <row r="1094" spans="5:9">
      <c r="E1094" s="103" t="s">
        <v>7291</v>
      </c>
      <c r="F1094" s="103"/>
      <c r="G1094" s="104">
        <v>8070</v>
      </c>
      <c r="H1094" s="105"/>
      <c r="I1094" s="105"/>
    </row>
    <row r="1095" spans="5:9">
      <c r="E1095" s="103" t="s">
        <v>7292</v>
      </c>
      <c r="F1095" s="103"/>
      <c r="G1095" s="104">
        <v>164700</v>
      </c>
      <c r="H1095" s="105"/>
      <c r="I1095" s="105"/>
    </row>
    <row r="1096" spans="5:9">
      <c r="E1096" s="103" t="s">
        <v>7293</v>
      </c>
      <c r="F1096" s="103"/>
      <c r="G1096" s="104">
        <v>10980</v>
      </c>
      <c r="H1096" s="105"/>
      <c r="I1096" s="105"/>
    </row>
    <row r="1097" spans="5:9">
      <c r="E1097" s="103" t="s">
        <v>7294</v>
      </c>
      <c r="F1097" s="103"/>
      <c r="G1097" s="104">
        <v>132900</v>
      </c>
      <c r="H1097" s="105"/>
      <c r="I1097" s="105"/>
    </row>
    <row r="1098" spans="5:9">
      <c r="E1098" s="103" t="s">
        <v>7295</v>
      </c>
      <c r="F1098" s="103"/>
      <c r="G1098" s="104">
        <v>13140</v>
      </c>
      <c r="H1098" s="105"/>
      <c r="I1098" s="105"/>
    </row>
    <row r="1099" spans="5:9">
      <c r="E1099" s="103" t="s">
        <v>7296</v>
      </c>
      <c r="F1099" s="103"/>
      <c r="G1099" s="104">
        <v>201900</v>
      </c>
      <c r="H1099" s="105"/>
      <c r="I1099" s="105"/>
    </row>
    <row r="1100" spans="5:9">
      <c r="E1100" s="103" t="s">
        <v>7297</v>
      </c>
      <c r="F1100" s="103"/>
      <c r="G1100" s="104">
        <v>33000</v>
      </c>
      <c r="H1100" s="105"/>
      <c r="I1100" s="105"/>
    </row>
    <row r="1101" spans="5:9">
      <c r="E1101" s="103" t="s">
        <v>7298</v>
      </c>
      <c r="F1101" s="103"/>
      <c r="G1101" s="104">
        <v>16300</v>
      </c>
      <c r="H1101" s="105"/>
      <c r="I1101" s="105"/>
    </row>
    <row r="1102" spans="5:9">
      <c r="E1102" s="103" t="s">
        <v>7299</v>
      </c>
      <c r="F1102" s="103"/>
      <c r="G1102" s="104">
        <v>51050</v>
      </c>
      <c r="H1102" s="105"/>
      <c r="I1102" s="105"/>
    </row>
    <row r="1103" spans="5:9">
      <c r="E1103" s="103" t="s">
        <v>7300</v>
      </c>
      <c r="F1103" s="103"/>
      <c r="G1103" s="104">
        <v>396000</v>
      </c>
      <c r="H1103" s="105"/>
      <c r="I1103" s="105"/>
    </row>
    <row r="1104" spans="5:9">
      <c r="E1104" s="103" t="s">
        <v>7301</v>
      </c>
      <c r="F1104" s="103"/>
      <c r="G1104" s="104">
        <v>8490</v>
      </c>
      <c r="H1104" s="105"/>
      <c r="I1104" s="105"/>
    </row>
    <row r="1105" spans="5:9">
      <c r="E1105" s="103" t="s">
        <v>7302</v>
      </c>
      <c r="F1105" s="103"/>
      <c r="G1105" s="104">
        <v>30200</v>
      </c>
      <c r="H1105" s="105"/>
      <c r="I1105" s="105"/>
    </row>
    <row r="1106" spans="5:9">
      <c r="E1106" s="103" t="s">
        <v>7303</v>
      </c>
      <c r="F1106" s="103"/>
      <c r="G1106" s="104">
        <v>10800</v>
      </c>
      <c r="H1106" s="105"/>
      <c r="I1106" s="105"/>
    </row>
    <row r="1107" spans="5:9">
      <c r="E1107" s="103" t="s">
        <v>7304</v>
      </c>
      <c r="F1107" s="103"/>
      <c r="G1107" s="104">
        <v>8550</v>
      </c>
      <c r="H1107" s="105"/>
      <c r="I1107" s="105"/>
    </row>
    <row r="1108" spans="5:9">
      <c r="E1108" s="103" t="s">
        <v>7305</v>
      </c>
      <c r="F1108" s="103"/>
      <c r="G1108" s="105"/>
      <c r="H1108" s="104">
        <v>324310</v>
      </c>
      <c r="I1108" s="104">
        <v>3524000</v>
      </c>
    </row>
    <row r="1109" spans="5:9">
      <c r="E1109" s="103" t="s">
        <v>7306</v>
      </c>
      <c r="F1109" s="103"/>
      <c r="G1109" s="104">
        <v>288420</v>
      </c>
      <c r="H1109" s="105"/>
      <c r="I1109" s="105"/>
    </row>
    <row r="1110" spans="5:9">
      <c r="E1110" s="103" t="s">
        <v>7307</v>
      </c>
      <c r="F1110" s="103"/>
      <c r="G1110" s="105"/>
      <c r="H1110" s="104">
        <v>24740</v>
      </c>
      <c r="I1110" s="105"/>
    </row>
    <row r="1111" spans="5:9">
      <c r="E1111" s="103" t="s">
        <v>7308</v>
      </c>
      <c r="F1111" s="103"/>
      <c r="G1111" s="104">
        <v>16880</v>
      </c>
      <c r="H1111" s="105"/>
      <c r="I1111" s="105"/>
    </row>
    <row r="1112" spans="5:9">
      <c r="E1112" s="103" t="s">
        <v>7309</v>
      </c>
      <c r="F1112" s="103"/>
      <c r="G1112" s="104">
        <v>8070</v>
      </c>
      <c r="H1112" s="105"/>
      <c r="I1112" s="105"/>
    </row>
    <row r="1113" spans="5:9">
      <c r="E1113" s="103" t="s">
        <v>7310</v>
      </c>
      <c r="F1113" s="103"/>
      <c r="G1113" s="104">
        <v>93000</v>
      </c>
      <c r="H1113" s="105"/>
      <c r="I1113" s="105"/>
    </row>
    <row r="1114" spans="5:9">
      <c r="E1114" s="103" t="s">
        <v>7311</v>
      </c>
      <c r="F1114" s="103"/>
      <c r="G1114" s="104">
        <v>83700</v>
      </c>
      <c r="H1114" s="105"/>
      <c r="I1114" s="105"/>
    </row>
    <row r="1115" spans="5:9">
      <c r="E1115" s="103" t="s">
        <v>7312</v>
      </c>
      <c r="F1115" s="103"/>
      <c r="G1115" s="104">
        <v>35000</v>
      </c>
      <c r="H1115" s="105"/>
      <c r="I1115" s="105"/>
    </row>
    <row r="1116" spans="5:9">
      <c r="E1116" s="103" t="s">
        <v>7313</v>
      </c>
      <c r="F1116" s="103"/>
      <c r="G1116" s="104">
        <v>65000</v>
      </c>
      <c r="H1116" s="105"/>
      <c r="I1116" s="105"/>
    </row>
    <row r="1117" spans="5:9">
      <c r="E1117" s="103" t="s">
        <v>7314</v>
      </c>
      <c r="F1117" s="103"/>
      <c r="G1117" s="104">
        <v>48000</v>
      </c>
      <c r="H1117" s="105"/>
      <c r="I1117" s="104">
        <v>4137330</v>
      </c>
    </row>
    <row r="1118" spans="5:9">
      <c r="E1118" s="103" t="s">
        <v>7315</v>
      </c>
      <c r="F1118" s="103"/>
      <c r="G1118" s="105"/>
      <c r="H1118" s="104">
        <v>65960</v>
      </c>
      <c r="I1118" s="105"/>
    </row>
    <row r="1119" spans="5:9">
      <c r="E1119" s="103" t="s">
        <v>7316</v>
      </c>
      <c r="F1119" s="103"/>
      <c r="G1119" s="104">
        <v>51070</v>
      </c>
      <c r="H1119" s="105"/>
      <c r="I1119" s="105"/>
    </row>
    <row r="1120" spans="5:9">
      <c r="E1120" s="103" t="s">
        <v>7317</v>
      </c>
      <c r="F1120" s="103"/>
      <c r="G1120" s="104">
        <v>13140</v>
      </c>
      <c r="H1120" s="105"/>
      <c r="I1120" s="105"/>
    </row>
    <row r="1121" spans="5:9">
      <c r="E1121" s="103" t="s">
        <v>7318</v>
      </c>
      <c r="F1121" s="103"/>
      <c r="G1121" s="104">
        <v>41700</v>
      </c>
      <c r="H1121" s="105"/>
      <c r="I1121" s="104">
        <v>4177280</v>
      </c>
    </row>
    <row r="1122" spans="5:9">
      <c r="E1122" s="103" t="s">
        <v>7319</v>
      </c>
      <c r="F1122" s="103"/>
      <c r="G1122" s="104">
        <v>34000</v>
      </c>
      <c r="H1122" s="105"/>
      <c r="I1122" s="105"/>
    </row>
    <row r="1123" spans="5:9">
      <c r="E1123" s="103" t="s">
        <v>7320</v>
      </c>
      <c r="F1123" s="103"/>
      <c r="G1123" s="104">
        <v>85900</v>
      </c>
      <c r="H1123" s="105"/>
      <c r="I1123" s="105"/>
    </row>
    <row r="1124" spans="5:9">
      <c r="E1124" s="103" t="s">
        <v>7321</v>
      </c>
      <c r="F1124" s="103"/>
      <c r="G1124" s="104">
        <v>34000</v>
      </c>
      <c r="H1124" s="105"/>
      <c r="I1124" s="105"/>
    </row>
    <row r="1125" spans="5:9">
      <c r="E1125" s="103" t="s">
        <v>7322</v>
      </c>
      <c r="F1125" s="103"/>
      <c r="G1125" s="104">
        <v>29520</v>
      </c>
      <c r="H1125" s="105"/>
      <c r="I1125" s="105"/>
    </row>
    <row r="1126" spans="5:9">
      <c r="E1126" s="103" t="s">
        <v>7323</v>
      </c>
      <c r="F1126" s="103"/>
      <c r="G1126" s="105"/>
      <c r="H1126" s="104">
        <v>938410</v>
      </c>
      <c r="I1126" s="104">
        <v>3422290</v>
      </c>
    </row>
    <row r="1127" spans="5:9">
      <c r="E1127" s="103" t="s">
        <v>7324</v>
      </c>
      <c r="F1127" s="103"/>
      <c r="G1127" s="105"/>
      <c r="H1127" s="104">
        <v>278710</v>
      </c>
      <c r="I1127" s="104">
        <v>3143580</v>
      </c>
    </row>
    <row r="1128" spans="5:9">
      <c r="E1128" s="103" t="s">
        <v>7325</v>
      </c>
      <c r="F1128" s="103"/>
      <c r="G1128" s="104">
        <v>10340</v>
      </c>
      <c r="H1128" s="105"/>
      <c r="I1128" s="105"/>
    </row>
    <row r="1129" spans="5:9">
      <c r="E1129" s="103" t="s">
        <v>7326</v>
      </c>
      <c r="F1129" s="103"/>
      <c r="G1129" s="104">
        <v>10180</v>
      </c>
      <c r="H1129" s="105"/>
      <c r="I1129" s="105"/>
    </row>
    <row r="1130" spans="5:9">
      <c r="E1130" s="103" t="s">
        <v>7327</v>
      </c>
      <c r="F1130" s="103"/>
      <c r="G1130" s="104">
        <v>110600</v>
      </c>
      <c r="H1130" s="105"/>
      <c r="I1130" s="105"/>
    </row>
    <row r="1131" spans="5:9">
      <c r="E1131" s="103" t="s">
        <v>7328</v>
      </c>
      <c r="F1131" s="103"/>
      <c r="G1131" s="104">
        <v>103200</v>
      </c>
      <c r="H1131" s="105"/>
      <c r="I1131" s="105"/>
    </row>
    <row r="1132" spans="5:9">
      <c r="E1132" s="103" t="s">
        <v>7329</v>
      </c>
      <c r="F1132" s="103"/>
      <c r="G1132" s="104">
        <v>67000</v>
      </c>
      <c r="H1132" s="105"/>
      <c r="I1132" s="105"/>
    </row>
    <row r="1133" spans="5:9">
      <c r="E1133" s="103" t="s">
        <v>7330</v>
      </c>
      <c r="F1133" s="103"/>
      <c r="G1133" s="104">
        <v>276280</v>
      </c>
      <c r="H1133" s="105"/>
      <c r="I1133" s="105"/>
    </row>
    <row r="1134" spans="5:9">
      <c r="E1134" s="103" t="s">
        <v>7331</v>
      </c>
      <c r="F1134" s="103"/>
      <c r="G1134" s="105"/>
      <c r="H1134" s="104">
        <v>1370680</v>
      </c>
      <c r="I1134" s="104">
        <v>2350500</v>
      </c>
    </row>
    <row r="1135" spans="5:9">
      <c r="E1135" s="103" t="s">
        <v>7332</v>
      </c>
      <c r="F1135" s="103"/>
      <c r="G1135" s="104">
        <v>261840</v>
      </c>
      <c r="H1135" s="105"/>
      <c r="I1135" s="105"/>
    </row>
    <row r="1136" spans="5:9">
      <c r="E1136" s="103" t="s">
        <v>7333</v>
      </c>
      <c r="F1136" s="103"/>
      <c r="G1136" s="104">
        <v>65000</v>
      </c>
      <c r="H1136" s="105"/>
      <c r="I1136" s="105"/>
    </row>
    <row r="1137" spans="5:9">
      <c r="E1137" s="103" t="s">
        <v>7334</v>
      </c>
      <c r="F1137" s="103"/>
      <c r="G1137" s="104">
        <v>140800</v>
      </c>
      <c r="H1137" s="105"/>
      <c r="I1137" s="105"/>
    </row>
    <row r="1138" spans="5:9">
      <c r="E1138" s="103" t="s">
        <v>7335</v>
      </c>
      <c r="F1138" s="103"/>
      <c r="G1138" s="104">
        <v>51070</v>
      </c>
      <c r="H1138" s="105"/>
      <c r="I1138" s="105"/>
    </row>
    <row r="1139" spans="5:9">
      <c r="E1139" s="103" t="s">
        <v>7336</v>
      </c>
      <c r="F1139" s="103"/>
      <c r="G1139" s="104">
        <v>142000</v>
      </c>
      <c r="H1139" s="105"/>
      <c r="I1139" s="105"/>
    </row>
    <row r="1140" spans="5:9">
      <c r="E1140" s="103" t="s">
        <v>7337</v>
      </c>
      <c r="F1140" s="103"/>
      <c r="G1140" s="105"/>
      <c r="H1140" s="104">
        <v>134400</v>
      </c>
      <c r="I1140" s="104">
        <v>2876810</v>
      </c>
    </row>
    <row r="1141" spans="5:9">
      <c r="E1141" s="103" t="s">
        <v>7338</v>
      </c>
      <c r="F1141" s="103"/>
      <c r="G1141" s="104">
        <v>22150</v>
      </c>
      <c r="H1141" s="105"/>
      <c r="I1141" s="105"/>
    </row>
    <row r="1142" spans="5:9">
      <c r="E1142" s="103" t="s">
        <v>7339</v>
      </c>
      <c r="F1142" s="103"/>
      <c r="G1142" s="104">
        <v>29340</v>
      </c>
      <c r="H1142" s="105"/>
      <c r="I1142" s="105"/>
    </row>
    <row r="1143" spans="5:9">
      <c r="E1143" s="103" t="s">
        <v>7340</v>
      </c>
      <c r="F1143" s="103"/>
      <c r="G1143" s="104">
        <v>21140</v>
      </c>
      <c r="H1143" s="105"/>
      <c r="I1143" s="105"/>
    </row>
    <row r="1144" spans="5:9">
      <c r="E1144" s="103" t="s">
        <v>7341</v>
      </c>
      <c r="F1144" s="103"/>
      <c r="G1144" s="104">
        <v>238550</v>
      </c>
      <c r="H1144" s="105"/>
      <c r="I1144" s="105"/>
    </row>
    <row r="1145" spans="5:9">
      <c r="E1145" s="103" t="s">
        <v>7342</v>
      </c>
      <c r="F1145" s="103"/>
      <c r="G1145" s="104">
        <v>15000</v>
      </c>
      <c r="H1145" s="105"/>
      <c r="I1145" s="105"/>
    </row>
    <row r="1146" spans="5:9">
      <c r="E1146" s="103" t="s">
        <v>7343</v>
      </c>
      <c r="F1146" s="103"/>
      <c r="G1146" s="104">
        <v>31340</v>
      </c>
      <c r="H1146" s="105"/>
      <c r="I1146" s="105"/>
    </row>
    <row r="1147" spans="5:9">
      <c r="E1147" s="103" t="s">
        <v>7344</v>
      </c>
      <c r="F1147" s="103"/>
      <c r="G1147" s="104">
        <v>48000</v>
      </c>
      <c r="H1147" s="105"/>
      <c r="I1147" s="105"/>
    </row>
    <row r="1148" spans="5:9">
      <c r="E1148" s="103" t="s">
        <v>7345</v>
      </c>
      <c r="F1148" s="103"/>
      <c r="G1148" s="104">
        <v>21340</v>
      </c>
      <c r="H1148" s="105"/>
      <c r="I1148" s="105"/>
    </row>
    <row r="1149" spans="5:9">
      <c r="E1149" s="103" t="s">
        <v>7346</v>
      </c>
      <c r="F1149" s="103"/>
      <c r="G1149" s="105"/>
      <c r="H1149" s="104">
        <v>720670</v>
      </c>
      <c r="I1149" s="104">
        <v>2583000</v>
      </c>
    </row>
    <row r="1150" spans="5:9">
      <c r="E1150" s="103" t="s">
        <v>7347</v>
      </c>
      <c r="F1150" s="103"/>
      <c r="G1150" s="104">
        <v>81000</v>
      </c>
      <c r="H1150" s="105"/>
      <c r="I1150" s="105"/>
    </row>
    <row r="1151" spans="5:9">
      <c r="E1151" s="103" t="s">
        <v>7348</v>
      </c>
      <c r="F1151" s="103"/>
      <c r="G1151" s="104">
        <v>110500</v>
      </c>
      <c r="H1151" s="105"/>
      <c r="I1151" s="105"/>
    </row>
    <row r="1152" spans="5:9">
      <c r="E1152" s="103" t="s">
        <v>7349</v>
      </c>
      <c r="F1152" s="103"/>
      <c r="G1152" s="104">
        <v>40000</v>
      </c>
      <c r="H1152" s="105"/>
      <c r="I1152" s="105"/>
    </row>
    <row r="1153" spans="5:9">
      <c r="E1153" s="103" t="s">
        <v>7350</v>
      </c>
      <c r="F1153" s="103"/>
      <c r="G1153" s="104">
        <v>123200</v>
      </c>
      <c r="H1153" s="105"/>
      <c r="I1153" s="105"/>
    </row>
    <row r="1154" spans="5:9">
      <c r="E1154" s="103" t="s">
        <v>7351</v>
      </c>
      <c r="F1154" s="103"/>
      <c r="G1154" s="105"/>
      <c r="H1154" s="104">
        <v>493880</v>
      </c>
      <c r="I1154" s="104">
        <v>2443820</v>
      </c>
    </row>
    <row r="1155" spans="5:9">
      <c r="E1155" s="103" t="s">
        <v>7352</v>
      </c>
      <c r="F1155" s="103"/>
      <c r="G1155" s="104">
        <v>8070</v>
      </c>
      <c r="H1155" s="105"/>
      <c r="I1155" s="105"/>
    </row>
    <row r="1156" spans="5:9">
      <c r="E1156" s="103" t="s">
        <v>7353</v>
      </c>
      <c r="F1156" s="103"/>
      <c r="G1156" s="104">
        <v>8070</v>
      </c>
      <c r="H1156" s="105"/>
      <c r="I1156" s="105"/>
    </row>
    <row r="1157" spans="5:9">
      <c r="E1157" s="103" t="s">
        <v>7354</v>
      </c>
      <c r="F1157" s="103"/>
      <c r="G1157" s="104">
        <v>19260</v>
      </c>
      <c r="H1157" s="105"/>
      <c r="I1157" s="105"/>
    </row>
    <row r="1158" spans="5:9">
      <c r="E1158" s="103" t="s">
        <v>7355</v>
      </c>
      <c r="F1158" s="103"/>
      <c r="G1158" s="104">
        <v>160320</v>
      </c>
      <c r="H1158" s="105"/>
      <c r="I1158" s="105"/>
    </row>
    <row r="1159" spans="5:9">
      <c r="E1159" s="103" t="s">
        <v>7356</v>
      </c>
      <c r="F1159" s="103"/>
      <c r="G1159" s="104">
        <v>22950</v>
      </c>
      <c r="H1159" s="105"/>
      <c r="I1159" s="105"/>
    </row>
    <row r="1160" spans="5:9">
      <c r="E1160" s="103" t="s">
        <v>7357</v>
      </c>
      <c r="F1160" s="103"/>
      <c r="G1160" s="104">
        <v>9990</v>
      </c>
      <c r="H1160" s="105"/>
      <c r="I1160" s="105"/>
    </row>
    <row r="1161" spans="5:9">
      <c r="E1161" s="103" t="s">
        <v>7358</v>
      </c>
      <c r="F1161" s="103"/>
      <c r="G1161" s="104">
        <v>23680</v>
      </c>
      <c r="H1161" s="105"/>
      <c r="I1161" s="105"/>
    </row>
    <row r="1162" spans="5:9">
      <c r="E1162" s="103" t="s">
        <v>7359</v>
      </c>
      <c r="F1162" s="103"/>
      <c r="G1162" s="105"/>
      <c r="H1162" s="104">
        <v>509730</v>
      </c>
      <c r="I1162" s="104">
        <v>2186430</v>
      </c>
    </row>
    <row r="1163" spans="5:9">
      <c r="E1163" s="103" t="s">
        <v>7360</v>
      </c>
      <c r="F1163" s="103"/>
      <c r="G1163" s="104">
        <v>108000</v>
      </c>
      <c r="H1163" s="105"/>
      <c r="I1163" s="105"/>
    </row>
    <row r="1164" spans="5:9">
      <c r="E1164" s="103" t="s">
        <v>7361</v>
      </c>
      <c r="F1164" s="103"/>
      <c r="G1164" s="105"/>
      <c r="H1164" s="104">
        <v>269100</v>
      </c>
      <c r="I1164" s="104">
        <v>2025330</v>
      </c>
    </row>
    <row r="1165" spans="5:9">
      <c r="E1165" s="103" t="s">
        <v>7362</v>
      </c>
      <c r="F1165" s="103"/>
      <c r="G1165" s="104">
        <v>18210</v>
      </c>
      <c r="H1165" s="105"/>
      <c r="I1165" s="105"/>
    </row>
    <row r="1166" spans="5:9">
      <c r="E1166" s="103" t="s">
        <v>7363</v>
      </c>
      <c r="F1166" s="103"/>
      <c r="G1166" s="104">
        <v>17100</v>
      </c>
      <c r="H1166" s="105"/>
      <c r="I1166" s="105"/>
    </row>
    <row r="1167" spans="5:9">
      <c r="E1167" s="103" t="s">
        <v>7364</v>
      </c>
      <c r="F1167" s="103"/>
      <c r="G1167" s="104">
        <v>35000</v>
      </c>
      <c r="H1167" s="105"/>
      <c r="I1167" s="105"/>
    </row>
    <row r="1168" spans="5:9">
      <c r="E1168" s="103" t="s">
        <v>7365</v>
      </c>
      <c r="F1168" s="103"/>
      <c r="G1168" s="104">
        <v>87000</v>
      </c>
      <c r="H1168" s="105"/>
      <c r="I1168" s="105"/>
    </row>
    <row r="1169" spans="5:9">
      <c r="E1169" s="103" t="s">
        <v>7366</v>
      </c>
      <c r="F1169" s="103"/>
      <c r="G1169" s="104">
        <v>207900</v>
      </c>
      <c r="H1169" s="105"/>
      <c r="I1169" s="105"/>
    </row>
    <row r="1170" spans="5:9">
      <c r="E1170" s="103" t="s">
        <v>7367</v>
      </c>
      <c r="F1170" s="103"/>
      <c r="G1170" s="105"/>
      <c r="H1170" s="104">
        <v>157000</v>
      </c>
      <c r="I1170" s="104">
        <v>2233540</v>
      </c>
    </row>
    <row r="1171" spans="5:9">
      <c r="E1171" s="103" t="s">
        <v>7368</v>
      </c>
      <c r="F1171" s="103"/>
      <c r="G1171" s="104">
        <v>8070</v>
      </c>
      <c r="H1171" s="105"/>
      <c r="I1171" s="105"/>
    </row>
    <row r="1172" spans="5:9">
      <c r="E1172" s="103" t="s">
        <v>7369</v>
      </c>
      <c r="F1172" s="103"/>
      <c r="G1172" s="104">
        <v>17100</v>
      </c>
      <c r="H1172" s="105"/>
      <c r="I1172" s="105"/>
    </row>
    <row r="1173" spans="5:9">
      <c r="E1173" s="103" t="s">
        <v>7370</v>
      </c>
      <c r="F1173" s="103"/>
      <c r="G1173" s="104">
        <v>510000</v>
      </c>
      <c r="H1173" s="105"/>
      <c r="I1173" s="105"/>
    </row>
    <row r="1174" spans="5:9">
      <c r="E1174" s="103" t="s">
        <v>7371</v>
      </c>
      <c r="F1174" s="103"/>
      <c r="G1174" s="105"/>
      <c r="H1174" s="104">
        <v>450410</v>
      </c>
      <c r="I1174" s="104">
        <v>2318300</v>
      </c>
    </row>
    <row r="1175" spans="5:9">
      <c r="E1175" s="103" t="s">
        <v>7372</v>
      </c>
      <c r="F1175" s="103"/>
      <c r="G1175" s="104">
        <v>71200</v>
      </c>
      <c r="H1175" s="105"/>
      <c r="I1175" s="105"/>
    </row>
    <row r="1176" spans="5:9">
      <c r="E1176" s="103" t="s">
        <v>7373</v>
      </c>
      <c r="F1176" s="103"/>
      <c r="G1176" s="104">
        <v>18930</v>
      </c>
      <c r="H1176" s="105"/>
      <c r="I1176" s="105"/>
    </row>
    <row r="1177" spans="5:9">
      <c r="E1177" s="103" t="s">
        <v>7374</v>
      </c>
      <c r="F1177" s="103"/>
      <c r="G1177" s="104">
        <v>198000</v>
      </c>
      <c r="H1177" s="105"/>
      <c r="I1177" s="105"/>
    </row>
    <row r="1178" spans="5:9">
      <c r="E1178" s="103" t="s">
        <v>7375</v>
      </c>
      <c r="F1178" s="103"/>
      <c r="G1178" s="104">
        <v>38580</v>
      </c>
      <c r="H1178" s="105"/>
      <c r="I1178" s="105"/>
    </row>
    <row r="1179" spans="5:9">
      <c r="E1179" s="103" t="s">
        <v>7376</v>
      </c>
      <c r="F1179" s="103"/>
      <c r="G1179" s="104">
        <v>16980</v>
      </c>
      <c r="H1179" s="105"/>
      <c r="I1179" s="105"/>
    </row>
    <row r="1180" spans="5:9">
      <c r="E1180" s="103" t="s">
        <v>7377</v>
      </c>
      <c r="F1180" s="103"/>
      <c r="G1180" s="104">
        <v>9990</v>
      </c>
      <c r="H1180" s="105"/>
      <c r="I1180" s="105"/>
    </row>
    <row r="1181" spans="5:9">
      <c r="E1181" s="103" t="s">
        <v>7378</v>
      </c>
      <c r="F1181" s="103"/>
      <c r="G1181" s="104">
        <v>33100</v>
      </c>
      <c r="H1181" s="105"/>
      <c r="I1181" s="105"/>
    </row>
    <row r="1182" spans="5:9">
      <c r="E1182" s="103" t="s">
        <v>7379</v>
      </c>
      <c r="F1182" s="103"/>
      <c r="G1182" s="104">
        <v>9990</v>
      </c>
      <c r="H1182" s="105"/>
      <c r="I1182" s="105"/>
    </row>
    <row r="1183" spans="5:9">
      <c r="E1183" s="103" t="s">
        <v>7380</v>
      </c>
      <c r="F1183" s="103"/>
      <c r="G1183" s="104">
        <v>56130</v>
      </c>
      <c r="H1183" s="105"/>
      <c r="I1183" s="104">
        <v>2771200</v>
      </c>
    </row>
    <row r="1184" spans="5:9">
      <c r="E1184" s="103" t="s">
        <v>7381</v>
      </c>
      <c r="F1184" s="103"/>
      <c r="G1184" s="104">
        <v>8070</v>
      </c>
      <c r="H1184" s="105"/>
      <c r="I1184" s="105"/>
    </row>
    <row r="1185" spans="5:9">
      <c r="E1185" s="103" t="s">
        <v>7382</v>
      </c>
      <c r="F1185" s="103"/>
      <c r="G1185" s="104">
        <v>16920</v>
      </c>
      <c r="H1185" s="105"/>
      <c r="I1185" s="105"/>
    </row>
    <row r="1186" spans="5:9">
      <c r="E1186" s="103" t="s">
        <v>7383</v>
      </c>
      <c r="F1186" s="103"/>
      <c r="G1186" s="104">
        <v>21500</v>
      </c>
      <c r="H1186" s="105"/>
      <c r="I1186" s="105"/>
    </row>
    <row r="1187" spans="5:9">
      <c r="E1187" s="103" t="s">
        <v>7384</v>
      </c>
      <c r="F1187" s="103"/>
      <c r="G1187" s="104">
        <v>35000</v>
      </c>
      <c r="H1187" s="105"/>
      <c r="I1187" s="105"/>
    </row>
    <row r="1188" spans="5:9">
      <c r="E1188" s="103" t="s">
        <v>7385</v>
      </c>
      <c r="F1188" s="103"/>
      <c r="G1188" s="104">
        <v>35000</v>
      </c>
      <c r="H1188" s="105"/>
      <c r="I1188" s="105"/>
    </row>
    <row r="1189" spans="5:9">
      <c r="E1189" s="103" t="s">
        <v>7386</v>
      </c>
      <c r="F1189" s="103"/>
      <c r="G1189" s="104">
        <v>12900</v>
      </c>
      <c r="H1189" s="105"/>
      <c r="I1189" s="105"/>
    </row>
    <row r="1190" spans="5:9">
      <c r="E1190" s="103" t="s">
        <v>7387</v>
      </c>
      <c r="F1190" s="103"/>
      <c r="G1190" s="104">
        <v>8680</v>
      </c>
      <c r="H1190" s="105"/>
      <c r="I1190" s="105"/>
    </row>
    <row r="1191" spans="5:9">
      <c r="E1191" s="103" t="s">
        <v>7388</v>
      </c>
      <c r="F1191" s="103"/>
      <c r="G1191" s="104">
        <v>8560</v>
      </c>
      <c r="H1191" s="105"/>
      <c r="I1191" s="105"/>
    </row>
    <row r="1192" spans="5:9">
      <c r="E1192" s="103" t="s">
        <v>7389</v>
      </c>
      <c r="F1192" s="103"/>
      <c r="G1192" s="104">
        <v>7430</v>
      </c>
      <c r="H1192" s="105"/>
      <c r="I1192" s="105"/>
    </row>
    <row r="1193" spans="5:9">
      <c r="E1193" s="103" t="s">
        <v>7390</v>
      </c>
      <c r="F1193" s="103"/>
      <c r="G1193" s="104">
        <v>53350</v>
      </c>
      <c r="H1193" s="105"/>
      <c r="I1193" s="105"/>
    </row>
    <row r="1194" spans="5:9">
      <c r="E1194" s="103" t="s">
        <v>7391</v>
      </c>
      <c r="F1194" s="103"/>
      <c r="G1194" s="104">
        <v>17100</v>
      </c>
      <c r="H1194" s="105"/>
      <c r="I1194" s="105"/>
    </row>
    <row r="1195" spans="5:9">
      <c r="E1195" s="103" t="s">
        <v>7392</v>
      </c>
      <c r="F1195" s="103"/>
      <c r="G1195" s="104">
        <v>258800</v>
      </c>
      <c r="H1195" s="105"/>
      <c r="I1195" s="105"/>
    </row>
    <row r="1196" spans="5:9">
      <c r="E1196" s="103" t="s">
        <v>7393</v>
      </c>
      <c r="F1196" s="103"/>
      <c r="G1196" s="105"/>
      <c r="H1196" s="104">
        <v>816660</v>
      </c>
      <c r="I1196" s="104">
        <v>2437850</v>
      </c>
    </row>
    <row r="1197" spans="5:9">
      <c r="E1197" s="107" t="s">
        <v>7394</v>
      </c>
      <c r="F1197" s="103"/>
      <c r="G1197" s="104">
        <v>8090890</v>
      </c>
      <c r="H1197" s="104">
        <v>8402390</v>
      </c>
      <c r="I1197" s="106"/>
    </row>
    <row r="1198" spans="5:9">
      <c r="E1198" s="107" t="s">
        <v>6575</v>
      </c>
      <c r="F1198" s="103"/>
      <c r="G1198" s="104">
        <v>52566364</v>
      </c>
      <c r="H1198" s="104">
        <v>50128514</v>
      </c>
      <c r="I1198" s="104">
        <v>2437850</v>
      </c>
    </row>
    <row r="1199" spans="5:9">
      <c r="E1199" s="73" t="s">
        <v>7395</v>
      </c>
      <c r="F1199" s="73"/>
      <c r="G1199" s="73"/>
      <c r="H1199" s="73"/>
      <c r="I1199" s="73"/>
    </row>
    <row r="1200" spans="5:9">
      <c r="E1200" s="73"/>
      <c r="F1200" s="73"/>
      <c r="G1200" s="73"/>
      <c r="H1200" s="73"/>
      <c r="I1200" s="73"/>
    </row>
    <row r="1201" spans="5:9">
      <c r="E1201" s="101" t="s">
        <v>9235</v>
      </c>
      <c r="F1201" s="73"/>
      <c r="G1201" s="73"/>
      <c r="H1201" s="73"/>
      <c r="I1201" s="73"/>
    </row>
    <row r="1202" spans="5:9">
      <c r="E1202" s="462" t="s">
        <v>6565</v>
      </c>
      <c r="F1202" s="462" t="s">
        <v>104</v>
      </c>
      <c r="G1202" s="462" t="s">
        <v>6566</v>
      </c>
      <c r="H1202" s="462" t="s">
        <v>6567</v>
      </c>
      <c r="I1202" s="462" t="s">
        <v>3136</v>
      </c>
    </row>
    <row r="1203" spans="5:9">
      <c r="E1203" s="103" t="s">
        <v>7396</v>
      </c>
      <c r="F1203" s="103"/>
      <c r="G1203" s="104">
        <v>39750</v>
      </c>
      <c r="H1203" s="105"/>
      <c r="I1203" s="105"/>
    </row>
    <row r="1204" spans="5:9">
      <c r="E1204" s="103" t="s">
        <v>7397</v>
      </c>
      <c r="F1204" s="103"/>
      <c r="G1204" s="104">
        <v>56800</v>
      </c>
      <c r="H1204" s="105"/>
      <c r="I1204" s="104">
        <v>96550</v>
      </c>
    </row>
    <row r="1205" spans="5:9">
      <c r="E1205" s="103" t="s">
        <v>7398</v>
      </c>
      <c r="F1205" s="103"/>
      <c r="G1205" s="104">
        <v>56800</v>
      </c>
      <c r="H1205" s="105"/>
      <c r="I1205" s="104">
        <v>153350</v>
      </c>
    </row>
    <row r="1206" spans="5:9">
      <c r="E1206" s="103" t="s">
        <v>7399</v>
      </c>
      <c r="F1206" s="103"/>
      <c r="G1206" s="105"/>
      <c r="H1206" s="104">
        <v>153350</v>
      </c>
      <c r="I1206" s="105"/>
    </row>
    <row r="1207" spans="5:9">
      <c r="E1207" s="103" t="s">
        <v>7401</v>
      </c>
      <c r="F1207" s="103"/>
      <c r="G1207" s="104">
        <v>40700</v>
      </c>
      <c r="H1207" s="105"/>
      <c r="I1207" s="104">
        <v>40700</v>
      </c>
    </row>
    <row r="1208" spans="5:9">
      <c r="E1208" s="103" t="s">
        <v>7402</v>
      </c>
      <c r="F1208" s="103"/>
      <c r="G1208" s="105"/>
      <c r="H1208" s="104">
        <v>40700</v>
      </c>
      <c r="I1208" s="105"/>
    </row>
    <row r="1209" spans="5:9">
      <c r="E1209" s="103" t="s">
        <v>7403</v>
      </c>
      <c r="F1209" s="103"/>
      <c r="G1209" s="104">
        <v>16260</v>
      </c>
      <c r="H1209" s="105"/>
      <c r="I1209" s="104">
        <v>16260</v>
      </c>
    </row>
    <row r="1210" spans="5:9">
      <c r="E1210" s="103" t="s">
        <v>7404</v>
      </c>
      <c r="F1210" s="103"/>
      <c r="G1210" s="104">
        <v>72070</v>
      </c>
      <c r="H1210" s="105"/>
      <c r="I1210" s="104">
        <v>88330</v>
      </c>
    </row>
    <row r="1211" spans="5:9">
      <c r="E1211" s="103" t="s">
        <v>7405</v>
      </c>
      <c r="F1211" s="103"/>
      <c r="G1211" s="105"/>
      <c r="H1211" s="104">
        <v>72070</v>
      </c>
      <c r="I1211" s="104">
        <v>16260</v>
      </c>
    </row>
    <row r="1212" spans="5:9">
      <c r="E1212" s="103" t="s">
        <v>7406</v>
      </c>
      <c r="F1212" s="103"/>
      <c r="G1212" s="104">
        <v>42480</v>
      </c>
      <c r="H1212" s="105"/>
      <c r="I1212" s="104">
        <v>58740</v>
      </c>
    </row>
    <row r="1213" spans="5:9">
      <c r="E1213" s="103" t="s">
        <v>7407</v>
      </c>
      <c r="F1213" s="103"/>
      <c r="G1213" s="105"/>
      <c r="H1213" s="104">
        <v>16260</v>
      </c>
      <c r="I1213" s="104">
        <v>42480</v>
      </c>
    </row>
    <row r="1214" spans="5:9">
      <c r="E1214" s="107" t="s">
        <v>6784</v>
      </c>
      <c r="F1214" s="103"/>
      <c r="G1214" s="104">
        <v>324860</v>
      </c>
      <c r="H1214" s="104">
        <v>282380</v>
      </c>
      <c r="I1214" s="106"/>
    </row>
    <row r="1215" spans="5:9">
      <c r="E1215" s="103" t="s">
        <v>7408</v>
      </c>
      <c r="F1215" s="103"/>
      <c r="G1215" s="104">
        <v>58450</v>
      </c>
      <c r="H1215" s="105"/>
      <c r="I1215" s="105"/>
    </row>
    <row r="1216" spans="5:9">
      <c r="E1216" s="103" t="s">
        <v>7409</v>
      </c>
      <c r="F1216" s="103"/>
      <c r="G1216" s="104">
        <v>4740</v>
      </c>
      <c r="H1216" s="105"/>
      <c r="I1216" s="104">
        <v>105670</v>
      </c>
    </row>
    <row r="1217" spans="5:9">
      <c r="E1217" s="103" t="s">
        <v>7410</v>
      </c>
      <c r="F1217" s="103"/>
      <c r="G1217" s="104">
        <v>-42480</v>
      </c>
      <c r="H1217" s="105"/>
      <c r="I1217" s="104">
        <v>63190</v>
      </c>
    </row>
    <row r="1218" spans="5:9">
      <c r="E1218" s="103" t="s">
        <v>7411</v>
      </c>
      <c r="F1218" s="103"/>
      <c r="G1218" s="104">
        <v>76360</v>
      </c>
      <c r="H1218" s="105"/>
      <c r="I1218" s="105"/>
    </row>
    <row r="1219" spans="5:9">
      <c r="E1219" s="103" t="s">
        <v>7412</v>
      </c>
      <c r="F1219" s="103"/>
      <c r="G1219" s="104">
        <v>29320</v>
      </c>
      <c r="H1219" s="105"/>
      <c r="I1219" s="104">
        <v>168870</v>
      </c>
    </row>
    <row r="1220" spans="5:9">
      <c r="E1220" s="103" t="s">
        <v>7413</v>
      </c>
      <c r="F1220" s="103"/>
      <c r="G1220" s="104">
        <v>56800</v>
      </c>
      <c r="H1220" s="105"/>
      <c r="I1220" s="105"/>
    </row>
    <row r="1221" spans="5:9">
      <c r="E1221" s="103" t="s">
        <v>6863</v>
      </c>
      <c r="F1221" s="103"/>
      <c r="G1221" s="105"/>
      <c r="H1221" s="104">
        <v>92510</v>
      </c>
      <c r="I1221" s="104">
        <v>133160</v>
      </c>
    </row>
    <row r="1222" spans="5:9">
      <c r="E1222" s="103" t="s">
        <v>7414</v>
      </c>
      <c r="F1222" s="103"/>
      <c r="G1222" s="104">
        <v>13130</v>
      </c>
      <c r="H1222" s="105"/>
      <c r="I1222" s="105"/>
    </row>
    <row r="1223" spans="5:9">
      <c r="E1223" s="103" t="s">
        <v>6913</v>
      </c>
      <c r="F1223" s="103"/>
      <c r="G1223" s="105"/>
      <c r="H1223" s="104">
        <v>56800</v>
      </c>
      <c r="I1223" s="104">
        <v>89490</v>
      </c>
    </row>
    <row r="1224" spans="5:9">
      <c r="E1224" s="103" t="s">
        <v>7415</v>
      </c>
      <c r="F1224" s="103"/>
      <c r="G1224" s="104">
        <v>65550</v>
      </c>
      <c r="H1224" s="105"/>
      <c r="I1224" s="104">
        <v>155040</v>
      </c>
    </row>
    <row r="1225" spans="5:9">
      <c r="E1225" s="103" t="s">
        <v>6927</v>
      </c>
      <c r="F1225" s="103"/>
      <c r="G1225" s="105"/>
      <c r="H1225" s="104">
        <v>76360</v>
      </c>
      <c r="I1225" s="104">
        <v>78680</v>
      </c>
    </row>
    <row r="1226" spans="5:9">
      <c r="E1226" s="107" t="s">
        <v>6570</v>
      </c>
      <c r="F1226" s="103"/>
      <c r="G1226" s="104">
        <v>261870</v>
      </c>
      <c r="H1226" s="104">
        <v>225670</v>
      </c>
      <c r="I1226" s="106"/>
    </row>
    <row r="1227" spans="5:9">
      <c r="E1227" s="103" t="s">
        <v>7416</v>
      </c>
      <c r="F1227" s="103"/>
      <c r="G1227" s="104">
        <v>178560</v>
      </c>
      <c r="H1227" s="105"/>
      <c r="I1227" s="104">
        <v>257240</v>
      </c>
    </row>
    <row r="1228" spans="5:9">
      <c r="E1228" s="103" t="s">
        <v>7417</v>
      </c>
      <c r="F1228" s="103"/>
      <c r="G1228" s="104">
        <v>56800</v>
      </c>
      <c r="H1228" s="105"/>
      <c r="I1228" s="104">
        <v>314040</v>
      </c>
    </row>
    <row r="1229" spans="5:9">
      <c r="E1229" s="103" t="s">
        <v>6961</v>
      </c>
      <c r="F1229" s="103"/>
      <c r="G1229" s="105"/>
      <c r="H1229" s="104">
        <v>13130</v>
      </c>
      <c r="I1229" s="104">
        <v>300910</v>
      </c>
    </row>
    <row r="1230" spans="5:9">
      <c r="E1230" s="103" t="s">
        <v>6969</v>
      </c>
      <c r="F1230" s="103"/>
      <c r="G1230" s="105"/>
      <c r="H1230" s="104">
        <v>65550</v>
      </c>
      <c r="I1230" s="104">
        <v>235360</v>
      </c>
    </row>
    <row r="1231" spans="5:9">
      <c r="E1231" s="103" t="s">
        <v>7418</v>
      </c>
      <c r="F1231" s="103"/>
      <c r="G1231" s="104">
        <v>56800</v>
      </c>
      <c r="H1231" s="105"/>
      <c r="I1231" s="104">
        <v>292160</v>
      </c>
    </row>
    <row r="1232" spans="5:9">
      <c r="E1232" s="103" t="s">
        <v>7419</v>
      </c>
      <c r="F1232" s="103"/>
      <c r="G1232" s="104">
        <v>51880</v>
      </c>
      <c r="H1232" s="105"/>
      <c r="I1232" s="105"/>
    </row>
    <row r="1233" spans="5:9">
      <c r="E1233" s="103" t="s">
        <v>6984</v>
      </c>
      <c r="F1233" s="103"/>
      <c r="G1233" s="105"/>
      <c r="H1233" s="104">
        <v>178560</v>
      </c>
      <c r="I1233" s="104">
        <v>165480</v>
      </c>
    </row>
    <row r="1234" spans="5:9">
      <c r="E1234" s="103" t="s">
        <v>7420</v>
      </c>
      <c r="F1234" s="103"/>
      <c r="G1234" s="104">
        <v>8950</v>
      </c>
      <c r="H1234" s="105"/>
      <c r="I1234" s="105"/>
    </row>
    <row r="1235" spans="5:9">
      <c r="E1235" s="103" t="s">
        <v>7005</v>
      </c>
      <c r="F1235" s="103"/>
      <c r="G1235" s="105"/>
      <c r="H1235" s="104">
        <v>56800</v>
      </c>
      <c r="I1235" s="104">
        <v>117630</v>
      </c>
    </row>
    <row r="1236" spans="5:9">
      <c r="E1236" s="103" t="s">
        <v>7421</v>
      </c>
      <c r="F1236" s="103"/>
      <c r="G1236" s="104">
        <v>56800</v>
      </c>
      <c r="H1236" s="105"/>
      <c r="I1236" s="104">
        <v>174430</v>
      </c>
    </row>
    <row r="1237" spans="5:9">
      <c r="E1237" s="103" t="s">
        <v>7422</v>
      </c>
      <c r="F1237" s="103"/>
      <c r="G1237" s="104">
        <v>69720</v>
      </c>
      <c r="H1237" s="105"/>
      <c r="I1237" s="105"/>
    </row>
    <row r="1238" spans="5:9">
      <c r="E1238" s="103" t="s">
        <v>7423</v>
      </c>
      <c r="F1238" s="103"/>
      <c r="G1238" s="104">
        <v>29320</v>
      </c>
      <c r="H1238" s="105"/>
      <c r="I1238" s="104">
        <v>273470</v>
      </c>
    </row>
    <row r="1239" spans="5:9">
      <c r="E1239" s="103" t="s">
        <v>7044</v>
      </c>
      <c r="F1239" s="103"/>
      <c r="G1239" s="105"/>
      <c r="H1239" s="104">
        <v>56800</v>
      </c>
      <c r="I1239" s="104">
        <v>216670</v>
      </c>
    </row>
    <row r="1240" spans="5:9">
      <c r="E1240" s="103" t="s">
        <v>7050</v>
      </c>
      <c r="F1240" s="103"/>
      <c r="G1240" s="105"/>
      <c r="H1240" s="104">
        <v>56800</v>
      </c>
      <c r="I1240" s="104">
        <v>159870</v>
      </c>
    </row>
    <row r="1241" spans="5:9">
      <c r="E1241" s="103" t="s">
        <v>7055</v>
      </c>
      <c r="F1241" s="103"/>
      <c r="G1241" s="105"/>
      <c r="H1241" s="104">
        <v>78670</v>
      </c>
      <c r="I1241" s="104">
        <v>81200</v>
      </c>
    </row>
    <row r="1242" spans="5:9">
      <c r="E1242" s="103" t="s">
        <v>7063</v>
      </c>
      <c r="F1242" s="103"/>
      <c r="G1242" s="105"/>
      <c r="H1242" s="104">
        <v>51880</v>
      </c>
      <c r="I1242" s="104">
        <v>29320</v>
      </c>
    </row>
    <row r="1243" spans="5:9">
      <c r="E1243" s="103" t="s">
        <v>7064</v>
      </c>
      <c r="F1243" s="103"/>
      <c r="G1243" s="105"/>
      <c r="H1243" s="104">
        <v>29320</v>
      </c>
      <c r="I1243" s="105"/>
    </row>
    <row r="1244" spans="5:9">
      <c r="E1244" s="103" t="s">
        <v>7065</v>
      </c>
      <c r="F1244" s="103"/>
      <c r="G1244" s="105"/>
      <c r="H1244" s="104">
        <v>18290</v>
      </c>
      <c r="I1244" s="105"/>
    </row>
    <row r="1245" spans="5:9">
      <c r="E1245" s="103" t="s">
        <v>7424</v>
      </c>
      <c r="F1245" s="103"/>
      <c r="G1245" s="104">
        <v>-2312</v>
      </c>
      <c r="H1245" s="105"/>
      <c r="I1245" s="105"/>
    </row>
    <row r="1246" spans="5:9">
      <c r="E1246" s="103" t="s">
        <v>7425</v>
      </c>
      <c r="F1246" s="103"/>
      <c r="G1246" s="104">
        <v>-756</v>
      </c>
      <c r="H1246" s="105"/>
      <c r="I1246" s="105"/>
    </row>
    <row r="1247" spans="5:9">
      <c r="E1247" s="103" t="s">
        <v>7426</v>
      </c>
      <c r="F1247" s="103"/>
      <c r="G1247" s="104">
        <v>3068</v>
      </c>
      <c r="H1247" s="105"/>
      <c r="I1247" s="104">
        <v>-18290</v>
      </c>
    </row>
    <row r="1248" spans="5:9">
      <c r="E1248" s="107" t="s">
        <v>6572</v>
      </c>
      <c r="F1248" s="103"/>
      <c r="G1248" s="104">
        <v>508830</v>
      </c>
      <c r="H1248" s="104">
        <v>605800</v>
      </c>
      <c r="I1248" s="106"/>
    </row>
    <row r="1249" spans="5:9">
      <c r="E1249" s="103" t="s">
        <v>7427</v>
      </c>
      <c r="F1249" s="103"/>
      <c r="G1249" s="104">
        <v>5890</v>
      </c>
      <c r="H1249" s="105"/>
      <c r="I1249" s="105"/>
    </row>
    <row r="1250" spans="5:9">
      <c r="E1250" s="103" t="s">
        <v>7428</v>
      </c>
      <c r="F1250" s="103"/>
      <c r="G1250" s="104">
        <v>25200</v>
      </c>
      <c r="H1250" s="105"/>
      <c r="I1250" s="105"/>
    </row>
    <row r="1251" spans="5:9">
      <c r="E1251" s="103" t="s">
        <v>7429</v>
      </c>
      <c r="F1251" s="103"/>
      <c r="G1251" s="104">
        <v>39500</v>
      </c>
      <c r="H1251" s="105"/>
      <c r="I1251" s="105"/>
    </row>
    <row r="1252" spans="5:9">
      <c r="E1252" s="103" t="s">
        <v>7430</v>
      </c>
      <c r="F1252" s="103"/>
      <c r="G1252" s="104">
        <v>97380</v>
      </c>
      <c r="H1252" s="105"/>
      <c r="I1252" s="105"/>
    </row>
    <row r="1253" spans="5:9">
      <c r="E1253" s="103" t="s">
        <v>7431</v>
      </c>
      <c r="F1253" s="103"/>
      <c r="G1253" s="104">
        <v>33960</v>
      </c>
      <c r="H1253" s="105"/>
      <c r="I1253" s="105"/>
    </row>
    <row r="1254" spans="5:9">
      <c r="E1254" s="103" t="s">
        <v>7432</v>
      </c>
      <c r="F1254" s="103"/>
      <c r="G1254" s="104">
        <v>118200</v>
      </c>
      <c r="H1254" s="105"/>
      <c r="I1254" s="105"/>
    </row>
    <row r="1255" spans="5:9">
      <c r="E1255" s="103" t="s">
        <v>7433</v>
      </c>
      <c r="F1255" s="103"/>
      <c r="G1255" s="104">
        <v>31750</v>
      </c>
      <c r="H1255" s="105"/>
      <c r="I1255" s="105"/>
    </row>
    <row r="1256" spans="5:9">
      <c r="E1256" s="103" t="s">
        <v>7434</v>
      </c>
      <c r="F1256" s="103"/>
      <c r="G1256" s="104">
        <v>18180</v>
      </c>
      <c r="H1256" s="105"/>
      <c r="I1256" s="105"/>
    </row>
    <row r="1257" spans="5:9">
      <c r="E1257" s="103" t="s">
        <v>7435</v>
      </c>
      <c r="F1257" s="103"/>
      <c r="G1257" s="104">
        <v>18600</v>
      </c>
      <c r="H1257" s="105"/>
      <c r="I1257" s="105"/>
    </row>
    <row r="1258" spans="5:9">
      <c r="E1258" s="103" t="s">
        <v>7436</v>
      </c>
      <c r="F1258" s="103"/>
      <c r="G1258" s="104">
        <v>113880</v>
      </c>
      <c r="H1258" s="105"/>
      <c r="I1258" s="105"/>
    </row>
    <row r="1259" spans="5:9">
      <c r="E1259" s="103" t="s">
        <v>7437</v>
      </c>
      <c r="F1259" s="103"/>
      <c r="G1259" s="104">
        <v>44100</v>
      </c>
      <c r="H1259" s="105"/>
      <c r="I1259" s="105"/>
    </row>
    <row r="1260" spans="5:9">
      <c r="E1260" s="103" t="s">
        <v>7438</v>
      </c>
      <c r="F1260" s="103"/>
      <c r="G1260" s="104">
        <v>35070</v>
      </c>
      <c r="H1260" s="105"/>
      <c r="I1260" s="104">
        <v>563420</v>
      </c>
    </row>
    <row r="1261" spans="5:9">
      <c r="E1261" s="103" t="s">
        <v>7439</v>
      </c>
      <c r="F1261" s="103"/>
      <c r="G1261" s="104">
        <v>40560</v>
      </c>
      <c r="H1261" s="105"/>
      <c r="I1261" s="104">
        <v>603980</v>
      </c>
    </row>
    <row r="1262" spans="5:9">
      <c r="E1262" s="103" t="s">
        <v>7440</v>
      </c>
      <c r="F1262" s="103"/>
      <c r="G1262" s="104">
        <v>15280</v>
      </c>
      <c r="H1262" s="105"/>
      <c r="I1262" s="105"/>
    </row>
    <row r="1263" spans="5:9">
      <c r="E1263" s="103" t="s">
        <v>7441</v>
      </c>
      <c r="F1263" s="103"/>
      <c r="G1263" s="104">
        <v>24520</v>
      </c>
      <c r="H1263" s="105"/>
      <c r="I1263" s="105"/>
    </row>
    <row r="1264" spans="5:9">
      <c r="E1264" s="103" t="s">
        <v>7442</v>
      </c>
      <c r="F1264" s="103"/>
      <c r="G1264" s="104">
        <v>14620</v>
      </c>
      <c r="H1264" s="105"/>
      <c r="I1264" s="105"/>
    </row>
    <row r="1265" spans="5:9">
      <c r="E1265" s="103" t="s">
        <v>7132</v>
      </c>
      <c r="F1265" s="103"/>
      <c r="G1265" s="105"/>
      <c r="H1265" s="104">
        <v>140760</v>
      </c>
      <c r="I1265" s="104">
        <v>517640</v>
      </c>
    </row>
    <row r="1266" spans="5:9">
      <c r="E1266" s="103" t="s">
        <v>7443</v>
      </c>
      <c r="F1266" s="103"/>
      <c r="G1266" s="104">
        <v>15460</v>
      </c>
      <c r="H1266" s="105"/>
      <c r="I1266" s="105"/>
    </row>
    <row r="1267" spans="5:9">
      <c r="E1267" s="103" t="s">
        <v>7444</v>
      </c>
      <c r="F1267" s="103"/>
      <c r="G1267" s="104">
        <v>29620</v>
      </c>
      <c r="H1267" s="105"/>
      <c r="I1267" s="105"/>
    </row>
    <row r="1268" spans="5:9">
      <c r="E1268" s="103" t="s">
        <v>7138</v>
      </c>
      <c r="F1268" s="103"/>
      <c r="G1268" s="105"/>
      <c r="H1268" s="104">
        <v>39500</v>
      </c>
      <c r="I1268" s="104">
        <v>523220</v>
      </c>
    </row>
    <row r="1269" spans="5:9">
      <c r="E1269" s="103" t="s">
        <v>7139</v>
      </c>
      <c r="F1269" s="103"/>
      <c r="G1269" s="105"/>
      <c r="H1269" s="104">
        <v>183280</v>
      </c>
      <c r="I1269" s="105"/>
    </row>
    <row r="1270" spans="5:9">
      <c r="E1270" s="103" t="s">
        <v>7445</v>
      </c>
      <c r="F1270" s="103"/>
      <c r="G1270" s="104">
        <v>25870</v>
      </c>
      <c r="H1270" s="105"/>
      <c r="I1270" s="105"/>
    </row>
    <row r="1271" spans="5:9">
      <c r="E1271" s="103" t="s">
        <v>7446</v>
      </c>
      <c r="F1271" s="103"/>
      <c r="G1271" s="104">
        <v>56800</v>
      </c>
      <c r="H1271" s="105"/>
      <c r="I1271" s="104">
        <v>422610</v>
      </c>
    </row>
    <row r="1272" spans="5:9">
      <c r="E1272" s="103" t="s">
        <v>7149</v>
      </c>
      <c r="F1272" s="103"/>
      <c r="G1272" s="105"/>
      <c r="H1272" s="104">
        <v>65710</v>
      </c>
      <c r="I1272" s="105"/>
    </row>
    <row r="1273" spans="5:9">
      <c r="E1273" s="103" t="s">
        <v>7447</v>
      </c>
      <c r="F1273" s="103"/>
      <c r="G1273" s="104">
        <v>8750</v>
      </c>
      <c r="H1273" s="105"/>
      <c r="I1273" s="105"/>
    </row>
    <row r="1274" spans="5:9">
      <c r="E1274" s="103" t="s">
        <v>7448</v>
      </c>
      <c r="F1274" s="103"/>
      <c r="G1274" s="104">
        <v>31880</v>
      </c>
      <c r="H1274" s="105"/>
      <c r="I1274" s="104">
        <v>397530</v>
      </c>
    </row>
    <row r="1275" spans="5:9">
      <c r="E1275" s="103" t="s">
        <v>7164</v>
      </c>
      <c r="F1275" s="103"/>
      <c r="G1275" s="105"/>
      <c r="H1275" s="104">
        <v>132480</v>
      </c>
      <c r="I1275" s="104">
        <v>265050</v>
      </c>
    </row>
    <row r="1276" spans="5:9">
      <c r="E1276" s="103" t="s">
        <v>7449</v>
      </c>
      <c r="F1276" s="103"/>
      <c r="G1276" s="104">
        <v>30490</v>
      </c>
      <c r="H1276" s="105"/>
      <c r="I1276" s="105"/>
    </row>
    <row r="1277" spans="5:9">
      <c r="E1277" s="103" t="s">
        <v>7450</v>
      </c>
      <c r="F1277" s="103"/>
      <c r="G1277" s="104">
        <v>76000</v>
      </c>
      <c r="H1277" s="105"/>
      <c r="I1277" s="105"/>
    </row>
    <row r="1278" spans="5:9">
      <c r="E1278" s="103" t="s">
        <v>7174</v>
      </c>
      <c r="F1278" s="103"/>
      <c r="G1278" s="105"/>
      <c r="H1278" s="104">
        <v>30080</v>
      </c>
      <c r="I1278" s="104">
        <v>341460</v>
      </c>
    </row>
    <row r="1279" spans="5:9">
      <c r="E1279" s="103" t="s">
        <v>7451</v>
      </c>
      <c r="F1279" s="103"/>
      <c r="G1279" s="104">
        <v>94440</v>
      </c>
      <c r="H1279" s="105"/>
      <c r="I1279" s="105"/>
    </row>
    <row r="1280" spans="5:9">
      <c r="E1280" s="103" t="s">
        <v>7452</v>
      </c>
      <c r="F1280" s="103"/>
      <c r="G1280" s="104">
        <v>16380</v>
      </c>
      <c r="H1280" s="105"/>
      <c r="I1280" s="105"/>
    </row>
    <row r="1281" spans="5:9">
      <c r="E1281" s="103" t="s">
        <v>7453</v>
      </c>
      <c r="F1281" s="103"/>
      <c r="G1281" s="104">
        <v>36150</v>
      </c>
      <c r="H1281" s="105"/>
      <c r="I1281" s="105"/>
    </row>
    <row r="1282" spans="5:9">
      <c r="E1282" s="103" t="s">
        <v>7186</v>
      </c>
      <c r="F1282" s="103"/>
      <c r="G1282" s="105"/>
      <c r="H1282" s="104">
        <v>29780</v>
      </c>
      <c r="I1282" s="105"/>
    </row>
    <row r="1283" spans="5:9">
      <c r="E1283" s="103" t="s">
        <v>7454</v>
      </c>
      <c r="F1283" s="103"/>
      <c r="G1283" s="104">
        <v>-29320</v>
      </c>
      <c r="H1283" s="105"/>
      <c r="I1283" s="104">
        <v>429330</v>
      </c>
    </row>
    <row r="1284" spans="5:9">
      <c r="E1284" s="103" t="s">
        <v>7455</v>
      </c>
      <c r="F1284" s="103"/>
      <c r="G1284" s="104">
        <v>14140</v>
      </c>
      <c r="H1284" s="105"/>
      <c r="I1284" s="105"/>
    </row>
    <row r="1285" spans="5:9">
      <c r="E1285" s="103" t="s">
        <v>7456</v>
      </c>
      <c r="F1285" s="103"/>
      <c r="G1285" s="104">
        <v>16310</v>
      </c>
      <c r="H1285" s="105"/>
      <c r="I1285" s="105"/>
    </row>
    <row r="1286" spans="5:9">
      <c r="E1286" s="103" t="s">
        <v>7457</v>
      </c>
      <c r="F1286" s="103"/>
      <c r="G1286" s="104">
        <v>56800</v>
      </c>
      <c r="H1286" s="105"/>
      <c r="I1286" s="105"/>
    </row>
    <row r="1287" spans="5:9">
      <c r="E1287" s="103" t="s">
        <v>7190</v>
      </c>
      <c r="F1287" s="103"/>
      <c r="G1287" s="105"/>
      <c r="H1287" s="104">
        <v>30490</v>
      </c>
      <c r="I1287" s="104">
        <v>486090</v>
      </c>
    </row>
    <row r="1288" spans="5:9">
      <c r="E1288" s="103" t="s">
        <v>7197</v>
      </c>
      <c r="F1288" s="103"/>
      <c r="G1288" s="105"/>
      <c r="H1288" s="104">
        <v>29620</v>
      </c>
      <c r="I1288" s="104">
        <v>456470</v>
      </c>
    </row>
    <row r="1289" spans="5:9">
      <c r="E1289" s="103" t="s">
        <v>7208</v>
      </c>
      <c r="F1289" s="103"/>
      <c r="G1289" s="105"/>
      <c r="H1289" s="104">
        <v>225300</v>
      </c>
      <c r="I1289" s="104">
        <v>231170</v>
      </c>
    </row>
    <row r="1290" spans="5:9">
      <c r="E1290" s="103" t="s">
        <v>7458</v>
      </c>
      <c r="F1290" s="103"/>
      <c r="G1290" s="104">
        <v>35340</v>
      </c>
      <c r="H1290" s="105"/>
      <c r="I1290" s="105"/>
    </row>
    <row r="1291" spans="5:9">
      <c r="E1291" s="103" t="s">
        <v>7459</v>
      </c>
      <c r="F1291" s="103"/>
      <c r="G1291" s="104">
        <v>94440</v>
      </c>
      <c r="H1291" s="105"/>
      <c r="I1291" s="105"/>
    </row>
    <row r="1292" spans="5:9">
      <c r="E1292" s="103" t="s">
        <v>7460</v>
      </c>
      <c r="F1292" s="103"/>
      <c r="G1292" s="104">
        <v>18250</v>
      </c>
      <c r="H1292" s="105"/>
      <c r="I1292" s="104">
        <v>379200</v>
      </c>
    </row>
    <row r="1293" spans="5:9">
      <c r="E1293" s="103" t="s">
        <v>7461</v>
      </c>
      <c r="F1293" s="103"/>
      <c r="G1293" s="104">
        <v>34450</v>
      </c>
      <c r="H1293" s="105"/>
      <c r="I1293" s="105"/>
    </row>
    <row r="1294" spans="5:9">
      <c r="E1294" s="103" t="s">
        <v>7227</v>
      </c>
      <c r="F1294" s="103"/>
      <c r="G1294" s="105"/>
      <c r="H1294" s="104">
        <v>76000</v>
      </c>
      <c r="I1294" s="104">
        <v>337650</v>
      </c>
    </row>
    <row r="1295" spans="5:9">
      <c r="E1295" s="103" t="s">
        <v>7228</v>
      </c>
      <c r="F1295" s="103"/>
      <c r="G1295" s="105"/>
      <c r="H1295" s="104">
        <v>79440</v>
      </c>
      <c r="I1295" s="105"/>
    </row>
    <row r="1296" spans="5:9">
      <c r="E1296" s="103" t="s">
        <v>7462</v>
      </c>
      <c r="F1296" s="103"/>
      <c r="G1296" s="104">
        <v>9050</v>
      </c>
      <c r="H1296" s="105"/>
      <c r="I1296" s="104">
        <v>267260</v>
      </c>
    </row>
    <row r="1297" spans="5:9">
      <c r="E1297" s="103" t="s">
        <v>7463</v>
      </c>
      <c r="F1297" s="103"/>
      <c r="G1297" s="104">
        <v>168310</v>
      </c>
      <c r="H1297" s="105"/>
      <c r="I1297" s="105"/>
    </row>
    <row r="1298" spans="5:9">
      <c r="E1298" s="103" t="s">
        <v>7464</v>
      </c>
      <c r="F1298" s="103"/>
      <c r="G1298" s="104">
        <v>135820</v>
      </c>
      <c r="H1298" s="105"/>
      <c r="I1298" s="105"/>
    </row>
    <row r="1299" spans="5:9">
      <c r="E1299" s="103" t="s">
        <v>7238</v>
      </c>
      <c r="F1299" s="103"/>
      <c r="G1299" s="105"/>
      <c r="H1299" s="104">
        <v>123470</v>
      </c>
      <c r="I1299" s="104">
        <v>447920</v>
      </c>
    </row>
    <row r="1300" spans="5:9">
      <c r="E1300" s="103" t="s">
        <v>7465</v>
      </c>
      <c r="F1300" s="103"/>
      <c r="G1300" s="104">
        <v>57060</v>
      </c>
      <c r="H1300" s="105"/>
      <c r="I1300" s="104">
        <v>504980</v>
      </c>
    </row>
    <row r="1301" spans="5:9">
      <c r="E1301" s="103" t="s">
        <v>7251</v>
      </c>
      <c r="F1301" s="103"/>
      <c r="G1301" s="105"/>
      <c r="H1301" s="104">
        <v>6000</v>
      </c>
      <c r="I1301" s="104">
        <v>498980</v>
      </c>
    </row>
    <row r="1302" spans="5:9">
      <c r="E1302" s="103" t="s">
        <v>7252</v>
      </c>
      <c r="F1302" s="103"/>
      <c r="G1302" s="105"/>
      <c r="H1302" s="104">
        <v>9050</v>
      </c>
      <c r="I1302" s="104">
        <v>489930</v>
      </c>
    </row>
    <row r="1303" spans="5:9">
      <c r="E1303" s="103" t="s">
        <v>7466</v>
      </c>
      <c r="F1303" s="103"/>
      <c r="G1303" s="104">
        <v>6000</v>
      </c>
      <c r="H1303" s="105"/>
      <c r="I1303" s="105"/>
    </row>
    <row r="1304" spans="5:9">
      <c r="E1304" s="103" t="s">
        <v>7467</v>
      </c>
      <c r="F1304" s="103"/>
      <c r="G1304" s="104">
        <v>45510</v>
      </c>
      <c r="H1304" s="105"/>
      <c r="I1304" s="105"/>
    </row>
    <row r="1305" spans="5:9">
      <c r="E1305" s="103" t="s">
        <v>7468</v>
      </c>
      <c r="F1305" s="103"/>
      <c r="G1305" s="104">
        <v>427260</v>
      </c>
      <c r="H1305" s="105"/>
      <c r="I1305" s="105"/>
    </row>
    <row r="1306" spans="5:9">
      <c r="E1306" s="103" t="s">
        <v>7258</v>
      </c>
      <c r="F1306" s="103"/>
      <c r="G1306" s="105"/>
      <c r="H1306" s="104">
        <v>18250</v>
      </c>
      <c r="I1306" s="104">
        <v>950450</v>
      </c>
    </row>
    <row r="1307" spans="5:9">
      <c r="E1307" s="107" t="s">
        <v>6574</v>
      </c>
      <c r="F1307" s="103"/>
      <c r="G1307" s="104">
        <v>2187950</v>
      </c>
      <c r="H1307" s="104">
        <v>1219210</v>
      </c>
      <c r="I1307" s="106"/>
    </row>
    <row r="1308" spans="5:9">
      <c r="E1308" s="103" t="s">
        <v>7259</v>
      </c>
      <c r="F1308" s="103" t="s">
        <v>7400</v>
      </c>
      <c r="G1308" s="105"/>
      <c r="H1308" s="104">
        <v>598962</v>
      </c>
      <c r="I1308" s="104">
        <v>351488</v>
      </c>
    </row>
    <row r="1309" spans="5:9">
      <c r="E1309" s="103" t="s">
        <v>7278</v>
      </c>
      <c r="F1309" s="103" t="s">
        <v>7400</v>
      </c>
      <c r="G1309" s="105"/>
      <c r="H1309" s="104">
        <v>1807</v>
      </c>
      <c r="I1309" s="105"/>
    </row>
    <row r="1310" spans="5:9">
      <c r="E1310" s="103" t="s">
        <v>7469</v>
      </c>
      <c r="F1310" s="103"/>
      <c r="G1310" s="104">
        <v>15520</v>
      </c>
      <c r="H1310" s="105"/>
      <c r="I1310" s="105"/>
    </row>
    <row r="1311" spans="5:9">
      <c r="E1311" s="103" t="s">
        <v>7470</v>
      </c>
      <c r="F1311" s="103"/>
      <c r="G1311" s="104">
        <v>17200</v>
      </c>
      <c r="H1311" s="105"/>
      <c r="I1311" s="104">
        <v>382401</v>
      </c>
    </row>
    <row r="1312" spans="5:9">
      <c r="E1312" s="103" t="s">
        <v>7285</v>
      </c>
      <c r="F1312" s="103"/>
      <c r="G1312" s="105"/>
      <c r="H1312" s="104">
        <v>170810</v>
      </c>
      <c r="I1312" s="104">
        <v>211591</v>
      </c>
    </row>
    <row r="1313" spans="5:9">
      <c r="E1313" s="103" t="s">
        <v>7471</v>
      </c>
      <c r="F1313" s="103"/>
      <c r="G1313" s="104">
        <v>28040</v>
      </c>
      <c r="H1313" s="105"/>
      <c r="I1313" s="104">
        <v>239631</v>
      </c>
    </row>
    <row r="1314" spans="5:9">
      <c r="E1314" s="103" t="s">
        <v>7472</v>
      </c>
      <c r="F1314" s="103"/>
      <c r="G1314" s="104">
        <v>-57060</v>
      </c>
      <c r="H1314" s="105"/>
      <c r="I1314" s="105"/>
    </row>
    <row r="1315" spans="5:9">
      <c r="E1315" s="103" t="s">
        <v>7473</v>
      </c>
      <c r="F1315" s="103"/>
      <c r="G1315" s="104">
        <v>99210</v>
      </c>
      <c r="H1315" s="105"/>
      <c r="I1315" s="104">
        <v>281781</v>
      </c>
    </row>
    <row r="1316" spans="5:9">
      <c r="E1316" s="103" t="s">
        <v>7315</v>
      </c>
      <c r="F1316" s="103"/>
      <c r="G1316" s="105"/>
      <c r="H1316" s="104">
        <v>62710</v>
      </c>
      <c r="I1316" s="104">
        <v>219071</v>
      </c>
    </row>
    <row r="1317" spans="5:9">
      <c r="E1317" s="103" t="s">
        <v>7474</v>
      </c>
      <c r="F1317" s="103"/>
      <c r="G1317" s="104">
        <v>-15520</v>
      </c>
      <c r="H1317" s="105"/>
      <c r="I1317" s="105"/>
    </row>
    <row r="1318" spans="5:9">
      <c r="E1318" s="103" t="s">
        <v>7475</v>
      </c>
      <c r="F1318" s="103"/>
      <c r="G1318" s="104">
        <v>14620</v>
      </c>
      <c r="H1318" s="105"/>
      <c r="I1318" s="104">
        <v>218171</v>
      </c>
    </row>
    <row r="1319" spans="5:9">
      <c r="E1319" s="103" t="s">
        <v>7476</v>
      </c>
      <c r="F1319" s="103"/>
      <c r="G1319" s="104">
        <v>8570</v>
      </c>
      <c r="H1319" s="105"/>
      <c r="I1319" s="105"/>
    </row>
    <row r="1320" spans="5:9">
      <c r="E1320" s="103" t="s">
        <v>7477</v>
      </c>
      <c r="F1320" s="103"/>
      <c r="G1320" s="104">
        <v>26890</v>
      </c>
      <c r="H1320" s="105"/>
      <c r="I1320" s="105"/>
    </row>
    <row r="1321" spans="5:9">
      <c r="E1321" s="103" t="s">
        <v>7331</v>
      </c>
      <c r="F1321" s="103"/>
      <c r="G1321" s="105"/>
      <c r="H1321" s="104">
        <v>109060</v>
      </c>
      <c r="I1321" s="104">
        <v>144571</v>
      </c>
    </row>
    <row r="1322" spans="5:9">
      <c r="E1322" s="103" t="s">
        <v>7478</v>
      </c>
      <c r="F1322" s="103"/>
      <c r="G1322" s="104">
        <v>56800</v>
      </c>
      <c r="H1322" s="105"/>
      <c r="I1322" s="105"/>
    </row>
    <row r="1323" spans="5:9">
      <c r="E1323" s="103" t="s">
        <v>7479</v>
      </c>
      <c r="F1323" s="103"/>
      <c r="G1323" s="104">
        <v>56800</v>
      </c>
      <c r="H1323" s="105"/>
      <c r="I1323" s="104">
        <v>258171</v>
      </c>
    </row>
    <row r="1324" spans="5:9">
      <c r="E1324" s="103" t="s">
        <v>7480</v>
      </c>
      <c r="F1324" s="103"/>
      <c r="G1324" s="104">
        <v>56800</v>
      </c>
      <c r="H1324" s="105"/>
      <c r="I1324" s="105"/>
    </row>
    <row r="1325" spans="5:9">
      <c r="E1325" s="103" t="s">
        <v>7481</v>
      </c>
      <c r="F1325" s="103"/>
      <c r="G1325" s="104">
        <v>29590</v>
      </c>
      <c r="H1325" s="105"/>
      <c r="I1325" s="104">
        <v>344561</v>
      </c>
    </row>
    <row r="1326" spans="5:9">
      <c r="E1326" s="103" t="s">
        <v>7482</v>
      </c>
      <c r="F1326" s="103"/>
      <c r="G1326" s="104">
        <v>47360</v>
      </c>
      <c r="H1326" s="105"/>
      <c r="I1326" s="104">
        <v>391921</v>
      </c>
    </row>
    <row r="1327" spans="5:9">
      <c r="E1327" s="103" t="s">
        <v>7483</v>
      </c>
      <c r="F1327" s="103"/>
      <c r="G1327" s="104">
        <v>33360</v>
      </c>
      <c r="H1327" s="105"/>
      <c r="I1327" s="105"/>
    </row>
    <row r="1328" spans="5:9">
      <c r="E1328" s="103" t="s">
        <v>7359</v>
      </c>
      <c r="F1328" s="103"/>
      <c r="G1328" s="105"/>
      <c r="H1328" s="104">
        <v>203370</v>
      </c>
      <c r="I1328" s="104">
        <v>221911</v>
      </c>
    </row>
    <row r="1329" spans="5:9">
      <c r="E1329" s="103" t="s">
        <v>7361</v>
      </c>
      <c r="F1329" s="103"/>
      <c r="G1329" s="105"/>
      <c r="H1329" s="104">
        <v>56480</v>
      </c>
      <c r="I1329" s="104">
        <v>165431</v>
      </c>
    </row>
    <row r="1330" spans="5:9">
      <c r="E1330" s="103" t="s">
        <v>7484</v>
      </c>
      <c r="F1330" s="103"/>
      <c r="G1330" s="104">
        <v>39500</v>
      </c>
      <c r="H1330" s="105"/>
      <c r="I1330" s="105"/>
    </row>
    <row r="1331" spans="5:9">
      <c r="E1331" s="103" t="s">
        <v>7367</v>
      </c>
      <c r="F1331" s="103"/>
      <c r="G1331" s="105"/>
      <c r="H1331" s="104">
        <v>113600</v>
      </c>
      <c r="I1331" s="104">
        <v>91331</v>
      </c>
    </row>
    <row r="1332" spans="5:9">
      <c r="E1332" s="103" t="s">
        <v>7485</v>
      </c>
      <c r="F1332" s="103"/>
      <c r="G1332" s="104">
        <v>52060</v>
      </c>
      <c r="H1332" s="105"/>
      <c r="I1332" s="105"/>
    </row>
    <row r="1333" spans="5:9">
      <c r="E1333" s="103" t="s">
        <v>7371</v>
      </c>
      <c r="F1333" s="103"/>
      <c r="G1333" s="105"/>
      <c r="H1333" s="104">
        <v>41930</v>
      </c>
      <c r="I1333" s="104">
        <v>101461</v>
      </c>
    </row>
    <row r="1334" spans="5:9">
      <c r="E1334" s="103" t="s">
        <v>7486</v>
      </c>
      <c r="F1334" s="103"/>
      <c r="G1334" s="104">
        <v>22840</v>
      </c>
      <c r="H1334" s="105"/>
      <c r="I1334" s="104">
        <v>124301</v>
      </c>
    </row>
    <row r="1335" spans="5:9">
      <c r="E1335" s="107" t="s">
        <v>7394</v>
      </c>
      <c r="F1335" s="103"/>
      <c r="G1335" s="104">
        <v>532580</v>
      </c>
      <c r="H1335" s="104">
        <v>1358729</v>
      </c>
      <c r="I1335" s="106"/>
    </row>
    <row r="1336" spans="5:9">
      <c r="E1336" s="107" t="s">
        <v>6575</v>
      </c>
      <c r="F1336" s="103"/>
      <c r="G1336" s="104">
        <v>3816090</v>
      </c>
      <c r="H1336" s="104">
        <v>3691789</v>
      </c>
      <c r="I1336" s="104">
        <v>124301</v>
      </c>
    </row>
    <row r="1337" spans="5:9">
      <c r="E1337" s="73" t="s">
        <v>7395</v>
      </c>
      <c r="F1337" s="73"/>
      <c r="G1337" s="73"/>
      <c r="H1337" s="73"/>
      <c r="I1337" s="73"/>
    </row>
    <row r="1338" spans="5:9">
      <c r="E1338" s="73"/>
      <c r="F1338" s="73"/>
      <c r="G1338" s="73"/>
      <c r="H1338" s="73"/>
      <c r="I1338" s="73"/>
    </row>
    <row r="1339" spans="5:9">
      <c r="E1339" s="101" t="s">
        <v>9236</v>
      </c>
      <c r="F1339" s="73"/>
      <c r="G1339" s="73"/>
      <c r="H1339" s="73"/>
      <c r="I1339" s="73"/>
    </row>
    <row r="1340" spans="5:9">
      <c r="E1340" s="462" t="s">
        <v>6565</v>
      </c>
      <c r="F1340" s="462" t="s">
        <v>104</v>
      </c>
      <c r="G1340" s="462" t="s">
        <v>6566</v>
      </c>
      <c r="H1340" s="462" t="s">
        <v>6567</v>
      </c>
      <c r="I1340" s="462" t="s">
        <v>3136</v>
      </c>
    </row>
    <row r="1341" spans="5:9">
      <c r="E1341" s="103" t="s">
        <v>7487</v>
      </c>
      <c r="F1341" s="103"/>
      <c r="G1341" s="104">
        <v>20000</v>
      </c>
      <c r="H1341" s="105"/>
      <c r="I1341" s="104">
        <v>20000</v>
      </c>
    </row>
    <row r="1342" spans="5:9">
      <c r="E1342" s="103" t="s">
        <v>7488</v>
      </c>
      <c r="F1342" s="103"/>
      <c r="G1342" s="105"/>
      <c r="H1342" s="104">
        <v>20000</v>
      </c>
      <c r="I1342" s="105"/>
    </row>
    <row r="1343" spans="5:9">
      <c r="E1343" s="107" t="s">
        <v>6784</v>
      </c>
      <c r="F1343" s="103"/>
      <c r="G1343" s="104">
        <v>20000</v>
      </c>
      <c r="H1343" s="104">
        <v>20000</v>
      </c>
      <c r="I1343" s="106"/>
    </row>
    <row r="1344" spans="5:9">
      <c r="E1344" s="103" t="s">
        <v>7489</v>
      </c>
      <c r="F1344" s="103"/>
      <c r="G1344" s="104">
        <v>14090</v>
      </c>
      <c r="H1344" s="105"/>
      <c r="I1344" s="105"/>
    </row>
    <row r="1345" spans="5:9">
      <c r="E1345" s="103" t="s">
        <v>7490</v>
      </c>
      <c r="F1345" s="103"/>
      <c r="G1345" s="105"/>
      <c r="H1345" s="104">
        <v>14090</v>
      </c>
      <c r="I1345" s="105"/>
    </row>
    <row r="1346" spans="5:9">
      <c r="E1346" s="103" t="s">
        <v>7491</v>
      </c>
      <c r="F1346" s="103"/>
      <c r="G1346" s="105"/>
      <c r="H1346" s="104">
        <v>8380</v>
      </c>
      <c r="I1346" s="104">
        <v>-8380</v>
      </c>
    </row>
    <row r="1347" spans="5:9">
      <c r="E1347" s="103" t="s">
        <v>7492</v>
      </c>
      <c r="F1347" s="103"/>
      <c r="G1347" s="104">
        <v>8380</v>
      </c>
      <c r="H1347" s="105"/>
      <c r="I1347" s="105"/>
    </row>
    <row r="1348" spans="5:9">
      <c r="E1348" s="103" t="s">
        <v>7493</v>
      </c>
      <c r="F1348" s="103"/>
      <c r="G1348" s="104">
        <v>7550</v>
      </c>
      <c r="H1348" s="105"/>
      <c r="I1348" s="104">
        <v>7550</v>
      </c>
    </row>
    <row r="1349" spans="5:9">
      <c r="E1349" s="103" t="s">
        <v>7494</v>
      </c>
      <c r="F1349" s="103"/>
      <c r="G1349" s="105"/>
      <c r="H1349" s="104">
        <v>7550</v>
      </c>
      <c r="I1349" s="105"/>
    </row>
    <row r="1350" spans="5:9">
      <c r="E1350" s="103" t="s">
        <v>7495</v>
      </c>
      <c r="F1350" s="103"/>
      <c r="G1350" s="104">
        <v>59640</v>
      </c>
      <c r="H1350" s="105"/>
      <c r="I1350" s="105"/>
    </row>
    <row r="1351" spans="5:9">
      <c r="E1351" s="103" t="s">
        <v>7496</v>
      </c>
      <c r="F1351" s="103"/>
      <c r="G1351" s="105"/>
      <c r="H1351" s="104">
        <v>59640</v>
      </c>
      <c r="I1351" s="105"/>
    </row>
    <row r="1352" spans="5:9">
      <c r="E1352" s="107" t="s">
        <v>6570</v>
      </c>
      <c r="F1352" s="103"/>
      <c r="G1352" s="104">
        <v>89660</v>
      </c>
      <c r="H1352" s="104">
        <v>89660</v>
      </c>
      <c r="I1352" s="106"/>
    </row>
    <row r="1353" spans="5:9">
      <c r="E1353" s="103" t="s">
        <v>7497</v>
      </c>
      <c r="F1353" s="103"/>
      <c r="G1353" s="105"/>
      <c r="H1353" s="104">
        <v>13760</v>
      </c>
      <c r="I1353" s="104">
        <v>-13760</v>
      </c>
    </row>
    <row r="1354" spans="5:9">
      <c r="E1354" s="103" t="s">
        <v>7498</v>
      </c>
      <c r="F1354" s="103"/>
      <c r="G1354" s="105"/>
      <c r="H1354" s="104">
        <v>181370</v>
      </c>
      <c r="I1354" s="104">
        <v>-195130</v>
      </c>
    </row>
    <row r="1355" spans="5:9">
      <c r="E1355" s="103" t="s">
        <v>7499</v>
      </c>
      <c r="F1355" s="103"/>
      <c r="G1355" s="104">
        <v>181370</v>
      </c>
      <c r="H1355" s="105"/>
      <c r="I1355" s="104">
        <v>-13760</v>
      </c>
    </row>
    <row r="1356" spans="5:9">
      <c r="E1356" s="103" t="s">
        <v>7500</v>
      </c>
      <c r="F1356" s="103"/>
      <c r="G1356" s="105"/>
      <c r="H1356" s="104">
        <v>66200</v>
      </c>
      <c r="I1356" s="104">
        <v>-79960</v>
      </c>
    </row>
    <row r="1357" spans="5:9">
      <c r="E1357" s="103" t="s">
        <v>7501</v>
      </c>
      <c r="F1357" s="103"/>
      <c r="G1357" s="104">
        <v>66200</v>
      </c>
      <c r="H1357" s="105"/>
      <c r="I1357" s="105"/>
    </row>
    <row r="1358" spans="5:9">
      <c r="E1358" s="103" t="s">
        <v>7502</v>
      </c>
      <c r="F1358" s="103"/>
      <c r="G1358" s="104">
        <v>17800</v>
      </c>
      <c r="H1358" s="105"/>
      <c r="I1358" s="105"/>
    </row>
    <row r="1359" spans="5:9">
      <c r="E1359" s="103" t="s">
        <v>7503</v>
      </c>
      <c r="F1359" s="103"/>
      <c r="G1359" s="105"/>
      <c r="H1359" s="104">
        <v>17800</v>
      </c>
      <c r="I1359" s="104">
        <v>-13760</v>
      </c>
    </row>
    <row r="1360" spans="5:9">
      <c r="E1360" s="103" t="s">
        <v>7504</v>
      </c>
      <c r="F1360" s="103"/>
      <c r="G1360" s="105"/>
      <c r="H1360" s="104">
        <v>77220</v>
      </c>
      <c r="I1360" s="104">
        <v>-90980</v>
      </c>
    </row>
    <row r="1361" spans="5:9">
      <c r="E1361" s="103" t="s">
        <v>7505</v>
      </c>
      <c r="F1361" s="103"/>
      <c r="G1361" s="104">
        <v>77220</v>
      </c>
      <c r="H1361" s="105"/>
      <c r="I1361" s="104">
        <v>-13760</v>
      </c>
    </row>
    <row r="1362" spans="5:9">
      <c r="E1362" s="103" t="s">
        <v>7506</v>
      </c>
      <c r="F1362" s="103"/>
      <c r="G1362" s="104">
        <v>57060</v>
      </c>
      <c r="H1362" s="105"/>
      <c r="I1362" s="105"/>
    </row>
    <row r="1363" spans="5:9">
      <c r="E1363" s="103" t="s">
        <v>7507</v>
      </c>
      <c r="F1363" s="103"/>
      <c r="G1363" s="105"/>
      <c r="H1363" s="104">
        <v>57060</v>
      </c>
      <c r="I1363" s="104">
        <v>-13760</v>
      </c>
    </row>
    <row r="1364" spans="5:9">
      <c r="E1364" s="103" t="s">
        <v>7508</v>
      </c>
      <c r="F1364" s="103"/>
      <c r="G1364" s="105"/>
      <c r="H1364" s="104">
        <v>18250</v>
      </c>
      <c r="I1364" s="104">
        <v>-32010</v>
      </c>
    </row>
    <row r="1365" spans="5:9">
      <c r="E1365" s="107" t="s">
        <v>6572</v>
      </c>
      <c r="F1365" s="103"/>
      <c r="G1365" s="104">
        <v>399650</v>
      </c>
      <c r="H1365" s="104">
        <v>431660</v>
      </c>
      <c r="I1365" s="106"/>
    </row>
    <row r="1366" spans="5:9">
      <c r="E1366" s="103" t="s">
        <v>7509</v>
      </c>
      <c r="F1366" s="103"/>
      <c r="G1366" s="105"/>
      <c r="H1366" s="104">
        <v>41530</v>
      </c>
      <c r="I1366" s="105"/>
    </row>
    <row r="1367" spans="5:9">
      <c r="E1367" s="103" t="s">
        <v>7510</v>
      </c>
      <c r="F1367" s="103"/>
      <c r="G1367" s="104">
        <v>18250</v>
      </c>
      <c r="H1367" s="105"/>
      <c r="I1367" s="105"/>
    </row>
    <row r="1368" spans="5:9">
      <c r="E1368" s="103" t="s">
        <v>7511</v>
      </c>
      <c r="F1368" s="103"/>
      <c r="G1368" s="104">
        <v>13760</v>
      </c>
      <c r="H1368" s="105"/>
      <c r="I1368" s="104">
        <v>-41530</v>
      </c>
    </row>
    <row r="1369" spans="5:9">
      <c r="E1369" s="103" t="s">
        <v>7512</v>
      </c>
      <c r="F1369" s="103"/>
      <c r="G1369" s="104">
        <v>41530</v>
      </c>
      <c r="H1369" s="105"/>
      <c r="I1369" s="105"/>
    </row>
    <row r="1370" spans="5:9">
      <c r="E1370" s="103" t="s">
        <v>7513</v>
      </c>
      <c r="F1370" s="103"/>
      <c r="G1370" s="104">
        <v>17600</v>
      </c>
      <c r="H1370" s="105"/>
      <c r="I1370" s="105"/>
    </row>
    <row r="1371" spans="5:9">
      <c r="E1371" s="103" t="s">
        <v>7514</v>
      </c>
      <c r="F1371" s="103"/>
      <c r="G1371" s="105"/>
      <c r="H1371" s="104">
        <v>17600</v>
      </c>
      <c r="I1371" s="105"/>
    </row>
    <row r="1372" spans="5:9">
      <c r="E1372" s="103" t="s">
        <v>7515</v>
      </c>
      <c r="F1372" s="103"/>
      <c r="G1372" s="105"/>
      <c r="H1372" s="104">
        <v>14620</v>
      </c>
      <c r="I1372" s="104">
        <v>-14620</v>
      </c>
    </row>
    <row r="1373" spans="5:9">
      <c r="E1373" s="103" t="s">
        <v>7516</v>
      </c>
      <c r="F1373" s="103"/>
      <c r="G1373" s="104">
        <v>14620</v>
      </c>
      <c r="H1373" s="105"/>
      <c r="I1373" s="105"/>
    </row>
    <row r="1374" spans="5:9">
      <c r="E1374" s="103" t="s">
        <v>7517</v>
      </c>
      <c r="F1374" s="103"/>
      <c r="G1374" s="104">
        <v>240000</v>
      </c>
      <c r="H1374" s="105"/>
      <c r="I1374" s="105"/>
    </row>
    <row r="1375" spans="5:9">
      <c r="E1375" s="103" t="s">
        <v>7518</v>
      </c>
      <c r="F1375" s="103"/>
      <c r="G1375" s="105"/>
      <c r="H1375" s="104">
        <v>17000</v>
      </c>
      <c r="I1375" s="105"/>
    </row>
    <row r="1376" spans="5:9">
      <c r="E1376" s="103" t="s">
        <v>7518</v>
      </c>
      <c r="F1376" s="103"/>
      <c r="G1376" s="105"/>
      <c r="H1376" s="104">
        <v>240000</v>
      </c>
      <c r="I1376" s="104">
        <v>-17000</v>
      </c>
    </row>
    <row r="1377" spans="5:9">
      <c r="E1377" s="103" t="s">
        <v>7519</v>
      </c>
      <c r="F1377" s="103"/>
      <c r="G1377" s="104">
        <v>28000</v>
      </c>
      <c r="H1377" s="105"/>
      <c r="I1377" s="105"/>
    </row>
    <row r="1378" spans="5:9">
      <c r="E1378" s="103" t="s">
        <v>7520</v>
      </c>
      <c r="F1378" s="103"/>
      <c r="G1378" s="104">
        <v>5900</v>
      </c>
      <c r="H1378" s="105"/>
      <c r="I1378" s="105"/>
    </row>
    <row r="1379" spans="5:9">
      <c r="E1379" s="103" t="s">
        <v>7521</v>
      </c>
      <c r="F1379" s="103"/>
      <c r="G1379" s="105"/>
      <c r="H1379" s="104">
        <v>28000</v>
      </c>
      <c r="I1379" s="105"/>
    </row>
    <row r="1380" spans="5:9">
      <c r="E1380" s="103" t="s">
        <v>7521</v>
      </c>
      <c r="F1380" s="103"/>
      <c r="G1380" s="105"/>
      <c r="H1380" s="104">
        <v>5900</v>
      </c>
      <c r="I1380" s="105"/>
    </row>
    <row r="1381" spans="5:9">
      <c r="E1381" s="103" t="s">
        <v>7521</v>
      </c>
      <c r="F1381" s="103"/>
      <c r="G1381" s="105"/>
      <c r="H1381" s="104">
        <v>28880</v>
      </c>
      <c r="I1381" s="104">
        <v>-45880</v>
      </c>
    </row>
    <row r="1382" spans="5:9">
      <c r="E1382" s="103" t="s">
        <v>7522</v>
      </c>
      <c r="F1382" s="103"/>
      <c r="G1382" s="104">
        <v>5000</v>
      </c>
      <c r="H1382" s="105"/>
      <c r="I1382" s="104">
        <v>-40880</v>
      </c>
    </row>
    <row r="1383" spans="5:9">
      <c r="E1383" s="103" t="s">
        <v>7523</v>
      </c>
      <c r="F1383" s="103"/>
      <c r="G1383" s="105"/>
      <c r="H1383" s="104">
        <v>5000</v>
      </c>
      <c r="I1383" s="104">
        <v>-45880</v>
      </c>
    </row>
    <row r="1384" spans="5:9">
      <c r="E1384" s="107" t="s">
        <v>6574</v>
      </c>
      <c r="F1384" s="103"/>
      <c r="G1384" s="104">
        <v>384660</v>
      </c>
      <c r="H1384" s="104">
        <v>398530</v>
      </c>
      <c r="I1384" s="106"/>
    </row>
    <row r="1385" spans="5:9">
      <c r="E1385" s="103" t="s">
        <v>7524</v>
      </c>
      <c r="F1385" s="103"/>
      <c r="G1385" s="105"/>
      <c r="H1385" s="104">
        <v>40440</v>
      </c>
      <c r="I1385" s="104">
        <v>-86320</v>
      </c>
    </row>
    <row r="1386" spans="5:9">
      <c r="E1386" s="103" t="s">
        <v>7525</v>
      </c>
      <c r="F1386" s="103"/>
      <c r="G1386" s="104">
        <v>40440</v>
      </c>
      <c r="H1386" s="105"/>
      <c r="I1386" s="104">
        <v>-45880</v>
      </c>
    </row>
    <row r="1387" spans="5:9">
      <c r="E1387" s="103" t="s">
        <v>7526</v>
      </c>
      <c r="F1387" s="103"/>
      <c r="G1387" s="105"/>
      <c r="H1387" s="104">
        <v>90500</v>
      </c>
      <c r="I1387" s="104">
        <v>-136380</v>
      </c>
    </row>
    <row r="1388" spans="5:9">
      <c r="E1388" s="103" t="s">
        <v>7527</v>
      </c>
      <c r="F1388" s="103"/>
      <c r="G1388" s="105"/>
      <c r="H1388" s="104">
        <v>19000</v>
      </c>
      <c r="I1388" s="104">
        <v>-155380</v>
      </c>
    </row>
    <row r="1389" spans="5:9">
      <c r="E1389" s="103" t="s">
        <v>7528</v>
      </c>
      <c r="F1389" s="103"/>
      <c r="G1389" s="104">
        <v>19000</v>
      </c>
      <c r="H1389" s="105"/>
      <c r="I1389" s="105"/>
    </row>
    <row r="1390" spans="5:9">
      <c r="E1390" s="103" t="s">
        <v>7529</v>
      </c>
      <c r="F1390" s="103"/>
      <c r="G1390" s="105"/>
      <c r="H1390" s="104">
        <v>37650</v>
      </c>
      <c r="I1390" s="105"/>
    </row>
    <row r="1391" spans="5:9">
      <c r="E1391" s="103" t="s">
        <v>7530</v>
      </c>
      <c r="F1391" s="103"/>
      <c r="G1391" s="104">
        <v>37650</v>
      </c>
      <c r="H1391" s="105"/>
      <c r="I1391" s="104">
        <v>-136380</v>
      </c>
    </row>
    <row r="1392" spans="5:9">
      <c r="E1392" s="103" t="s">
        <v>7531</v>
      </c>
      <c r="F1392" s="103"/>
      <c r="G1392" s="104">
        <v>-19000</v>
      </c>
      <c r="H1392" s="105"/>
      <c r="I1392" s="105"/>
    </row>
    <row r="1393" spans="5:9">
      <c r="E1393" s="103" t="s">
        <v>7532</v>
      </c>
      <c r="F1393" s="103"/>
      <c r="G1393" s="104">
        <v>17000</v>
      </c>
      <c r="H1393" s="105"/>
      <c r="I1393" s="105"/>
    </row>
    <row r="1394" spans="5:9">
      <c r="E1394" s="103" t="s">
        <v>7533</v>
      </c>
      <c r="F1394" s="103"/>
      <c r="G1394" s="105"/>
      <c r="H1394" s="104">
        <v>17000</v>
      </c>
      <c r="I1394" s="105"/>
    </row>
    <row r="1395" spans="5:9">
      <c r="E1395" s="103" t="s">
        <v>7323</v>
      </c>
      <c r="F1395" s="103"/>
      <c r="G1395" s="105"/>
      <c r="H1395" s="104">
        <v>-19000</v>
      </c>
      <c r="I1395" s="104">
        <v>-136380</v>
      </c>
    </row>
    <row r="1396" spans="5:9">
      <c r="E1396" s="103" t="s">
        <v>7534</v>
      </c>
      <c r="F1396" s="103"/>
      <c r="G1396" s="104">
        <v>90500</v>
      </c>
      <c r="H1396" s="105"/>
      <c r="I1396" s="104">
        <v>-45880</v>
      </c>
    </row>
    <row r="1397" spans="5:9">
      <c r="E1397" s="103" t="s">
        <v>7535</v>
      </c>
      <c r="F1397" s="103"/>
      <c r="G1397" s="104">
        <v>2660</v>
      </c>
      <c r="H1397" s="105"/>
      <c r="I1397" s="105"/>
    </row>
    <row r="1398" spans="5:9">
      <c r="E1398" s="103" t="s">
        <v>7536</v>
      </c>
      <c r="F1398" s="103"/>
      <c r="G1398" s="105"/>
      <c r="H1398" s="104">
        <v>2660</v>
      </c>
      <c r="I1398" s="104">
        <v>-45880</v>
      </c>
    </row>
    <row r="1399" spans="5:9">
      <c r="E1399" s="103" t="s">
        <v>7537</v>
      </c>
      <c r="F1399" s="103"/>
      <c r="G1399" s="104">
        <v>38600</v>
      </c>
      <c r="H1399" s="105"/>
      <c r="I1399" s="105"/>
    </row>
    <row r="1400" spans="5:9">
      <c r="E1400" s="103" t="s">
        <v>7538</v>
      </c>
      <c r="F1400" s="103"/>
      <c r="G1400" s="105"/>
      <c r="H1400" s="104">
        <v>38600</v>
      </c>
      <c r="I1400" s="104">
        <v>-45880</v>
      </c>
    </row>
    <row r="1401" spans="5:9">
      <c r="E1401" s="103" t="s">
        <v>7539</v>
      </c>
      <c r="F1401" s="103"/>
      <c r="G1401" s="104">
        <v>77000</v>
      </c>
      <c r="H1401" s="105"/>
      <c r="I1401" s="105"/>
    </row>
    <row r="1402" spans="5:9">
      <c r="E1402" s="103" t="s">
        <v>7540</v>
      </c>
      <c r="F1402" s="103"/>
      <c r="G1402" s="105"/>
      <c r="H1402" s="104">
        <v>77000</v>
      </c>
      <c r="I1402" s="104">
        <v>-45880</v>
      </c>
    </row>
    <row r="1403" spans="5:9">
      <c r="E1403" s="103" t="s">
        <v>7541</v>
      </c>
      <c r="F1403" s="103"/>
      <c r="G1403" s="104">
        <v>10990</v>
      </c>
      <c r="H1403" s="105"/>
      <c r="I1403" s="105"/>
    </row>
    <row r="1404" spans="5:9">
      <c r="E1404" s="103" t="s">
        <v>7542</v>
      </c>
      <c r="F1404" s="103"/>
      <c r="G1404" s="105"/>
      <c r="H1404" s="104">
        <v>10990</v>
      </c>
      <c r="I1404" s="104">
        <v>-45880</v>
      </c>
    </row>
    <row r="1405" spans="5:9">
      <c r="E1405" s="107" t="s">
        <v>7394</v>
      </c>
      <c r="F1405" s="103"/>
      <c r="G1405" s="104">
        <v>314840</v>
      </c>
      <c r="H1405" s="104">
        <v>314840</v>
      </c>
      <c r="I1405" s="106"/>
    </row>
    <row r="1406" spans="5:9">
      <c r="E1406" s="107" t="s">
        <v>6575</v>
      </c>
      <c r="F1406" s="103"/>
      <c r="G1406" s="104">
        <v>1208810</v>
      </c>
      <c r="H1406" s="104">
        <v>1254690</v>
      </c>
      <c r="I1406" s="104">
        <v>-45880</v>
      </c>
    </row>
    <row r="1407" spans="5:9">
      <c r="E1407" s="73" t="s">
        <v>7395</v>
      </c>
      <c r="F1407" s="73"/>
      <c r="G1407" s="73"/>
      <c r="H1407" s="73"/>
      <c r="I1407" s="73"/>
    </row>
    <row r="1408" spans="5:9">
      <c r="E1408" s="73"/>
      <c r="F1408" s="73"/>
      <c r="G1408" s="73"/>
      <c r="H1408" s="73"/>
      <c r="I1408" s="73"/>
    </row>
    <row r="1409" spans="5:9">
      <c r="E1409" s="101" t="s">
        <v>9237</v>
      </c>
      <c r="F1409" s="73"/>
      <c r="G1409" s="73"/>
      <c r="H1409" s="73"/>
      <c r="I1409" s="73"/>
    </row>
    <row r="1410" spans="5:9">
      <c r="E1410" s="462" t="s">
        <v>6565</v>
      </c>
      <c r="F1410" s="462" t="s">
        <v>104</v>
      </c>
      <c r="G1410" s="462" t="s">
        <v>6566</v>
      </c>
      <c r="H1410" s="462" t="s">
        <v>6567</v>
      </c>
      <c r="I1410" s="462" t="s">
        <v>3136</v>
      </c>
    </row>
    <row r="1411" spans="5:9">
      <c r="E1411" s="103" t="s">
        <v>7543</v>
      </c>
      <c r="F1411" s="103"/>
      <c r="G1411" s="105"/>
      <c r="H1411" s="104">
        <v>527120</v>
      </c>
      <c r="I1411" s="105"/>
    </row>
    <row r="1412" spans="5:9">
      <c r="E1412" s="103" t="s">
        <v>7544</v>
      </c>
      <c r="F1412" s="103"/>
      <c r="G1412" s="104">
        <v>527120</v>
      </c>
      <c r="H1412" s="105"/>
      <c r="I1412" s="105"/>
    </row>
    <row r="1413" spans="5:9">
      <c r="E1413" s="107" t="s">
        <v>6570</v>
      </c>
      <c r="F1413" s="103"/>
      <c r="G1413" s="104">
        <v>527120</v>
      </c>
      <c r="H1413" s="104">
        <v>527120</v>
      </c>
      <c r="I1413" s="106"/>
    </row>
    <row r="1414" spans="5:9">
      <c r="E1414" s="107" t="s">
        <v>6575</v>
      </c>
      <c r="F1414" s="103"/>
      <c r="G1414" s="104">
        <v>527120</v>
      </c>
      <c r="H1414" s="104">
        <v>527120</v>
      </c>
      <c r="I1414" s="105"/>
    </row>
    <row r="1415" spans="5:9">
      <c r="E1415" s="73" t="s">
        <v>7395</v>
      </c>
      <c r="F1415" s="73"/>
      <c r="G1415" s="73"/>
      <c r="H1415" s="73"/>
      <c r="I1415" s="73"/>
    </row>
    <row r="1416" spans="5:9">
      <c r="E1416" s="73"/>
      <c r="F1416" s="73"/>
      <c r="G1416" s="73"/>
      <c r="H1416" s="73"/>
      <c r="I1416" s="73"/>
    </row>
    <row r="1417" spans="5:9">
      <c r="E1417" s="101" t="s">
        <v>9238</v>
      </c>
      <c r="F1417" s="73"/>
      <c r="G1417" s="73"/>
      <c r="H1417" s="73"/>
      <c r="I1417" s="73"/>
    </row>
    <row r="1418" spans="5:9">
      <c r="E1418" s="462" t="s">
        <v>6565</v>
      </c>
      <c r="F1418" s="462" t="s">
        <v>104</v>
      </c>
      <c r="G1418" s="462" t="s">
        <v>6566</v>
      </c>
      <c r="H1418" s="462" t="s">
        <v>6567</v>
      </c>
      <c r="I1418" s="462" t="s">
        <v>3136</v>
      </c>
    </row>
    <row r="1419" spans="5:9">
      <c r="E1419" s="103"/>
      <c r="F1419" s="103"/>
      <c r="G1419" s="104">
        <v>70000</v>
      </c>
      <c r="H1419" s="105"/>
      <c r="I1419" s="104">
        <v>70000</v>
      </c>
    </row>
    <row r="1420" spans="5:9">
      <c r="E1420" s="103" t="s">
        <v>7545</v>
      </c>
      <c r="F1420" s="103"/>
      <c r="G1420" s="105"/>
      <c r="H1420" s="104">
        <v>70000</v>
      </c>
      <c r="I1420" s="105"/>
    </row>
    <row r="1421" spans="5:9">
      <c r="E1421" s="103" t="s">
        <v>7546</v>
      </c>
      <c r="F1421" s="103"/>
      <c r="G1421" s="104">
        <v>30000</v>
      </c>
      <c r="H1421" s="105"/>
      <c r="I1421" s="104">
        <v>30000</v>
      </c>
    </row>
    <row r="1422" spans="5:9">
      <c r="E1422" s="107" t="s">
        <v>6784</v>
      </c>
      <c r="F1422" s="103"/>
      <c r="G1422" s="104">
        <v>30000</v>
      </c>
      <c r="H1422" s="104">
        <v>70000</v>
      </c>
      <c r="I1422" s="106"/>
    </row>
    <row r="1423" spans="5:9">
      <c r="E1423" s="103" t="s">
        <v>7547</v>
      </c>
      <c r="F1423" s="103"/>
      <c r="G1423" s="105"/>
      <c r="H1423" s="104">
        <v>30000</v>
      </c>
      <c r="I1423" s="105"/>
    </row>
    <row r="1424" spans="5:9">
      <c r="E1424" s="107" t="s">
        <v>6570</v>
      </c>
      <c r="F1424" s="103"/>
      <c r="G1424" s="105"/>
      <c r="H1424" s="104">
        <v>30000</v>
      </c>
      <c r="I1424" s="106"/>
    </row>
    <row r="1425" spans="5:9">
      <c r="E1425" s="103" t="s">
        <v>7548</v>
      </c>
      <c r="F1425" s="103"/>
      <c r="G1425" s="104">
        <v>35000</v>
      </c>
      <c r="H1425" s="105"/>
      <c r="I1425" s="104">
        <v>35000</v>
      </c>
    </row>
    <row r="1426" spans="5:9">
      <c r="E1426" s="107" t="s">
        <v>6574</v>
      </c>
      <c r="F1426" s="103"/>
      <c r="G1426" s="104">
        <v>35000</v>
      </c>
      <c r="H1426" s="105"/>
      <c r="I1426" s="106"/>
    </row>
    <row r="1427" spans="5:9">
      <c r="E1427" s="107" t="s">
        <v>6575</v>
      </c>
      <c r="F1427" s="103"/>
      <c r="G1427" s="104">
        <v>135000</v>
      </c>
      <c r="H1427" s="104">
        <v>100000</v>
      </c>
      <c r="I1427" s="104">
        <v>35000</v>
      </c>
    </row>
    <row r="1428" spans="5:9">
      <c r="E1428" s="73" t="s">
        <v>7395</v>
      </c>
      <c r="F1428" s="73"/>
      <c r="G1428" s="73"/>
      <c r="H1428" s="73"/>
      <c r="I1428" s="73"/>
    </row>
    <row r="1429" spans="5:9">
      <c r="E1429" s="73"/>
      <c r="F1429" s="73"/>
      <c r="G1429" s="73"/>
      <c r="H1429" s="73"/>
      <c r="I1429" s="73"/>
    </row>
    <row r="1430" spans="5:9">
      <c r="E1430" s="101" t="s">
        <v>9239</v>
      </c>
      <c r="F1430" s="73"/>
      <c r="G1430" s="73"/>
      <c r="H1430" s="73"/>
      <c r="I1430" s="73"/>
    </row>
    <row r="1431" spans="5:9">
      <c r="E1431" s="462" t="s">
        <v>6565</v>
      </c>
      <c r="F1431" s="462" t="s">
        <v>104</v>
      </c>
      <c r="G1431" s="462" t="s">
        <v>6566</v>
      </c>
      <c r="H1431" s="462" t="s">
        <v>6567</v>
      </c>
      <c r="I1431" s="462" t="s">
        <v>3136</v>
      </c>
    </row>
    <row r="1432" spans="5:9">
      <c r="E1432" s="103"/>
      <c r="F1432" s="103" t="s">
        <v>3137</v>
      </c>
      <c r="G1432" s="104">
        <v>322334</v>
      </c>
      <c r="H1432" s="105"/>
      <c r="I1432" s="104">
        <v>322334</v>
      </c>
    </row>
    <row r="1433" spans="5:9">
      <c r="E1433" s="103" t="s">
        <v>7549</v>
      </c>
      <c r="F1433" s="103"/>
      <c r="G1433" s="104">
        <v>32000</v>
      </c>
      <c r="H1433" s="105"/>
      <c r="I1433" s="104">
        <v>354334</v>
      </c>
    </row>
    <row r="1434" spans="5:9">
      <c r="E1434" s="103" t="s">
        <v>7488</v>
      </c>
      <c r="F1434" s="103"/>
      <c r="G1434" s="105"/>
      <c r="H1434" s="104">
        <v>32000</v>
      </c>
      <c r="I1434" s="105"/>
    </row>
    <row r="1435" spans="5:9">
      <c r="E1435" s="103" t="s">
        <v>7550</v>
      </c>
      <c r="F1435" s="103"/>
      <c r="G1435" s="105"/>
      <c r="H1435" s="104">
        <v>20000</v>
      </c>
      <c r="I1435" s="105"/>
    </row>
    <row r="1436" spans="5:9">
      <c r="E1436" s="103" t="s">
        <v>7550</v>
      </c>
      <c r="F1436" s="103"/>
      <c r="G1436" s="105"/>
      <c r="H1436" s="104">
        <v>20000</v>
      </c>
      <c r="I1436" s="104">
        <v>282334</v>
      </c>
    </row>
    <row r="1437" spans="5:9">
      <c r="E1437" s="103" t="s">
        <v>7551</v>
      </c>
      <c r="F1437" s="103"/>
      <c r="G1437" s="105"/>
      <c r="H1437" s="104">
        <v>27000</v>
      </c>
      <c r="I1437" s="105"/>
    </row>
    <row r="1438" spans="5:9">
      <c r="E1438" s="103" t="s">
        <v>7552</v>
      </c>
      <c r="F1438" s="103"/>
      <c r="G1438" s="104">
        <v>21540</v>
      </c>
      <c r="H1438" s="105"/>
      <c r="I1438" s="105"/>
    </row>
    <row r="1439" spans="5:9">
      <c r="E1439" s="103" t="s">
        <v>7553</v>
      </c>
      <c r="F1439" s="103"/>
      <c r="G1439" s="104">
        <v>5460</v>
      </c>
      <c r="H1439" s="105"/>
      <c r="I1439" s="104">
        <v>282334</v>
      </c>
    </row>
    <row r="1440" spans="5:9">
      <c r="E1440" s="103" t="s">
        <v>7554</v>
      </c>
      <c r="F1440" s="103"/>
      <c r="G1440" s="105"/>
      <c r="H1440" s="104">
        <v>7500</v>
      </c>
      <c r="I1440" s="105"/>
    </row>
    <row r="1441" spans="5:9">
      <c r="E1441" s="103" t="s">
        <v>7555</v>
      </c>
      <c r="F1441" s="103"/>
      <c r="G1441" s="104">
        <v>9119</v>
      </c>
      <c r="H1441" s="105"/>
      <c r="I1441" s="105"/>
    </row>
    <row r="1442" spans="5:9">
      <c r="E1442" s="103" t="s">
        <v>7556</v>
      </c>
      <c r="F1442" s="103"/>
      <c r="G1442" s="104">
        <v>12785</v>
      </c>
      <c r="H1442" s="105"/>
      <c r="I1442" s="104">
        <v>296738</v>
      </c>
    </row>
    <row r="1443" spans="5:9">
      <c r="E1443" s="103" t="s">
        <v>7557</v>
      </c>
      <c r="F1443" s="103"/>
      <c r="G1443" s="104">
        <v>14440</v>
      </c>
      <c r="H1443" s="105"/>
      <c r="I1443" s="105"/>
    </row>
    <row r="1444" spans="5:9">
      <c r="E1444" s="103" t="s">
        <v>7558</v>
      </c>
      <c r="F1444" s="103"/>
      <c r="G1444" s="104">
        <v>7560</v>
      </c>
      <c r="H1444" s="105"/>
      <c r="I1444" s="104">
        <v>318738</v>
      </c>
    </row>
    <row r="1445" spans="5:9">
      <c r="E1445" s="103" t="s">
        <v>7559</v>
      </c>
      <c r="F1445" s="103"/>
      <c r="G1445" s="105"/>
      <c r="H1445" s="104">
        <v>25500</v>
      </c>
      <c r="I1445" s="105"/>
    </row>
    <row r="1446" spans="5:9">
      <c r="E1446" s="103" t="s">
        <v>7559</v>
      </c>
      <c r="F1446" s="103"/>
      <c r="G1446" s="105"/>
      <c r="H1446" s="104">
        <v>17000</v>
      </c>
      <c r="I1446" s="105"/>
    </row>
    <row r="1447" spans="5:9">
      <c r="E1447" s="103" t="s">
        <v>7559</v>
      </c>
      <c r="F1447" s="103"/>
      <c r="G1447" s="105"/>
      <c r="H1447" s="104">
        <v>22000</v>
      </c>
      <c r="I1447" s="105"/>
    </row>
    <row r="1448" spans="5:9">
      <c r="E1448" s="103" t="s">
        <v>7560</v>
      </c>
      <c r="F1448" s="103"/>
      <c r="G1448" s="104">
        <v>17000</v>
      </c>
      <c r="H1448" s="105"/>
      <c r="I1448" s="105"/>
    </row>
    <row r="1449" spans="5:9">
      <c r="E1449" s="103" t="s">
        <v>7561</v>
      </c>
      <c r="F1449" s="103"/>
      <c r="G1449" s="104">
        <v>25500</v>
      </c>
      <c r="H1449" s="105"/>
      <c r="I1449" s="104">
        <v>296738</v>
      </c>
    </row>
    <row r="1450" spans="5:9">
      <c r="E1450" s="103" t="s">
        <v>7562</v>
      </c>
      <c r="F1450" s="103"/>
      <c r="G1450" s="105"/>
      <c r="H1450" s="104">
        <v>19500</v>
      </c>
      <c r="I1450" s="104">
        <v>277238</v>
      </c>
    </row>
    <row r="1451" spans="5:9">
      <c r="E1451" s="103" t="s">
        <v>7563</v>
      </c>
      <c r="F1451" s="103"/>
      <c r="G1451" s="105"/>
      <c r="H1451" s="104">
        <v>18000</v>
      </c>
      <c r="I1451" s="105"/>
    </row>
    <row r="1452" spans="5:9">
      <c r="E1452" s="103" t="s">
        <v>7563</v>
      </c>
      <c r="F1452" s="103"/>
      <c r="G1452" s="105"/>
      <c r="H1452" s="104">
        <v>40000</v>
      </c>
      <c r="I1452" s="105"/>
    </row>
    <row r="1453" spans="5:9">
      <c r="E1453" s="103" t="s">
        <v>7564</v>
      </c>
      <c r="F1453" s="103"/>
      <c r="G1453" s="104">
        <v>40000</v>
      </c>
      <c r="H1453" s="105"/>
      <c r="I1453" s="105"/>
    </row>
    <row r="1454" spans="5:9">
      <c r="E1454" s="103" t="s">
        <v>7565</v>
      </c>
      <c r="F1454" s="103"/>
      <c r="G1454" s="104">
        <v>18000</v>
      </c>
      <c r="H1454" s="105"/>
      <c r="I1454" s="104">
        <v>277238</v>
      </c>
    </row>
    <row r="1455" spans="5:9">
      <c r="E1455" s="103" t="s">
        <v>7566</v>
      </c>
      <c r="F1455" s="103"/>
      <c r="G1455" s="105"/>
      <c r="H1455" s="104">
        <v>9000</v>
      </c>
      <c r="I1455" s="104">
        <v>268238</v>
      </c>
    </row>
    <row r="1456" spans="5:9">
      <c r="E1456" s="103" t="s">
        <v>7567</v>
      </c>
      <c r="F1456" s="103"/>
      <c r="G1456" s="105"/>
      <c r="H1456" s="104">
        <v>5200</v>
      </c>
      <c r="I1456" s="104">
        <v>263038</v>
      </c>
    </row>
    <row r="1457" spans="5:9">
      <c r="E1457" s="103" t="s">
        <v>7568</v>
      </c>
      <c r="F1457" s="103"/>
      <c r="G1457" s="104">
        <v>64000</v>
      </c>
      <c r="H1457" s="105"/>
      <c r="I1457" s="104">
        <v>327038</v>
      </c>
    </row>
    <row r="1458" spans="5:9">
      <c r="E1458" s="103" t="s">
        <v>7569</v>
      </c>
      <c r="F1458" s="103"/>
      <c r="G1458" s="105"/>
      <c r="H1458" s="104">
        <v>64000</v>
      </c>
      <c r="I1458" s="105"/>
    </row>
    <row r="1459" spans="5:9">
      <c r="E1459" s="103" t="s">
        <v>7569</v>
      </c>
      <c r="F1459" s="103"/>
      <c r="G1459" s="105"/>
      <c r="H1459" s="104">
        <v>10000</v>
      </c>
      <c r="I1459" s="105"/>
    </row>
    <row r="1460" spans="5:9">
      <c r="E1460" s="103" t="s">
        <v>7570</v>
      </c>
      <c r="F1460" s="103"/>
      <c r="G1460" s="104">
        <v>14000</v>
      </c>
      <c r="H1460" s="105"/>
      <c r="I1460" s="105"/>
    </row>
    <row r="1461" spans="5:9">
      <c r="E1461" s="103" t="s">
        <v>7571</v>
      </c>
      <c r="F1461" s="103"/>
      <c r="G1461" s="104">
        <v>10000</v>
      </c>
      <c r="H1461" s="105"/>
      <c r="I1461" s="104">
        <v>277038</v>
      </c>
    </row>
    <row r="1462" spans="5:9">
      <c r="E1462" s="103" t="s">
        <v>7572</v>
      </c>
      <c r="F1462" s="103"/>
      <c r="G1462" s="105"/>
      <c r="H1462" s="104">
        <v>5800</v>
      </c>
      <c r="I1462" s="104">
        <v>271238</v>
      </c>
    </row>
    <row r="1463" spans="5:9">
      <c r="E1463" s="103" t="s">
        <v>7573</v>
      </c>
      <c r="F1463" s="103"/>
      <c r="G1463" s="105"/>
      <c r="H1463" s="104">
        <v>32000</v>
      </c>
      <c r="I1463" s="105"/>
    </row>
    <row r="1464" spans="5:9">
      <c r="E1464" s="103" t="s">
        <v>7574</v>
      </c>
      <c r="F1464" s="103"/>
      <c r="G1464" s="104">
        <v>32000</v>
      </c>
      <c r="H1464" s="105"/>
      <c r="I1464" s="105"/>
    </row>
    <row r="1465" spans="5:9">
      <c r="E1465" s="103" t="s">
        <v>7575</v>
      </c>
      <c r="F1465" s="103"/>
      <c r="G1465" s="105"/>
      <c r="H1465" s="104">
        <v>24500</v>
      </c>
      <c r="I1465" s="105"/>
    </row>
    <row r="1466" spans="5:9">
      <c r="E1466" s="103" t="s">
        <v>7575</v>
      </c>
      <c r="F1466" s="103"/>
      <c r="G1466" s="105"/>
      <c r="H1466" s="104">
        <v>15000</v>
      </c>
      <c r="I1466" s="104">
        <v>231738</v>
      </c>
    </row>
    <row r="1467" spans="5:9">
      <c r="E1467" s="103" t="s">
        <v>7576</v>
      </c>
      <c r="F1467" s="103"/>
      <c r="G1467" s="105"/>
      <c r="H1467" s="104">
        <v>28000</v>
      </c>
      <c r="I1467" s="105"/>
    </row>
    <row r="1468" spans="5:9">
      <c r="E1468" s="103" t="s">
        <v>7577</v>
      </c>
      <c r="F1468" s="103"/>
      <c r="G1468" s="104">
        <v>15631</v>
      </c>
      <c r="H1468" s="105"/>
      <c r="I1468" s="105"/>
    </row>
    <row r="1469" spans="5:9">
      <c r="E1469" s="103" t="s">
        <v>7578</v>
      </c>
      <c r="F1469" s="103"/>
      <c r="G1469" s="104">
        <v>28000</v>
      </c>
      <c r="H1469" s="105"/>
      <c r="I1469" s="105"/>
    </row>
    <row r="1470" spans="5:9">
      <c r="E1470" s="103" t="s">
        <v>7579</v>
      </c>
      <c r="F1470" s="103"/>
      <c r="G1470" s="104">
        <v>11340</v>
      </c>
      <c r="H1470" s="105"/>
      <c r="I1470" s="104">
        <v>258709</v>
      </c>
    </row>
    <row r="1471" spans="5:9">
      <c r="E1471" s="103" t="s">
        <v>7580</v>
      </c>
      <c r="F1471" s="103"/>
      <c r="G1471" s="105"/>
      <c r="H1471" s="104">
        <v>48000</v>
      </c>
      <c r="I1471" s="105"/>
    </row>
    <row r="1472" spans="5:9">
      <c r="E1472" s="103" t="s">
        <v>7581</v>
      </c>
      <c r="F1472" s="103"/>
      <c r="G1472" s="104">
        <v>48000</v>
      </c>
      <c r="H1472" s="105"/>
      <c r="I1472" s="104">
        <v>258709</v>
      </c>
    </row>
    <row r="1473" spans="5:9">
      <c r="E1473" s="103" t="s">
        <v>7582</v>
      </c>
      <c r="F1473" s="103"/>
      <c r="G1473" s="104">
        <v>9400</v>
      </c>
      <c r="H1473" s="105"/>
      <c r="I1473" s="104">
        <v>268109</v>
      </c>
    </row>
    <row r="1474" spans="5:9">
      <c r="E1474" s="103" t="s">
        <v>7583</v>
      </c>
      <c r="F1474" s="103"/>
      <c r="G1474" s="105"/>
      <c r="H1474" s="104">
        <v>19000</v>
      </c>
      <c r="I1474" s="105"/>
    </row>
    <row r="1475" spans="5:9">
      <c r="E1475" s="103" t="s">
        <v>7584</v>
      </c>
      <c r="F1475" s="103"/>
      <c r="G1475" s="104">
        <v>19000</v>
      </c>
      <c r="H1475" s="105"/>
      <c r="I1475" s="104">
        <v>268109</v>
      </c>
    </row>
    <row r="1476" spans="5:9">
      <c r="E1476" s="103" t="s">
        <v>7585</v>
      </c>
      <c r="F1476" s="103"/>
      <c r="G1476" s="104">
        <v>2068</v>
      </c>
      <c r="H1476" s="105"/>
      <c r="I1476" s="105"/>
    </row>
    <row r="1477" spans="5:9">
      <c r="E1477" s="103" t="s">
        <v>7586</v>
      </c>
      <c r="F1477" s="103"/>
      <c r="G1477" s="104">
        <v>15054</v>
      </c>
      <c r="H1477" s="105"/>
      <c r="I1477" s="105"/>
    </row>
    <row r="1478" spans="5:9">
      <c r="E1478" s="103" t="s">
        <v>7587</v>
      </c>
      <c r="F1478" s="103"/>
      <c r="G1478" s="105"/>
      <c r="H1478" s="104">
        <v>32000</v>
      </c>
      <c r="I1478" s="105"/>
    </row>
    <row r="1479" spans="5:9">
      <c r="E1479" s="103" t="s">
        <v>7587</v>
      </c>
      <c r="F1479" s="103"/>
      <c r="G1479" s="105"/>
      <c r="H1479" s="104">
        <v>32000</v>
      </c>
      <c r="I1479" s="104">
        <v>221231</v>
      </c>
    </row>
    <row r="1480" spans="5:9">
      <c r="E1480" s="103" t="s">
        <v>7588</v>
      </c>
      <c r="F1480" s="103"/>
      <c r="G1480" s="104">
        <v>2255</v>
      </c>
      <c r="H1480" s="105"/>
      <c r="I1480" s="105"/>
    </row>
    <row r="1481" spans="5:9">
      <c r="E1481" s="103" t="s">
        <v>7589</v>
      </c>
      <c r="F1481" s="103"/>
      <c r="G1481" s="104">
        <v>9000</v>
      </c>
      <c r="H1481" s="105"/>
      <c r="I1481" s="105"/>
    </row>
    <row r="1482" spans="5:9">
      <c r="E1482" s="103" t="s">
        <v>7590</v>
      </c>
      <c r="F1482" s="103"/>
      <c r="G1482" s="104">
        <v>64000</v>
      </c>
      <c r="H1482" s="105"/>
      <c r="I1482" s="105"/>
    </row>
    <row r="1483" spans="5:9">
      <c r="E1483" s="103" t="s">
        <v>7591</v>
      </c>
      <c r="F1483" s="103"/>
      <c r="G1483" s="105"/>
      <c r="H1483" s="104">
        <v>20000</v>
      </c>
      <c r="I1483" s="105"/>
    </row>
    <row r="1484" spans="5:9">
      <c r="E1484" s="103" t="s">
        <v>7591</v>
      </c>
      <c r="F1484" s="103"/>
      <c r="G1484" s="105"/>
      <c r="H1484" s="104">
        <v>9000</v>
      </c>
      <c r="I1484" s="105"/>
    </row>
    <row r="1485" spans="5:9">
      <c r="E1485" s="103" t="s">
        <v>7592</v>
      </c>
      <c r="F1485" s="103"/>
      <c r="G1485" s="104">
        <v>20000</v>
      </c>
      <c r="H1485" s="105"/>
      <c r="I1485" s="105"/>
    </row>
    <row r="1486" spans="5:9">
      <c r="E1486" s="103" t="s">
        <v>7593</v>
      </c>
      <c r="F1486" s="103"/>
      <c r="G1486" s="104">
        <v>18350</v>
      </c>
      <c r="H1486" s="105"/>
      <c r="I1486" s="104">
        <v>305836</v>
      </c>
    </row>
    <row r="1487" spans="5:9">
      <c r="E1487" s="107" t="s">
        <v>6784</v>
      </c>
      <c r="F1487" s="103"/>
      <c r="G1487" s="104">
        <v>585502</v>
      </c>
      <c r="H1487" s="104">
        <v>602000</v>
      </c>
      <c r="I1487" s="106"/>
    </row>
    <row r="1488" spans="5:9">
      <c r="E1488" s="103" t="s">
        <v>7594</v>
      </c>
      <c r="F1488" s="103"/>
      <c r="G1488" s="105"/>
      <c r="H1488" s="104">
        <v>10000</v>
      </c>
      <c r="I1488" s="105"/>
    </row>
    <row r="1489" spans="5:9">
      <c r="E1489" s="103" t="s">
        <v>7595</v>
      </c>
      <c r="F1489" s="103"/>
      <c r="G1489" s="104">
        <v>10000</v>
      </c>
      <c r="H1489" s="105"/>
      <c r="I1489" s="105"/>
    </row>
    <row r="1490" spans="5:9">
      <c r="E1490" s="103" t="s">
        <v>7596</v>
      </c>
      <c r="F1490" s="103"/>
      <c r="G1490" s="104">
        <v>64000</v>
      </c>
      <c r="H1490" s="105"/>
      <c r="I1490" s="104">
        <v>369836</v>
      </c>
    </row>
    <row r="1491" spans="5:9">
      <c r="E1491" s="103" t="s">
        <v>7597</v>
      </c>
      <c r="F1491" s="103"/>
      <c r="G1491" s="105"/>
      <c r="H1491" s="104">
        <v>64000</v>
      </c>
      <c r="I1491" s="105"/>
    </row>
    <row r="1492" spans="5:9">
      <c r="E1492" s="103" t="s">
        <v>7597</v>
      </c>
      <c r="F1492" s="103"/>
      <c r="G1492" s="105"/>
      <c r="H1492" s="104">
        <v>33000</v>
      </c>
      <c r="I1492" s="105"/>
    </row>
    <row r="1493" spans="5:9">
      <c r="E1493" s="103" t="s">
        <v>7598</v>
      </c>
      <c r="F1493" s="103"/>
      <c r="G1493" s="104">
        <v>33000</v>
      </c>
      <c r="H1493" s="105"/>
      <c r="I1493" s="104">
        <v>305836</v>
      </c>
    </row>
    <row r="1494" spans="5:9">
      <c r="E1494" s="103" t="s">
        <v>7490</v>
      </c>
      <c r="F1494" s="103"/>
      <c r="G1494" s="105"/>
      <c r="H1494" s="104">
        <v>9000</v>
      </c>
      <c r="I1494" s="105"/>
    </row>
    <row r="1495" spans="5:9">
      <c r="E1495" s="103" t="s">
        <v>7490</v>
      </c>
      <c r="F1495" s="103"/>
      <c r="G1495" s="105"/>
      <c r="H1495" s="104">
        <v>7950</v>
      </c>
      <c r="I1495" s="105"/>
    </row>
    <row r="1496" spans="5:9">
      <c r="E1496" s="103" t="s">
        <v>7599</v>
      </c>
      <c r="F1496" s="103"/>
      <c r="G1496" s="104">
        <v>9000</v>
      </c>
      <c r="H1496" s="105"/>
      <c r="I1496" s="105"/>
    </row>
    <row r="1497" spans="5:9">
      <c r="E1497" s="103" t="s">
        <v>7600</v>
      </c>
      <c r="F1497" s="103"/>
      <c r="G1497" s="105"/>
      <c r="H1497" s="104">
        <v>33000</v>
      </c>
      <c r="I1497" s="105"/>
    </row>
    <row r="1498" spans="5:9">
      <c r="E1498" s="103" t="s">
        <v>7601</v>
      </c>
      <c r="F1498" s="103"/>
      <c r="G1498" s="105"/>
      <c r="H1498" s="104">
        <v>29000</v>
      </c>
      <c r="I1498" s="104">
        <v>235886</v>
      </c>
    </row>
    <row r="1499" spans="5:9">
      <c r="E1499" s="103" t="s">
        <v>7602</v>
      </c>
      <c r="F1499" s="103"/>
      <c r="G1499" s="105"/>
      <c r="H1499" s="104">
        <v>19000</v>
      </c>
      <c r="I1499" s="105"/>
    </row>
    <row r="1500" spans="5:9">
      <c r="E1500" s="103" t="s">
        <v>7603</v>
      </c>
      <c r="F1500" s="103"/>
      <c r="G1500" s="104">
        <v>19000</v>
      </c>
      <c r="H1500" s="105"/>
      <c r="I1500" s="104">
        <v>235886</v>
      </c>
    </row>
    <row r="1501" spans="5:9">
      <c r="E1501" s="103" t="s">
        <v>7491</v>
      </c>
      <c r="F1501" s="103"/>
      <c r="G1501" s="105"/>
      <c r="H1501" s="104">
        <v>9000</v>
      </c>
      <c r="I1501" s="105"/>
    </row>
    <row r="1502" spans="5:9">
      <c r="E1502" s="103" t="s">
        <v>7604</v>
      </c>
      <c r="F1502" s="103"/>
      <c r="G1502" s="104">
        <v>24244</v>
      </c>
      <c r="H1502" s="105"/>
      <c r="I1502" s="105"/>
    </row>
    <row r="1503" spans="5:9">
      <c r="E1503" s="103" t="s">
        <v>7605</v>
      </c>
      <c r="F1503" s="103"/>
      <c r="G1503" s="104">
        <v>9000</v>
      </c>
      <c r="H1503" s="105"/>
      <c r="I1503" s="105"/>
    </row>
    <row r="1504" spans="5:9">
      <c r="E1504" s="103" t="s">
        <v>7606</v>
      </c>
      <c r="F1504" s="103"/>
      <c r="G1504" s="104">
        <v>25351</v>
      </c>
      <c r="H1504" s="105"/>
      <c r="I1504" s="104">
        <v>285481</v>
      </c>
    </row>
    <row r="1505" spans="5:9">
      <c r="E1505" s="103" t="s">
        <v>7607</v>
      </c>
      <c r="F1505" s="103"/>
      <c r="G1505" s="105"/>
      <c r="H1505" s="104">
        <v>139000</v>
      </c>
      <c r="I1505" s="105"/>
    </row>
    <row r="1506" spans="5:9">
      <c r="E1506" s="103" t="s">
        <v>7607</v>
      </c>
      <c r="F1506" s="103"/>
      <c r="G1506" s="105"/>
      <c r="H1506" s="104">
        <v>69000</v>
      </c>
      <c r="I1506" s="105"/>
    </row>
    <row r="1507" spans="5:9">
      <c r="E1507" s="103" t="s">
        <v>7608</v>
      </c>
      <c r="F1507" s="103"/>
      <c r="G1507" s="104">
        <v>69000</v>
      </c>
      <c r="H1507" s="105"/>
      <c r="I1507" s="105"/>
    </row>
    <row r="1508" spans="5:9">
      <c r="E1508" s="103" t="s">
        <v>7609</v>
      </c>
      <c r="F1508" s="103"/>
      <c r="G1508" s="104">
        <v>139000</v>
      </c>
      <c r="H1508" s="105"/>
      <c r="I1508" s="104">
        <v>285481</v>
      </c>
    </row>
    <row r="1509" spans="5:9">
      <c r="E1509" s="103" t="s">
        <v>7494</v>
      </c>
      <c r="F1509" s="103"/>
      <c r="G1509" s="105"/>
      <c r="H1509" s="104">
        <v>8000</v>
      </c>
      <c r="I1509" s="105"/>
    </row>
    <row r="1510" spans="5:9">
      <c r="E1510" s="103" t="s">
        <v>7610</v>
      </c>
      <c r="F1510" s="103"/>
      <c r="G1510" s="104">
        <v>8000</v>
      </c>
      <c r="H1510" s="105"/>
      <c r="I1510" s="104">
        <v>285481</v>
      </c>
    </row>
    <row r="1511" spans="5:9">
      <c r="E1511" s="103" t="s">
        <v>7611</v>
      </c>
      <c r="F1511" s="103"/>
      <c r="G1511" s="105"/>
      <c r="H1511" s="104">
        <v>8900</v>
      </c>
      <c r="I1511" s="105"/>
    </row>
    <row r="1512" spans="5:9">
      <c r="E1512" s="103" t="s">
        <v>7611</v>
      </c>
      <c r="F1512" s="103"/>
      <c r="G1512" s="105"/>
      <c r="H1512" s="104">
        <v>53000</v>
      </c>
      <c r="I1512" s="105"/>
    </row>
    <row r="1513" spans="5:9">
      <c r="E1513" s="103" t="s">
        <v>7612</v>
      </c>
      <c r="F1513" s="103"/>
      <c r="G1513" s="104">
        <v>32054</v>
      </c>
      <c r="H1513" s="105"/>
      <c r="I1513" s="105"/>
    </row>
    <row r="1514" spans="5:9">
      <c r="E1514" s="103" t="s">
        <v>7613</v>
      </c>
      <c r="F1514" s="103"/>
      <c r="G1514" s="104">
        <v>17017</v>
      </c>
      <c r="H1514" s="105"/>
      <c r="I1514" s="105"/>
    </row>
    <row r="1515" spans="5:9">
      <c r="E1515" s="103" t="s">
        <v>7614</v>
      </c>
      <c r="F1515" s="103"/>
      <c r="G1515" s="104">
        <v>53000</v>
      </c>
      <c r="H1515" s="105"/>
      <c r="I1515" s="105"/>
    </row>
    <row r="1516" spans="5:9">
      <c r="E1516" s="103" t="s">
        <v>7615</v>
      </c>
      <c r="F1516" s="103"/>
      <c r="G1516" s="104">
        <v>63864</v>
      </c>
      <c r="H1516" s="105"/>
      <c r="I1516" s="105"/>
    </row>
    <row r="1517" spans="5:9">
      <c r="E1517" s="103" t="s">
        <v>7616</v>
      </c>
      <c r="F1517" s="103"/>
      <c r="G1517" s="104">
        <v>5910</v>
      </c>
      <c r="H1517" s="105"/>
      <c r="I1517" s="104">
        <v>395426</v>
      </c>
    </row>
    <row r="1518" spans="5:9">
      <c r="E1518" s="103" t="s">
        <v>7617</v>
      </c>
      <c r="F1518" s="103"/>
      <c r="G1518" s="105"/>
      <c r="H1518" s="104">
        <v>75000</v>
      </c>
      <c r="I1518" s="104">
        <v>320426</v>
      </c>
    </row>
    <row r="1519" spans="5:9">
      <c r="E1519" s="103" t="s">
        <v>7618</v>
      </c>
      <c r="F1519" s="103"/>
      <c r="G1519" s="105"/>
      <c r="H1519" s="104">
        <v>416000</v>
      </c>
      <c r="I1519" s="105"/>
    </row>
    <row r="1520" spans="5:9">
      <c r="E1520" s="103" t="s">
        <v>7618</v>
      </c>
      <c r="F1520" s="103"/>
      <c r="G1520" s="105"/>
      <c r="H1520" s="104">
        <v>9000</v>
      </c>
      <c r="I1520" s="105"/>
    </row>
    <row r="1521" spans="5:9">
      <c r="E1521" s="103" t="s">
        <v>7618</v>
      </c>
      <c r="F1521" s="103"/>
      <c r="G1521" s="105"/>
      <c r="H1521" s="104">
        <v>4500</v>
      </c>
      <c r="I1521" s="105"/>
    </row>
    <row r="1522" spans="5:9">
      <c r="E1522" s="103" t="s">
        <v>7619</v>
      </c>
      <c r="F1522" s="103"/>
      <c r="G1522" s="104">
        <v>4500</v>
      </c>
      <c r="H1522" s="105"/>
      <c r="I1522" s="105"/>
    </row>
    <row r="1523" spans="5:9">
      <c r="E1523" s="103" t="s">
        <v>7620</v>
      </c>
      <c r="F1523" s="103"/>
      <c r="G1523" s="104">
        <v>416000</v>
      </c>
      <c r="H1523" s="105"/>
      <c r="I1523" s="105"/>
    </row>
    <row r="1524" spans="5:9">
      <c r="E1524" s="103" t="s">
        <v>7621</v>
      </c>
      <c r="F1524" s="103"/>
      <c r="G1524" s="104">
        <v>26250</v>
      </c>
      <c r="H1524" s="105"/>
      <c r="I1524" s="104">
        <v>337676</v>
      </c>
    </row>
    <row r="1525" spans="5:9">
      <c r="E1525" s="103" t="s">
        <v>7622</v>
      </c>
      <c r="F1525" s="103"/>
      <c r="G1525" s="105"/>
      <c r="H1525" s="104">
        <v>20000</v>
      </c>
      <c r="I1525" s="105"/>
    </row>
    <row r="1526" spans="5:9">
      <c r="E1526" s="103" t="s">
        <v>7623</v>
      </c>
      <c r="F1526" s="103"/>
      <c r="G1526" s="104">
        <v>20000</v>
      </c>
      <c r="H1526" s="105"/>
      <c r="I1526" s="104">
        <v>337676</v>
      </c>
    </row>
    <row r="1527" spans="5:9">
      <c r="E1527" s="103" t="s">
        <v>7624</v>
      </c>
      <c r="F1527" s="103"/>
      <c r="G1527" s="105"/>
      <c r="H1527" s="104">
        <v>64000</v>
      </c>
      <c r="I1527" s="105"/>
    </row>
    <row r="1528" spans="5:9">
      <c r="E1528" s="103" t="s">
        <v>7624</v>
      </c>
      <c r="F1528" s="103"/>
      <c r="G1528" s="105"/>
      <c r="H1528" s="104">
        <v>4000</v>
      </c>
      <c r="I1528" s="105"/>
    </row>
    <row r="1529" spans="5:9">
      <c r="E1529" s="103" t="s">
        <v>7624</v>
      </c>
      <c r="F1529" s="103"/>
      <c r="G1529" s="105"/>
      <c r="H1529" s="104">
        <v>93400</v>
      </c>
      <c r="I1529" s="105"/>
    </row>
    <row r="1530" spans="5:9">
      <c r="E1530" s="103" t="s">
        <v>7625</v>
      </c>
      <c r="F1530" s="103"/>
      <c r="G1530" s="104">
        <v>93400</v>
      </c>
      <c r="H1530" s="105"/>
      <c r="I1530" s="105"/>
    </row>
    <row r="1531" spans="5:9">
      <c r="E1531" s="103" t="s">
        <v>7626</v>
      </c>
      <c r="F1531" s="103"/>
      <c r="G1531" s="104">
        <v>64000</v>
      </c>
      <c r="H1531" s="105"/>
      <c r="I1531" s="105"/>
    </row>
    <row r="1532" spans="5:9">
      <c r="E1532" s="103" t="s">
        <v>7627</v>
      </c>
      <c r="F1532" s="103"/>
      <c r="G1532" s="104">
        <v>4000</v>
      </c>
      <c r="H1532" s="105"/>
      <c r="I1532" s="104">
        <v>337676</v>
      </c>
    </row>
    <row r="1533" spans="5:9">
      <c r="E1533" s="103" t="s">
        <v>7628</v>
      </c>
      <c r="F1533" s="103"/>
      <c r="G1533" s="105"/>
      <c r="H1533" s="104">
        <v>6900</v>
      </c>
      <c r="I1533" s="105"/>
    </row>
    <row r="1534" spans="5:9">
      <c r="E1534" s="103" t="s">
        <v>7629</v>
      </c>
      <c r="F1534" s="103"/>
      <c r="G1534" s="104">
        <v>1400</v>
      </c>
      <c r="H1534" s="105"/>
      <c r="I1534" s="104">
        <v>332176</v>
      </c>
    </row>
    <row r="1535" spans="5:9">
      <c r="E1535" s="103" t="s">
        <v>7630</v>
      </c>
      <c r="F1535" s="103"/>
      <c r="G1535" s="104">
        <v>13574</v>
      </c>
      <c r="H1535" s="105"/>
      <c r="I1535" s="105"/>
    </row>
    <row r="1536" spans="5:9">
      <c r="E1536" s="103" t="s">
        <v>7631</v>
      </c>
      <c r="F1536" s="103"/>
      <c r="G1536" s="104">
        <v>6136</v>
      </c>
      <c r="H1536" s="105"/>
      <c r="I1536" s="105"/>
    </row>
    <row r="1537" spans="5:9">
      <c r="E1537" s="103" t="s">
        <v>7632</v>
      </c>
      <c r="F1537" s="103"/>
      <c r="G1537" s="104">
        <v>3000</v>
      </c>
      <c r="H1537" s="105"/>
      <c r="I1537" s="105"/>
    </row>
    <row r="1538" spans="5:9">
      <c r="E1538" s="103" t="s">
        <v>7633</v>
      </c>
      <c r="F1538" s="103"/>
      <c r="G1538" s="105"/>
      <c r="H1538" s="104">
        <v>1400</v>
      </c>
      <c r="I1538" s="104">
        <v>353486</v>
      </c>
    </row>
    <row r="1539" spans="5:9">
      <c r="E1539" s="107" t="s">
        <v>6570</v>
      </c>
      <c r="F1539" s="103"/>
      <c r="G1539" s="104">
        <v>1233700</v>
      </c>
      <c r="H1539" s="104">
        <v>1186050</v>
      </c>
      <c r="I1539" s="106"/>
    </row>
    <row r="1540" spans="5:9">
      <c r="E1540" s="103" t="s">
        <v>7634</v>
      </c>
      <c r="F1540" s="103"/>
      <c r="G1540" s="104">
        <v>4158</v>
      </c>
      <c r="H1540" s="105"/>
      <c r="I1540" s="104">
        <v>357644</v>
      </c>
    </row>
    <row r="1541" spans="5:9">
      <c r="E1541" s="103" t="s">
        <v>7635</v>
      </c>
      <c r="F1541" s="103"/>
      <c r="G1541" s="105"/>
      <c r="H1541" s="104">
        <v>3500</v>
      </c>
      <c r="I1541" s="105"/>
    </row>
    <row r="1542" spans="5:9">
      <c r="E1542" s="103" t="s">
        <v>7636</v>
      </c>
      <c r="F1542" s="103"/>
      <c r="G1542" s="105"/>
      <c r="H1542" s="104">
        <v>15500</v>
      </c>
      <c r="I1542" s="104">
        <v>338644</v>
      </c>
    </row>
    <row r="1543" spans="5:9">
      <c r="E1543" s="103" t="s">
        <v>7637</v>
      </c>
      <c r="F1543" s="103"/>
      <c r="G1543" s="104">
        <v>22309</v>
      </c>
      <c r="H1543" s="105"/>
      <c r="I1543" s="105"/>
    </row>
    <row r="1544" spans="5:9">
      <c r="E1544" s="103" t="s">
        <v>7638</v>
      </c>
      <c r="F1544" s="103"/>
      <c r="G1544" s="104">
        <v>13911</v>
      </c>
      <c r="H1544" s="105"/>
      <c r="I1544" s="105"/>
    </row>
    <row r="1545" spans="5:9">
      <c r="E1545" s="103" t="s">
        <v>7639</v>
      </c>
      <c r="F1545" s="103"/>
      <c r="G1545" s="105"/>
      <c r="H1545" s="104">
        <v>3000</v>
      </c>
      <c r="I1545" s="104">
        <v>371864</v>
      </c>
    </row>
    <row r="1546" spans="5:9">
      <c r="E1546" s="103" t="s">
        <v>7640</v>
      </c>
      <c r="F1546" s="103"/>
      <c r="G1546" s="105"/>
      <c r="H1546" s="104">
        <v>25000</v>
      </c>
      <c r="I1546" s="105"/>
    </row>
    <row r="1547" spans="5:9">
      <c r="E1547" s="103" t="s">
        <v>7641</v>
      </c>
      <c r="F1547" s="103"/>
      <c r="G1547" s="104">
        <v>25000</v>
      </c>
      <c r="H1547" s="105"/>
      <c r="I1547" s="105"/>
    </row>
    <row r="1548" spans="5:9">
      <c r="E1548" s="103" t="s">
        <v>7642</v>
      </c>
      <c r="F1548" s="103"/>
      <c r="G1548" s="104">
        <v>64000</v>
      </c>
      <c r="H1548" s="105"/>
      <c r="I1548" s="105"/>
    </row>
    <row r="1549" spans="5:9">
      <c r="E1549" s="103" t="s">
        <v>7643</v>
      </c>
      <c r="F1549" s="103"/>
      <c r="G1549" s="105"/>
      <c r="H1549" s="104">
        <v>100000</v>
      </c>
      <c r="I1549" s="104">
        <v>335864</v>
      </c>
    </row>
    <row r="1550" spans="5:9">
      <c r="E1550" s="103" t="s">
        <v>7644</v>
      </c>
      <c r="F1550" s="103"/>
      <c r="G1550" s="105"/>
      <c r="H1550" s="104">
        <v>64000</v>
      </c>
      <c r="I1550" s="105"/>
    </row>
    <row r="1551" spans="5:9">
      <c r="E1551" s="103" t="s">
        <v>7644</v>
      </c>
      <c r="F1551" s="103"/>
      <c r="G1551" s="105"/>
      <c r="H1551" s="104">
        <v>5000</v>
      </c>
      <c r="I1551" s="104">
        <v>266864</v>
      </c>
    </row>
    <row r="1552" spans="5:9">
      <c r="E1552" s="103" t="s">
        <v>7645</v>
      </c>
      <c r="F1552" s="103"/>
      <c r="G1552" s="104">
        <v>8213</v>
      </c>
      <c r="H1552" s="105"/>
      <c r="I1552" s="105"/>
    </row>
    <row r="1553" spans="5:9">
      <c r="E1553" s="103" t="s">
        <v>7646</v>
      </c>
      <c r="F1553" s="103"/>
      <c r="G1553" s="104">
        <v>11000</v>
      </c>
      <c r="H1553" s="105"/>
      <c r="I1553" s="105"/>
    </row>
    <row r="1554" spans="5:9">
      <c r="E1554" s="103" t="s">
        <v>7647</v>
      </c>
      <c r="F1554" s="103"/>
      <c r="G1554" s="104">
        <v>1573</v>
      </c>
      <c r="H1554" s="105"/>
      <c r="I1554" s="105"/>
    </row>
    <row r="1555" spans="5:9">
      <c r="E1555" s="103" t="s">
        <v>7498</v>
      </c>
      <c r="F1555" s="103"/>
      <c r="G1555" s="105"/>
      <c r="H1555" s="104">
        <v>11000</v>
      </c>
      <c r="I1555" s="104">
        <v>276650</v>
      </c>
    </row>
    <row r="1556" spans="5:9">
      <c r="E1556" s="103" t="s">
        <v>7648</v>
      </c>
      <c r="F1556" s="103"/>
      <c r="G1556" s="104">
        <v>5500</v>
      </c>
      <c r="H1556" s="105"/>
      <c r="I1556" s="105"/>
    </row>
    <row r="1557" spans="5:9">
      <c r="E1557" s="103" t="s">
        <v>7649</v>
      </c>
      <c r="F1557" s="103"/>
      <c r="G1557" s="104">
        <v>9785</v>
      </c>
      <c r="H1557" s="105"/>
      <c r="I1557" s="105"/>
    </row>
    <row r="1558" spans="5:9">
      <c r="E1558" s="103" t="s">
        <v>7650</v>
      </c>
      <c r="F1558" s="103"/>
      <c r="G1558" s="105"/>
      <c r="H1558" s="104">
        <v>5500</v>
      </c>
      <c r="I1558" s="104">
        <v>286435</v>
      </c>
    </row>
    <row r="1559" spans="5:9">
      <c r="E1559" s="103" t="s">
        <v>7500</v>
      </c>
      <c r="F1559" s="103"/>
      <c r="G1559" s="105"/>
      <c r="H1559" s="104">
        <v>32000</v>
      </c>
      <c r="I1559" s="105"/>
    </row>
    <row r="1560" spans="5:9">
      <c r="E1560" s="103" t="s">
        <v>7500</v>
      </c>
      <c r="F1560" s="103"/>
      <c r="G1560" s="105"/>
      <c r="H1560" s="104">
        <v>32000</v>
      </c>
      <c r="I1560" s="105"/>
    </row>
    <row r="1561" spans="5:9">
      <c r="E1561" s="103" t="s">
        <v>7651</v>
      </c>
      <c r="F1561" s="103"/>
      <c r="G1561" s="104">
        <v>64000</v>
      </c>
      <c r="H1561" s="105"/>
      <c r="I1561" s="104">
        <v>286435</v>
      </c>
    </row>
    <row r="1562" spans="5:9">
      <c r="E1562" s="103" t="s">
        <v>7503</v>
      </c>
      <c r="F1562" s="103"/>
      <c r="G1562" s="105"/>
      <c r="H1562" s="104">
        <v>108000</v>
      </c>
      <c r="I1562" s="105"/>
    </row>
    <row r="1563" spans="5:9">
      <c r="E1563" s="103" t="s">
        <v>7652</v>
      </c>
      <c r="F1563" s="103"/>
      <c r="G1563" s="104">
        <v>108000</v>
      </c>
      <c r="H1563" s="105"/>
      <c r="I1563" s="104">
        <v>286435</v>
      </c>
    </row>
    <row r="1564" spans="5:9">
      <c r="E1564" s="103" t="s">
        <v>7653</v>
      </c>
      <c r="F1564" s="103"/>
      <c r="G1564" s="104">
        <v>4004</v>
      </c>
      <c r="H1564" s="105"/>
      <c r="I1564" s="105"/>
    </row>
    <row r="1565" spans="5:9">
      <c r="E1565" s="103" t="s">
        <v>7654</v>
      </c>
      <c r="F1565" s="103"/>
      <c r="G1565" s="104">
        <v>8350</v>
      </c>
      <c r="H1565" s="105"/>
      <c r="I1565" s="104">
        <v>298789</v>
      </c>
    </row>
    <row r="1566" spans="5:9">
      <c r="E1566" s="103" t="s">
        <v>7655</v>
      </c>
      <c r="F1566" s="103"/>
      <c r="G1566" s="104">
        <v>15000</v>
      </c>
      <c r="H1566" s="105"/>
      <c r="I1566" s="104">
        <v>313789</v>
      </c>
    </row>
    <row r="1567" spans="5:9">
      <c r="E1567" s="103" t="s">
        <v>7656</v>
      </c>
      <c r="F1567" s="103"/>
      <c r="G1567" s="105"/>
      <c r="H1567" s="104">
        <v>15000</v>
      </c>
      <c r="I1567" s="104">
        <v>298789</v>
      </c>
    </row>
    <row r="1568" spans="5:9">
      <c r="E1568" s="103" t="s">
        <v>7657</v>
      </c>
      <c r="F1568" s="103"/>
      <c r="G1568" s="104">
        <v>8000</v>
      </c>
      <c r="H1568" s="105"/>
      <c r="I1568" s="105"/>
    </row>
    <row r="1569" spans="5:9">
      <c r="E1569" s="103" t="s">
        <v>7658</v>
      </c>
      <c r="F1569" s="103"/>
      <c r="G1569" s="105"/>
      <c r="H1569" s="104">
        <v>8000</v>
      </c>
      <c r="I1569" s="104">
        <v>298789</v>
      </c>
    </row>
    <row r="1570" spans="5:9">
      <c r="E1570" s="103" t="s">
        <v>7659</v>
      </c>
      <c r="F1570" s="103"/>
      <c r="G1570" s="104">
        <v>25000</v>
      </c>
      <c r="H1570" s="105"/>
      <c r="I1570" s="105"/>
    </row>
    <row r="1571" spans="5:9">
      <c r="E1571" s="103" t="s">
        <v>7504</v>
      </c>
      <c r="F1571" s="103"/>
      <c r="G1571" s="105"/>
      <c r="H1571" s="104">
        <v>25000</v>
      </c>
      <c r="I1571" s="104">
        <v>298789</v>
      </c>
    </row>
    <row r="1572" spans="5:9">
      <c r="E1572" s="103" t="s">
        <v>7660</v>
      </c>
      <c r="F1572" s="103"/>
      <c r="G1572" s="105"/>
      <c r="H1572" s="104">
        <v>32000</v>
      </c>
      <c r="I1572" s="105"/>
    </row>
    <row r="1573" spans="5:9">
      <c r="E1573" s="103" t="s">
        <v>7661</v>
      </c>
      <c r="F1573" s="103"/>
      <c r="G1573" s="104">
        <v>32000</v>
      </c>
      <c r="H1573" s="105"/>
      <c r="I1573" s="104">
        <v>298789</v>
      </c>
    </row>
    <row r="1574" spans="5:9">
      <c r="E1574" s="103" t="s">
        <v>7662</v>
      </c>
      <c r="F1574" s="103"/>
      <c r="G1574" s="104">
        <v>6590</v>
      </c>
      <c r="H1574" s="105"/>
      <c r="I1574" s="105"/>
    </row>
    <row r="1575" spans="5:9">
      <c r="E1575" s="103" t="s">
        <v>7663</v>
      </c>
      <c r="F1575" s="103"/>
      <c r="G1575" s="104">
        <v>25000</v>
      </c>
      <c r="H1575" s="105"/>
      <c r="I1575" s="105"/>
    </row>
    <row r="1576" spans="5:9">
      <c r="E1576" s="103" t="s">
        <v>7664</v>
      </c>
      <c r="F1576" s="103"/>
      <c r="G1576" s="105"/>
      <c r="H1576" s="104">
        <v>25000</v>
      </c>
      <c r="I1576" s="104">
        <v>305379</v>
      </c>
    </row>
    <row r="1577" spans="5:9">
      <c r="E1577" s="103" t="s">
        <v>7507</v>
      </c>
      <c r="F1577" s="103"/>
      <c r="G1577" s="105"/>
      <c r="H1577" s="104">
        <v>178500</v>
      </c>
      <c r="I1577" s="105"/>
    </row>
    <row r="1578" spans="5:9">
      <c r="E1578" s="103" t="s">
        <v>7665</v>
      </c>
      <c r="F1578" s="103"/>
      <c r="G1578" s="104">
        <v>1375</v>
      </c>
      <c r="H1578" s="105"/>
      <c r="I1578" s="105"/>
    </row>
    <row r="1579" spans="5:9">
      <c r="E1579" s="103" t="s">
        <v>7666</v>
      </c>
      <c r="F1579" s="103"/>
      <c r="G1579" s="104">
        <v>112000</v>
      </c>
      <c r="H1579" s="105"/>
      <c r="I1579" s="105"/>
    </row>
    <row r="1580" spans="5:9">
      <c r="E1580" s="103" t="s">
        <v>7667</v>
      </c>
      <c r="F1580" s="103"/>
      <c r="G1580" s="104">
        <v>10372</v>
      </c>
      <c r="H1580" s="105"/>
      <c r="I1580" s="105"/>
    </row>
    <row r="1581" spans="5:9">
      <c r="E1581" s="103" t="s">
        <v>7668</v>
      </c>
      <c r="F1581" s="103"/>
      <c r="G1581" s="104">
        <v>66500</v>
      </c>
      <c r="H1581" s="105"/>
      <c r="I1581" s="104">
        <v>317126</v>
      </c>
    </row>
    <row r="1582" spans="5:9">
      <c r="E1582" s="103" t="s">
        <v>7669</v>
      </c>
      <c r="F1582" s="103"/>
      <c r="G1582" s="104">
        <v>8400</v>
      </c>
      <c r="H1582" s="105"/>
      <c r="I1582" s="105"/>
    </row>
    <row r="1583" spans="5:9">
      <c r="E1583" s="103" t="s">
        <v>7670</v>
      </c>
      <c r="F1583" s="103"/>
      <c r="G1583" s="105"/>
      <c r="H1583" s="104">
        <v>8400</v>
      </c>
      <c r="I1583" s="104">
        <v>317126</v>
      </c>
    </row>
    <row r="1584" spans="5:9">
      <c r="E1584" s="107" t="s">
        <v>6572</v>
      </c>
      <c r="F1584" s="103"/>
      <c r="G1584" s="104">
        <v>660040</v>
      </c>
      <c r="H1584" s="104">
        <v>696400</v>
      </c>
      <c r="I1584" s="106"/>
    </row>
    <row r="1585" spans="5:9">
      <c r="E1585" s="103" t="s">
        <v>7671</v>
      </c>
      <c r="F1585" s="103"/>
      <c r="G1585" s="104">
        <v>5318</v>
      </c>
      <c r="H1585" s="105"/>
      <c r="I1585" s="104">
        <v>322444</v>
      </c>
    </row>
    <row r="1586" spans="5:9">
      <c r="E1586" s="103" t="s">
        <v>7672</v>
      </c>
      <c r="F1586" s="103"/>
      <c r="G1586" s="105"/>
      <c r="H1586" s="104">
        <v>6600</v>
      </c>
      <c r="I1586" s="104">
        <v>315844</v>
      </c>
    </row>
    <row r="1587" spans="5:9">
      <c r="E1587" s="103" t="s">
        <v>7673</v>
      </c>
      <c r="F1587" s="103"/>
      <c r="G1587" s="105"/>
      <c r="H1587" s="104">
        <v>30000</v>
      </c>
      <c r="I1587" s="104">
        <v>285844</v>
      </c>
    </row>
    <row r="1588" spans="5:9">
      <c r="E1588" s="103" t="s">
        <v>7674</v>
      </c>
      <c r="F1588" s="103"/>
      <c r="G1588" s="105"/>
      <c r="H1588" s="104">
        <v>480000</v>
      </c>
      <c r="I1588" s="105"/>
    </row>
    <row r="1589" spans="5:9">
      <c r="E1589" s="103" t="s">
        <v>7675</v>
      </c>
      <c r="F1589" s="103"/>
      <c r="G1589" s="104">
        <v>448000</v>
      </c>
      <c r="H1589" s="105"/>
      <c r="I1589" s="105"/>
    </row>
    <row r="1590" spans="5:9">
      <c r="E1590" s="103" t="s">
        <v>7676</v>
      </c>
      <c r="F1590" s="103"/>
      <c r="G1590" s="104">
        <v>12000</v>
      </c>
      <c r="H1590" s="105"/>
      <c r="I1590" s="104">
        <v>265844</v>
      </c>
    </row>
    <row r="1591" spans="5:9">
      <c r="E1591" s="103" t="s">
        <v>7677</v>
      </c>
      <c r="F1591" s="103"/>
      <c r="G1591" s="105"/>
      <c r="H1591" s="104">
        <v>20500</v>
      </c>
      <c r="I1591" s="105"/>
    </row>
    <row r="1592" spans="5:9">
      <c r="E1592" s="103" t="s">
        <v>7678</v>
      </c>
      <c r="F1592" s="103"/>
      <c r="G1592" s="104">
        <v>8500</v>
      </c>
      <c r="H1592" s="105"/>
      <c r="I1592" s="104">
        <v>253844</v>
      </c>
    </row>
    <row r="1593" spans="5:9">
      <c r="E1593" s="103" t="s">
        <v>7679</v>
      </c>
      <c r="F1593" s="103"/>
      <c r="G1593" s="104">
        <v>25000</v>
      </c>
      <c r="H1593" s="105"/>
      <c r="I1593" s="105"/>
    </row>
    <row r="1594" spans="5:9">
      <c r="E1594" s="103" t="s">
        <v>7680</v>
      </c>
      <c r="F1594" s="103"/>
      <c r="G1594" s="104">
        <v>32000</v>
      </c>
      <c r="H1594" s="105"/>
      <c r="I1594" s="105"/>
    </row>
    <row r="1595" spans="5:9">
      <c r="E1595" s="103" t="s">
        <v>7515</v>
      </c>
      <c r="F1595" s="103"/>
      <c r="G1595" s="105"/>
      <c r="H1595" s="104">
        <v>25000</v>
      </c>
      <c r="I1595" s="104">
        <v>285844</v>
      </c>
    </row>
    <row r="1596" spans="5:9">
      <c r="E1596" s="103" t="s">
        <v>7681</v>
      </c>
      <c r="F1596" s="103"/>
      <c r="G1596" s="104">
        <v>6700</v>
      </c>
      <c r="H1596" s="105"/>
      <c r="I1596" s="105"/>
    </row>
    <row r="1597" spans="5:9">
      <c r="E1597" s="103" t="s">
        <v>7682</v>
      </c>
      <c r="F1597" s="103"/>
      <c r="G1597" s="105"/>
      <c r="H1597" s="104">
        <v>6700</v>
      </c>
      <c r="I1597" s="104">
        <v>285844</v>
      </c>
    </row>
    <row r="1598" spans="5:9">
      <c r="E1598" s="103" t="s">
        <v>7683</v>
      </c>
      <c r="F1598" s="103"/>
      <c r="G1598" s="105"/>
      <c r="H1598" s="104">
        <v>50000</v>
      </c>
      <c r="I1598" s="104">
        <v>235844</v>
      </c>
    </row>
    <row r="1599" spans="5:9">
      <c r="E1599" s="103" t="s">
        <v>7684</v>
      </c>
      <c r="F1599" s="103"/>
      <c r="G1599" s="105"/>
      <c r="H1599" s="104">
        <v>64000</v>
      </c>
      <c r="I1599" s="105"/>
    </row>
    <row r="1600" spans="5:9">
      <c r="E1600" s="103" t="s">
        <v>7684</v>
      </c>
      <c r="F1600" s="103"/>
      <c r="G1600" s="105"/>
      <c r="H1600" s="104">
        <v>15000</v>
      </c>
      <c r="I1600" s="105"/>
    </row>
    <row r="1601" spans="5:9">
      <c r="E1601" s="103" t="s">
        <v>7685</v>
      </c>
      <c r="F1601" s="103"/>
      <c r="G1601" s="104">
        <v>15000</v>
      </c>
      <c r="H1601" s="105"/>
      <c r="I1601" s="104">
        <v>171844</v>
      </c>
    </row>
    <row r="1602" spans="5:9">
      <c r="E1602" s="103" t="s">
        <v>7686</v>
      </c>
      <c r="F1602" s="103"/>
      <c r="G1602" s="104">
        <v>64000</v>
      </c>
      <c r="H1602" s="105"/>
      <c r="I1602" s="105"/>
    </row>
    <row r="1603" spans="5:9">
      <c r="E1603" s="103" t="s">
        <v>7687</v>
      </c>
      <c r="F1603" s="103"/>
      <c r="G1603" s="104">
        <v>17000</v>
      </c>
      <c r="H1603" s="105"/>
      <c r="I1603" s="104">
        <v>252844</v>
      </c>
    </row>
    <row r="1604" spans="5:9">
      <c r="E1604" s="103" t="s">
        <v>7688</v>
      </c>
      <c r="F1604" s="103"/>
      <c r="G1604" s="105"/>
      <c r="H1604" s="104">
        <v>9500</v>
      </c>
      <c r="I1604" s="105"/>
    </row>
    <row r="1605" spans="5:9">
      <c r="E1605" s="103" t="s">
        <v>7689</v>
      </c>
      <c r="F1605" s="103"/>
      <c r="G1605" s="104">
        <v>9500</v>
      </c>
      <c r="H1605" s="105"/>
      <c r="I1605" s="104">
        <v>252844</v>
      </c>
    </row>
    <row r="1606" spans="5:9">
      <c r="E1606" s="103" t="s">
        <v>7690</v>
      </c>
      <c r="F1606" s="103"/>
      <c r="G1606" s="104">
        <v>20031</v>
      </c>
      <c r="H1606" s="105"/>
      <c r="I1606" s="105"/>
    </row>
    <row r="1607" spans="5:9">
      <c r="E1607" s="103" t="s">
        <v>7691</v>
      </c>
      <c r="F1607" s="103"/>
      <c r="G1607" s="104">
        <v>22345</v>
      </c>
      <c r="H1607" s="105"/>
      <c r="I1607" s="105"/>
    </row>
    <row r="1608" spans="5:9">
      <c r="E1608" s="103" t="s">
        <v>7692</v>
      </c>
      <c r="F1608" s="103"/>
      <c r="G1608" s="105"/>
      <c r="H1608" s="104">
        <v>5500</v>
      </c>
      <c r="I1608" s="104">
        <v>289720</v>
      </c>
    </row>
    <row r="1609" spans="5:9">
      <c r="E1609" s="103" t="s">
        <v>7693</v>
      </c>
      <c r="F1609" s="103"/>
      <c r="G1609" s="104">
        <v>19080</v>
      </c>
      <c r="H1609" s="105"/>
      <c r="I1609" s="104">
        <v>308800</v>
      </c>
    </row>
    <row r="1610" spans="5:9">
      <c r="E1610" s="103" t="s">
        <v>7694</v>
      </c>
      <c r="F1610" s="103"/>
      <c r="G1610" s="105"/>
      <c r="H1610" s="104">
        <v>32000</v>
      </c>
      <c r="I1610" s="105"/>
    </row>
    <row r="1611" spans="5:9">
      <c r="E1611" s="103" t="s">
        <v>7695</v>
      </c>
      <c r="F1611" s="103"/>
      <c r="G1611" s="105"/>
      <c r="H1611" s="104">
        <v>21000</v>
      </c>
      <c r="I1611" s="104">
        <v>255800</v>
      </c>
    </row>
    <row r="1612" spans="5:9">
      <c r="E1612" s="103" t="s">
        <v>7696</v>
      </c>
      <c r="F1612" s="103"/>
      <c r="G1612" s="104">
        <v>32000</v>
      </c>
      <c r="H1612" s="105"/>
      <c r="I1612" s="104">
        <v>287800</v>
      </c>
    </row>
    <row r="1613" spans="5:9">
      <c r="E1613" s="103" t="s">
        <v>7697</v>
      </c>
      <c r="F1613" s="103"/>
      <c r="G1613" s="104">
        <v>4578</v>
      </c>
      <c r="H1613" s="105"/>
      <c r="I1613" s="104">
        <v>292378</v>
      </c>
    </row>
    <row r="1614" spans="5:9">
      <c r="E1614" s="103" t="s">
        <v>7698</v>
      </c>
      <c r="F1614" s="103"/>
      <c r="G1614" s="105"/>
      <c r="H1614" s="104">
        <v>8200</v>
      </c>
      <c r="I1614" s="104">
        <v>284178</v>
      </c>
    </row>
    <row r="1615" spans="5:9">
      <c r="E1615" s="103" t="s">
        <v>7699</v>
      </c>
      <c r="F1615" s="103"/>
      <c r="G1615" s="105"/>
      <c r="H1615" s="104">
        <v>120800</v>
      </c>
      <c r="I1615" s="105"/>
    </row>
    <row r="1616" spans="5:9">
      <c r="E1616" s="103" t="s">
        <v>7699</v>
      </c>
      <c r="F1616" s="103"/>
      <c r="G1616" s="105"/>
      <c r="H1616" s="104">
        <v>187400</v>
      </c>
      <c r="I1616" s="104">
        <v>-24022</v>
      </c>
    </row>
    <row r="1617" spans="5:9">
      <c r="E1617" s="107" t="s">
        <v>6574</v>
      </c>
      <c r="F1617" s="103"/>
      <c r="G1617" s="104">
        <v>741052</v>
      </c>
      <c r="H1617" s="104">
        <v>1082200</v>
      </c>
      <c r="I1617" s="106"/>
    </row>
    <row r="1618" spans="5:9">
      <c r="E1618" s="103" t="s">
        <v>7700</v>
      </c>
      <c r="F1618" s="103"/>
      <c r="G1618" s="104">
        <v>6000</v>
      </c>
      <c r="H1618" s="105"/>
      <c r="I1618" s="105"/>
    </row>
    <row r="1619" spans="5:9">
      <c r="E1619" s="103" t="s">
        <v>7701</v>
      </c>
      <c r="F1619" s="103"/>
      <c r="G1619" s="104">
        <v>6500</v>
      </c>
      <c r="H1619" s="105"/>
      <c r="I1619" s="105"/>
    </row>
    <row r="1620" spans="5:9">
      <c r="E1620" s="103" t="s">
        <v>7702</v>
      </c>
      <c r="F1620" s="103"/>
      <c r="G1620" s="104">
        <v>15000</v>
      </c>
      <c r="H1620" s="105"/>
      <c r="I1620" s="105"/>
    </row>
    <row r="1621" spans="5:9">
      <c r="E1621" s="103" t="s">
        <v>7703</v>
      </c>
      <c r="F1621" s="103"/>
      <c r="G1621" s="105"/>
      <c r="H1621" s="104">
        <v>12500</v>
      </c>
      <c r="I1621" s="105"/>
    </row>
    <row r="1622" spans="5:9">
      <c r="E1622" s="103" t="s">
        <v>7703</v>
      </c>
      <c r="F1622" s="103"/>
      <c r="G1622" s="105"/>
      <c r="H1622" s="104">
        <v>15000</v>
      </c>
      <c r="I1622" s="104">
        <v>-24022</v>
      </c>
    </row>
    <row r="1623" spans="5:9">
      <c r="E1623" s="103" t="s">
        <v>7704</v>
      </c>
      <c r="F1623" s="103"/>
      <c r="G1623" s="104">
        <v>40000</v>
      </c>
      <c r="H1623" s="105"/>
      <c r="I1623" s="105"/>
    </row>
    <row r="1624" spans="5:9">
      <c r="E1624" s="103" t="s">
        <v>7526</v>
      </c>
      <c r="F1624" s="103"/>
      <c r="G1624" s="105"/>
      <c r="H1624" s="104">
        <v>40000</v>
      </c>
      <c r="I1624" s="104">
        <v>-24022</v>
      </c>
    </row>
    <row r="1625" spans="5:9">
      <c r="E1625" s="103" t="s">
        <v>7527</v>
      </c>
      <c r="F1625" s="103"/>
      <c r="G1625" s="105"/>
      <c r="H1625" s="104">
        <v>6500</v>
      </c>
      <c r="I1625" s="104">
        <v>-30522</v>
      </c>
    </row>
    <row r="1626" spans="5:9">
      <c r="E1626" s="103" t="s">
        <v>7533</v>
      </c>
      <c r="F1626" s="103"/>
      <c r="G1626" s="105"/>
      <c r="H1626" s="104">
        <v>15000</v>
      </c>
      <c r="I1626" s="105"/>
    </row>
    <row r="1627" spans="5:9">
      <c r="E1627" s="103" t="s">
        <v>7705</v>
      </c>
      <c r="F1627" s="103"/>
      <c r="G1627" s="104">
        <v>448000</v>
      </c>
      <c r="H1627" s="105"/>
      <c r="I1627" s="105"/>
    </row>
    <row r="1628" spans="5:9">
      <c r="E1628" s="103" t="s">
        <v>7706</v>
      </c>
      <c r="F1628" s="103"/>
      <c r="G1628" s="104">
        <v>15000</v>
      </c>
      <c r="H1628" s="105"/>
      <c r="I1628" s="104">
        <v>417478</v>
      </c>
    </row>
    <row r="1629" spans="5:9">
      <c r="E1629" s="103" t="s">
        <v>7707</v>
      </c>
      <c r="F1629" s="103"/>
      <c r="G1629" s="105"/>
      <c r="H1629" s="104">
        <v>19000</v>
      </c>
      <c r="I1629" s="104">
        <v>398478</v>
      </c>
    </row>
    <row r="1630" spans="5:9">
      <c r="E1630" s="103" t="s">
        <v>7708</v>
      </c>
      <c r="F1630" s="103"/>
      <c r="G1630" s="104">
        <v>19000</v>
      </c>
      <c r="H1630" s="105"/>
      <c r="I1630" s="104">
        <v>417478</v>
      </c>
    </row>
    <row r="1631" spans="5:9">
      <c r="E1631" s="103" t="s">
        <v>7709</v>
      </c>
      <c r="F1631" s="103"/>
      <c r="G1631" s="104">
        <v>16700</v>
      </c>
      <c r="H1631" s="105"/>
      <c r="I1631" s="105"/>
    </row>
    <row r="1632" spans="5:9">
      <c r="E1632" s="103" t="s">
        <v>7710</v>
      </c>
      <c r="F1632" s="103"/>
      <c r="G1632" s="104">
        <v>23250</v>
      </c>
      <c r="H1632" s="105"/>
      <c r="I1632" s="105"/>
    </row>
    <row r="1633" spans="5:9">
      <c r="E1633" s="103" t="s">
        <v>7711</v>
      </c>
      <c r="F1633" s="103"/>
      <c r="G1633" s="105"/>
      <c r="H1633" s="104">
        <v>16700</v>
      </c>
      <c r="I1633" s="104">
        <v>440728</v>
      </c>
    </row>
    <row r="1634" spans="5:9">
      <c r="E1634" s="103" t="s">
        <v>7712</v>
      </c>
      <c r="F1634" s="103"/>
      <c r="G1634" s="105"/>
      <c r="H1634" s="104">
        <v>23250</v>
      </c>
      <c r="I1634" s="105"/>
    </row>
    <row r="1635" spans="5:9">
      <c r="E1635" s="103" t="s">
        <v>7536</v>
      </c>
      <c r="F1635" s="103"/>
      <c r="G1635" s="105"/>
      <c r="H1635" s="104">
        <v>8500</v>
      </c>
      <c r="I1635" s="105"/>
    </row>
    <row r="1636" spans="5:9">
      <c r="E1636" s="103" t="s">
        <v>7536</v>
      </c>
      <c r="F1636" s="103"/>
      <c r="G1636" s="105"/>
      <c r="H1636" s="104">
        <v>1600</v>
      </c>
      <c r="I1636" s="105"/>
    </row>
    <row r="1637" spans="5:9">
      <c r="E1637" s="103" t="s">
        <v>7713</v>
      </c>
      <c r="F1637" s="103"/>
      <c r="G1637" s="104">
        <v>8500</v>
      </c>
      <c r="H1637" s="105"/>
      <c r="I1637" s="104">
        <v>415878</v>
      </c>
    </row>
    <row r="1638" spans="5:9">
      <c r="E1638" s="103" t="s">
        <v>7538</v>
      </c>
      <c r="F1638" s="103"/>
      <c r="G1638" s="105"/>
      <c r="H1638" s="104">
        <v>36000</v>
      </c>
      <c r="I1638" s="105"/>
    </row>
    <row r="1639" spans="5:9">
      <c r="E1639" s="103" t="s">
        <v>7714</v>
      </c>
      <c r="F1639" s="103"/>
      <c r="G1639" s="104">
        <v>16500</v>
      </c>
      <c r="H1639" s="105"/>
      <c r="I1639" s="105"/>
    </row>
    <row r="1640" spans="5:9">
      <c r="E1640" s="103" t="s">
        <v>7715</v>
      </c>
      <c r="F1640" s="103"/>
      <c r="G1640" s="104">
        <v>19500</v>
      </c>
      <c r="H1640" s="105"/>
      <c r="I1640" s="104">
        <v>415878</v>
      </c>
    </row>
    <row r="1641" spans="5:9">
      <c r="E1641" s="103" t="s">
        <v>7716</v>
      </c>
      <c r="F1641" s="103"/>
      <c r="G1641" s="104">
        <v>32000</v>
      </c>
      <c r="H1641" s="105"/>
      <c r="I1641" s="105"/>
    </row>
    <row r="1642" spans="5:9">
      <c r="E1642" s="103" t="s">
        <v>7717</v>
      </c>
      <c r="F1642" s="103"/>
      <c r="G1642" s="104">
        <v>51000</v>
      </c>
      <c r="H1642" s="105"/>
      <c r="I1642" s="105"/>
    </row>
    <row r="1643" spans="5:9">
      <c r="E1643" s="103" t="s">
        <v>7718</v>
      </c>
      <c r="F1643" s="103"/>
      <c r="G1643" s="105"/>
      <c r="H1643" s="104">
        <v>480000</v>
      </c>
      <c r="I1643" s="105"/>
    </row>
    <row r="1644" spans="5:9">
      <c r="E1644" s="103" t="s">
        <v>7718</v>
      </c>
      <c r="F1644" s="103"/>
      <c r="G1644" s="105"/>
      <c r="H1644" s="104">
        <v>51000</v>
      </c>
      <c r="I1644" s="104">
        <v>-32122</v>
      </c>
    </row>
    <row r="1645" spans="5:9">
      <c r="E1645" s="103" t="s">
        <v>7719</v>
      </c>
      <c r="F1645" s="103"/>
      <c r="G1645" s="104">
        <v>9900</v>
      </c>
      <c r="H1645" s="105"/>
      <c r="I1645" s="104">
        <v>-22222</v>
      </c>
    </row>
    <row r="1646" spans="5:9">
      <c r="E1646" s="103" t="s">
        <v>7720</v>
      </c>
      <c r="F1646" s="103"/>
      <c r="G1646" s="105"/>
      <c r="H1646" s="104">
        <v>9900</v>
      </c>
      <c r="I1646" s="104">
        <v>-32122</v>
      </c>
    </row>
    <row r="1647" spans="5:9">
      <c r="E1647" s="103" t="s">
        <v>7721</v>
      </c>
      <c r="F1647" s="103"/>
      <c r="G1647" s="104">
        <v>7800</v>
      </c>
      <c r="H1647" s="105"/>
      <c r="I1647" s="105"/>
    </row>
    <row r="1648" spans="5:9">
      <c r="E1648" s="103" t="s">
        <v>7540</v>
      </c>
      <c r="F1648" s="103"/>
      <c r="G1648" s="105"/>
      <c r="H1648" s="104">
        <v>7800</v>
      </c>
      <c r="I1648" s="104">
        <v>-32122</v>
      </c>
    </row>
    <row r="1649" spans="5:9">
      <c r="E1649" s="103" t="s">
        <v>7722</v>
      </c>
      <c r="F1649" s="103"/>
      <c r="G1649" s="104">
        <v>19000</v>
      </c>
      <c r="H1649" s="105"/>
      <c r="I1649" s="105"/>
    </row>
    <row r="1650" spans="5:9">
      <c r="E1650" s="103" t="s">
        <v>7723</v>
      </c>
      <c r="F1650" s="103"/>
      <c r="G1650" s="105"/>
      <c r="H1650" s="104">
        <v>19000</v>
      </c>
      <c r="I1650" s="104">
        <v>-32122</v>
      </c>
    </row>
    <row r="1651" spans="5:9">
      <c r="E1651" s="103" t="s">
        <v>7542</v>
      </c>
      <c r="F1651" s="103"/>
      <c r="G1651" s="105"/>
      <c r="H1651" s="104">
        <v>10000</v>
      </c>
      <c r="I1651" s="105"/>
    </row>
    <row r="1652" spans="5:9">
      <c r="E1652" s="103" t="s">
        <v>7724</v>
      </c>
      <c r="F1652" s="103"/>
      <c r="G1652" s="104">
        <v>10000</v>
      </c>
      <c r="H1652" s="105"/>
      <c r="I1652" s="104">
        <v>-32122</v>
      </c>
    </row>
    <row r="1653" spans="5:9">
      <c r="E1653" s="103" t="s">
        <v>7725</v>
      </c>
      <c r="F1653" s="103"/>
      <c r="G1653" s="104">
        <v>39000</v>
      </c>
      <c r="H1653" s="105"/>
      <c r="I1653" s="105"/>
    </row>
    <row r="1654" spans="5:9">
      <c r="E1654" s="103" t="s">
        <v>7726</v>
      </c>
      <c r="F1654" s="103"/>
      <c r="G1654" s="105"/>
      <c r="H1654" s="104">
        <v>32000</v>
      </c>
      <c r="I1654" s="105"/>
    </row>
    <row r="1655" spans="5:9">
      <c r="E1655" s="103" t="s">
        <v>7726</v>
      </c>
      <c r="F1655" s="103"/>
      <c r="G1655" s="105"/>
      <c r="H1655" s="104">
        <v>39000</v>
      </c>
      <c r="I1655" s="104">
        <v>-64122</v>
      </c>
    </row>
    <row r="1656" spans="5:9">
      <c r="E1656" s="103" t="s">
        <v>7727</v>
      </c>
      <c r="F1656" s="103"/>
      <c r="G1656" s="104">
        <v>32000</v>
      </c>
      <c r="H1656" s="105"/>
      <c r="I1656" s="104">
        <v>-32122</v>
      </c>
    </row>
    <row r="1657" spans="5:9">
      <c r="E1657" s="103" t="s">
        <v>7728</v>
      </c>
      <c r="F1657" s="103"/>
      <c r="G1657" s="105"/>
      <c r="H1657" s="104">
        <v>21000</v>
      </c>
      <c r="I1657" s="105"/>
    </row>
    <row r="1658" spans="5:9">
      <c r="E1658" s="103" t="s">
        <v>7729</v>
      </c>
      <c r="F1658" s="103"/>
      <c r="G1658" s="104">
        <v>96000</v>
      </c>
      <c r="H1658" s="105"/>
      <c r="I1658" s="104">
        <v>42878</v>
      </c>
    </row>
    <row r="1659" spans="5:9">
      <c r="E1659" s="107" t="s">
        <v>7394</v>
      </c>
      <c r="F1659" s="103"/>
      <c r="G1659" s="104">
        <v>930650</v>
      </c>
      <c r="H1659" s="104">
        <v>863750</v>
      </c>
      <c r="I1659" s="106"/>
    </row>
    <row r="1660" spans="5:9">
      <c r="E1660" s="107" t="s">
        <v>6575</v>
      </c>
      <c r="F1660" s="103"/>
      <c r="G1660" s="104">
        <v>4473278</v>
      </c>
      <c r="H1660" s="104">
        <v>4430400</v>
      </c>
      <c r="I1660" s="104">
        <v>42878</v>
      </c>
    </row>
    <row r="1661" spans="5:9">
      <c r="E1661" s="73" t="s">
        <v>7395</v>
      </c>
      <c r="F1661" s="73"/>
      <c r="G1661" s="73"/>
      <c r="H1661" s="73"/>
      <c r="I1661" s="73"/>
    </row>
    <row r="1662" spans="5:9">
      <c r="E1662" s="73"/>
      <c r="F1662" s="73"/>
      <c r="G1662" s="73"/>
      <c r="H1662" s="73"/>
      <c r="I1662" s="73"/>
    </row>
    <row r="1663" spans="5:9">
      <c r="E1663" s="101" t="s">
        <v>9240</v>
      </c>
      <c r="F1663" s="73"/>
      <c r="G1663" s="73"/>
      <c r="H1663" s="73"/>
      <c r="I1663" s="73"/>
    </row>
    <row r="1664" spans="5:9">
      <c r="E1664" s="462" t="s">
        <v>6565</v>
      </c>
      <c r="F1664" s="462"/>
      <c r="G1664" s="462" t="s">
        <v>6566</v>
      </c>
      <c r="H1664" s="462" t="s">
        <v>6567</v>
      </c>
      <c r="I1664" s="462" t="s">
        <v>3136</v>
      </c>
    </row>
    <row r="1665" spans="5:9">
      <c r="E1665" s="103" t="s">
        <v>7526</v>
      </c>
      <c r="F1665" s="103"/>
      <c r="G1665" s="105"/>
      <c r="H1665" s="104">
        <v>233600</v>
      </c>
      <c r="I1665" s="104">
        <v>-233600</v>
      </c>
    </row>
    <row r="1666" spans="5:9">
      <c r="E1666" s="103" t="s">
        <v>7730</v>
      </c>
      <c r="F1666" s="103"/>
      <c r="G1666" s="104">
        <v>233600</v>
      </c>
      <c r="H1666" s="105"/>
      <c r="I1666" s="105"/>
    </row>
    <row r="1667" spans="5:9">
      <c r="E1667" s="103" t="s">
        <v>7731</v>
      </c>
      <c r="F1667" s="103"/>
      <c r="G1667" s="104">
        <v>525600</v>
      </c>
      <c r="H1667" s="105"/>
      <c r="I1667" s="105"/>
    </row>
    <row r="1668" spans="5:9">
      <c r="E1668" s="103" t="s">
        <v>7540</v>
      </c>
      <c r="F1668" s="103"/>
      <c r="G1668" s="105"/>
      <c r="H1668" s="104">
        <v>525600</v>
      </c>
      <c r="I1668" s="105"/>
    </row>
    <row r="1669" spans="5:9">
      <c r="E1669" s="107" t="s">
        <v>7394</v>
      </c>
      <c r="F1669" s="103"/>
      <c r="G1669" s="104">
        <v>759200</v>
      </c>
      <c r="H1669" s="104">
        <v>759200</v>
      </c>
      <c r="I1669" s="106"/>
    </row>
    <row r="1670" spans="5:9">
      <c r="E1670" s="107" t="s">
        <v>6575</v>
      </c>
      <c r="F1670" s="103"/>
      <c r="G1670" s="104">
        <v>759200</v>
      </c>
      <c r="H1670" s="104">
        <v>759200</v>
      </c>
      <c r="I1670" s="105"/>
    </row>
    <row r="1671" spans="5:9">
      <c r="E1671" s="73" t="s">
        <v>7395</v>
      </c>
      <c r="F1671" s="73"/>
      <c r="G1671" s="73"/>
      <c r="H1671" s="73"/>
      <c r="I1671" s="73"/>
    </row>
    <row r="1672" spans="5:9">
      <c r="E1672" s="73"/>
      <c r="F1672" s="73"/>
      <c r="G1672" s="73"/>
      <c r="H1672" s="73"/>
      <c r="I1672" s="73"/>
    </row>
    <row r="1673" spans="5:9">
      <c r="E1673" s="101" t="s">
        <v>9241</v>
      </c>
      <c r="F1673" s="73"/>
      <c r="G1673" s="73"/>
      <c r="H1673" s="73"/>
      <c r="I1673" s="73"/>
    </row>
    <row r="1674" spans="5:9">
      <c r="E1674" s="462" t="s">
        <v>6565</v>
      </c>
      <c r="F1674" s="462"/>
      <c r="G1674" s="462" t="s">
        <v>6566</v>
      </c>
      <c r="H1674" s="462" t="s">
        <v>6567</v>
      </c>
      <c r="I1674" s="462" t="s">
        <v>3136</v>
      </c>
    </row>
    <row r="1675" spans="5:9">
      <c r="E1675" s="103" t="s">
        <v>7732</v>
      </c>
      <c r="F1675" s="103"/>
      <c r="G1675" s="104">
        <v>68900</v>
      </c>
      <c r="H1675" s="105"/>
      <c r="I1675" s="105"/>
    </row>
    <row r="1676" spans="5:9">
      <c r="E1676" s="103" t="s">
        <v>7607</v>
      </c>
      <c r="F1676" s="103"/>
      <c r="G1676" s="105"/>
      <c r="H1676" s="104">
        <v>68900</v>
      </c>
      <c r="I1676" s="105"/>
    </row>
    <row r="1677" spans="5:9">
      <c r="E1677" s="107" t="s">
        <v>6570</v>
      </c>
      <c r="F1677" s="103"/>
      <c r="G1677" s="104">
        <v>68900</v>
      </c>
      <c r="H1677" s="104">
        <v>68900</v>
      </c>
      <c r="I1677" s="106"/>
    </row>
    <row r="1678" spans="5:9">
      <c r="E1678" s="103" t="s">
        <v>7733</v>
      </c>
      <c r="F1678" s="103"/>
      <c r="G1678" s="104">
        <v>856700</v>
      </c>
      <c r="H1678" s="105"/>
      <c r="I1678" s="105"/>
    </row>
    <row r="1679" spans="5:9">
      <c r="E1679" s="103" t="s">
        <v>7684</v>
      </c>
      <c r="F1679" s="103"/>
      <c r="G1679" s="105"/>
      <c r="H1679" s="104">
        <v>856700</v>
      </c>
      <c r="I1679" s="105"/>
    </row>
    <row r="1680" spans="5:9">
      <c r="E1680" s="107" t="s">
        <v>6574</v>
      </c>
      <c r="F1680" s="103"/>
      <c r="G1680" s="104">
        <v>856700</v>
      </c>
      <c r="H1680" s="104">
        <v>856700</v>
      </c>
      <c r="I1680" s="106"/>
    </row>
    <row r="1681" spans="5:9">
      <c r="E1681" s="107" t="s">
        <v>6575</v>
      </c>
      <c r="F1681" s="103"/>
      <c r="G1681" s="104">
        <v>925600</v>
      </c>
      <c r="H1681" s="104">
        <v>925600</v>
      </c>
      <c r="I1681" s="105"/>
    </row>
    <row r="1682" spans="5:9">
      <c r="E1682" s="73" t="s">
        <v>7395</v>
      </c>
      <c r="F1682" s="73"/>
      <c r="G1682" s="73"/>
      <c r="H1682" s="73"/>
      <c r="I1682" s="73"/>
    </row>
    <row r="1683" spans="5:9">
      <c r="E1683" s="73"/>
      <c r="F1683" s="73"/>
      <c r="G1683" s="73"/>
      <c r="H1683" s="73"/>
      <c r="I1683" s="73"/>
    </row>
    <row r="1684" spans="5:9">
      <c r="E1684" s="101" t="s">
        <v>9242</v>
      </c>
      <c r="F1684" s="73"/>
      <c r="G1684" s="73"/>
      <c r="H1684" s="73"/>
      <c r="I1684" s="73"/>
    </row>
    <row r="1685" spans="5:9">
      <c r="E1685" s="462" t="s">
        <v>6565</v>
      </c>
      <c r="F1685" s="462"/>
      <c r="G1685" s="462" t="s">
        <v>6566</v>
      </c>
      <c r="H1685" s="462" t="s">
        <v>6567</v>
      </c>
      <c r="I1685" s="462" t="s">
        <v>3136</v>
      </c>
    </row>
    <row r="1686" spans="5:9">
      <c r="E1686" s="103" t="s">
        <v>7734</v>
      </c>
      <c r="F1686" s="103"/>
      <c r="G1686" s="104">
        <v>1000</v>
      </c>
      <c r="H1686" s="105"/>
      <c r="I1686" s="104">
        <v>1000</v>
      </c>
    </row>
    <row r="1687" spans="5:9">
      <c r="E1687" s="103" t="s">
        <v>7640</v>
      </c>
      <c r="F1687" s="103"/>
      <c r="G1687" s="105"/>
      <c r="H1687" s="104">
        <v>1000</v>
      </c>
      <c r="I1687" s="105"/>
    </row>
    <row r="1688" spans="5:9">
      <c r="E1688" s="107" t="s">
        <v>6572</v>
      </c>
      <c r="F1688" s="103"/>
      <c r="G1688" s="104">
        <v>1000</v>
      </c>
      <c r="H1688" s="104">
        <v>1000</v>
      </c>
      <c r="I1688" s="106"/>
    </row>
    <row r="1689" spans="5:9">
      <c r="E1689" s="103" t="s">
        <v>7735</v>
      </c>
      <c r="F1689" s="103"/>
      <c r="G1689" s="104">
        <v>3000</v>
      </c>
      <c r="H1689" s="105"/>
      <c r="I1689" s="104">
        <v>3000</v>
      </c>
    </row>
    <row r="1690" spans="5:9">
      <c r="E1690" s="103" t="s">
        <v>7682</v>
      </c>
      <c r="F1690" s="103"/>
      <c r="G1690" s="105"/>
      <c r="H1690" s="104">
        <v>3000</v>
      </c>
      <c r="I1690" s="105"/>
    </row>
    <row r="1691" spans="5:9">
      <c r="E1691" s="107" t="s">
        <v>6574</v>
      </c>
      <c r="F1691" s="103"/>
      <c r="G1691" s="104">
        <v>3000</v>
      </c>
      <c r="H1691" s="104">
        <v>3000</v>
      </c>
      <c r="I1691" s="106"/>
    </row>
    <row r="1692" spans="5:9">
      <c r="E1692" s="103" t="s">
        <v>7736</v>
      </c>
      <c r="F1692" s="103"/>
      <c r="G1692" s="104">
        <v>3000</v>
      </c>
      <c r="H1692" s="105"/>
      <c r="I1692" s="104">
        <v>3000</v>
      </c>
    </row>
    <row r="1693" spans="5:9">
      <c r="E1693" s="107" t="s">
        <v>7394</v>
      </c>
      <c r="F1693" s="103"/>
      <c r="G1693" s="104">
        <v>3000</v>
      </c>
      <c r="H1693" s="105"/>
      <c r="I1693" s="106"/>
    </row>
    <row r="1694" spans="5:9">
      <c r="E1694" s="107" t="s">
        <v>6575</v>
      </c>
      <c r="F1694" s="103"/>
      <c r="G1694" s="104">
        <v>7000</v>
      </c>
      <c r="H1694" s="104">
        <v>4000</v>
      </c>
      <c r="I1694" s="104">
        <v>3000</v>
      </c>
    </row>
    <row r="1695" spans="5:9">
      <c r="E1695" s="73" t="s">
        <v>7395</v>
      </c>
      <c r="F1695" s="73"/>
      <c r="G1695" s="73"/>
      <c r="H1695" s="73"/>
      <c r="I1695" s="73"/>
    </row>
    <row r="1696" spans="5:9">
      <c r="E1696" s="73"/>
      <c r="F1696" s="73"/>
      <c r="G1696" s="73"/>
      <c r="H1696" s="73"/>
      <c r="I1696" s="73"/>
    </row>
    <row r="1697" spans="5:9">
      <c r="E1697" s="101" t="s">
        <v>9243</v>
      </c>
      <c r="F1697" s="73"/>
      <c r="G1697" s="73"/>
      <c r="H1697" s="73"/>
      <c r="I1697" s="73"/>
    </row>
    <row r="1698" spans="5:9">
      <c r="E1698" s="462" t="s">
        <v>6565</v>
      </c>
      <c r="F1698" s="462"/>
      <c r="G1698" s="462" t="s">
        <v>6566</v>
      </c>
      <c r="H1698" s="462" t="s">
        <v>6567</v>
      </c>
      <c r="I1698" s="462" t="s">
        <v>3136</v>
      </c>
    </row>
    <row r="1699" spans="5:9">
      <c r="E1699" s="103" t="s">
        <v>7670</v>
      </c>
      <c r="F1699" s="103"/>
      <c r="G1699" s="105"/>
      <c r="H1699" s="104">
        <v>296940</v>
      </c>
      <c r="I1699" s="104">
        <v>-296940</v>
      </c>
    </row>
    <row r="1700" spans="5:9">
      <c r="E1700" s="103" t="s">
        <v>7737</v>
      </c>
      <c r="F1700" s="103"/>
      <c r="G1700" s="104">
        <v>296940</v>
      </c>
      <c r="H1700" s="105"/>
      <c r="I1700" s="105"/>
    </row>
    <row r="1701" spans="5:9">
      <c r="E1701" s="107" t="s">
        <v>6572</v>
      </c>
      <c r="F1701" s="103"/>
      <c r="G1701" s="104">
        <v>296940</v>
      </c>
      <c r="H1701" s="104">
        <v>296940</v>
      </c>
      <c r="I1701" s="106"/>
    </row>
    <row r="1702" spans="5:9">
      <c r="E1702" s="107" t="s">
        <v>6575</v>
      </c>
      <c r="F1702" s="103"/>
      <c r="G1702" s="104">
        <v>296940</v>
      </c>
      <c r="H1702" s="104">
        <v>296940</v>
      </c>
      <c r="I1702" s="105"/>
    </row>
    <row r="1703" spans="5:9">
      <c r="E1703" s="73" t="s">
        <v>7395</v>
      </c>
      <c r="F1703" s="73"/>
      <c r="G1703" s="73"/>
      <c r="H1703" s="73"/>
      <c r="I1703" s="73"/>
    </row>
    <row r="1704" spans="5:9">
      <c r="E1704" s="73"/>
      <c r="F1704" s="73"/>
      <c r="G1704" s="73"/>
      <c r="H1704" s="73"/>
      <c r="I1704" s="73"/>
    </row>
    <row r="1705" spans="5:9">
      <c r="E1705" s="101" t="s">
        <v>9244</v>
      </c>
      <c r="F1705" s="73"/>
      <c r="G1705" s="73"/>
      <c r="H1705" s="73"/>
      <c r="I1705" s="73"/>
    </row>
    <row r="1706" spans="5:9">
      <c r="E1706" s="462" t="s">
        <v>6565</v>
      </c>
      <c r="F1706" s="462"/>
      <c r="G1706" s="462" t="s">
        <v>6566</v>
      </c>
      <c r="H1706" s="462" t="s">
        <v>6567</v>
      </c>
      <c r="I1706" s="462" t="s">
        <v>3136</v>
      </c>
    </row>
    <row r="1707" spans="5:9">
      <c r="E1707" s="103" t="s">
        <v>7738</v>
      </c>
      <c r="F1707" s="103"/>
      <c r="G1707" s="104">
        <v>1400732</v>
      </c>
      <c r="H1707" s="105"/>
      <c r="I1707" s="104">
        <v>1400732</v>
      </c>
    </row>
    <row r="1708" spans="5:9">
      <c r="E1708" s="103" t="s">
        <v>7587</v>
      </c>
      <c r="F1708" s="103"/>
      <c r="G1708" s="105"/>
      <c r="H1708" s="104">
        <v>1719836</v>
      </c>
      <c r="I1708" s="104">
        <v>-319104</v>
      </c>
    </row>
    <row r="1709" spans="5:9">
      <c r="E1709" s="103" t="s">
        <v>7739</v>
      </c>
      <c r="F1709" s="103"/>
      <c r="G1709" s="104">
        <v>308104</v>
      </c>
      <c r="H1709" s="105"/>
      <c r="I1709" s="104">
        <v>-11000</v>
      </c>
    </row>
    <row r="1710" spans="5:9">
      <c r="E1710" s="107" t="s">
        <v>6784</v>
      </c>
      <c r="F1710" s="103"/>
      <c r="G1710" s="104">
        <v>1708836</v>
      </c>
      <c r="H1710" s="104">
        <v>1719836</v>
      </c>
      <c r="I1710" s="106"/>
    </row>
    <row r="1711" spans="5:9">
      <c r="E1711" s="103" t="s">
        <v>7740</v>
      </c>
      <c r="F1711" s="103"/>
      <c r="G1711" s="104">
        <v>-13200</v>
      </c>
      <c r="H1711" s="105"/>
      <c r="I1711" s="105"/>
    </row>
    <row r="1712" spans="5:9">
      <c r="E1712" s="103" t="s">
        <v>7741</v>
      </c>
      <c r="F1712" s="103"/>
      <c r="G1712" s="104">
        <v>166825</v>
      </c>
      <c r="H1712" s="105"/>
      <c r="I1712" s="105"/>
    </row>
    <row r="1713" spans="5:9">
      <c r="E1713" s="103" t="s">
        <v>7742</v>
      </c>
      <c r="F1713" s="103"/>
      <c r="G1713" s="104">
        <v>74596</v>
      </c>
      <c r="H1713" s="105"/>
      <c r="I1713" s="105"/>
    </row>
    <row r="1714" spans="5:9">
      <c r="E1714" s="103" t="s">
        <v>7743</v>
      </c>
      <c r="F1714" s="103"/>
      <c r="G1714" s="104">
        <v>58907</v>
      </c>
      <c r="H1714" s="105"/>
      <c r="I1714" s="105"/>
    </row>
    <row r="1715" spans="5:9">
      <c r="E1715" s="103" t="s">
        <v>7744</v>
      </c>
      <c r="F1715" s="103"/>
      <c r="G1715" s="104">
        <v>49860</v>
      </c>
      <c r="H1715" s="105"/>
      <c r="I1715" s="105"/>
    </row>
    <row r="1716" spans="5:9">
      <c r="E1716" s="103" t="s">
        <v>7745</v>
      </c>
      <c r="F1716" s="103"/>
      <c r="G1716" s="104">
        <v>164665</v>
      </c>
      <c r="H1716" s="105"/>
      <c r="I1716" s="105"/>
    </row>
    <row r="1717" spans="5:9">
      <c r="E1717" s="103" t="s">
        <v>7746</v>
      </c>
      <c r="F1717" s="103"/>
      <c r="G1717" s="104">
        <v>191150</v>
      </c>
      <c r="H1717" s="105"/>
      <c r="I1717" s="104">
        <v>681803</v>
      </c>
    </row>
    <row r="1718" spans="5:9">
      <c r="E1718" s="107" t="s">
        <v>6572</v>
      </c>
      <c r="F1718" s="103"/>
      <c r="G1718" s="104">
        <v>692803</v>
      </c>
      <c r="H1718" s="105"/>
      <c r="I1718" s="106"/>
    </row>
    <row r="1719" spans="5:9">
      <c r="E1719" s="107" t="s">
        <v>6575</v>
      </c>
      <c r="F1719" s="103"/>
      <c r="G1719" s="104">
        <v>2401639</v>
      </c>
      <c r="H1719" s="104">
        <v>1719836</v>
      </c>
      <c r="I1719" s="104">
        <v>681803</v>
      </c>
    </row>
    <row r="1720" spans="5:9">
      <c r="E1720" s="73" t="s">
        <v>7395</v>
      </c>
      <c r="F1720" s="73"/>
      <c r="G1720" s="73"/>
      <c r="H1720" s="73"/>
      <c r="I1720" s="73"/>
    </row>
    <row r="1721" spans="5:9">
      <c r="E1721" s="73"/>
      <c r="F1721" s="73"/>
      <c r="G1721" s="73"/>
      <c r="H1721" s="73"/>
      <c r="I1721" s="73"/>
    </row>
    <row r="1722" spans="5:9">
      <c r="E1722" s="101" t="s">
        <v>9245</v>
      </c>
      <c r="F1722" s="73"/>
      <c r="G1722" s="73"/>
      <c r="H1722" s="73"/>
      <c r="I1722" s="73"/>
    </row>
    <row r="1723" spans="5:9">
      <c r="E1723" s="462" t="s">
        <v>6565</v>
      </c>
      <c r="F1723" s="462"/>
      <c r="G1723" s="462" t="s">
        <v>6566</v>
      </c>
      <c r="H1723" s="462" t="s">
        <v>6567</v>
      </c>
      <c r="I1723" s="462" t="s">
        <v>3136</v>
      </c>
    </row>
    <row r="1724" spans="5:9">
      <c r="E1724" s="103"/>
      <c r="F1724" s="103"/>
      <c r="G1724" s="104">
        <v>67150</v>
      </c>
      <c r="H1724" s="105"/>
      <c r="I1724" s="104">
        <v>67150</v>
      </c>
    </row>
    <row r="1725" spans="5:9">
      <c r="E1725" s="103" t="s">
        <v>7569</v>
      </c>
      <c r="F1725" s="103"/>
      <c r="G1725" s="105"/>
      <c r="H1725" s="104">
        <v>67150</v>
      </c>
      <c r="I1725" s="105"/>
    </row>
    <row r="1726" spans="5:9">
      <c r="E1726" s="103" t="s">
        <v>7747</v>
      </c>
      <c r="F1726" s="103"/>
      <c r="G1726" s="104">
        <v>61500</v>
      </c>
      <c r="H1726" s="105"/>
      <c r="I1726" s="104">
        <v>61500</v>
      </c>
    </row>
    <row r="1727" spans="5:9">
      <c r="E1727" s="107" t="s">
        <v>6784</v>
      </c>
      <c r="F1727" s="103"/>
      <c r="G1727" s="104">
        <v>61500</v>
      </c>
      <c r="H1727" s="104">
        <v>67150</v>
      </c>
      <c r="I1727" s="106"/>
    </row>
    <row r="1728" spans="5:9">
      <c r="E1728" s="103" t="s">
        <v>7149</v>
      </c>
      <c r="F1728" s="103"/>
      <c r="G1728" s="105"/>
      <c r="H1728" s="104">
        <v>61500</v>
      </c>
      <c r="I1728" s="105"/>
    </row>
    <row r="1729" spans="5:9">
      <c r="E1729" s="107" t="s">
        <v>6574</v>
      </c>
      <c r="F1729" s="103"/>
      <c r="G1729" s="105"/>
      <c r="H1729" s="104">
        <v>61500</v>
      </c>
      <c r="I1729" s="106"/>
    </row>
    <row r="1730" spans="5:9">
      <c r="E1730" s="107" t="s">
        <v>6575</v>
      </c>
      <c r="F1730" s="103"/>
      <c r="G1730" s="104">
        <v>128650</v>
      </c>
      <c r="H1730" s="104">
        <v>128650</v>
      </c>
      <c r="I1730" s="105"/>
    </row>
    <row r="1731" spans="5:9">
      <c r="E1731" s="73" t="s">
        <v>7395</v>
      </c>
      <c r="F1731" s="73"/>
      <c r="G1731" s="73"/>
      <c r="H1731" s="73"/>
      <c r="I1731" s="73"/>
    </row>
    <row r="1732" spans="5:9">
      <c r="E1732" s="73"/>
      <c r="F1732" s="73"/>
      <c r="G1732" s="73"/>
      <c r="H1732" s="73"/>
      <c r="I1732" s="73"/>
    </row>
    <row r="1733" spans="5:9">
      <c r="E1733" s="101" t="s">
        <v>9246</v>
      </c>
      <c r="F1733" s="73"/>
      <c r="G1733" s="73"/>
      <c r="H1733" s="73"/>
      <c r="I1733" s="73"/>
    </row>
    <row r="1734" spans="5:9">
      <c r="E1734" s="462" t="s">
        <v>6565</v>
      </c>
      <c r="F1734" s="462"/>
      <c r="G1734" s="462" t="s">
        <v>6566</v>
      </c>
      <c r="H1734" s="462" t="s">
        <v>6567</v>
      </c>
      <c r="I1734" s="462" t="s">
        <v>3136</v>
      </c>
    </row>
    <row r="1735" spans="5:9">
      <c r="E1735" s="103" t="s">
        <v>7748</v>
      </c>
      <c r="F1735" s="103"/>
      <c r="G1735" s="104">
        <v>3000000</v>
      </c>
      <c r="H1735" s="105"/>
      <c r="I1735" s="104">
        <v>3000000</v>
      </c>
    </row>
    <row r="1736" spans="5:9">
      <c r="E1736" s="103" t="s">
        <v>7567</v>
      </c>
      <c r="F1736" s="103"/>
      <c r="G1736" s="105"/>
      <c r="H1736" s="104">
        <v>3000000</v>
      </c>
      <c r="I1736" s="105"/>
    </row>
    <row r="1737" spans="5:9">
      <c r="E1737" s="107" t="s">
        <v>6784</v>
      </c>
      <c r="F1737" s="103"/>
      <c r="G1737" s="104">
        <v>3000000</v>
      </c>
      <c r="H1737" s="104">
        <v>3000000</v>
      </c>
      <c r="I1737" s="106"/>
    </row>
    <row r="1738" spans="5:9">
      <c r="E1738" s="107" t="s">
        <v>6575</v>
      </c>
      <c r="F1738" s="103"/>
      <c r="G1738" s="104">
        <v>3000000</v>
      </c>
      <c r="H1738" s="104">
        <v>3000000</v>
      </c>
      <c r="I1738" s="105"/>
    </row>
    <row r="1739" spans="5:9">
      <c r="E1739" s="73" t="s">
        <v>7395</v>
      </c>
      <c r="F1739" s="73"/>
      <c r="G1739" s="73"/>
      <c r="H1739" s="73"/>
      <c r="I1739" s="73"/>
    </row>
    <row r="1740" spans="5:9">
      <c r="E1740" s="73"/>
      <c r="F1740" s="73"/>
      <c r="G1740" s="73"/>
      <c r="H1740" s="73"/>
      <c r="I1740" s="73"/>
    </row>
    <row r="1741" spans="5:9">
      <c r="E1741" s="101" t="s">
        <v>9247</v>
      </c>
      <c r="F1741" s="73"/>
      <c r="G1741" s="73"/>
      <c r="H1741" s="73"/>
      <c r="I1741" s="73"/>
    </row>
    <row r="1742" spans="5:9">
      <c r="E1742" s="462" t="s">
        <v>6565</v>
      </c>
      <c r="F1742" s="462"/>
      <c r="G1742" s="462" t="s">
        <v>6566</v>
      </c>
      <c r="H1742" s="462" t="s">
        <v>6567</v>
      </c>
      <c r="I1742" s="462" t="s">
        <v>3136</v>
      </c>
    </row>
    <row r="1743" spans="5:9">
      <c r="E1743" s="103"/>
      <c r="F1743" s="103"/>
      <c r="G1743" s="104">
        <v>1338000</v>
      </c>
      <c r="H1743" s="105"/>
      <c r="I1743" s="104">
        <v>1338000</v>
      </c>
    </row>
    <row r="1744" spans="5:9">
      <c r="E1744" s="103" t="s">
        <v>7749</v>
      </c>
      <c r="F1744" s="103"/>
      <c r="G1744" s="105"/>
      <c r="H1744" s="104">
        <v>978000</v>
      </c>
      <c r="I1744" s="105"/>
    </row>
    <row r="1745" spans="5:9">
      <c r="E1745" s="103" t="s">
        <v>7749</v>
      </c>
      <c r="F1745" s="103"/>
      <c r="G1745" s="105"/>
      <c r="H1745" s="104">
        <v>360000</v>
      </c>
      <c r="I1745" s="105"/>
    </row>
    <row r="1746" spans="5:9">
      <c r="E1746" s="103" t="s">
        <v>7750</v>
      </c>
      <c r="F1746" s="103"/>
      <c r="G1746" s="104">
        <v>452000</v>
      </c>
      <c r="H1746" s="105"/>
      <c r="I1746" s="105"/>
    </row>
    <row r="1747" spans="5:9">
      <c r="E1747" s="103" t="s">
        <v>7751</v>
      </c>
      <c r="F1747" s="103"/>
      <c r="G1747" s="104">
        <v>916000</v>
      </c>
      <c r="H1747" s="105"/>
      <c r="I1747" s="104">
        <v>1368000</v>
      </c>
    </row>
    <row r="1748" spans="5:9">
      <c r="E1748" s="107" t="s">
        <v>6784</v>
      </c>
      <c r="F1748" s="103"/>
      <c r="G1748" s="104">
        <v>1368000</v>
      </c>
      <c r="H1748" s="104">
        <v>1338000</v>
      </c>
      <c r="I1748" s="106"/>
    </row>
    <row r="1749" spans="5:9">
      <c r="E1749" s="103" t="s">
        <v>7752</v>
      </c>
      <c r="F1749" s="103"/>
      <c r="G1749" s="105"/>
      <c r="H1749" s="104">
        <v>916000</v>
      </c>
      <c r="I1749" s="105"/>
    </row>
    <row r="1750" spans="5:9">
      <c r="E1750" s="103" t="s">
        <v>7752</v>
      </c>
      <c r="F1750" s="103"/>
      <c r="G1750" s="105"/>
      <c r="H1750" s="104">
        <v>452000</v>
      </c>
      <c r="I1750" s="105"/>
    </row>
    <row r="1751" spans="5:9">
      <c r="E1751" s="103" t="s">
        <v>7753</v>
      </c>
      <c r="F1751" s="103"/>
      <c r="G1751" s="104">
        <v>480000</v>
      </c>
      <c r="H1751" s="105"/>
      <c r="I1751" s="105"/>
    </row>
    <row r="1752" spans="5:9">
      <c r="E1752" s="103" t="s">
        <v>7754</v>
      </c>
      <c r="F1752" s="103"/>
      <c r="G1752" s="104">
        <v>752000</v>
      </c>
      <c r="H1752" s="105"/>
      <c r="I1752" s="104">
        <v>1232000</v>
      </c>
    </row>
    <row r="1753" spans="5:9">
      <c r="E1753" s="107" t="s">
        <v>6570</v>
      </c>
      <c r="F1753" s="103"/>
      <c r="G1753" s="104">
        <v>1232000</v>
      </c>
      <c r="H1753" s="104">
        <v>1368000</v>
      </c>
      <c r="I1753" s="106"/>
    </row>
    <row r="1754" spans="5:9">
      <c r="E1754" s="103" t="s">
        <v>7755</v>
      </c>
      <c r="F1754" s="103"/>
      <c r="G1754" s="105"/>
      <c r="H1754" s="104">
        <v>752000</v>
      </c>
      <c r="I1754" s="105"/>
    </row>
    <row r="1755" spans="5:9">
      <c r="E1755" s="103" t="s">
        <v>7755</v>
      </c>
      <c r="F1755" s="103"/>
      <c r="G1755" s="105"/>
      <c r="H1755" s="104">
        <v>480000</v>
      </c>
      <c r="I1755" s="105"/>
    </row>
    <row r="1756" spans="5:9">
      <c r="E1756" s="103" t="s">
        <v>7756</v>
      </c>
      <c r="F1756" s="103"/>
      <c r="G1756" s="104">
        <v>480000</v>
      </c>
      <c r="H1756" s="105"/>
      <c r="I1756" s="105"/>
    </row>
    <row r="1757" spans="5:9">
      <c r="E1757" s="103" t="s">
        <v>7757</v>
      </c>
      <c r="F1757" s="103"/>
      <c r="G1757" s="104">
        <v>782000</v>
      </c>
      <c r="H1757" s="105"/>
      <c r="I1757" s="104">
        <v>1262000</v>
      </c>
    </row>
    <row r="1758" spans="5:9">
      <c r="E1758" s="107" t="s">
        <v>6572</v>
      </c>
      <c r="F1758" s="103"/>
      <c r="G1758" s="104">
        <v>1262000</v>
      </c>
      <c r="H1758" s="104">
        <v>1232000</v>
      </c>
      <c r="I1758" s="106"/>
    </row>
    <row r="1759" spans="5:9">
      <c r="E1759" s="103" t="s">
        <v>7758</v>
      </c>
      <c r="F1759" s="103"/>
      <c r="G1759" s="105"/>
      <c r="H1759" s="104">
        <v>1262000</v>
      </c>
      <c r="I1759" s="105"/>
    </row>
    <row r="1760" spans="5:9">
      <c r="E1760" s="103" t="s">
        <v>7759</v>
      </c>
      <c r="F1760" s="103"/>
      <c r="G1760" s="104">
        <v>480000</v>
      </c>
      <c r="H1760" s="105"/>
      <c r="I1760" s="105"/>
    </row>
    <row r="1761" spans="5:9">
      <c r="E1761" s="103" t="s">
        <v>7760</v>
      </c>
      <c r="F1761" s="103"/>
      <c r="G1761" s="104">
        <v>780000</v>
      </c>
      <c r="H1761" s="105"/>
      <c r="I1761" s="104">
        <v>1260000</v>
      </c>
    </row>
    <row r="1762" spans="5:9">
      <c r="E1762" s="107" t="s">
        <v>6574</v>
      </c>
      <c r="F1762" s="103"/>
      <c r="G1762" s="104">
        <v>1260000</v>
      </c>
      <c r="H1762" s="104">
        <v>1262000</v>
      </c>
      <c r="I1762" s="106"/>
    </row>
    <row r="1763" spans="5:9">
      <c r="E1763" s="103" t="s">
        <v>7761</v>
      </c>
      <c r="F1763" s="103"/>
      <c r="G1763" s="105"/>
      <c r="H1763" s="104">
        <v>480000</v>
      </c>
      <c r="I1763" s="105"/>
    </row>
    <row r="1764" spans="5:9">
      <c r="E1764" s="103" t="s">
        <v>7761</v>
      </c>
      <c r="F1764" s="103"/>
      <c r="G1764" s="105"/>
      <c r="H1764" s="104">
        <v>780000</v>
      </c>
      <c r="I1764" s="105"/>
    </row>
    <row r="1765" spans="5:9">
      <c r="E1765" s="107" t="s">
        <v>7394</v>
      </c>
      <c r="F1765" s="103"/>
      <c r="G1765" s="105"/>
      <c r="H1765" s="104">
        <v>1260000</v>
      </c>
      <c r="I1765" s="106"/>
    </row>
    <row r="1766" spans="5:9">
      <c r="E1766" s="107" t="s">
        <v>6575</v>
      </c>
      <c r="F1766" s="103"/>
      <c r="G1766" s="104">
        <v>6460000</v>
      </c>
      <c r="H1766" s="104">
        <v>6460000</v>
      </c>
      <c r="I1766" s="105"/>
    </row>
    <row r="1767" spans="5:9">
      <c r="E1767" s="73" t="s">
        <v>7395</v>
      </c>
      <c r="F1767" s="73"/>
      <c r="G1767" s="73"/>
      <c r="H1767" s="73"/>
      <c r="I1767" s="73"/>
    </row>
    <row r="1768" spans="5:9">
      <c r="E1768" s="73"/>
      <c r="F1768" s="73"/>
      <c r="G1768" s="73"/>
      <c r="H1768" s="73"/>
      <c r="I1768" s="73"/>
    </row>
    <row r="1769" spans="5:9">
      <c r="E1769" s="101" t="s">
        <v>9248</v>
      </c>
      <c r="F1769" s="73"/>
      <c r="G1769" s="73"/>
      <c r="H1769" s="73"/>
      <c r="I1769" s="73"/>
    </row>
    <row r="1770" spans="5:9">
      <c r="E1770" s="462" t="s">
        <v>6565</v>
      </c>
      <c r="F1770" s="462"/>
      <c r="G1770" s="462" t="s">
        <v>6566</v>
      </c>
      <c r="H1770" s="462" t="s">
        <v>6567</v>
      </c>
      <c r="I1770" s="462" t="s">
        <v>3136</v>
      </c>
    </row>
    <row r="1771" spans="5:9">
      <c r="E1771" s="103" t="s">
        <v>7762</v>
      </c>
      <c r="F1771" s="103"/>
      <c r="G1771" s="104">
        <v>4651</v>
      </c>
      <c r="H1771" s="105"/>
      <c r="I1771" s="104">
        <v>4651</v>
      </c>
    </row>
    <row r="1772" spans="5:9">
      <c r="E1772" s="103" t="s">
        <v>7507</v>
      </c>
      <c r="F1772" s="103"/>
      <c r="G1772" s="105"/>
      <c r="H1772" s="104">
        <v>4651</v>
      </c>
      <c r="I1772" s="105"/>
    </row>
    <row r="1773" spans="5:9">
      <c r="E1773" s="107" t="s">
        <v>6572</v>
      </c>
      <c r="F1773" s="103"/>
      <c r="G1773" s="104">
        <v>4651</v>
      </c>
      <c r="H1773" s="104">
        <v>4651</v>
      </c>
      <c r="I1773" s="106"/>
    </row>
    <row r="1774" spans="5:9">
      <c r="E1774" s="103" t="s">
        <v>7763</v>
      </c>
      <c r="F1774" s="103"/>
      <c r="G1774" s="104">
        <v>65184</v>
      </c>
      <c r="H1774" s="105"/>
      <c r="I1774" s="104">
        <v>65184</v>
      </c>
    </row>
    <row r="1775" spans="5:9">
      <c r="E1775" s="103" t="s">
        <v>7523</v>
      </c>
      <c r="F1775" s="103"/>
      <c r="G1775" s="105"/>
      <c r="H1775" s="104">
        <v>65184</v>
      </c>
      <c r="I1775" s="105"/>
    </row>
    <row r="1776" spans="5:9">
      <c r="E1776" s="107" t="s">
        <v>6574</v>
      </c>
      <c r="F1776" s="103"/>
      <c r="G1776" s="104">
        <v>65184</v>
      </c>
      <c r="H1776" s="104">
        <v>65184</v>
      </c>
      <c r="I1776" s="106"/>
    </row>
    <row r="1777" spans="5:9">
      <c r="E1777" s="103" t="s">
        <v>7764</v>
      </c>
      <c r="F1777" s="103"/>
      <c r="G1777" s="104">
        <v>198742</v>
      </c>
      <c r="H1777" s="105"/>
      <c r="I1777" s="104">
        <v>198742</v>
      </c>
    </row>
    <row r="1778" spans="5:9">
      <c r="E1778" s="107" t="s">
        <v>7394</v>
      </c>
      <c r="F1778" s="103"/>
      <c r="G1778" s="104">
        <v>198742</v>
      </c>
      <c r="H1778" s="105"/>
      <c r="I1778" s="106"/>
    </row>
    <row r="1779" spans="5:9">
      <c r="E1779" s="107" t="s">
        <v>6575</v>
      </c>
      <c r="F1779" s="103"/>
      <c r="G1779" s="104">
        <v>268577</v>
      </c>
      <c r="H1779" s="104">
        <v>69835</v>
      </c>
      <c r="I1779" s="104">
        <v>198742</v>
      </c>
    </row>
    <row r="1780" spans="5:9">
      <c r="E1780" s="73" t="s">
        <v>7395</v>
      </c>
      <c r="F1780" s="73"/>
      <c r="G1780" s="73"/>
      <c r="H1780" s="73"/>
      <c r="I1780" s="73"/>
    </row>
    <row r="1781" spans="5:9">
      <c r="E1781" s="73"/>
      <c r="F1781" s="73"/>
      <c r="G1781" s="73"/>
      <c r="H1781" s="73"/>
      <c r="I1781" s="73"/>
    </row>
    <row r="1782" spans="5:9">
      <c r="E1782" s="101" t="s">
        <v>9249</v>
      </c>
      <c r="F1782" s="73"/>
      <c r="G1782" s="73"/>
      <c r="H1782" s="73"/>
      <c r="I1782" s="73"/>
    </row>
    <row r="1783" spans="5:9">
      <c r="E1783" s="462" t="s">
        <v>6565</v>
      </c>
      <c r="F1783" s="462"/>
      <c r="G1783" s="462" t="s">
        <v>6566</v>
      </c>
      <c r="H1783" s="462" t="s">
        <v>6567</v>
      </c>
      <c r="I1783" s="462" t="s">
        <v>3136</v>
      </c>
    </row>
    <row r="1784" spans="5:9">
      <c r="E1784" s="103" t="s">
        <v>7765</v>
      </c>
      <c r="F1784" s="103"/>
      <c r="G1784" s="104">
        <v>180000</v>
      </c>
      <c r="H1784" s="105"/>
      <c r="I1784" s="104">
        <v>180000</v>
      </c>
    </row>
    <row r="1785" spans="5:9">
      <c r="E1785" s="103" t="s">
        <v>7766</v>
      </c>
      <c r="F1785" s="103"/>
      <c r="G1785" s="105"/>
      <c r="H1785" s="104">
        <v>180000</v>
      </c>
      <c r="I1785" s="105"/>
    </row>
    <row r="1786" spans="5:9">
      <c r="E1786" s="103" t="s">
        <v>7767</v>
      </c>
      <c r="F1786" s="103"/>
      <c r="G1786" s="104">
        <v>180000</v>
      </c>
      <c r="H1786" s="105"/>
      <c r="I1786" s="104">
        <v>180000</v>
      </c>
    </row>
    <row r="1787" spans="5:9">
      <c r="E1787" s="107" t="s">
        <v>6784</v>
      </c>
      <c r="F1787" s="103"/>
      <c r="G1787" s="104">
        <v>360000</v>
      </c>
      <c r="H1787" s="104">
        <v>180000</v>
      </c>
      <c r="I1787" s="106"/>
    </row>
    <row r="1788" spans="5:9">
      <c r="E1788" s="103" t="s">
        <v>7768</v>
      </c>
      <c r="F1788" s="103"/>
      <c r="G1788" s="105"/>
      <c r="H1788" s="104">
        <v>180000</v>
      </c>
      <c r="I1788" s="105"/>
    </row>
    <row r="1789" spans="5:9">
      <c r="E1789" s="103" t="s">
        <v>7769</v>
      </c>
      <c r="F1789" s="103"/>
      <c r="G1789" s="104">
        <v>180000</v>
      </c>
      <c r="H1789" s="105"/>
      <c r="I1789" s="104">
        <v>180000</v>
      </c>
    </row>
    <row r="1790" spans="5:9">
      <c r="E1790" s="107" t="s">
        <v>6570</v>
      </c>
      <c r="F1790" s="103"/>
      <c r="G1790" s="104">
        <v>180000</v>
      </c>
      <c r="H1790" s="104">
        <v>180000</v>
      </c>
      <c r="I1790" s="106"/>
    </row>
    <row r="1791" spans="5:9">
      <c r="E1791" s="103" t="s">
        <v>7770</v>
      </c>
      <c r="F1791" s="103"/>
      <c r="G1791" s="105"/>
      <c r="H1791" s="104">
        <v>180000</v>
      </c>
      <c r="I1791" s="105"/>
    </row>
    <row r="1792" spans="5:9">
      <c r="E1792" s="103" t="s">
        <v>7771</v>
      </c>
      <c r="F1792" s="103"/>
      <c r="G1792" s="104">
        <v>180000</v>
      </c>
      <c r="H1792" s="105"/>
      <c r="I1792" s="104">
        <v>180000</v>
      </c>
    </row>
    <row r="1793" spans="5:9">
      <c r="E1793" s="107" t="s">
        <v>6572</v>
      </c>
      <c r="F1793" s="103"/>
      <c r="G1793" s="104">
        <v>180000</v>
      </c>
      <c r="H1793" s="104">
        <v>180000</v>
      </c>
      <c r="I1793" s="106"/>
    </row>
    <row r="1794" spans="5:9">
      <c r="E1794" s="103" t="s">
        <v>7772</v>
      </c>
      <c r="F1794" s="103"/>
      <c r="G1794" s="105"/>
      <c r="H1794" s="104">
        <v>180000</v>
      </c>
      <c r="I1794" s="105"/>
    </row>
    <row r="1795" spans="5:9">
      <c r="E1795" s="103" t="s">
        <v>7773</v>
      </c>
      <c r="F1795" s="103"/>
      <c r="G1795" s="104">
        <v>180000</v>
      </c>
      <c r="H1795" s="105"/>
      <c r="I1795" s="104">
        <v>180000</v>
      </c>
    </row>
    <row r="1796" spans="5:9">
      <c r="E1796" s="107" t="s">
        <v>6574</v>
      </c>
      <c r="F1796" s="103"/>
      <c r="G1796" s="104">
        <v>180000</v>
      </c>
      <c r="H1796" s="104">
        <v>180000</v>
      </c>
      <c r="I1796" s="106"/>
    </row>
    <row r="1797" spans="5:9">
      <c r="E1797" s="103" t="s">
        <v>7774</v>
      </c>
      <c r="F1797" s="103"/>
      <c r="G1797" s="105"/>
      <c r="H1797" s="104">
        <v>180000</v>
      </c>
      <c r="I1797" s="105"/>
    </row>
    <row r="1798" spans="5:9">
      <c r="E1798" s="103" t="s">
        <v>7775</v>
      </c>
      <c r="F1798" s="103"/>
      <c r="G1798" s="104">
        <v>180000</v>
      </c>
      <c r="H1798" s="105"/>
      <c r="I1798" s="104">
        <v>180000</v>
      </c>
    </row>
    <row r="1799" spans="5:9">
      <c r="E1799" s="107" t="s">
        <v>7394</v>
      </c>
      <c r="F1799" s="103"/>
      <c r="G1799" s="104">
        <v>180000</v>
      </c>
      <c r="H1799" s="104">
        <v>180000</v>
      </c>
      <c r="I1799" s="106"/>
    </row>
    <row r="1800" spans="5:9">
      <c r="E1800" s="107" t="s">
        <v>6575</v>
      </c>
      <c r="F1800" s="103"/>
      <c r="G1800" s="104">
        <v>1080000</v>
      </c>
      <c r="H1800" s="104">
        <v>900000</v>
      </c>
      <c r="I1800" s="104">
        <v>180000</v>
      </c>
    </row>
    <row r="1801" spans="5:9">
      <c r="E1801" s="73" t="s">
        <v>7395</v>
      </c>
      <c r="F1801" s="73"/>
      <c r="G1801" s="73"/>
      <c r="H1801" s="73"/>
      <c r="I1801" s="73"/>
    </row>
    <row r="1802" spans="5:9">
      <c r="E1802" s="73"/>
      <c r="F1802" s="73"/>
      <c r="G1802" s="73"/>
      <c r="H1802" s="73"/>
      <c r="I1802" s="73"/>
    </row>
    <row r="1803" spans="5:9">
      <c r="E1803" s="101" t="s">
        <v>9250</v>
      </c>
      <c r="F1803" s="73"/>
      <c r="G1803" s="73"/>
      <c r="H1803" s="73"/>
      <c r="I1803" s="73"/>
    </row>
    <row r="1804" spans="5:9">
      <c r="E1804" s="462" t="s">
        <v>6565</v>
      </c>
      <c r="F1804" s="462"/>
      <c r="G1804" s="462" t="s">
        <v>6566</v>
      </c>
      <c r="H1804" s="462" t="s">
        <v>6567</v>
      </c>
      <c r="I1804" s="462" t="s">
        <v>3136</v>
      </c>
    </row>
    <row r="1805" spans="5:9">
      <c r="E1805" s="103" t="s">
        <v>7776</v>
      </c>
      <c r="F1805" s="103"/>
      <c r="G1805" s="104">
        <v>28880</v>
      </c>
      <c r="H1805" s="105"/>
      <c r="I1805" s="104">
        <v>28880</v>
      </c>
    </row>
    <row r="1806" spans="5:9">
      <c r="E1806" s="107" t="s">
        <v>6574</v>
      </c>
      <c r="F1806" s="103"/>
      <c r="G1806" s="104">
        <v>28880</v>
      </c>
      <c r="H1806" s="105"/>
      <c r="I1806" s="106"/>
    </row>
    <row r="1807" spans="5:9">
      <c r="E1807" s="107" t="s">
        <v>6575</v>
      </c>
      <c r="F1807" s="103"/>
      <c r="G1807" s="104">
        <v>28880</v>
      </c>
      <c r="H1807" s="105"/>
      <c r="I1807" s="104">
        <v>28880</v>
      </c>
    </row>
    <row r="1808" spans="5:9">
      <c r="E1808" s="73" t="s">
        <v>7395</v>
      </c>
      <c r="F1808" s="73"/>
      <c r="G1808" s="73"/>
      <c r="H1808" s="73"/>
      <c r="I1808" s="73"/>
    </row>
    <row r="1809" spans="5:9">
      <c r="E1809" s="73"/>
      <c r="F1809" s="73"/>
      <c r="G1809" s="73"/>
      <c r="H1809" s="73"/>
      <c r="I1809" s="73"/>
    </row>
    <row r="1810" spans="5:9">
      <c r="E1810" s="101" t="s">
        <v>9251</v>
      </c>
      <c r="F1810" s="73"/>
      <c r="G1810" s="73"/>
      <c r="H1810" s="73"/>
      <c r="I1810" s="73"/>
    </row>
    <row r="1811" spans="5:9">
      <c r="E1811" s="462" t="s">
        <v>6565</v>
      </c>
      <c r="F1811" s="462"/>
      <c r="G1811" s="462" t="s">
        <v>6566</v>
      </c>
      <c r="H1811" s="462" t="s">
        <v>6567</v>
      </c>
      <c r="I1811" s="462" t="s">
        <v>3136</v>
      </c>
    </row>
    <row r="1812" spans="5:9">
      <c r="E1812" s="103"/>
      <c r="F1812" s="103"/>
      <c r="G1812" s="104">
        <v>92000</v>
      </c>
      <c r="H1812" s="105"/>
      <c r="I1812" s="104">
        <v>92000</v>
      </c>
    </row>
    <row r="1813" spans="5:9">
      <c r="E1813" s="103" t="s">
        <v>7777</v>
      </c>
      <c r="F1813" s="103"/>
      <c r="G1813" s="105"/>
      <c r="H1813" s="104">
        <v>92000</v>
      </c>
      <c r="I1813" s="105"/>
    </row>
    <row r="1814" spans="5:9">
      <c r="E1814" s="103" t="s">
        <v>7778</v>
      </c>
      <c r="F1814" s="103"/>
      <c r="G1814" s="104">
        <v>114000</v>
      </c>
      <c r="H1814" s="105"/>
      <c r="I1814" s="104">
        <v>114000</v>
      </c>
    </row>
    <row r="1815" spans="5:9">
      <c r="E1815" s="107" t="s">
        <v>6784</v>
      </c>
      <c r="F1815" s="103"/>
      <c r="G1815" s="104">
        <v>114000</v>
      </c>
      <c r="H1815" s="104">
        <v>92000</v>
      </c>
      <c r="I1815" s="106"/>
    </row>
    <row r="1816" spans="5:9">
      <c r="E1816" s="103" t="s">
        <v>7779</v>
      </c>
      <c r="F1816" s="103"/>
      <c r="G1816" s="105"/>
      <c r="H1816" s="104">
        <v>114000</v>
      </c>
      <c r="I1816" s="105"/>
    </row>
    <row r="1817" spans="5:9">
      <c r="E1817" s="103" t="s">
        <v>7780</v>
      </c>
      <c r="F1817" s="103"/>
      <c r="G1817" s="104">
        <v>70000</v>
      </c>
      <c r="H1817" s="105"/>
      <c r="I1817" s="104">
        <v>70000</v>
      </c>
    </row>
    <row r="1818" spans="5:9">
      <c r="E1818" s="107" t="s">
        <v>6570</v>
      </c>
      <c r="F1818" s="103"/>
      <c r="G1818" s="104">
        <v>70000</v>
      </c>
      <c r="H1818" s="104">
        <v>114000</v>
      </c>
      <c r="I1818" s="106"/>
    </row>
    <row r="1819" spans="5:9">
      <c r="E1819" s="103" t="s">
        <v>7781</v>
      </c>
      <c r="F1819" s="103"/>
      <c r="G1819" s="105"/>
      <c r="H1819" s="104">
        <v>70000</v>
      </c>
      <c r="I1819" s="105"/>
    </row>
    <row r="1820" spans="5:9">
      <c r="E1820" s="103" t="s">
        <v>7782</v>
      </c>
      <c r="F1820" s="103"/>
      <c r="G1820" s="104">
        <v>70000</v>
      </c>
      <c r="H1820" s="105"/>
      <c r="I1820" s="104">
        <v>70000</v>
      </c>
    </row>
    <row r="1821" spans="5:9">
      <c r="E1821" s="107" t="s">
        <v>6572</v>
      </c>
      <c r="F1821" s="103"/>
      <c r="G1821" s="104">
        <v>70000</v>
      </c>
      <c r="H1821" s="104">
        <v>70000</v>
      </c>
      <c r="I1821" s="106"/>
    </row>
    <row r="1822" spans="5:9">
      <c r="E1822" s="103" t="s">
        <v>7783</v>
      </c>
      <c r="F1822" s="103"/>
      <c r="G1822" s="105"/>
      <c r="H1822" s="104">
        <v>70000</v>
      </c>
      <c r="I1822" s="105"/>
    </row>
    <row r="1823" spans="5:9">
      <c r="E1823" s="103" t="s">
        <v>7784</v>
      </c>
      <c r="F1823" s="103"/>
      <c r="G1823" s="104">
        <v>120000</v>
      </c>
      <c r="H1823" s="105"/>
      <c r="I1823" s="104">
        <v>120000</v>
      </c>
    </row>
    <row r="1824" spans="5:9">
      <c r="E1824" s="107" t="s">
        <v>6574</v>
      </c>
      <c r="F1824" s="103"/>
      <c r="G1824" s="104">
        <v>120000</v>
      </c>
      <c r="H1824" s="104">
        <v>70000</v>
      </c>
      <c r="I1824" s="106"/>
    </row>
    <row r="1825" spans="5:9">
      <c r="E1825" s="103" t="s">
        <v>7785</v>
      </c>
      <c r="F1825" s="103"/>
      <c r="G1825" s="105"/>
      <c r="H1825" s="104">
        <v>120000</v>
      </c>
      <c r="I1825" s="105"/>
    </row>
    <row r="1826" spans="5:9">
      <c r="E1826" s="107" t="s">
        <v>7394</v>
      </c>
      <c r="F1826" s="103"/>
      <c r="G1826" s="105"/>
      <c r="H1826" s="104">
        <v>120000</v>
      </c>
      <c r="I1826" s="106"/>
    </row>
    <row r="1827" spans="5:9">
      <c r="E1827" s="107" t="s">
        <v>6575</v>
      </c>
      <c r="F1827" s="103"/>
      <c r="G1827" s="104">
        <v>466000</v>
      </c>
      <c r="H1827" s="104">
        <v>466000</v>
      </c>
      <c r="I1827" s="105"/>
    </row>
    <row r="1828" spans="5:9">
      <c r="E1828" s="73" t="s">
        <v>7395</v>
      </c>
      <c r="F1828" s="73"/>
      <c r="G1828" s="73"/>
      <c r="H1828" s="73"/>
      <c r="I1828" s="73"/>
    </row>
    <row r="1829" spans="5:9">
      <c r="E1829" s="73"/>
      <c r="F1829" s="73"/>
      <c r="G1829" s="73"/>
      <c r="H1829" s="73"/>
      <c r="I1829" s="73"/>
    </row>
    <row r="1830" spans="5:9">
      <c r="E1830" s="101" t="s">
        <v>9252</v>
      </c>
      <c r="F1830" s="73"/>
      <c r="G1830" s="73"/>
      <c r="H1830" s="73"/>
      <c r="I1830" s="73"/>
    </row>
    <row r="1831" spans="5:9">
      <c r="E1831" s="462" t="s">
        <v>6565</v>
      </c>
      <c r="F1831" s="462"/>
      <c r="G1831" s="462" t="s">
        <v>6566</v>
      </c>
      <c r="H1831" s="462" t="s">
        <v>6567</v>
      </c>
      <c r="I1831" s="462" t="s">
        <v>3136</v>
      </c>
    </row>
    <row r="1832" spans="5:9">
      <c r="E1832" s="103"/>
      <c r="F1832" s="103"/>
      <c r="G1832" s="104">
        <v>700000</v>
      </c>
      <c r="H1832" s="105"/>
      <c r="I1832" s="104">
        <v>700000</v>
      </c>
    </row>
    <row r="1833" spans="5:9">
      <c r="E1833" s="103" t="s">
        <v>7786</v>
      </c>
      <c r="F1833" s="103"/>
      <c r="G1833" s="105"/>
      <c r="H1833" s="104">
        <v>700000</v>
      </c>
      <c r="I1833" s="105"/>
    </row>
    <row r="1834" spans="5:9">
      <c r="E1834" s="103" t="s">
        <v>7787</v>
      </c>
      <c r="F1834" s="103"/>
      <c r="G1834" s="104">
        <v>700000</v>
      </c>
      <c r="H1834" s="105"/>
      <c r="I1834" s="104">
        <v>700000</v>
      </c>
    </row>
    <row r="1835" spans="5:9">
      <c r="E1835" s="107" t="s">
        <v>6784</v>
      </c>
      <c r="F1835" s="103"/>
      <c r="G1835" s="104">
        <v>700000</v>
      </c>
      <c r="H1835" s="104">
        <v>700000</v>
      </c>
      <c r="I1835" s="106"/>
    </row>
    <row r="1836" spans="5:9">
      <c r="E1836" s="103" t="s">
        <v>7788</v>
      </c>
      <c r="F1836" s="103"/>
      <c r="G1836" s="105"/>
      <c r="H1836" s="104">
        <v>700000</v>
      </c>
      <c r="I1836" s="105"/>
    </row>
    <row r="1837" spans="5:9">
      <c r="E1837" s="103" t="s">
        <v>7789</v>
      </c>
      <c r="F1837" s="103"/>
      <c r="G1837" s="104">
        <v>700000</v>
      </c>
      <c r="H1837" s="105"/>
      <c r="I1837" s="104">
        <v>700000</v>
      </c>
    </row>
    <row r="1838" spans="5:9">
      <c r="E1838" s="107" t="s">
        <v>6570</v>
      </c>
      <c r="F1838" s="103"/>
      <c r="G1838" s="104">
        <v>700000</v>
      </c>
      <c r="H1838" s="104">
        <v>700000</v>
      </c>
      <c r="I1838" s="106"/>
    </row>
    <row r="1839" spans="5:9">
      <c r="E1839" s="103" t="s">
        <v>7790</v>
      </c>
      <c r="F1839" s="103"/>
      <c r="G1839" s="105"/>
      <c r="H1839" s="104">
        <v>700000</v>
      </c>
      <c r="I1839" s="105"/>
    </row>
    <row r="1840" spans="5:9">
      <c r="E1840" s="103" t="s">
        <v>7791</v>
      </c>
      <c r="F1840" s="103"/>
      <c r="G1840" s="104">
        <v>738390</v>
      </c>
      <c r="H1840" s="105"/>
      <c r="I1840" s="104">
        <v>738390</v>
      </c>
    </row>
    <row r="1841" spans="5:9">
      <c r="E1841" s="107" t="s">
        <v>6572</v>
      </c>
      <c r="F1841" s="103"/>
      <c r="G1841" s="104">
        <v>738390</v>
      </c>
      <c r="H1841" s="104">
        <v>700000</v>
      </c>
      <c r="I1841" s="106"/>
    </row>
    <row r="1842" spans="5:9">
      <c r="E1842" s="103" t="s">
        <v>7792</v>
      </c>
      <c r="F1842" s="103"/>
      <c r="G1842" s="105"/>
      <c r="H1842" s="104">
        <v>738390</v>
      </c>
      <c r="I1842" s="105"/>
    </row>
    <row r="1843" spans="5:9">
      <c r="E1843" s="103" t="s">
        <v>7793</v>
      </c>
      <c r="F1843" s="103"/>
      <c r="G1843" s="104">
        <v>746670</v>
      </c>
      <c r="H1843" s="105"/>
      <c r="I1843" s="104">
        <v>746670</v>
      </c>
    </row>
    <row r="1844" spans="5:9">
      <c r="E1844" s="107" t="s">
        <v>6574</v>
      </c>
      <c r="F1844" s="103"/>
      <c r="G1844" s="104">
        <v>746670</v>
      </c>
      <c r="H1844" s="104">
        <v>738390</v>
      </c>
      <c r="I1844" s="106"/>
    </row>
    <row r="1845" spans="5:9">
      <c r="E1845" s="103" t="s">
        <v>7794</v>
      </c>
      <c r="F1845" s="103"/>
      <c r="G1845" s="105"/>
      <c r="H1845" s="104">
        <v>746670</v>
      </c>
      <c r="I1845" s="105"/>
    </row>
    <row r="1846" spans="5:9">
      <c r="E1846" s="103" t="s">
        <v>7795</v>
      </c>
      <c r="F1846" s="103"/>
      <c r="G1846" s="104">
        <v>634000</v>
      </c>
      <c r="H1846" s="105"/>
      <c r="I1846" s="104">
        <v>634000</v>
      </c>
    </row>
    <row r="1847" spans="5:9">
      <c r="E1847" s="107" t="s">
        <v>7394</v>
      </c>
      <c r="F1847" s="103"/>
      <c r="G1847" s="104">
        <v>634000</v>
      </c>
      <c r="H1847" s="104">
        <v>746670</v>
      </c>
      <c r="I1847" s="106"/>
    </row>
    <row r="1848" spans="5:9">
      <c r="E1848" s="107" t="s">
        <v>6575</v>
      </c>
      <c r="F1848" s="103"/>
      <c r="G1848" s="104">
        <v>4219060</v>
      </c>
      <c r="H1848" s="104">
        <v>3585060</v>
      </c>
      <c r="I1848" s="104">
        <v>634000</v>
      </c>
    </row>
    <row r="1849" spans="5:9">
      <c r="E1849" s="73" t="s">
        <v>7395</v>
      </c>
      <c r="F1849" s="73"/>
      <c r="G1849" s="73"/>
      <c r="H1849" s="73"/>
      <c r="I1849" s="73"/>
    </row>
    <row r="1850" spans="5:9">
      <c r="E1850" s="73"/>
      <c r="F1850" s="73"/>
      <c r="G1850" s="73"/>
      <c r="H1850" s="73"/>
      <c r="I1850" s="73"/>
    </row>
    <row r="1851" spans="5:9">
      <c r="E1851" s="101" t="s">
        <v>9253</v>
      </c>
      <c r="F1851" s="73"/>
      <c r="G1851" s="73"/>
      <c r="H1851" s="73"/>
      <c r="I1851" s="73"/>
    </row>
    <row r="1852" spans="5:9">
      <c r="E1852" s="462" t="s">
        <v>6565</v>
      </c>
      <c r="F1852" s="462"/>
      <c r="G1852" s="462" t="s">
        <v>6566</v>
      </c>
      <c r="H1852" s="462" t="s">
        <v>6567</v>
      </c>
      <c r="I1852" s="462" t="s">
        <v>3136</v>
      </c>
    </row>
    <row r="1853" spans="5:9">
      <c r="E1853" s="103"/>
      <c r="F1853" s="103"/>
      <c r="G1853" s="104">
        <v>3318000</v>
      </c>
      <c r="H1853" s="105"/>
      <c r="I1853" s="104">
        <v>3318000</v>
      </c>
    </row>
    <row r="1854" spans="5:9">
      <c r="E1854" s="103" t="s">
        <v>7796</v>
      </c>
      <c r="F1854" s="103"/>
      <c r="G1854" s="105"/>
      <c r="H1854" s="104">
        <v>1748000</v>
      </c>
      <c r="I1854" s="104">
        <v>1570000</v>
      </c>
    </row>
    <row r="1855" spans="5:9">
      <c r="E1855" s="103" t="s">
        <v>7797</v>
      </c>
      <c r="F1855" s="103"/>
      <c r="G1855" s="104">
        <v>1492000</v>
      </c>
      <c r="H1855" s="105"/>
      <c r="I1855" s="104">
        <v>3062000</v>
      </c>
    </row>
    <row r="1856" spans="5:9">
      <c r="E1856" s="107" t="s">
        <v>6784</v>
      </c>
      <c r="F1856" s="103"/>
      <c r="G1856" s="104">
        <v>1492000</v>
      </c>
      <c r="H1856" s="104">
        <v>1748000</v>
      </c>
      <c r="I1856" s="106"/>
    </row>
    <row r="1857" spans="5:9">
      <c r="E1857" s="103" t="s">
        <v>7798</v>
      </c>
      <c r="F1857" s="103"/>
      <c r="G1857" s="105"/>
      <c r="H1857" s="104">
        <v>1570000</v>
      </c>
      <c r="I1857" s="104">
        <v>1492000</v>
      </c>
    </row>
    <row r="1858" spans="5:9">
      <c r="E1858" s="103" t="s">
        <v>7799</v>
      </c>
      <c r="F1858" s="103"/>
      <c r="G1858" s="104">
        <v>1481000</v>
      </c>
      <c r="H1858" s="105"/>
      <c r="I1858" s="104">
        <v>2973000</v>
      </c>
    </row>
    <row r="1859" spans="5:9">
      <c r="E1859" s="107" t="s">
        <v>6570</v>
      </c>
      <c r="F1859" s="103"/>
      <c r="G1859" s="104">
        <v>1481000</v>
      </c>
      <c r="H1859" s="104">
        <v>1570000</v>
      </c>
      <c r="I1859" s="106"/>
    </row>
    <row r="1860" spans="5:9">
      <c r="E1860" s="103" t="s">
        <v>7800</v>
      </c>
      <c r="F1860" s="103"/>
      <c r="G1860" s="105"/>
      <c r="H1860" s="104">
        <v>1492000</v>
      </c>
      <c r="I1860" s="104">
        <v>1481000</v>
      </c>
    </row>
    <row r="1861" spans="5:9">
      <c r="E1861" s="103" t="s">
        <v>7801</v>
      </c>
      <c r="F1861" s="103"/>
      <c r="G1861" s="105"/>
      <c r="H1861" s="104">
        <v>1481000</v>
      </c>
      <c r="I1861" s="105"/>
    </row>
    <row r="1862" spans="5:9">
      <c r="E1862" s="103" t="s">
        <v>7802</v>
      </c>
      <c r="F1862" s="103"/>
      <c r="G1862" s="104">
        <v>1460000</v>
      </c>
      <c r="H1862" s="105"/>
      <c r="I1862" s="104">
        <v>1460000</v>
      </c>
    </row>
    <row r="1863" spans="5:9">
      <c r="E1863" s="107" t="s">
        <v>6572</v>
      </c>
      <c r="F1863" s="103"/>
      <c r="G1863" s="104">
        <v>1460000</v>
      </c>
      <c r="H1863" s="104">
        <v>2973000</v>
      </c>
      <c r="I1863" s="106"/>
    </row>
    <row r="1864" spans="5:9">
      <c r="E1864" s="103" t="s">
        <v>7803</v>
      </c>
      <c r="F1864" s="103"/>
      <c r="G1864" s="105"/>
      <c r="H1864" s="104">
        <v>1460000</v>
      </c>
      <c r="I1864" s="105"/>
    </row>
    <row r="1865" spans="5:9">
      <c r="E1865" s="103" t="s">
        <v>7804</v>
      </c>
      <c r="F1865" s="103"/>
      <c r="G1865" s="104">
        <v>1575000</v>
      </c>
      <c r="H1865" s="105"/>
      <c r="I1865" s="104">
        <v>1575000</v>
      </c>
    </row>
    <row r="1866" spans="5:9">
      <c r="E1866" s="107" t="s">
        <v>6574</v>
      </c>
      <c r="F1866" s="103"/>
      <c r="G1866" s="104">
        <v>1575000</v>
      </c>
      <c r="H1866" s="104">
        <v>1460000</v>
      </c>
      <c r="I1866" s="106"/>
    </row>
    <row r="1867" spans="5:9">
      <c r="E1867" s="103" t="s">
        <v>7805</v>
      </c>
      <c r="F1867" s="103"/>
      <c r="G1867" s="105"/>
      <c r="H1867" s="104">
        <v>1575000</v>
      </c>
      <c r="I1867" s="105"/>
    </row>
    <row r="1868" spans="5:9">
      <c r="E1868" s="107" t="s">
        <v>7394</v>
      </c>
      <c r="F1868" s="103"/>
      <c r="G1868" s="105"/>
      <c r="H1868" s="104">
        <v>1575000</v>
      </c>
      <c r="I1868" s="106"/>
    </row>
    <row r="1869" spans="5:9">
      <c r="E1869" s="107" t="s">
        <v>6575</v>
      </c>
      <c r="F1869" s="103"/>
      <c r="G1869" s="104">
        <v>9326000</v>
      </c>
      <c r="H1869" s="104">
        <v>9326000</v>
      </c>
      <c r="I1869" s="105"/>
    </row>
    <row r="1870" spans="5:9">
      <c r="E1870" s="73" t="s">
        <v>7395</v>
      </c>
      <c r="F1870" s="73"/>
      <c r="G1870" s="73"/>
      <c r="H1870" s="73"/>
      <c r="I1870" s="73"/>
    </row>
    <row r="1871" spans="5:9">
      <c r="E1871" s="73"/>
      <c r="F1871" s="73"/>
      <c r="G1871" s="73"/>
      <c r="H1871" s="73"/>
      <c r="I1871" s="73"/>
    </row>
    <row r="1872" spans="5:9">
      <c r="E1872" s="101" t="s">
        <v>9254</v>
      </c>
      <c r="F1872" s="73"/>
      <c r="G1872" s="73"/>
      <c r="H1872" s="73"/>
      <c r="I1872" s="73"/>
    </row>
    <row r="1873" spans="5:9">
      <c r="E1873" s="462" t="s">
        <v>6565</v>
      </c>
      <c r="F1873" s="462"/>
      <c r="G1873" s="462" t="s">
        <v>6566</v>
      </c>
      <c r="H1873" s="462" t="s">
        <v>6567</v>
      </c>
      <c r="I1873" s="462" t="s">
        <v>3136</v>
      </c>
    </row>
    <row r="1874" spans="5:9">
      <c r="E1874" s="103"/>
      <c r="F1874" s="103"/>
      <c r="G1874" s="104">
        <v>2085000</v>
      </c>
      <c r="H1874" s="105"/>
      <c r="I1874" s="104">
        <v>2085000</v>
      </c>
    </row>
    <row r="1875" spans="5:9">
      <c r="E1875" s="103" t="s">
        <v>7806</v>
      </c>
      <c r="F1875" s="103"/>
      <c r="G1875" s="105"/>
      <c r="H1875" s="104">
        <v>2085000</v>
      </c>
      <c r="I1875" s="105"/>
    </row>
    <row r="1876" spans="5:9">
      <c r="E1876" s="103" t="s">
        <v>7807</v>
      </c>
      <c r="F1876" s="103"/>
      <c r="G1876" s="104">
        <v>1820000</v>
      </c>
      <c r="H1876" s="105"/>
      <c r="I1876" s="104">
        <v>1820000</v>
      </c>
    </row>
    <row r="1877" spans="5:9">
      <c r="E1877" s="107" t="s">
        <v>6784</v>
      </c>
      <c r="F1877" s="103"/>
      <c r="G1877" s="104">
        <v>1820000</v>
      </c>
      <c r="H1877" s="104">
        <v>2085000</v>
      </c>
      <c r="I1877" s="106"/>
    </row>
    <row r="1878" spans="5:9">
      <c r="E1878" s="103" t="s">
        <v>7808</v>
      </c>
      <c r="F1878" s="103"/>
      <c r="G1878" s="105"/>
      <c r="H1878" s="104">
        <v>1820000</v>
      </c>
      <c r="I1878" s="105"/>
    </row>
    <row r="1879" spans="5:9">
      <c r="E1879" s="103" t="s">
        <v>7809</v>
      </c>
      <c r="F1879" s="103"/>
      <c r="G1879" s="104">
        <v>1908000</v>
      </c>
      <c r="H1879" s="105"/>
      <c r="I1879" s="104">
        <v>1908000</v>
      </c>
    </row>
    <row r="1880" spans="5:9">
      <c r="E1880" s="107" t="s">
        <v>6570</v>
      </c>
      <c r="F1880" s="103"/>
      <c r="G1880" s="104">
        <v>1908000</v>
      </c>
      <c r="H1880" s="104">
        <v>1820000</v>
      </c>
      <c r="I1880" s="106"/>
    </row>
    <row r="1881" spans="5:9">
      <c r="E1881" s="103" t="s">
        <v>7810</v>
      </c>
      <c r="F1881" s="103"/>
      <c r="G1881" s="105"/>
      <c r="H1881" s="104">
        <v>1908000</v>
      </c>
      <c r="I1881" s="105"/>
    </row>
    <row r="1882" spans="5:9">
      <c r="E1882" s="103" t="s">
        <v>7811</v>
      </c>
      <c r="F1882" s="103"/>
      <c r="G1882" s="104">
        <v>1847000</v>
      </c>
      <c r="H1882" s="105"/>
      <c r="I1882" s="104">
        <v>1847000</v>
      </c>
    </row>
    <row r="1883" spans="5:9">
      <c r="E1883" s="107" t="s">
        <v>6572</v>
      </c>
      <c r="F1883" s="103"/>
      <c r="G1883" s="104">
        <v>1847000</v>
      </c>
      <c r="H1883" s="104">
        <v>1908000</v>
      </c>
      <c r="I1883" s="106"/>
    </row>
    <row r="1884" spans="5:9">
      <c r="E1884" s="103" t="s">
        <v>7812</v>
      </c>
      <c r="F1884" s="103"/>
      <c r="G1884" s="105"/>
      <c r="H1884" s="104">
        <v>1847000</v>
      </c>
      <c r="I1884" s="105"/>
    </row>
    <row r="1885" spans="5:9">
      <c r="E1885" s="103" t="s">
        <v>7813</v>
      </c>
      <c r="F1885" s="103"/>
      <c r="G1885" s="104">
        <v>1886000</v>
      </c>
      <c r="H1885" s="105"/>
      <c r="I1885" s="104">
        <v>1886000</v>
      </c>
    </row>
    <row r="1886" spans="5:9">
      <c r="E1886" s="107" t="s">
        <v>6574</v>
      </c>
      <c r="F1886" s="103"/>
      <c r="G1886" s="104">
        <v>1886000</v>
      </c>
      <c r="H1886" s="104">
        <v>1847000</v>
      </c>
      <c r="I1886" s="106"/>
    </row>
    <row r="1887" spans="5:9">
      <c r="E1887" s="103" t="s">
        <v>7814</v>
      </c>
      <c r="F1887" s="103"/>
      <c r="G1887" s="105"/>
      <c r="H1887" s="104">
        <v>1886000</v>
      </c>
      <c r="I1887" s="105"/>
    </row>
    <row r="1888" spans="5:9">
      <c r="E1888" s="107" t="s">
        <v>7394</v>
      </c>
      <c r="F1888" s="103"/>
      <c r="G1888" s="105"/>
      <c r="H1888" s="104">
        <v>1886000</v>
      </c>
      <c r="I1888" s="106"/>
    </row>
    <row r="1889" spans="5:9">
      <c r="E1889" s="107" t="s">
        <v>6575</v>
      </c>
      <c r="F1889" s="103"/>
      <c r="G1889" s="104">
        <v>9546000</v>
      </c>
      <c r="H1889" s="104">
        <v>9546000</v>
      </c>
      <c r="I1889" s="105"/>
    </row>
    <row r="1890" spans="5:9">
      <c r="E1890" s="73" t="s">
        <v>7395</v>
      </c>
      <c r="F1890" s="73"/>
      <c r="G1890" s="73"/>
      <c r="H1890" s="73"/>
      <c r="I1890" s="73"/>
    </row>
    <row r="1891" spans="5:9">
      <c r="E1891" s="73"/>
      <c r="F1891" s="73"/>
      <c r="G1891" s="73"/>
      <c r="H1891" s="73"/>
      <c r="I1891" s="73"/>
    </row>
    <row r="1892" spans="5:9">
      <c r="E1892" s="101" t="s">
        <v>9255</v>
      </c>
      <c r="F1892" s="73"/>
      <c r="G1892" s="73"/>
      <c r="H1892" s="73"/>
      <c r="I1892" s="73"/>
    </row>
    <row r="1893" spans="5:9">
      <c r="E1893" s="462" t="s">
        <v>6565</v>
      </c>
      <c r="F1893" s="462"/>
      <c r="G1893" s="462" t="s">
        <v>6566</v>
      </c>
      <c r="H1893" s="462" t="s">
        <v>6567</v>
      </c>
      <c r="I1893" s="462" t="s">
        <v>3136</v>
      </c>
    </row>
    <row r="1894" spans="5:9">
      <c r="E1894" s="103" t="s">
        <v>7815</v>
      </c>
      <c r="F1894" s="103"/>
      <c r="G1894" s="104">
        <v>114390</v>
      </c>
      <c r="H1894" s="105"/>
      <c r="I1894" s="104">
        <v>114390</v>
      </c>
    </row>
    <row r="1895" spans="5:9">
      <c r="E1895" s="103" t="s">
        <v>7816</v>
      </c>
      <c r="F1895" s="103"/>
      <c r="G1895" s="105"/>
      <c r="H1895" s="104">
        <v>114390</v>
      </c>
      <c r="I1895" s="105"/>
    </row>
    <row r="1896" spans="5:9">
      <c r="E1896" s="107" t="s">
        <v>6784</v>
      </c>
      <c r="F1896" s="103"/>
      <c r="G1896" s="104">
        <v>114390</v>
      </c>
      <c r="H1896" s="104">
        <v>114390</v>
      </c>
      <c r="I1896" s="106"/>
    </row>
    <row r="1897" spans="5:9">
      <c r="E1897" s="107" t="s">
        <v>6575</v>
      </c>
      <c r="F1897" s="103"/>
      <c r="G1897" s="104">
        <v>114390</v>
      </c>
      <c r="H1897" s="104">
        <v>114390</v>
      </c>
      <c r="I1897" s="105"/>
    </row>
    <row r="1898" spans="5:9">
      <c r="E1898" s="73" t="s">
        <v>7395</v>
      </c>
      <c r="F1898" s="73"/>
      <c r="G1898" s="73"/>
      <c r="H1898" s="73"/>
      <c r="I1898" s="73"/>
    </row>
    <row r="1899" spans="5:9">
      <c r="E1899" s="73"/>
      <c r="F1899" s="73"/>
      <c r="G1899" s="73"/>
      <c r="H1899" s="73"/>
      <c r="I1899" s="73"/>
    </row>
    <row r="1900" spans="5:9">
      <c r="E1900" s="101" t="s">
        <v>9256</v>
      </c>
      <c r="F1900" s="73"/>
      <c r="G1900" s="73"/>
      <c r="H1900" s="73"/>
      <c r="I1900" s="73"/>
    </row>
    <row r="1901" spans="5:9">
      <c r="E1901" s="462" t="s">
        <v>6565</v>
      </c>
      <c r="F1901" s="462"/>
      <c r="G1901" s="462" t="s">
        <v>6566</v>
      </c>
      <c r="H1901" s="462" t="s">
        <v>6567</v>
      </c>
      <c r="I1901" s="462" t="s">
        <v>3136</v>
      </c>
    </row>
    <row r="1902" spans="5:9">
      <c r="E1902" s="103" t="s">
        <v>7526</v>
      </c>
      <c r="F1902" s="103"/>
      <c r="G1902" s="105"/>
      <c r="H1902" s="104">
        <v>49500</v>
      </c>
      <c r="I1902" s="104">
        <v>-49500</v>
      </c>
    </row>
    <row r="1903" spans="5:9">
      <c r="E1903" s="107" t="s">
        <v>7394</v>
      </c>
      <c r="F1903" s="103"/>
      <c r="G1903" s="105"/>
      <c r="H1903" s="104">
        <v>49500</v>
      </c>
      <c r="I1903" s="106"/>
    </row>
    <row r="1904" spans="5:9">
      <c r="E1904" s="107" t="s">
        <v>6575</v>
      </c>
      <c r="F1904" s="103"/>
      <c r="G1904" s="105"/>
      <c r="H1904" s="104">
        <v>49500</v>
      </c>
      <c r="I1904" s="104">
        <v>-49500</v>
      </c>
    </row>
    <row r="1905" spans="5:9">
      <c r="E1905" s="73" t="s">
        <v>7395</v>
      </c>
      <c r="F1905" s="73"/>
      <c r="G1905" s="73"/>
      <c r="H1905" s="73"/>
      <c r="I1905" s="73"/>
    </row>
    <row r="1906" spans="5:9">
      <c r="E1906" s="73"/>
      <c r="F1906" s="73"/>
      <c r="G1906" s="73"/>
      <c r="H1906" s="73"/>
      <c r="I1906" s="73"/>
    </row>
    <row r="1907" spans="5:9">
      <c r="E1907" s="101" t="s">
        <v>9257</v>
      </c>
      <c r="F1907" s="73"/>
      <c r="G1907" s="73"/>
      <c r="H1907" s="73"/>
      <c r="I1907" s="73"/>
    </row>
    <row r="1908" spans="5:9">
      <c r="E1908" s="462" t="s">
        <v>6565</v>
      </c>
      <c r="F1908" s="462"/>
      <c r="G1908" s="462" t="s">
        <v>6566</v>
      </c>
      <c r="H1908" s="462" t="s">
        <v>6567</v>
      </c>
      <c r="I1908" s="462" t="s">
        <v>3136</v>
      </c>
    </row>
    <row r="1909" spans="5:9">
      <c r="E1909" s="103" t="s">
        <v>7817</v>
      </c>
      <c r="F1909" s="103"/>
      <c r="G1909" s="104">
        <v>27990</v>
      </c>
      <c r="H1909" s="105"/>
      <c r="I1909" s="105"/>
    </row>
    <row r="1910" spans="5:9">
      <c r="E1910" s="103" t="s">
        <v>7818</v>
      </c>
      <c r="F1910" s="103"/>
      <c r="G1910" s="105"/>
      <c r="H1910" s="104">
        <v>27000</v>
      </c>
      <c r="I1910" s="105"/>
    </row>
    <row r="1911" spans="5:9">
      <c r="E1911" s="103" t="s">
        <v>7818</v>
      </c>
      <c r="F1911" s="103"/>
      <c r="G1911" s="105"/>
      <c r="H1911" s="104">
        <v>990</v>
      </c>
      <c r="I1911" s="105"/>
    </row>
    <row r="1912" spans="5:9">
      <c r="E1912" s="107" t="s">
        <v>6570</v>
      </c>
      <c r="F1912" s="103"/>
      <c r="G1912" s="104">
        <v>27990</v>
      </c>
      <c r="H1912" s="104">
        <v>27990</v>
      </c>
      <c r="I1912" s="106"/>
    </row>
    <row r="1913" spans="5:9">
      <c r="E1913" s="107" t="s">
        <v>6575</v>
      </c>
      <c r="F1913" s="103"/>
      <c r="G1913" s="104">
        <v>27990</v>
      </c>
      <c r="H1913" s="104">
        <v>27990</v>
      </c>
      <c r="I1913" s="105"/>
    </row>
    <row r="1914" spans="5:9">
      <c r="E1914" s="73" t="s">
        <v>7395</v>
      </c>
      <c r="F1914" s="73"/>
      <c r="G1914" s="73"/>
      <c r="H1914" s="73"/>
      <c r="I1914" s="73"/>
    </row>
    <row r="1915" spans="5:9">
      <c r="E1915" s="73"/>
      <c r="F1915" s="73"/>
      <c r="G1915" s="73"/>
      <c r="H1915" s="73"/>
      <c r="I1915" s="73"/>
    </row>
    <row r="1916" spans="5:9">
      <c r="E1916" s="101" t="s">
        <v>9258</v>
      </c>
      <c r="F1916" s="73"/>
      <c r="G1916" s="73"/>
      <c r="H1916" s="73"/>
      <c r="I1916" s="73"/>
    </row>
    <row r="1917" spans="5:9">
      <c r="E1917" s="462" t="s">
        <v>6565</v>
      </c>
      <c r="F1917" s="462"/>
      <c r="G1917" s="462" t="s">
        <v>6566</v>
      </c>
      <c r="H1917" s="462" t="s">
        <v>6567</v>
      </c>
      <c r="I1917" s="462" t="s">
        <v>3136</v>
      </c>
    </row>
    <row r="1918" spans="5:9">
      <c r="E1918" s="103" t="s">
        <v>7819</v>
      </c>
      <c r="F1918" s="103"/>
      <c r="G1918" s="104">
        <v>33000</v>
      </c>
      <c r="H1918" s="105"/>
      <c r="I1918" s="104">
        <v>33000</v>
      </c>
    </row>
    <row r="1919" spans="5:9">
      <c r="E1919" s="103" t="s">
        <v>7820</v>
      </c>
      <c r="F1919" s="103"/>
      <c r="G1919" s="105"/>
      <c r="H1919" s="104">
        <v>33000</v>
      </c>
      <c r="I1919" s="105"/>
    </row>
    <row r="1920" spans="5:9">
      <c r="E1920" s="107" t="s">
        <v>6574</v>
      </c>
      <c r="F1920" s="103"/>
      <c r="G1920" s="104">
        <v>33000</v>
      </c>
      <c r="H1920" s="104">
        <v>33000</v>
      </c>
      <c r="I1920" s="106"/>
    </row>
    <row r="1921" spans="5:9">
      <c r="E1921" s="103" t="s">
        <v>7821</v>
      </c>
      <c r="F1921" s="103"/>
      <c r="G1921" s="104">
        <v>66000</v>
      </c>
      <c r="H1921" s="105"/>
      <c r="I1921" s="104">
        <v>66000</v>
      </c>
    </row>
    <row r="1922" spans="5:9">
      <c r="E1922" s="103" t="s">
        <v>7822</v>
      </c>
      <c r="F1922" s="103"/>
      <c r="G1922" s="105"/>
      <c r="H1922" s="104">
        <v>66000</v>
      </c>
      <c r="I1922" s="105"/>
    </row>
    <row r="1923" spans="5:9">
      <c r="E1923" s="107" t="s">
        <v>7394</v>
      </c>
      <c r="F1923" s="103"/>
      <c r="G1923" s="104">
        <v>66000</v>
      </c>
      <c r="H1923" s="104">
        <v>66000</v>
      </c>
      <c r="I1923" s="106"/>
    </row>
    <row r="1924" spans="5:9">
      <c r="E1924" s="107" t="s">
        <v>6575</v>
      </c>
      <c r="F1924" s="103"/>
      <c r="G1924" s="104">
        <v>99000</v>
      </c>
      <c r="H1924" s="104">
        <v>99000</v>
      </c>
      <c r="I1924" s="105"/>
    </row>
    <row r="1925" spans="5:9">
      <c r="E1925" s="73" t="s">
        <v>7395</v>
      </c>
      <c r="F1925" s="73"/>
      <c r="G1925" s="73"/>
      <c r="H1925" s="73"/>
      <c r="I1925" s="73"/>
    </row>
    <row r="1926" spans="5:9">
      <c r="E1926" s="73"/>
      <c r="F1926" s="73"/>
      <c r="G1926" s="73"/>
      <c r="H1926" s="73"/>
      <c r="I1926" s="73"/>
    </row>
    <row r="1927" spans="5:9">
      <c r="E1927" s="101" t="s">
        <v>9259</v>
      </c>
      <c r="F1927" s="73"/>
      <c r="G1927" s="73"/>
      <c r="H1927" s="73"/>
      <c r="I1927" s="73"/>
    </row>
    <row r="1928" spans="5:9">
      <c r="E1928" s="462" t="s">
        <v>6565</v>
      </c>
      <c r="F1928" s="462"/>
      <c r="G1928" s="462" t="s">
        <v>6566</v>
      </c>
      <c r="H1928" s="462" t="s">
        <v>6567</v>
      </c>
      <c r="I1928" s="462" t="s">
        <v>3136</v>
      </c>
    </row>
    <row r="1929" spans="5:9">
      <c r="E1929" s="103"/>
      <c r="F1929" s="103"/>
      <c r="G1929" s="104">
        <v>800000</v>
      </c>
      <c r="H1929" s="105"/>
      <c r="I1929" s="104">
        <v>800000</v>
      </c>
    </row>
    <row r="1930" spans="5:9">
      <c r="E1930" s="103" t="s">
        <v>7823</v>
      </c>
      <c r="F1930" s="103"/>
      <c r="G1930" s="105"/>
      <c r="H1930" s="104">
        <v>800000</v>
      </c>
      <c r="I1930" s="105"/>
    </row>
    <row r="1931" spans="5:9">
      <c r="E1931" s="103" t="s">
        <v>7824</v>
      </c>
      <c r="F1931" s="103"/>
      <c r="G1931" s="104">
        <v>790500</v>
      </c>
      <c r="H1931" s="105"/>
      <c r="I1931" s="104">
        <v>790500</v>
      </c>
    </row>
    <row r="1932" spans="5:9">
      <c r="E1932" s="107" t="s">
        <v>6784</v>
      </c>
      <c r="F1932" s="103"/>
      <c r="G1932" s="104">
        <v>790500</v>
      </c>
      <c r="H1932" s="104">
        <v>800000</v>
      </c>
      <c r="I1932" s="106"/>
    </row>
    <row r="1933" spans="5:9">
      <c r="E1933" s="103" t="s">
        <v>7825</v>
      </c>
      <c r="F1933" s="103"/>
      <c r="G1933" s="105"/>
      <c r="H1933" s="104">
        <v>790500</v>
      </c>
      <c r="I1933" s="105"/>
    </row>
    <row r="1934" spans="5:9">
      <c r="E1934" s="103" t="s">
        <v>7826</v>
      </c>
      <c r="F1934" s="103"/>
      <c r="G1934" s="104">
        <v>812000</v>
      </c>
      <c r="H1934" s="105"/>
      <c r="I1934" s="104">
        <v>812000</v>
      </c>
    </row>
    <row r="1935" spans="5:9">
      <c r="E1935" s="107" t="s">
        <v>6570</v>
      </c>
      <c r="F1935" s="103"/>
      <c r="G1935" s="104">
        <v>812000</v>
      </c>
      <c r="H1935" s="104">
        <v>790500</v>
      </c>
      <c r="I1935" s="106"/>
    </row>
    <row r="1936" spans="5:9">
      <c r="E1936" s="103" t="s">
        <v>7827</v>
      </c>
      <c r="F1936" s="103"/>
      <c r="G1936" s="105"/>
      <c r="H1936" s="104">
        <v>812000</v>
      </c>
      <c r="I1936" s="105"/>
    </row>
    <row r="1937" spans="5:9">
      <c r="E1937" s="103" t="s">
        <v>7828</v>
      </c>
      <c r="F1937" s="103"/>
      <c r="G1937" s="105"/>
      <c r="H1937" s="104">
        <v>-50000</v>
      </c>
      <c r="I1937" s="105"/>
    </row>
    <row r="1938" spans="5:9">
      <c r="E1938" s="103" t="s">
        <v>7829</v>
      </c>
      <c r="F1938" s="103"/>
      <c r="G1938" s="104">
        <v>-50000</v>
      </c>
      <c r="H1938" s="105"/>
      <c r="I1938" s="105"/>
    </row>
    <row r="1939" spans="5:9">
      <c r="E1939" s="103" t="s">
        <v>7830</v>
      </c>
      <c r="F1939" s="103"/>
      <c r="G1939" s="104">
        <v>650000</v>
      </c>
      <c r="H1939" s="105"/>
      <c r="I1939" s="104">
        <v>650000</v>
      </c>
    </row>
    <row r="1940" spans="5:9">
      <c r="E1940" s="107" t="s">
        <v>6572</v>
      </c>
      <c r="F1940" s="103"/>
      <c r="G1940" s="104">
        <v>600000</v>
      </c>
      <c r="H1940" s="104">
        <v>762000</v>
      </c>
      <c r="I1940" s="106"/>
    </row>
    <row r="1941" spans="5:9">
      <c r="E1941" s="103" t="s">
        <v>7831</v>
      </c>
      <c r="F1941" s="103"/>
      <c r="G1941" s="105"/>
      <c r="H1941" s="104">
        <v>650000</v>
      </c>
      <c r="I1941" s="105"/>
    </row>
    <row r="1942" spans="5:9">
      <c r="E1942" s="107" t="s">
        <v>6574</v>
      </c>
      <c r="F1942" s="103"/>
      <c r="G1942" s="105"/>
      <c r="H1942" s="104">
        <v>650000</v>
      </c>
      <c r="I1942" s="106"/>
    </row>
    <row r="1943" spans="5:9">
      <c r="E1943" s="107" t="s">
        <v>6575</v>
      </c>
      <c r="F1943" s="103"/>
      <c r="G1943" s="104">
        <v>3002500</v>
      </c>
      <c r="H1943" s="104">
        <v>3002500</v>
      </c>
      <c r="I1943" s="105"/>
    </row>
    <row r="1944" spans="5:9">
      <c r="E1944" s="73" t="s">
        <v>7395</v>
      </c>
      <c r="F1944" s="73"/>
      <c r="G1944" s="73"/>
      <c r="H1944" s="73"/>
      <c r="I1944" s="73"/>
    </row>
    <row r="1945" spans="5:9">
      <c r="E1945" s="73"/>
      <c r="F1945" s="73"/>
      <c r="G1945" s="73"/>
      <c r="H1945" s="73"/>
      <c r="I1945" s="73"/>
    </row>
    <row r="1946" spans="5:9">
      <c r="E1946" s="101" t="s">
        <v>9260</v>
      </c>
      <c r="F1946" s="73"/>
      <c r="G1946" s="73"/>
      <c r="H1946" s="73"/>
      <c r="I1946" s="73"/>
    </row>
    <row r="1947" spans="5:9">
      <c r="E1947" s="462" t="s">
        <v>6565</v>
      </c>
      <c r="F1947" s="462"/>
      <c r="G1947" s="462" t="s">
        <v>6566</v>
      </c>
      <c r="H1947" s="462" t="s">
        <v>6567</v>
      </c>
      <c r="I1947" s="462" t="s">
        <v>3136</v>
      </c>
    </row>
    <row r="1948" spans="5:9">
      <c r="E1948" s="103" t="s">
        <v>7591</v>
      </c>
      <c r="F1948" s="103"/>
      <c r="G1948" s="105"/>
      <c r="H1948" s="104">
        <v>21000000</v>
      </c>
      <c r="I1948" s="104">
        <v>-21000000</v>
      </c>
    </row>
    <row r="1949" spans="5:9">
      <c r="E1949" s="103" t="s">
        <v>7832</v>
      </c>
      <c r="F1949" s="103"/>
      <c r="G1949" s="104">
        <v>3500693</v>
      </c>
      <c r="H1949" s="105"/>
      <c r="I1949" s="105"/>
    </row>
    <row r="1950" spans="5:9">
      <c r="E1950" s="103" t="s">
        <v>7833</v>
      </c>
      <c r="F1950" s="103"/>
      <c r="G1950" s="104">
        <v>17499307</v>
      </c>
      <c r="H1950" s="105"/>
      <c r="I1950" s="105"/>
    </row>
    <row r="1951" spans="5:9">
      <c r="E1951" s="107" t="s">
        <v>6784</v>
      </c>
      <c r="F1951" s="103"/>
      <c r="G1951" s="104">
        <v>21000000</v>
      </c>
      <c r="H1951" s="104">
        <v>21000000</v>
      </c>
      <c r="I1951" s="106"/>
    </row>
    <row r="1952" spans="5:9">
      <c r="E1952" s="103" t="s">
        <v>7633</v>
      </c>
      <c r="F1952" s="103"/>
      <c r="G1952" s="105"/>
      <c r="H1952" s="104">
        <v>19800000</v>
      </c>
      <c r="I1952" s="104">
        <v>-19800000</v>
      </c>
    </row>
    <row r="1953" spans="5:9">
      <c r="E1953" s="103" t="s">
        <v>7834</v>
      </c>
      <c r="F1953" s="103"/>
      <c r="G1953" s="104">
        <v>16107183</v>
      </c>
      <c r="H1953" s="105"/>
      <c r="I1953" s="105"/>
    </row>
    <row r="1954" spans="5:9">
      <c r="E1954" s="103" t="s">
        <v>7835</v>
      </c>
      <c r="F1954" s="103"/>
      <c r="G1954" s="104">
        <v>3692817</v>
      </c>
      <c r="H1954" s="105"/>
      <c r="I1954" s="105"/>
    </row>
    <row r="1955" spans="5:9">
      <c r="E1955" s="107" t="s">
        <v>6570</v>
      </c>
      <c r="F1955" s="103"/>
      <c r="G1955" s="104">
        <v>19800000</v>
      </c>
      <c r="H1955" s="104">
        <v>19800000</v>
      </c>
      <c r="I1955" s="106"/>
    </row>
    <row r="1956" spans="5:9">
      <c r="E1956" s="103" t="s">
        <v>7836</v>
      </c>
      <c r="F1956" s="103"/>
      <c r="G1956" s="104">
        <v>5211507</v>
      </c>
      <c r="H1956" s="105"/>
      <c r="I1956" s="105"/>
    </row>
    <row r="1957" spans="5:9">
      <c r="E1957" s="103" t="s">
        <v>7837</v>
      </c>
      <c r="F1957" s="103"/>
      <c r="G1957" s="104">
        <v>14788493</v>
      </c>
      <c r="H1957" s="105"/>
      <c r="I1957" s="105"/>
    </row>
    <row r="1958" spans="5:9">
      <c r="E1958" s="103" t="s">
        <v>7508</v>
      </c>
      <c r="F1958" s="103"/>
      <c r="G1958" s="105"/>
      <c r="H1958" s="104">
        <v>20000000</v>
      </c>
      <c r="I1958" s="105"/>
    </row>
    <row r="1959" spans="5:9">
      <c r="E1959" s="107" t="s">
        <v>6572</v>
      </c>
      <c r="F1959" s="103"/>
      <c r="G1959" s="104">
        <v>20000000</v>
      </c>
      <c r="H1959" s="104">
        <v>20000000</v>
      </c>
      <c r="I1959" s="106"/>
    </row>
    <row r="1960" spans="5:9">
      <c r="E1960" s="103" t="s">
        <v>7838</v>
      </c>
      <c r="F1960" s="103"/>
      <c r="G1960" s="104">
        <v>4466748</v>
      </c>
      <c r="H1960" s="105"/>
      <c r="I1960" s="105"/>
    </row>
    <row r="1961" spans="5:9">
      <c r="E1961" s="103" t="s">
        <v>7839</v>
      </c>
      <c r="F1961" s="103"/>
      <c r="G1961" s="104">
        <v>15533252</v>
      </c>
      <c r="H1961" s="105"/>
      <c r="I1961" s="105"/>
    </row>
    <row r="1962" spans="5:9">
      <c r="E1962" s="103" t="s">
        <v>7840</v>
      </c>
      <c r="F1962" s="103"/>
      <c r="G1962" s="105"/>
      <c r="H1962" s="104">
        <v>20000000</v>
      </c>
      <c r="I1962" s="105"/>
    </row>
    <row r="1963" spans="5:9">
      <c r="E1963" s="107" t="s">
        <v>6574</v>
      </c>
      <c r="F1963" s="103"/>
      <c r="G1963" s="104">
        <v>20000000</v>
      </c>
      <c r="H1963" s="104">
        <v>20000000</v>
      </c>
      <c r="I1963" s="106"/>
    </row>
    <row r="1964" spans="5:9">
      <c r="E1964" s="103" t="s">
        <v>7841</v>
      </c>
      <c r="F1964" s="103"/>
      <c r="G1964" s="104">
        <v>5323300</v>
      </c>
      <c r="H1964" s="105"/>
      <c r="I1964" s="105"/>
    </row>
    <row r="1965" spans="5:9">
      <c r="E1965" s="103" t="s">
        <v>7842</v>
      </c>
      <c r="F1965" s="103"/>
      <c r="G1965" s="104">
        <v>14676700</v>
      </c>
      <c r="H1965" s="105"/>
      <c r="I1965" s="105"/>
    </row>
    <row r="1966" spans="5:9">
      <c r="E1966" s="103" t="s">
        <v>7728</v>
      </c>
      <c r="F1966" s="103"/>
      <c r="G1966" s="105"/>
      <c r="H1966" s="104">
        <v>20000000</v>
      </c>
      <c r="I1966" s="105"/>
    </row>
    <row r="1967" spans="5:9">
      <c r="E1967" s="107" t="s">
        <v>7394</v>
      </c>
      <c r="F1967" s="103"/>
      <c r="G1967" s="104">
        <v>20000000</v>
      </c>
      <c r="H1967" s="104">
        <v>20000000</v>
      </c>
      <c r="I1967" s="106"/>
    </row>
    <row r="1968" spans="5:9">
      <c r="E1968" s="107" t="s">
        <v>6575</v>
      </c>
      <c r="F1968" s="103"/>
      <c r="G1968" s="104">
        <v>100800000</v>
      </c>
      <c r="H1968" s="104">
        <v>100800000</v>
      </c>
      <c r="I1968" s="105"/>
    </row>
    <row r="1969" spans="5:9">
      <c r="E1969" s="73" t="s">
        <v>7395</v>
      </c>
      <c r="F1969" s="73"/>
      <c r="G1969" s="73"/>
      <c r="H1969" s="73"/>
      <c r="I1969" s="73"/>
    </row>
    <row r="1970" spans="5:9">
      <c r="E1970" s="73"/>
      <c r="F1970" s="73"/>
      <c r="G1970" s="73"/>
      <c r="H1970" s="73"/>
      <c r="I1970" s="73"/>
    </row>
    <row r="1971" spans="5:9">
      <c r="E1971" s="101" t="s">
        <v>9261</v>
      </c>
      <c r="F1971" s="73"/>
      <c r="G1971" s="73"/>
      <c r="H1971" s="73"/>
      <c r="I1971" s="73"/>
    </row>
    <row r="1972" spans="5:9">
      <c r="E1972" s="462" t="s">
        <v>6565</v>
      </c>
      <c r="F1972" s="462"/>
      <c r="G1972" s="462" t="s">
        <v>6566</v>
      </c>
      <c r="H1972" s="462" t="s">
        <v>6567</v>
      </c>
      <c r="I1972" s="462" t="s">
        <v>3136</v>
      </c>
    </row>
    <row r="1973" spans="5:9">
      <c r="E1973" s="103" t="s">
        <v>7843</v>
      </c>
      <c r="F1973" s="103"/>
      <c r="G1973" s="104">
        <v>420600</v>
      </c>
      <c r="H1973" s="105"/>
      <c r="I1973" s="105"/>
    </row>
    <row r="1974" spans="5:9">
      <c r="E1974" s="103" t="s">
        <v>7569</v>
      </c>
      <c r="F1974" s="103"/>
      <c r="G1974" s="105"/>
      <c r="H1974" s="104">
        <v>420600</v>
      </c>
      <c r="I1974" s="105"/>
    </row>
    <row r="1975" spans="5:9">
      <c r="E1975" s="107" t="s">
        <v>6784</v>
      </c>
      <c r="F1975" s="103"/>
      <c r="G1975" s="104">
        <v>420600</v>
      </c>
      <c r="H1975" s="104">
        <v>420600</v>
      </c>
      <c r="I1975" s="106"/>
    </row>
    <row r="1976" spans="5:9">
      <c r="E1976" s="107" t="s">
        <v>6575</v>
      </c>
      <c r="F1976" s="103"/>
      <c r="G1976" s="104">
        <v>420600</v>
      </c>
      <c r="H1976" s="104">
        <v>420600</v>
      </c>
      <c r="I1976" s="105"/>
    </row>
    <row r="1977" spans="5:9">
      <c r="E1977" s="73" t="s">
        <v>7395</v>
      </c>
      <c r="F1977" s="73"/>
      <c r="G1977" s="73"/>
      <c r="H1977" s="73"/>
      <c r="I1977" s="73"/>
    </row>
    <row r="1978" spans="5:9">
      <c r="E1978" s="73"/>
      <c r="F1978" s="73"/>
      <c r="G1978" s="73"/>
      <c r="H1978" s="73"/>
      <c r="I1978" s="73"/>
    </row>
    <row r="1979" spans="5:9">
      <c r="E1979" s="101" t="s">
        <v>9262</v>
      </c>
      <c r="F1979" s="73"/>
      <c r="G1979" s="73"/>
      <c r="H1979" s="73"/>
      <c r="I1979" s="73"/>
    </row>
    <row r="1980" spans="5:9">
      <c r="E1980" s="462" t="s">
        <v>6565</v>
      </c>
      <c r="F1980" s="462"/>
      <c r="G1980" s="462" t="s">
        <v>6566</v>
      </c>
      <c r="H1980" s="462" t="s">
        <v>6567</v>
      </c>
      <c r="I1980" s="462" t="s">
        <v>3136</v>
      </c>
    </row>
    <row r="1981" spans="5:9">
      <c r="E1981" s="103" t="s">
        <v>7573</v>
      </c>
      <c r="F1981" s="103"/>
      <c r="G1981" s="105"/>
      <c r="H1981" s="104">
        <v>110160</v>
      </c>
      <c r="I1981" s="105"/>
    </row>
    <row r="1982" spans="5:9">
      <c r="E1982" s="103" t="s">
        <v>7844</v>
      </c>
      <c r="F1982" s="103"/>
      <c r="G1982" s="104">
        <v>110160</v>
      </c>
      <c r="H1982" s="105"/>
      <c r="I1982" s="105"/>
    </row>
    <row r="1983" spans="5:9">
      <c r="E1983" s="107" t="s">
        <v>6784</v>
      </c>
      <c r="F1983" s="103"/>
      <c r="G1983" s="104">
        <v>110160</v>
      </c>
      <c r="H1983" s="104">
        <v>110160</v>
      </c>
      <c r="I1983" s="106"/>
    </row>
    <row r="1984" spans="5:9">
      <c r="E1984" s="107" t="s">
        <v>6575</v>
      </c>
      <c r="F1984" s="103"/>
      <c r="G1984" s="104">
        <v>110160</v>
      </c>
      <c r="H1984" s="104">
        <v>110160</v>
      </c>
      <c r="I1984" s="105"/>
    </row>
    <row r="1985" spans="5:9">
      <c r="E1985" s="73" t="s">
        <v>7395</v>
      </c>
      <c r="F1985" s="73"/>
      <c r="G1985" s="73"/>
      <c r="H1985" s="73"/>
      <c r="I1985" s="73"/>
    </row>
    <row r="1986" spans="5:9">
      <c r="E1986" s="73"/>
      <c r="F1986" s="73"/>
      <c r="G1986" s="73"/>
      <c r="H1986" s="73"/>
      <c r="I1986" s="73"/>
    </row>
    <row r="1987" spans="5:9">
      <c r="E1987" s="101" t="s">
        <v>9263</v>
      </c>
      <c r="F1987" s="73"/>
      <c r="G1987" s="73"/>
      <c r="H1987" s="73"/>
      <c r="I1987" s="73"/>
    </row>
    <row r="1988" spans="5:9">
      <c r="E1988" s="462" t="s">
        <v>6565</v>
      </c>
      <c r="F1988" s="462"/>
      <c r="G1988" s="462" t="s">
        <v>6566</v>
      </c>
      <c r="H1988" s="462" t="s">
        <v>6567</v>
      </c>
      <c r="I1988" s="462" t="s">
        <v>3136</v>
      </c>
    </row>
    <row r="1989" spans="5:9">
      <c r="E1989" s="103"/>
      <c r="F1989" s="103"/>
      <c r="G1989" s="104">
        <v>669900</v>
      </c>
      <c r="H1989" s="105"/>
      <c r="I1989" s="104">
        <v>669900</v>
      </c>
    </row>
    <row r="1990" spans="5:9">
      <c r="E1990" s="103" t="s">
        <v>7845</v>
      </c>
      <c r="F1990" s="103"/>
      <c r="G1990" s="104">
        <v>231000</v>
      </c>
      <c r="H1990" s="105"/>
      <c r="I1990" s="104">
        <v>900900</v>
      </c>
    </row>
    <row r="1991" spans="5:9">
      <c r="E1991" s="107" t="s">
        <v>6572</v>
      </c>
      <c r="F1991" s="103"/>
      <c r="G1991" s="104">
        <v>231000</v>
      </c>
      <c r="H1991" s="105"/>
      <c r="I1991" s="106"/>
    </row>
    <row r="1992" spans="5:9">
      <c r="E1992" s="103" t="s">
        <v>7846</v>
      </c>
      <c r="F1992" s="103"/>
      <c r="G1992" s="104">
        <v>231000</v>
      </c>
      <c r="H1992" s="105"/>
      <c r="I1992" s="105"/>
    </row>
    <row r="1993" spans="5:9">
      <c r="E1993" s="103" t="s">
        <v>7847</v>
      </c>
      <c r="F1993" s="103"/>
      <c r="G1993" s="104">
        <v>462000</v>
      </c>
      <c r="H1993" s="105"/>
      <c r="I1993" s="104">
        <v>1593900</v>
      </c>
    </row>
    <row r="1994" spans="5:9">
      <c r="E1994" s="107" t="s">
        <v>6574</v>
      </c>
      <c r="F1994" s="103"/>
      <c r="G1994" s="104">
        <v>693000</v>
      </c>
      <c r="H1994" s="105"/>
      <c r="I1994" s="106"/>
    </row>
    <row r="1995" spans="5:9">
      <c r="E1995" s="103" t="s">
        <v>7848</v>
      </c>
      <c r="F1995" s="103"/>
      <c r="G1995" s="105"/>
      <c r="H1995" s="104">
        <v>1247400</v>
      </c>
      <c r="I1995" s="104">
        <v>346500</v>
      </c>
    </row>
    <row r="1996" spans="5:9">
      <c r="E1996" s="103" t="s">
        <v>7849</v>
      </c>
      <c r="F1996" s="103"/>
      <c r="G1996" s="104">
        <v>462000</v>
      </c>
      <c r="H1996" s="105"/>
      <c r="I1996" s="105"/>
    </row>
    <row r="1997" spans="5:9">
      <c r="E1997" s="103" t="s">
        <v>7850</v>
      </c>
      <c r="F1997" s="103"/>
      <c r="G1997" s="104">
        <v>92400</v>
      </c>
      <c r="H1997" s="105"/>
      <c r="I1997" s="105"/>
    </row>
    <row r="1998" spans="5:9">
      <c r="E1998" s="103" t="s">
        <v>7851</v>
      </c>
      <c r="F1998" s="103"/>
      <c r="G1998" s="104">
        <v>554400</v>
      </c>
      <c r="H1998" s="105"/>
      <c r="I1998" s="104">
        <v>1455300</v>
      </c>
    </row>
    <row r="1999" spans="5:9">
      <c r="E1999" s="107" t="s">
        <v>7394</v>
      </c>
      <c r="F1999" s="103"/>
      <c r="G1999" s="104">
        <v>1108800</v>
      </c>
      <c r="H1999" s="104">
        <v>1247400</v>
      </c>
      <c r="I1999" s="106"/>
    </row>
    <row r="2000" spans="5:9">
      <c r="E2000" s="107" t="s">
        <v>6575</v>
      </c>
      <c r="F2000" s="103"/>
      <c r="G2000" s="104">
        <v>2702700</v>
      </c>
      <c r="H2000" s="104">
        <v>1247400</v>
      </c>
      <c r="I2000" s="104">
        <v>1455300</v>
      </c>
    </row>
    <row r="2001" spans="5:9">
      <c r="E2001" s="73" t="s">
        <v>7395</v>
      </c>
      <c r="F2001" s="73"/>
      <c r="G2001" s="73"/>
      <c r="H2001" s="73"/>
      <c r="I2001" s="73"/>
    </row>
    <row r="2002" spans="5:9">
      <c r="E2002" s="73"/>
      <c r="F2002" s="73"/>
      <c r="G2002" s="73"/>
      <c r="H2002" s="73"/>
      <c r="I2002" s="73"/>
    </row>
    <row r="2003" spans="5:9">
      <c r="E2003" s="101" t="s">
        <v>9264</v>
      </c>
      <c r="F2003" s="73"/>
      <c r="G2003" s="73"/>
      <c r="H2003" s="73"/>
      <c r="I2003" s="73"/>
    </row>
    <row r="2004" spans="5:9">
      <c r="E2004" s="462" t="s">
        <v>6565</v>
      </c>
      <c r="F2004" s="462"/>
      <c r="G2004" s="462" t="s">
        <v>6566</v>
      </c>
      <c r="H2004" s="462" t="s">
        <v>6567</v>
      </c>
      <c r="I2004" s="462" t="s">
        <v>3136</v>
      </c>
    </row>
    <row r="2005" spans="5:9">
      <c r="E2005" s="103"/>
      <c r="F2005" s="103"/>
      <c r="G2005" s="104">
        <v>1061660</v>
      </c>
      <c r="H2005" s="105"/>
      <c r="I2005" s="104">
        <v>1061660</v>
      </c>
    </row>
    <row r="2006" spans="5:9">
      <c r="E2006" s="103" t="s">
        <v>7852</v>
      </c>
      <c r="F2006" s="103"/>
      <c r="G2006" s="105"/>
      <c r="H2006" s="104">
        <v>1061660</v>
      </c>
      <c r="I2006" s="105"/>
    </row>
    <row r="2007" spans="5:9">
      <c r="E2007" s="107" t="s">
        <v>6570</v>
      </c>
      <c r="F2007" s="103"/>
      <c r="G2007" s="105"/>
      <c r="H2007" s="104">
        <v>1061660</v>
      </c>
      <c r="I2007" s="106"/>
    </row>
    <row r="2008" spans="5:9">
      <c r="E2008" s="107" t="s">
        <v>6575</v>
      </c>
      <c r="F2008" s="103"/>
      <c r="G2008" s="104">
        <v>1061660</v>
      </c>
      <c r="H2008" s="104">
        <v>1061660</v>
      </c>
      <c r="I2008" s="105"/>
    </row>
    <row r="2009" spans="5:9">
      <c r="E2009" s="73" t="s">
        <v>7395</v>
      </c>
      <c r="F2009" s="73"/>
      <c r="G2009" s="73"/>
      <c r="H2009" s="73"/>
      <c r="I2009" s="73"/>
    </row>
    <row r="2010" spans="5:9">
      <c r="E2010" s="73"/>
      <c r="F2010" s="73"/>
      <c r="G2010" s="73"/>
      <c r="H2010" s="73"/>
      <c r="I2010" s="73"/>
    </row>
    <row r="2011" spans="5:9">
      <c r="E2011" s="101" t="s">
        <v>9265</v>
      </c>
      <c r="F2011" s="73"/>
      <c r="G2011" s="73"/>
      <c r="H2011" s="73"/>
      <c r="I2011" s="73"/>
    </row>
    <row r="2012" spans="5:9">
      <c r="E2012" s="462" t="s">
        <v>6565</v>
      </c>
      <c r="F2012" s="462"/>
      <c r="G2012" s="462" t="s">
        <v>6566</v>
      </c>
      <c r="H2012" s="462" t="s">
        <v>6567</v>
      </c>
      <c r="I2012" s="462" t="s">
        <v>3136</v>
      </c>
    </row>
    <row r="2013" spans="5:9">
      <c r="E2013" s="103" t="s">
        <v>7853</v>
      </c>
      <c r="F2013" s="103"/>
      <c r="G2013" s="104">
        <v>770000</v>
      </c>
      <c r="H2013" s="105"/>
      <c r="I2013" s="104">
        <v>770000</v>
      </c>
    </row>
    <row r="2014" spans="5:9">
      <c r="E2014" s="103" t="s">
        <v>7854</v>
      </c>
      <c r="F2014" s="103"/>
      <c r="G2014" s="105"/>
      <c r="H2014" s="104">
        <v>770000</v>
      </c>
      <c r="I2014" s="105"/>
    </row>
    <row r="2015" spans="5:9">
      <c r="E2015" s="103" t="s">
        <v>7855</v>
      </c>
      <c r="F2015" s="103"/>
      <c r="G2015" s="104">
        <v>199000</v>
      </c>
      <c r="H2015" s="105"/>
      <c r="I2015" s="104">
        <v>199000</v>
      </c>
    </row>
    <row r="2016" spans="5:9">
      <c r="E2016" s="103" t="s">
        <v>7856</v>
      </c>
      <c r="F2016" s="103"/>
      <c r="G2016" s="104">
        <v>790000</v>
      </c>
      <c r="H2016" s="105"/>
      <c r="I2016" s="104">
        <v>989000</v>
      </c>
    </row>
    <row r="2017" spans="5:9">
      <c r="E2017" s="107" t="s">
        <v>6784</v>
      </c>
      <c r="F2017" s="103"/>
      <c r="G2017" s="104">
        <v>1759000</v>
      </c>
      <c r="H2017" s="104">
        <v>770000</v>
      </c>
      <c r="I2017" s="106"/>
    </row>
    <row r="2018" spans="5:9">
      <c r="E2018" s="103" t="s">
        <v>7857</v>
      </c>
      <c r="F2018" s="103"/>
      <c r="G2018" s="105"/>
      <c r="H2018" s="104">
        <v>790000</v>
      </c>
      <c r="I2018" s="104">
        <v>199000</v>
      </c>
    </row>
    <row r="2019" spans="5:9">
      <c r="E2019" s="103" t="s">
        <v>7858</v>
      </c>
      <c r="F2019" s="103"/>
      <c r="G2019" s="104">
        <v>736000</v>
      </c>
      <c r="H2019" s="105"/>
      <c r="I2019" s="104">
        <v>935000</v>
      </c>
    </row>
    <row r="2020" spans="5:9">
      <c r="E2020" s="107" t="s">
        <v>6570</v>
      </c>
      <c r="F2020" s="103"/>
      <c r="G2020" s="104">
        <v>736000</v>
      </c>
      <c r="H2020" s="104">
        <v>790000</v>
      </c>
      <c r="I2020" s="106"/>
    </row>
    <row r="2021" spans="5:9">
      <c r="E2021" s="103" t="s">
        <v>7859</v>
      </c>
      <c r="F2021" s="103"/>
      <c r="G2021" s="104">
        <v>199000</v>
      </c>
      <c r="H2021" s="105"/>
      <c r="I2021" s="104">
        <v>1134000</v>
      </c>
    </row>
    <row r="2022" spans="5:9">
      <c r="E2022" s="103" t="s">
        <v>7860</v>
      </c>
      <c r="F2022" s="103"/>
      <c r="G2022" s="105"/>
      <c r="H2022" s="104">
        <v>736000</v>
      </c>
      <c r="I2022" s="104">
        <v>398000</v>
      </c>
    </row>
    <row r="2023" spans="5:9">
      <c r="E2023" s="103" t="s">
        <v>7498</v>
      </c>
      <c r="F2023" s="103"/>
      <c r="G2023" s="105"/>
      <c r="H2023" s="104">
        <v>398000</v>
      </c>
      <c r="I2023" s="105"/>
    </row>
    <row r="2024" spans="5:9">
      <c r="E2024" s="103" t="s">
        <v>7861</v>
      </c>
      <c r="F2024" s="103"/>
      <c r="G2024" s="104">
        <v>199000</v>
      </c>
      <c r="H2024" s="105"/>
      <c r="I2024" s="105"/>
    </row>
    <row r="2025" spans="5:9">
      <c r="E2025" s="103" t="s">
        <v>7862</v>
      </c>
      <c r="F2025" s="103"/>
      <c r="G2025" s="104">
        <v>700000</v>
      </c>
      <c r="H2025" s="105"/>
      <c r="I2025" s="104">
        <v>899000</v>
      </c>
    </row>
    <row r="2026" spans="5:9">
      <c r="E2026" s="107" t="s">
        <v>6572</v>
      </c>
      <c r="F2026" s="103"/>
      <c r="G2026" s="104">
        <v>1098000</v>
      </c>
      <c r="H2026" s="104">
        <v>1134000</v>
      </c>
      <c r="I2026" s="106"/>
    </row>
    <row r="2027" spans="5:9">
      <c r="E2027" s="103" t="s">
        <v>7863</v>
      </c>
      <c r="F2027" s="103"/>
      <c r="G2027" s="105"/>
      <c r="H2027" s="104">
        <v>199000</v>
      </c>
      <c r="I2027" s="104">
        <v>700000</v>
      </c>
    </row>
    <row r="2028" spans="5:9">
      <c r="E2028" s="103" t="s">
        <v>7864</v>
      </c>
      <c r="F2028" s="103"/>
      <c r="G2028" s="105"/>
      <c r="H2028" s="104">
        <v>700000</v>
      </c>
      <c r="I2028" s="105"/>
    </row>
    <row r="2029" spans="5:9">
      <c r="E2029" s="103" t="s">
        <v>7865</v>
      </c>
      <c r="F2029" s="103"/>
      <c r="G2029" s="104">
        <v>199000</v>
      </c>
      <c r="H2029" s="105"/>
      <c r="I2029" s="104">
        <v>199000</v>
      </c>
    </row>
    <row r="2030" spans="5:9">
      <c r="E2030" s="103" t="s">
        <v>7840</v>
      </c>
      <c r="F2030" s="103"/>
      <c r="G2030" s="105"/>
      <c r="H2030" s="104">
        <v>199000</v>
      </c>
      <c r="I2030" s="105"/>
    </row>
    <row r="2031" spans="5:9">
      <c r="E2031" s="103" t="s">
        <v>7866</v>
      </c>
      <c r="F2031" s="103"/>
      <c r="G2031" s="104">
        <v>604000</v>
      </c>
      <c r="H2031" s="105"/>
      <c r="I2031" s="104">
        <v>604000</v>
      </c>
    </row>
    <row r="2032" spans="5:9">
      <c r="E2032" s="107" t="s">
        <v>6574</v>
      </c>
      <c r="F2032" s="103"/>
      <c r="G2032" s="104">
        <v>803000</v>
      </c>
      <c r="H2032" s="104">
        <v>1098000</v>
      </c>
      <c r="I2032" s="106"/>
    </row>
    <row r="2033" spans="5:9">
      <c r="E2033" s="103" t="s">
        <v>7867</v>
      </c>
      <c r="F2033" s="103"/>
      <c r="G2033" s="105"/>
      <c r="H2033" s="104">
        <v>604000</v>
      </c>
      <c r="I2033" s="105"/>
    </row>
    <row r="2034" spans="5:9">
      <c r="E2034" s="103" t="s">
        <v>7868</v>
      </c>
      <c r="F2034" s="103"/>
      <c r="G2034" s="104">
        <v>199000</v>
      </c>
      <c r="H2034" s="105"/>
      <c r="I2034" s="104">
        <v>199000</v>
      </c>
    </row>
    <row r="2035" spans="5:9">
      <c r="E2035" s="103" t="s">
        <v>7869</v>
      </c>
      <c r="F2035" s="103"/>
      <c r="G2035" s="104">
        <v>700000</v>
      </c>
      <c r="H2035" s="105"/>
      <c r="I2035" s="104">
        <v>899000</v>
      </c>
    </row>
    <row r="2036" spans="5:9">
      <c r="E2036" s="107" t="s">
        <v>7394</v>
      </c>
      <c r="F2036" s="103"/>
      <c r="G2036" s="104">
        <v>899000</v>
      </c>
      <c r="H2036" s="104">
        <v>604000</v>
      </c>
      <c r="I2036" s="106"/>
    </row>
    <row r="2037" spans="5:9">
      <c r="E2037" s="107" t="s">
        <v>6575</v>
      </c>
      <c r="F2037" s="103"/>
      <c r="G2037" s="104">
        <v>5295000</v>
      </c>
      <c r="H2037" s="104">
        <v>4396000</v>
      </c>
      <c r="I2037" s="104">
        <v>899000</v>
      </c>
    </row>
    <row r="2038" spans="5:9">
      <c r="E2038" s="73" t="s">
        <v>7395</v>
      </c>
      <c r="F2038" s="73"/>
      <c r="G2038" s="73"/>
      <c r="H2038" s="73"/>
      <c r="I2038" s="73"/>
    </row>
    <row r="2039" spans="5:9">
      <c r="E2039" s="73"/>
      <c r="F2039" s="73"/>
      <c r="G2039" s="73"/>
      <c r="H2039" s="73"/>
      <c r="I2039" s="73"/>
    </row>
    <row r="2040" spans="5:9">
      <c r="E2040" s="101" t="s">
        <v>9266</v>
      </c>
      <c r="F2040" s="73"/>
      <c r="G2040" s="73"/>
      <c r="H2040" s="73"/>
      <c r="I2040" s="73"/>
    </row>
    <row r="2041" spans="5:9">
      <c r="E2041" s="462" t="s">
        <v>6565</v>
      </c>
      <c r="F2041" s="462"/>
      <c r="G2041" s="462" t="s">
        <v>6566</v>
      </c>
      <c r="H2041" s="462" t="s">
        <v>6567</v>
      </c>
      <c r="I2041" s="462" t="s">
        <v>3136</v>
      </c>
    </row>
    <row r="2042" spans="5:9">
      <c r="E2042" s="103"/>
      <c r="F2042" s="103"/>
      <c r="G2042" s="104">
        <v>350000</v>
      </c>
      <c r="H2042" s="105"/>
      <c r="I2042" s="104">
        <v>350000</v>
      </c>
    </row>
    <row r="2043" spans="5:9">
      <c r="E2043" s="103" t="s">
        <v>7870</v>
      </c>
      <c r="F2043" s="103"/>
      <c r="G2043" s="105"/>
      <c r="H2043" s="104">
        <v>350000</v>
      </c>
      <c r="I2043" s="105"/>
    </row>
    <row r="2044" spans="5:9">
      <c r="E2044" s="103" t="s">
        <v>7871</v>
      </c>
      <c r="F2044" s="103"/>
      <c r="G2044" s="104">
        <v>350000</v>
      </c>
      <c r="H2044" s="105"/>
      <c r="I2044" s="104">
        <v>350000</v>
      </c>
    </row>
    <row r="2045" spans="5:9">
      <c r="E2045" s="107" t="s">
        <v>6784</v>
      </c>
      <c r="F2045" s="103"/>
      <c r="G2045" s="104">
        <v>350000</v>
      </c>
      <c r="H2045" s="104">
        <v>350000</v>
      </c>
      <c r="I2045" s="106"/>
    </row>
    <row r="2046" spans="5:9">
      <c r="E2046" s="103" t="s">
        <v>7872</v>
      </c>
      <c r="F2046" s="103"/>
      <c r="G2046" s="105"/>
      <c r="H2046" s="104">
        <v>350000</v>
      </c>
      <c r="I2046" s="105"/>
    </row>
    <row r="2047" spans="5:9">
      <c r="E2047" s="103" t="s">
        <v>7873</v>
      </c>
      <c r="F2047" s="103"/>
      <c r="G2047" s="104">
        <v>420000</v>
      </c>
      <c r="H2047" s="105"/>
      <c r="I2047" s="104">
        <v>420000</v>
      </c>
    </row>
    <row r="2048" spans="5:9">
      <c r="E2048" s="107" t="s">
        <v>6570</v>
      </c>
      <c r="F2048" s="103"/>
      <c r="G2048" s="104">
        <v>420000</v>
      </c>
      <c r="H2048" s="104">
        <v>350000</v>
      </c>
      <c r="I2048" s="106"/>
    </row>
    <row r="2049" spans="5:9">
      <c r="E2049" s="103" t="s">
        <v>7874</v>
      </c>
      <c r="F2049" s="103"/>
      <c r="G2049" s="105"/>
      <c r="H2049" s="104">
        <v>420000</v>
      </c>
      <c r="I2049" s="105"/>
    </row>
    <row r="2050" spans="5:9">
      <c r="E2050" s="103" t="s">
        <v>7875</v>
      </c>
      <c r="F2050" s="103"/>
      <c r="G2050" s="104">
        <v>375000</v>
      </c>
      <c r="H2050" s="105"/>
      <c r="I2050" s="104">
        <v>375000</v>
      </c>
    </row>
    <row r="2051" spans="5:9">
      <c r="E2051" s="107" t="s">
        <v>6572</v>
      </c>
      <c r="F2051" s="103"/>
      <c r="G2051" s="104">
        <v>375000</v>
      </c>
      <c r="H2051" s="104">
        <v>420000</v>
      </c>
      <c r="I2051" s="106"/>
    </row>
    <row r="2052" spans="5:9">
      <c r="E2052" s="103" t="s">
        <v>7876</v>
      </c>
      <c r="F2052" s="103"/>
      <c r="G2052" s="105"/>
      <c r="H2052" s="104">
        <v>375000</v>
      </c>
      <c r="I2052" s="105"/>
    </row>
    <row r="2053" spans="5:9">
      <c r="E2053" s="103" t="s">
        <v>7877</v>
      </c>
      <c r="F2053" s="103"/>
      <c r="G2053" s="104">
        <v>350000</v>
      </c>
      <c r="H2053" s="105"/>
      <c r="I2053" s="104">
        <v>350000</v>
      </c>
    </row>
    <row r="2054" spans="5:9">
      <c r="E2054" s="107" t="s">
        <v>6574</v>
      </c>
      <c r="F2054" s="103"/>
      <c r="G2054" s="104">
        <v>350000</v>
      </c>
      <c r="H2054" s="104">
        <v>375000</v>
      </c>
      <c r="I2054" s="106"/>
    </row>
    <row r="2055" spans="5:9">
      <c r="E2055" s="103" t="s">
        <v>7878</v>
      </c>
      <c r="F2055" s="103"/>
      <c r="G2055" s="105"/>
      <c r="H2055" s="104">
        <v>350000</v>
      </c>
      <c r="I2055" s="105"/>
    </row>
    <row r="2056" spans="5:9">
      <c r="E2056" s="107" t="s">
        <v>7394</v>
      </c>
      <c r="F2056" s="103"/>
      <c r="G2056" s="105"/>
      <c r="H2056" s="104">
        <v>350000</v>
      </c>
      <c r="I2056" s="106"/>
    </row>
    <row r="2057" spans="5:9">
      <c r="E2057" s="107" t="s">
        <v>6575</v>
      </c>
      <c r="F2057" s="103"/>
      <c r="G2057" s="104">
        <v>1845000</v>
      </c>
      <c r="H2057" s="104">
        <v>1845000</v>
      </c>
      <c r="I2057" s="105"/>
    </row>
    <row r="2058" spans="5:9">
      <c r="E2058" s="73" t="s">
        <v>7395</v>
      </c>
      <c r="F2058" s="73"/>
      <c r="G2058" s="73"/>
      <c r="H2058" s="73"/>
      <c r="I2058" s="73"/>
    </row>
    <row r="2059" spans="5:9">
      <c r="E2059" s="73"/>
      <c r="F2059" s="73"/>
      <c r="G2059" s="73"/>
      <c r="H2059" s="73"/>
      <c r="I2059" s="73"/>
    </row>
    <row r="2060" spans="5:9">
      <c r="E2060" s="101" t="s">
        <v>9267</v>
      </c>
      <c r="F2060" s="73"/>
      <c r="G2060" s="73"/>
      <c r="H2060" s="73"/>
      <c r="I2060" s="73"/>
    </row>
    <row r="2061" spans="5:9">
      <c r="E2061" s="462" t="s">
        <v>6565</v>
      </c>
      <c r="F2061" s="462"/>
      <c r="G2061" s="462" t="s">
        <v>6566</v>
      </c>
      <c r="H2061" s="462" t="s">
        <v>6567</v>
      </c>
      <c r="I2061" s="462" t="s">
        <v>3136</v>
      </c>
    </row>
    <row r="2062" spans="5:9">
      <c r="E2062" s="103"/>
      <c r="F2062" s="103"/>
      <c r="G2062" s="104">
        <v>1519000</v>
      </c>
      <c r="H2062" s="105"/>
      <c r="I2062" s="104">
        <v>1519000</v>
      </c>
    </row>
    <row r="2063" spans="5:9">
      <c r="E2063" s="103" t="s">
        <v>7879</v>
      </c>
      <c r="F2063" s="103"/>
      <c r="G2063" s="105"/>
      <c r="H2063" s="104">
        <v>1519000</v>
      </c>
      <c r="I2063" s="105"/>
    </row>
    <row r="2064" spans="5:9">
      <c r="E2064" s="103" t="s">
        <v>7880</v>
      </c>
      <c r="F2064" s="103"/>
      <c r="G2064" s="104">
        <v>1626000</v>
      </c>
      <c r="H2064" s="105"/>
      <c r="I2064" s="104">
        <v>1626000</v>
      </c>
    </row>
    <row r="2065" spans="5:9">
      <c r="E2065" s="107" t="s">
        <v>6784</v>
      </c>
      <c r="F2065" s="103"/>
      <c r="G2065" s="104">
        <v>1626000</v>
      </c>
      <c r="H2065" s="104">
        <v>1519000</v>
      </c>
      <c r="I2065" s="106"/>
    </row>
    <row r="2066" spans="5:9">
      <c r="E2066" s="103" t="s">
        <v>7881</v>
      </c>
      <c r="F2066" s="103"/>
      <c r="G2066" s="105"/>
      <c r="H2066" s="104">
        <v>1626000</v>
      </c>
      <c r="I2066" s="105"/>
    </row>
    <row r="2067" spans="5:9">
      <c r="E2067" s="103" t="s">
        <v>7882</v>
      </c>
      <c r="F2067" s="103"/>
      <c r="G2067" s="104">
        <v>1372000</v>
      </c>
      <c r="H2067" s="105"/>
      <c r="I2067" s="104">
        <v>1372000</v>
      </c>
    </row>
    <row r="2068" spans="5:9">
      <c r="E2068" s="107" t="s">
        <v>6570</v>
      </c>
      <c r="F2068" s="103"/>
      <c r="G2068" s="104">
        <v>1372000</v>
      </c>
      <c r="H2068" s="104">
        <v>1626000</v>
      </c>
      <c r="I2068" s="106"/>
    </row>
    <row r="2069" spans="5:9">
      <c r="E2069" s="103" t="s">
        <v>7883</v>
      </c>
      <c r="F2069" s="103"/>
      <c r="G2069" s="105"/>
      <c r="H2069" s="104">
        <v>1372000</v>
      </c>
      <c r="I2069" s="105"/>
    </row>
    <row r="2070" spans="5:9">
      <c r="E2070" s="103" t="s">
        <v>7884</v>
      </c>
      <c r="F2070" s="103"/>
      <c r="G2070" s="104">
        <v>1064000</v>
      </c>
      <c r="H2070" s="105"/>
      <c r="I2070" s="104">
        <v>1064000</v>
      </c>
    </row>
    <row r="2071" spans="5:9">
      <c r="E2071" s="107" t="s">
        <v>6572</v>
      </c>
      <c r="F2071" s="103"/>
      <c r="G2071" s="104">
        <v>1064000</v>
      </c>
      <c r="H2071" s="104">
        <v>1372000</v>
      </c>
      <c r="I2071" s="106"/>
    </row>
    <row r="2072" spans="5:9">
      <c r="E2072" s="103" t="s">
        <v>7885</v>
      </c>
      <c r="F2072" s="103"/>
      <c r="G2072" s="105"/>
      <c r="H2072" s="104">
        <v>1064000</v>
      </c>
      <c r="I2072" s="105"/>
    </row>
    <row r="2073" spans="5:9">
      <c r="E2073" s="103" t="s">
        <v>7886</v>
      </c>
      <c r="F2073" s="103"/>
      <c r="G2073" s="104">
        <v>1112000</v>
      </c>
      <c r="H2073" s="105"/>
      <c r="I2073" s="104">
        <v>1112000</v>
      </c>
    </row>
    <row r="2074" spans="5:9">
      <c r="E2074" s="107" t="s">
        <v>6574</v>
      </c>
      <c r="F2074" s="103"/>
      <c r="G2074" s="104">
        <v>1112000</v>
      </c>
      <c r="H2074" s="104">
        <v>1064000</v>
      </c>
      <c r="I2074" s="106"/>
    </row>
    <row r="2075" spans="5:9">
      <c r="E2075" s="103" t="s">
        <v>7887</v>
      </c>
      <c r="F2075" s="103"/>
      <c r="G2075" s="105"/>
      <c r="H2075" s="104">
        <v>1112000</v>
      </c>
      <c r="I2075" s="105"/>
    </row>
    <row r="2076" spans="5:9">
      <c r="E2076" s="107" t="s">
        <v>7394</v>
      </c>
      <c r="F2076" s="103"/>
      <c r="G2076" s="105"/>
      <c r="H2076" s="104">
        <v>1112000</v>
      </c>
      <c r="I2076" s="106"/>
    </row>
    <row r="2077" spans="5:9">
      <c r="E2077" s="107" t="s">
        <v>6575</v>
      </c>
      <c r="F2077" s="103"/>
      <c r="G2077" s="104">
        <v>6693000</v>
      </c>
      <c r="H2077" s="104">
        <v>6693000</v>
      </c>
      <c r="I2077" s="105"/>
    </row>
    <row r="2078" spans="5:9">
      <c r="E2078" s="73" t="s">
        <v>7395</v>
      </c>
      <c r="F2078" s="73"/>
      <c r="G2078" s="73"/>
      <c r="H2078" s="73"/>
      <c r="I2078" s="73"/>
    </row>
    <row r="2079" spans="5:9">
      <c r="E2079" s="73"/>
      <c r="F2079" s="73"/>
      <c r="G2079" s="73"/>
      <c r="H2079" s="73"/>
      <c r="I2079" s="73"/>
    </row>
    <row r="2080" spans="5:9">
      <c r="E2080" s="101" t="s">
        <v>9268</v>
      </c>
      <c r="F2080" s="73"/>
      <c r="G2080" s="73"/>
      <c r="H2080" s="73"/>
      <c r="I2080" s="73"/>
    </row>
    <row r="2081" spans="5:9">
      <c r="E2081" s="462" t="s">
        <v>6565</v>
      </c>
      <c r="F2081" s="462"/>
      <c r="G2081" s="462" t="s">
        <v>6566</v>
      </c>
      <c r="H2081" s="462" t="s">
        <v>6567</v>
      </c>
      <c r="I2081" s="462" t="s">
        <v>3136</v>
      </c>
    </row>
    <row r="2082" spans="5:9">
      <c r="E2082" s="103" t="s">
        <v>7888</v>
      </c>
      <c r="F2082" s="103"/>
      <c r="G2082" s="104">
        <v>39750</v>
      </c>
      <c r="H2082" s="105"/>
      <c r="I2082" s="105"/>
    </row>
    <row r="2083" spans="5:9">
      <c r="E2083" s="103" t="s">
        <v>7563</v>
      </c>
      <c r="F2083" s="103"/>
      <c r="G2083" s="105"/>
      <c r="H2083" s="104">
        <v>39750</v>
      </c>
      <c r="I2083" s="105"/>
    </row>
    <row r="2084" spans="5:9">
      <c r="E2084" s="107" t="s">
        <v>6784</v>
      </c>
      <c r="F2084" s="103"/>
      <c r="G2084" s="104">
        <v>39750</v>
      </c>
      <c r="H2084" s="104">
        <v>39750</v>
      </c>
      <c r="I2084" s="106"/>
    </row>
    <row r="2085" spans="5:9">
      <c r="E2085" s="103" t="s">
        <v>7889</v>
      </c>
      <c r="F2085" s="103"/>
      <c r="G2085" s="104">
        <v>160220</v>
      </c>
      <c r="H2085" s="105"/>
      <c r="I2085" s="105"/>
    </row>
    <row r="2086" spans="5:9">
      <c r="E2086" s="103" t="s">
        <v>7890</v>
      </c>
      <c r="F2086" s="103"/>
      <c r="G2086" s="105"/>
      <c r="H2086" s="104">
        <v>160220</v>
      </c>
      <c r="I2086" s="105"/>
    </row>
    <row r="2087" spans="5:9">
      <c r="E2087" s="107" t="s">
        <v>6572</v>
      </c>
      <c r="F2087" s="103"/>
      <c r="G2087" s="104">
        <v>160220</v>
      </c>
      <c r="H2087" s="104">
        <v>160220</v>
      </c>
      <c r="I2087" s="106"/>
    </row>
    <row r="2088" spans="5:9">
      <c r="E2088" s="103" t="s">
        <v>7891</v>
      </c>
      <c r="F2088" s="103"/>
      <c r="G2088" s="104">
        <v>160220</v>
      </c>
      <c r="H2088" s="105"/>
      <c r="I2088" s="105"/>
    </row>
    <row r="2089" spans="5:9">
      <c r="E2089" s="103" t="s">
        <v>7892</v>
      </c>
      <c r="F2089" s="103"/>
      <c r="G2089" s="105"/>
      <c r="H2089" s="104">
        <v>160220</v>
      </c>
      <c r="I2089" s="105"/>
    </row>
    <row r="2090" spans="5:9">
      <c r="E2090" s="107" t="s">
        <v>6574</v>
      </c>
      <c r="F2090" s="103"/>
      <c r="G2090" s="104">
        <v>160220</v>
      </c>
      <c r="H2090" s="104">
        <v>160220</v>
      </c>
      <c r="I2090" s="106"/>
    </row>
    <row r="2091" spans="5:9">
      <c r="E2091" s="107" t="s">
        <v>6575</v>
      </c>
      <c r="F2091" s="103"/>
      <c r="G2091" s="104">
        <v>360190</v>
      </c>
      <c r="H2091" s="104">
        <v>360190</v>
      </c>
      <c r="I2091" s="105"/>
    </row>
    <row r="2092" spans="5:9">
      <c r="E2092" s="73" t="s">
        <v>7395</v>
      </c>
      <c r="F2092" s="73"/>
      <c r="G2092" s="73"/>
      <c r="H2092" s="73"/>
      <c r="I2092" s="73"/>
    </row>
    <row r="2093" spans="5:9">
      <c r="E2093" s="73"/>
      <c r="F2093" s="73"/>
      <c r="G2093" s="73"/>
      <c r="H2093" s="73"/>
      <c r="I2093" s="73"/>
    </row>
    <row r="2094" spans="5:9">
      <c r="E2094" s="101" t="s">
        <v>9269</v>
      </c>
      <c r="F2094" s="73"/>
      <c r="G2094" s="73"/>
      <c r="H2094" s="73"/>
      <c r="I2094" s="73"/>
    </row>
    <row r="2095" spans="5:9">
      <c r="E2095" s="462" t="s">
        <v>6565</v>
      </c>
      <c r="F2095" s="462"/>
      <c r="G2095" s="462" t="s">
        <v>6566</v>
      </c>
      <c r="H2095" s="462" t="s">
        <v>6567</v>
      </c>
      <c r="I2095" s="462" t="s">
        <v>3136</v>
      </c>
    </row>
    <row r="2096" spans="5:9">
      <c r="E2096" s="103" t="s">
        <v>7893</v>
      </c>
      <c r="F2096" s="103"/>
      <c r="G2096" s="104">
        <v>11800</v>
      </c>
      <c r="H2096" s="105"/>
      <c r="I2096" s="105"/>
    </row>
    <row r="2097" spans="5:9">
      <c r="E2097" s="103" t="s">
        <v>7540</v>
      </c>
      <c r="F2097" s="103"/>
      <c r="G2097" s="105"/>
      <c r="H2097" s="104">
        <v>11800</v>
      </c>
      <c r="I2097" s="105"/>
    </row>
    <row r="2098" spans="5:9">
      <c r="E2098" s="107" t="s">
        <v>7394</v>
      </c>
      <c r="F2098" s="103"/>
      <c r="G2098" s="104">
        <v>11800</v>
      </c>
      <c r="H2098" s="104">
        <v>11800</v>
      </c>
      <c r="I2098" s="106"/>
    </row>
    <row r="2099" spans="5:9">
      <c r="E2099" s="107" t="s">
        <v>6575</v>
      </c>
      <c r="F2099" s="103"/>
      <c r="G2099" s="104">
        <v>11800</v>
      </c>
      <c r="H2099" s="104">
        <v>11800</v>
      </c>
      <c r="I2099" s="105"/>
    </row>
    <row r="2100" spans="5:9">
      <c r="E2100" s="73" t="s">
        <v>7395</v>
      </c>
      <c r="F2100" s="73"/>
      <c r="G2100" s="73"/>
      <c r="H2100" s="73"/>
      <c r="I2100" s="73"/>
    </row>
    <row r="2101" spans="5:9">
      <c r="E2101" s="73"/>
      <c r="F2101" s="73"/>
      <c r="G2101" s="73"/>
      <c r="H2101" s="73"/>
      <c r="I2101" s="73"/>
    </row>
    <row r="2102" spans="5:9">
      <c r="E2102" s="101" t="s">
        <v>9270</v>
      </c>
      <c r="F2102" s="73"/>
      <c r="G2102" s="73"/>
      <c r="H2102" s="73"/>
      <c r="I2102" s="73"/>
    </row>
    <row r="2103" spans="5:9">
      <c r="E2103" s="462" t="s">
        <v>6565</v>
      </c>
      <c r="F2103" s="462"/>
      <c r="G2103" s="462" t="s">
        <v>6566</v>
      </c>
      <c r="H2103" s="462" t="s">
        <v>6567</v>
      </c>
      <c r="I2103" s="462" t="s">
        <v>3136</v>
      </c>
    </row>
    <row r="2104" spans="5:9">
      <c r="E2104" s="103" t="s">
        <v>7894</v>
      </c>
      <c r="F2104" s="103"/>
      <c r="G2104" s="104">
        <v>10700</v>
      </c>
      <c r="H2104" s="105"/>
      <c r="I2104" s="105"/>
    </row>
    <row r="2105" spans="5:9">
      <c r="E2105" s="103" t="s">
        <v>7500</v>
      </c>
      <c r="F2105" s="103"/>
      <c r="G2105" s="105"/>
      <c r="H2105" s="104">
        <v>10700</v>
      </c>
      <c r="I2105" s="105"/>
    </row>
    <row r="2106" spans="5:9">
      <c r="E2106" s="107" t="s">
        <v>6572</v>
      </c>
      <c r="F2106" s="103"/>
      <c r="G2106" s="104">
        <v>10700</v>
      </c>
      <c r="H2106" s="104">
        <v>10700</v>
      </c>
      <c r="I2106" s="106"/>
    </row>
    <row r="2107" spans="5:9">
      <c r="E2107" s="103" t="s">
        <v>7895</v>
      </c>
      <c r="F2107" s="103"/>
      <c r="G2107" s="104">
        <v>10260</v>
      </c>
      <c r="H2107" s="105"/>
      <c r="I2107" s="105"/>
    </row>
    <row r="2108" spans="5:9">
      <c r="E2108" s="103" t="s">
        <v>7514</v>
      </c>
      <c r="F2108" s="103"/>
      <c r="G2108" s="105"/>
      <c r="H2108" s="104">
        <v>10260</v>
      </c>
      <c r="I2108" s="105"/>
    </row>
    <row r="2109" spans="5:9">
      <c r="E2109" s="107" t="s">
        <v>6574</v>
      </c>
      <c r="F2109" s="103"/>
      <c r="G2109" s="104">
        <v>10260</v>
      </c>
      <c r="H2109" s="104">
        <v>10260</v>
      </c>
      <c r="I2109" s="106"/>
    </row>
    <row r="2110" spans="5:9">
      <c r="E2110" s="107" t="s">
        <v>6575</v>
      </c>
      <c r="F2110" s="103"/>
      <c r="G2110" s="104">
        <v>20960</v>
      </c>
      <c r="H2110" s="104">
        <v>20960</v>
      </c>
      <c r="I2110" s="105"/>
    </row>
    <row r="2111" spans="5:9">
      <c r="E2111" s="73" t="s">
        <v>7395</v>
      </c>
      <c r="F2111" s="73"/>
      <c r="G2111" s="73"/>
      <c r="H2111" s="73"/>
      <c r="I2111" s="73"/>
    </row>
    <row r="2112" spans="5:9">
      <c r="E2112" s="73"/>
      <c r="F2112" s="73"/>
      <c r="G2112" s="73"/>
      <c r="H2112" s="73"/>
      <c r="I2112" s="73"/>
    </row>
    <row r="2113" spans="5:9">
      <c r="E2113" s="101" t="s">
        <v>9271</v>
      </c>
      <c r="F2113" s="73"/>
      <c r="G2113" s="73"/>
      <c r="H2113" s="73"/>
      <c r="I2113" s="73"/>
    </row>
    <row r="2114" spans="5:9">
      <c r="E2114" s="462" t="s">
        <v>6565</v>
      </c>
      <c r="F2114" s="462"/>
      <c r="G2114" s="462" t="s">
        <v>6566</v>
      </c>
      <c r="H2114" s="462" t="s">
        <v>6567</v>
      </c>
      <c r="I2114" s="462" t="s">
        <v>3136</v>
      </c>
    </row>
    <row r="2115" spans="5:9">
      <c r="E2115" s="103" t="s">
        <v>7896</v>
      </c>
      <c r="F2115" s="103"/>
      <c r="G2115" s="105"/>
      <c r="H2115" s="104">
        <v>6900</v>
      </c>
      <c r="I2115" s="105"/>
    </row>
    <row r="2116" spans="5:9">
      <c r="E2116" s="103" t="s">
        <v>7897</v>
      </c>
      <c r="F2116" s="103"/>
      <c r="G2116" s="105"/>
      <c r="H2116" s="104">
        <v>-6900</v>
      </c>
      <c r="I2116" s="105"/>
    </row>
    <row r="2117" spans="5:9">
      <c r="E2117" s="107" t="s">
        <v>6572</v>
      </c>
      <c r="F2117" s="103"/>
      <c r="G2117" s="105"/>
      <c r="H2117" s="105"/>
      <c r="I2117" s="106"/>
    </row>
    <row r="2118" spans="5:9">
      <c r="E2118" s="107" t="s">
        <v>6575</v>
      </c>
      <c r="F2118" s="103"/>
      <c r="G2118" s="105"/>
      <c r="H2118" s="105"/>
      <c r="I2118" s="105"/>
    </row>
    <row r="2119" spans="5:9">
      <c r="E2119" s="73" t="s">
        <v>7395</v>
      </c>
      <c r="F2119" s="73"/>
      <c r="G2119" s="73"/>
      <c r="H2119" s="73"/>
      <c r="I2119" s="73"/>
    </row>
    <row r="2120" spans="5:9">
      <c r="E2120" s="73"/>
      <c r="F2120" s="73"/>
      <c r="G2120" s="73"/>
      <c r="H2120" s="73"/>
      <c r="I2120" s="73"/>
    </row>
    <row r="2121" spans="5:9">
      <c r="E2121" s="101" t="s">
        <v>9272</v>
      </c>
      <c r="F2121" s="73"/>
      <c r="G2121" s="73"/>
      <c r="H2121" s="73"/>
      <c r="I2121" s="73"/>
    </row>
    <row r="2122" spans="5:9">
      <c r="E2122" s="462" t="s">
        <v>6565</v>
      </c>
      <c r="F2122" s="462"/>
      <c r="G2122" s="462" t="s">
        <v>6566</v>
      </c>
      <c r="H2122" s="462" t="s">
        <v>6567</v>
      </c>
      <c r="I2122" s="462" t="s">
        <v>3136</v>
      </c>
    </row>
    <row r="2123" spans="5:9">
      <c r="E2123" s="103"/>
      <c r="F2123" s="103"/>
      <c r="G2123" s="104">
        <v>1050000</v>
      </c>
      <c r="H2123" s="105"/>
      <c r="I2123" s="104">
        <v>1050000</v>
      </c>
    </row>
    <row r="2124" spans="5:9">
      <c r="E2124" s="103" t="s">
        <v>7898</v>
      </c>
      <c r="F2124" s="103"/>
      <c r="G2124" s="105"/>
      <c r="H2124" s="104">
        <v>1050000</v>
      </c>
      <c r="I2124" s="105"/>
    </row>
    <row r="2125" spans="5:9">
      <c r="E2125" s="103" t="s">
        <v>7899</v>
      </c>
      <c r="F2125" s="103"/>
      <c r="G2125" s="104">
        <v>1050000</v>
      </c>
      <c r="H2125" s="105"/>
      <c r="I2125" s="104">
        <v>1050000</v>
      </c>
    </row>
    <row r="2126" spans="5:9">
      <c r="E2126" s="107" t="s">
        <v>6784</v>
      </c>
      <c r="F2126" s="103"/>
      <c r="G2126" s="104">
        <v>1050000</v>
      </c>
      <c r="H2126" s="104">
        <v>1050000</v>
      </c>
      <c r="I2126" s="106"/>
    </row>
    <row r="2127" spans="5:9">
      <c r="E2127" s="103" t="s">
        <v>7900</v>
      </c>
      <c r="F2127" s="103"/>
      <c r="G2127" s="105"/>
      <c r="H2127" s="104">
        <v>1050000</v>
      </c>
      <c r="I2127" s="105"/>
    </row>
    <row r="2128" spans="5:9">
      <c r="E2128" s="103" t="s">
        <v>7901</v>
      </c>
      <c r="F2128" s="103"/>
      <c r="G2128" s="104">
        <v>1014000</v>
      </c>
      <c r="H2128" s="105"/>
      <c r="I2128" s="104">
        <v>1014000</v>
      </c>
    </row>
    <row r="2129" spans="5:9">
      <c r="E2129" s="107" t="s">
        <v>6570</v>
      </c>
      <c r="F2129" s="103"/>
      <c r="G2129" s="104">
        <v>1014000</v>
      </c>
      <c r="H2129" s="104">
        <v>1050000</v>
      </c>
      <c r="I2129" s="106"/>
    </row>
    <row r="2130" spans="5:9">
      <c r="E2130" s="103" t="s">
        <v>7902</v>
      </c>
      <c r="F2130" s="103"/>
      <c r="G2130" s="105"/>
      <c r="H2130" s="104">
        <v>1014000</v>
      </c>
      <c r="I2130" s="105"/>
    </row>
    <row r="2131" spans="5:9">
      <c r="E2131" s="103" t="s">
        <v>7903</v>
      </c>
      <c r="F2131" s="103"/>
      <c r="G2131" s="104">
        <v>1050000</v>
      </c>
      <c r="H2131" s="105"/>
      <c r="I2131" s="104">
        <v>1050000</v>
      </c>
    </row>
    <row r="2132" spans="5:9">
      <c r="E2132" s="107" t="s">
        <v>6572</v>
      </c>
      <c r="F2132" s="103"/>
      <c r="G2132" s="104">
        <v>1050000</v>
      </c>
      <c r="H2132" s="104">
        <v>1014000</v>
      </c>
      <c r="I2132" s="106"/>
    </row>
    <row r="2133" spans="5:9">
      <c r="E2133" s="103" t="s">
        <v>7904</v>
      </c>
      <c r="F2133" s="103"/>
      <c r="G2133" s="105"/>
      <c r="H2133" s="104">
        <v>1050000</v>
      </c>
      <c r="I2133" s="105"/>
    </row>
    <row r="2134" spans="5:9">
      <c r="E2134" s="103" t="s">
        <v>7905</v>
      </c>
      <c r="F2134" s="103"/>
      <c r="G2134" s="104">
        <v>1050000</v>
      </c>
      <c r="H2134" s="105"/>
      <c r="I2134" s="104">
        <v>1050000</v>
      </c>
    </row>
    <row r="2135" spans="5:9">
      <c r="E2135" s="107" t="s">
        <v>6574</v>
      </c>
      <c r="F2135" s="103"/>
      <c r="G2135" s="104">
        <v>1050000</v>
      </c>
      <c r="H2135" s="104">
        <v>1050000</v>
      </c>
      <c r="I2135" s="106"/>
    </row>
    <row r="2136" spans="5:9">
      <c r="E2136" s="103" t="s">
        <v>7906</v>
      </c>
      <c r="F2136" s="103"/>
      <c r="G2136" s="105"/>
      <c r="H2136" s="104">
        <v>1050000</v>
      </c>
      <c r="I2136" s="105"/>
    </row>
    <row r="2137" spans="5:9">
      <c r="E2137" s="107" t="s">
        <v>7394</v>
      </c>
      <c r="F2137" s="103"/>
      <c r="G2137" s="105"/>
      <c r="H2137" s="104">
        <v>1050000</v>
      </c>
      <c r="I2137" s="106"/>
    </row>
    <row r="2138" spans="5:9">
      <c r="E2138" s="107" t="s">
        <v>6575</v>
      </c>
      <c r="F2138" s="103"/>
      <c r="G2138" s="104">
        <v>5214000</v>
      </c>
      <c r="H2138" s="104">
        <v>5214000</v>
      </c>
      <c r="I2138" s="105"/>
    </row>
    <row r="2139" spans="5:9">
      <c r="E2139" s="73" t="s">
        <v>7395</v>
      </c>
      <c r="F2139" s="73"/>
      <c r="G2139" s="73"/>
      <c r="H2139" s="73"/>
      <c r="I2139" s="73"/>
    </row>
    <row r="2140" spans="5:9">
      <c r="E2140" s="73"/>
      <c r="F2140" s="73"/>
      <c r="G2140" s="73"/>
      <c r="H2140" s="73"/>
      <c r="I2140" s="73"/>
    </row>
    <row r="2141" spans="5:9">
      <c r="E2141" s="101" t="s">
        <v>9273</v>
      </c>
      <c r="F2141" s="73"/>
      <c r="G2141" s="73"/>
      <c r="H2141" s="73"/>
      <c r="I2141" s="73"/>
    </row>
    <row r="2142" spans="5:9">
      <c r="E2142" s="462" t="s">
        <v>6565</v>
      </c>
      <c r="F2142" s="462"/>
      <c r="G2142" s="462" t="s">
        <v>6566</v>
      </c>
      <c r="H2142" s="462" t="s">
        <v>6567</v>
      </c>
      <c r="I2142" s="462" t="s">
        <v>3136</v>
      </c>
    </row>
    <row r="2143" spans="5:9">
      <c r="E2143" s="103"/>
      <c r="F2143" s="103"/>
      <c r="G2143" s="104">
        <v>1190000</v>
      </c>
      <c r="H2143" s="105"/>
      <c r="I2143" s="104">
        <v>1190000</v>
      </c>
    </row>
    <row r="2144" spans="5:9">
      <c r="E2144" s="103" t="s">
        <v>7907</v>
      </c>
      <c r="F2144" s="103"/>
      <c r="G2144" s="105"/>
      <c r="H2144" s="104">
        <v>1190000</v>
      </c>
      <c r="I2144" s="105"/>
    </row>
    <row r="2145" spans="5:9">
      <c r="E2145" s="103" t="s">
        <v>7908</v>
      </c>
      <c r="F2145" s="103"/>
      <c r="G2145" s="104">
        <v>1019000</v>
      </c>
      <c r="H2145" s="105"/>
      <c r="I2145" s="104">
        <v>1019000</v>
      </c>
    </row>
    <row r="2146" spans="5:9">
      <c r="E2146" s="107" t="s">
        <v>6784</v>
      </c>
      <c r="F2146" s="103"/>
      <c r="G2146" s="104">
        <v>1019000</v>
      </c>
      <c r="H2146" s="104">
        <v>1190000</v>
      </c>
      <c r="I2146" s="106"/>
    </row>
    <row r="2147" spans="5:9">
      <c r="E2147" s="103" t="s">
        <v>7909</v>
      </c>
      <c r="F2147" s="103"/>
      <c r="G2147" s="105"/>
      <c r="H2147" s="104">
        <v>1019000</v>
      </c>
      <c r="I2147" s="105"/>
    </row>
    <row r="2148" spans="5:9">
      <c r="E2148" s="103" t="s">
        <v>7910</v>
      </c>
      <c r="F2148" s="103"/>
      <c r="G2148" s="104">
        <v>1032000</v>
      </c>
      <c r="H2148" s="105"/>
      <c r="I2148" s="104">
        <v>1032000</v>
      </c>
    </row>
    <row r="2149" spans="5:9">
      <c r="E2149" s="107" t="s">
        <v>6570</v>
      </c>
      <c r="F2149" s="103"/>
      <c r="G2149" s="104">
        <v>1032000</v>
      </c>
      <c r="H2149" s="104">
        <v>1019000</v>
      </c>
      <c r="I2149" s="106"/>
    </row>
    <row r="2150" spans="5:9">
      <c r="E2150" s="103" t="s">
        <v>7911</v>
      </c>
      <c r="F2150" s="103"/>
      <c r="G2150" s="105"/>
      <c r="H2150" s="104">
        <v>1032000</v>
      </c>
      <c r="I2150" s="105"/>
    </row>
    <row r="2151" spans="5:9">
      <c r="E2151" s="103" t="s">
        <v>7912</v>
      </c>
      <c r="F2151" s="103"/>
      <c r="G2151" s="104">
        <v>1002000</v>
      </c>
      <c r="H2151" s="105"/>
      <c r="I2151" s="104">
        <v>1002000</v>
      </c>
    </row>
    <row r="2152" spans="5:9">
      <c r="E2152" s="107" t="s">
        <v>6572</v>
      </c>
      <c r="F2152" s="103"/>
      <c r="G2152" s="104">
        <v>1002000</v>
      </c>
      <c r="H2152" s="104">
        <v>1032000</v>
      </c>
      <c r="I2152" s="106"/>
    </row>
    <row r="2153" spans="5:9">
      <c r="E2153" s="103" t="s">
        <v>7913</v>
      </c>
      <c r="F2153" s="103"/>
      <c r="G2153" s="105"/>
      <c r="H2153" s="104">
        <v>1002000</v>
      </c>
      <c r="I2153" s="105"/>
    </row>
    <row r="2154" spans="5:9">
      <c r="E2154" s="103" t="s">
        <v>7914</v>
      </c>
      <c r="F2154" s="103"/>
      <c r="G2154" s="104">
        <v>832000</v>
      </c>
      <c r="H2154" s="105"/>
      <c r="I2154" s="104">
        <v>832000</v>
      </c>
    </row>
    <row r="2155" spans="5:9">
      <c r="E2155" s="107" t="s">
        <v>6574</v>
      </c>
      <c r="F2155" s="103"/>
      <c r="G2155" s="104">
        <v>832000</v>
      </c>
      <c r="H2155" s="104">
        <v>1002000</v>
      </c>
      <c r="I2155" s="106"/>
    </row>
    <row r="2156" spans="5:9">
      <c r="E2156" s="103" t="s">
        <v>7915</v>
      </c>
      <c r="F2156" s="103"/>
      <c r="G2156" s="105"/>
      <c r="H2156" s="104">
        <v>832000</v>
      </c>
      <c r="I2156" s="105"/>
    </row>
    <row r="2157" spans="5:9">
      <c r="E2157" s="107" t="s">
        <v>7394</v>
      </c>
      <c r="F2157" s="103"/>
      <c r="G2157" s="105"/>
      <c r="H2157" s="104">
        <v>832000</v>
      </c>
      <c r="I2157" s="106"/>
    </row>
    <row r="2158" spans="5:9">
      <c r="E2158" s="107" t="s">
        <v>6575</v>
      </c>
      <c r="F2158" s="103"/>
      <c r="G2158" s="104">
        <v>5075000</v>
      </c>
      <c r="H2158" s="104">
        <v>5075000</v>
      </c>
      <c r="I2158" s="105"/>
    </row>
    <row r="2159" spans="5:9">
      <c r="E2159" s="73" t="s">
        <v>7395</v>
      </c>
      <c r="F2159" s="73"/>
      <c r="G2159" s="73"/>
      <c r="H2159" s="73"/>
      <c r="I2159" s="73"/>
    </row>
    <row r="2160" spans="5:9">
      <c r="E2160" s="73"/>
      <c r="F2160" s="73"/>
      <c r="G2160" s="73"/>
      <c r="H2160" s="73"/>
      <c r="I2160" s="73"/>
    </row>
    <row r="2161" spans="5:9">
      <c r="E2161" s="101" t="s">
        <v>9274</v>
      </c>
      <c r="F2161" s="73"/>
      <c r="G2161" s="73"/>
      <c r="H2161" s="73"/>
      <c r="I2161" s="73"/>
    </row>
    <row r="2162" spans="5:9">
      <c r="E2162" s="462" t="s">
        <v>6565</v>
      </c>
      <c r="F2162" s="462"/>
      <c r="G2162" s="462" t="s">
        <v>6566</v>
      </c>
      <c r="H2162" s="462" t="s">
        <v>6567</v>
      </c>
      <c r="I2162" s="462" t="s">
        <v>3136</v>
      </c>
    </row>
    <row r="2163" spans="5:9">
      <c r="E2163" s="103" t="s">
        <v>7916</v>
      </c>
      <c r="F2163" s="103"/>
      <c r="G2163" s="104">
        <v>246000</v>
      </c>
      <c r="H2163" s="105"/>
      <c r="I2163" s="104">
        <v>246000</v>
      </c>
    </row>
    <row r="2164" spans="5:9">
      <c r="E2164" s="103" t="s">
        <v>7890</v>
      </c>
      <c r="F2164" s="103"/>
      <c r="G2164" s="105"/>
      <c r="H2164" s="104">
        <v>246000</v>
      </c>
      <c r="I2164" s="105"/>
    </row>
    <row r="2165" spans="5:9">
      <c r="E2165" s="107" t="s">
        <v>6572</v>
      </c>
      <c r="F2165" s="103"/>
      <c r="G2165" s="104">
        <v>246000</v>
      </c>
      <c r="H2165" s="104">
        <v>246000</v>
      </c>
      <c r="I2165" s="106"/>
    </row>
    <row r="2166" spans="5:9">
      <c r="E2166" s="107" t="s">
        <v>6575</v>
      </c>
      <c r="F2166" s="103"/>
      <c r="G2166" s="104">
        <v>246000</v>
      </c>
      <c r="H2166" s="104">
        <v>246000</v>
      </c>
      <c r="I2166" s="105"/>
    </row>
    <row r="2167" spans="5:9">
      <c r="E2167" s="73" t="s">
        <v>7395</v>
      </c>
      <c r="F2167" s="73"/>
      <c r="G2167" s="73"/>
      <c r="H2167" s="73"/>
      <c r="I2167" s="73"/>
    </row>
    <row r="2168" spans="5:9">
      <c r="E2168" s="73"/>
      <c r="F2168" s="73"/>
      <c r="G2168" s="73"/>
      <c r="H2168" s="73"/>
      <c r="I2168" s="73"/>
    </row>
    <row r="2169" spans="5:9">
      <c r="E2169" s="101" t="s">
        <v>9275</v>
      </c>
      <c r="F2169" s="73"/>
      <c r="G2169" s="73"/>
      <c r="H2169" s="73"/>
      <c r="I2169" s="73"/>
    </row>
    <row r="2170" spans="5:9">
      <c r="E2170" s="462" t="s">
        <v>6565</v>
      </c>
      <c r="F2170" s="462"/>
      <c r="G2170" s="462" t="s">
        <v>6566</v>
      </c>
      <c r="H2170" s="462" t="s">
        <v>6567</v>
      </c>
      <c r="I2170" s="462" t="s">
        <v>3136</v>
      </c>
    </row>
    <row r="2171" spans="5:9">
      <c r="E2171" s="103" t="s">
        <v>7917</v>
      </c>
      <c r="F2171" s="103"/>
      <c r="G2171" s="105"/>
      <c r="H2171" s="104">
        <v>57200</v>
      </c>
      <c r="I2171" s="104">
        <v>-57200</v>
      </c>
    </row>
    <row r="2172" spans="5:9">
      <c r="E2172" s="103" t="s">
        <v>7918</v>
      </c>
      <c r="F2172" s="103"/>
      <c r="G2172" s="104">
        <v>57200</v>
      </c>
      <c r="H2172" s="105"/>
      <c r="I2172" s="105"/>
    </row>
    <row r="2173" spans="5:9">
      <c r="E2173" s="107" t="s">
        <v>6784</v>
      </c>
      <c r="F2173" s="103"/>
      <c r="G2173" s="104">
        <v>57200</v>
      </c>
      <c r="H2173" s="104">
        <v>57200</v>
      </c>
      <c r="I2173" s="106"/>
    </row>
    <row r="2174" spans="5:9">
      <c r="E2174" s="103" t="s">
        <v>7919</v>
      </c>
      <c r="F2174" s="103"/>
      <c r="G2174" s="104">
        <v>250400</v>
      </c>
      <c r="H2174" s="105"/>
      <c r="I2174" s="105"/>
    </row>
    <row r="2175" spans="5:9">
      <c r="E2175" s="103" t="s">
        <v>7920</v>
      </c>
      <c r="F2175" s="103"/>
      <c r="G2175" s="105"/>
      <c r="H2175" s="104">
        <v>250400</v>
      </c>
      <c r="I2175" s="105"/>
    </row>
    <row r="2176" spans="5:9">
      <c r="E2176" s="103" t="s">
        <v>7921</v>
      </c>
      <c r="F2176" s="103"/>
      <c r="G2176" s="104">
        <v>51780</v>
      </c>
      <c r="H2176" s="105"/>
      <c r="I2176" s="105"/>
    </row>
    <row r="2177" spans="5:9">
      <c r="E2177" s="103" t="s">
        <v>7922</v>
      </c>
      <c r="F2177" s="103"/>
      <c r="G2177" s="105"/>
      <c r="H2177" s="104">
        <v>51780</v>
      </c>
      <c r="I2177" s="105"/>
    </row>
    <row r="2178" spans="5:9">
      <c r="E2178" s="103" t="s">
        <v>7923</v>
      </c>
      <c r="F2178" s="103"/>
      <c r="G2178" s="105"/>
      <c r="H2178" s="104">
        <v>84300</v>
      </c>
      <c r="I2178" s="104">
        <v>-84300</v>
      </c>
    </row>
    <row r="2179" spans="5:9">
      <c r="E2179" s="103" t="s">
        <v>7924</v>
      </c>
      <c r="F2179" s="103"/>
      <c r="G2179" s="104">
        <v>84300</v>
      </c>
      <c r="H2179" s="105"/>
      <c r="I2179" s="105"/>
    </row>
    <row r="2180" spans="5:9">
      <c r="E2180" s="107" t="s">
        <v>6570</v>
      </c>
      <c r="F2180" s="103"/>
      <c r="G2180" s="104">
        <v>386480</v>
      </c>
      <c r="H2180" s="104">
        <v>386480</v>
      </c>
      <c r="I2180" s="106"/>
    </row>
    <row r="2181" spans="5:9">
      <c r="E2181" s="103" t="s">
        <v>7527</v>
      </c>
      <c r="F2181" s="103"/>
      <c r="G2181" s="105"/>
      <c r="H2181" s="104">
        <v>57200</v>
      </c>
      <c r="I2181" s="104">
        <v>-57200</v>
      </c>
    </row>
    <row r="2182" spans="5:9">
      <c r="E2182" s="103" t="s">
        <v>7925</v>
      </c>
      <c r="F2182" s="103"/>
      <c r="G2182" s="104">
        <v>57200</v>
      </c>
      <c r="H2182" s="105"/>
      <c r="I2182" s="105"/>
    </row>
    <row r="2183" spans="5:9">
      <c r="E2183" s="107" t="s">
        <v>7394</v>
      </c>
      <c r="F2183" s="103"/>
      <c r="G2183" s="104">
        <v>57200</v>
      </c>
      <c r="H2183" s="104">
        <v>57200</v>
      </c>
      <c r="I2183" s="106"/>
    </row>
    <row r="2184" spans="5:9">
      <c r="E2184" s="107" t="s">
        <v>6575</v>
      </c>
      <c r="F2184" s="103"/>
      <c r="G2184" s="104">
        <v>500880</v>
      </c>
      <c r="H2184" s="104">
        <v>500880</v>
      </c>
      <c r="I2184" s="105"/>
    </row>
    <row r="2185" spans="5:9">
      <c r="E2185" s="73" t="s">
        <v>7395</v>
      </c>
      <c r="F2185" s="73"/>
      <c r="G2185" s="73"/>
      <c r="H2185" s="73"/>
      <c r="I2185" s="73"/>
    </row>
    <row r="2186" spans="5:9">
      <c r="E2186" s="73"/>
      <c r="F2186" s="73"/>
      <c r="G2186" s="73"/>
      <c r="H2186" s="73"/>
      <c r="I2186" s="73"/>
    </row>
    <row r="2187" spans="5:9">
      <c r="E2187" s="101" t="s">
        <v>9276</v>
      </c>
      <c r="F2187" s="73"/>
      <c r="G2187" s="73"/>
      <c r="H2187" s="73"/>
      <c r="I2187" s="73"/>
    </row>
    <row r="2188" spans="5:9">
      <c r="E2188" s="462" t="s">
        <v>6565</v>
      </c>
      <c r="F2188" s="462"/>
      <c r="G2188" s="462" t="s">
        <v>6566</v>
      </c>
      <c r="H2188" s="462" t="s">
        <v>6567</v>
      </c>
      <c r="I2188" s="462" t="s">
        <v>3136</v>
      </c>
    </row>
    <row r="2189" spans="5:9">
      <c r="E2189" s="103" t="s">
        <v>7527</v>
      </c>
      <c r="F2189" s="103"/>
      <c r="G2189" s="105"/>
      <c r="H2189" s="104">
        <v>98000</v>
      </c>
      <c r="I2189" s="104">
        <v>-98000</v>
      </c>
    </row>
    <row r="2190" spans="5:9">
      <c r="E2190" s="107" t="s">
        <v>7394</v>
      </c>
      <c r="F2190" s="103"/>
      <c r="G2190" s="105"/>
      <c r="H2190" s="104">
        <v>98000</v>
      </c>
      <c r="I2190" s="106"/>
    </row>
    <row r="2191" spans="5:9">
      <c r="E2191" s="107" t="s">
        <v>6575</v>
      </c>
      <c r="F2191" s="103"/>
      <c r="G2191" s="105"/>
      <c r="H2191" s="104">
        <v>98000</v>
      </c>
      <c r="I2191" s="104">
        <v>-98000</v>
      </c>
    </row>
    <row r="2192" spans="5:9">
      <c r="E2192" s="73" t="s">
        <v>7395</v>
      </c>
      <c r="F2192" s="73"/>
      <c r="G2192" s="73"/>
      <c r="H2192" s="73"/>
      <c r="I2192" s="73"/>
    </row>
    <row r="2193" spans="5:9">
      <c r="E2193" s="73"/>
      <c r="F2193" s="73"/>
      <c r="G2193" s="73"/>
      <c r="H2193" s="73"/>
      <c r="I2193" s="73"/>
    </row>
    <row r="2194" spans="5:9">
      <c r="E2194" s="101" t="s">
        <v>9277</v>
      </c>
      <c r="F2194" s="73"/>
      <c r="G2194" s="73"/>
      <c r="H2194" s="73"/>
      <c r="I2194" s="73"/>
    </row>
    <row r="2195" spans="5:9">
      <c r="E2195" s="462" t="s">
        <v>6565</v>
      </c>
      <c r="F2195" s="462"/>
      <c r="G2195" s="462" t="s">
        <v>6566</v>
      </c>
      <c r="H2195" s="462" t="s">
        <v>6567</v>
      </c>
      <c r="I2195" s="462" t="s">
        <v>3136</v>
      </c>
    </row>
    <row r="2196" spans="5:9">
      <c r="E2196" s="103" t="s">
        <v>7926</v>
      </c>
      <c r="F2196" s="103"/>
      <c r="G2196" s="104">
        <v>1252000</v>
      </c>
      <c r="H2196" s="105"/>
      <c r="I2196" s="105"/>
    </row>
    <row r="2197" spans="5:9">
      <c r="E2197" s="103" t="s">
        <v>7927</v>
      </c>
      <c r="F2197" s="103"/>
      <c r="G2197" s="104">
        <v>-1252000</v>
      </c>
      <c r="H2197" s="105"/>
      <c r="I2197" s="105"/>
    </row>
    <row r="2198" spans="5:9">
      <c r="E2198" s="103" t="s">
        <v>7928</v>
      </c>
      <c r="F2198" s="103"/>
      <c r="G2198" s="104">
        <v>1252000</v>
      </c>
      <c r="H2198" s="105"/>
      <c r="I2198" s="104">
        <v>1252000</v>
      </c>
    </row>
    <row r="2199" spans="5:9">
      <c r="E2199" s="103" t="s">
        <v>7650</v>
      </c>
      <c r="F2199" s="103"/>
      <c r="G2199" s="105"/>
      <c r="H2199" s="104">
        <v>1252000</v>
      </c>
      <c r="I2199" s="105"/>
    </row>
    <row r="2200" spans="5:9">
      <c r="E2200" s="107" t="s">
        <v>6572</v>
      </c>
      <c r="F2200" s="103"/>
      <c r="G2200" s="104">
        <v>1252000</v>
      </c>
      <c r="H2200" s="104">
        <v>1252000</v>
      </c>
      <c r="I2200" s="106"/>
    </row>
    <row r="2201" spans="5:9">
      <c r="E2201" s="107" t="s">
        <v>6575</v>
      </c>
      <c r="F2201" s="103"/>
      <c r="G2201" s="104">
        <v>1252000</v>
      </c>
      <c r="H2201" s="104">
        <v>1252000</v>
      </c>
      <c r="I2201" s="105"/>
    </row>
    <row r="2202" spans="5:9">
      <c r="E2202" s="73" t="s">
        <v>7395</v>
      </c>
      <c r="F2202" s="73"/>
      <c r="G2202" s="73"/>
      <c r="H2202" s="73"/>
      <c r="I2202" s="73"/>
    </row>
    <row r="2203" spans="5:9">
      <c r="E2203" s="73"/>
      <c r="F2203" s="73"/>
      <c r="G2203" s="73"/>
      <c r="H2203" s="73"/>
      <c r="I2203" s="73"/>
    </row>
    <row r="2204" spans="5:9">
      <c r="E2204" s="101" t="s">
        <v>9278</v>
      </c>
      <c r="F2204" s="73"/>
      <c r="G2204" s="73"/>
      <c r="H2204" s="73"/>
      <c r="I2204" s="73"/>
    </row>
    <row r="2205" spans="5:9">
      <c r="E2205" s="462" t="s">
        <v>6565</v>
      </c>
      <c r="F2205" s="462"/>
      <c r="G2205" s="462" t="s">
        <v>6566</v>
      </c>
      <c r="H2205" s="462" t="s">
        <v>6567</v>
      </c>
      <c r="I2205" s="462" t="s">
        <v>3136</v>
      </c>
    </row>
    <row r="2206" spans="5:9">
      <c r="E2206" s="103" t="s">
        <v>7538</v>
      </c>
      <c r="F2206" s="103"/>
      <c r="G2206" s="105"/>
      <c r="H2206" s="104">
        <v>421000</v>
      </c>
      <c r="I2206" s="104">
        <v>-421000</v>
      </c>
    </row>
    <row r="2207" spans="5:9">
      <c r="E2207" s="103" t="s">
        <v>7929</v>
      </c>
      <c r="F2207" s="103"/>
      <c r="G2207" s="104">
        <v>421000</v>
      </c>
      <c r="H2207" s="105"/>
      <c r="I2207" s="105"/>
    </row>
    <row r="2208" spans="5:9">
      <c r="E2208" s="107" t="s">
        <v>7394</v>
      </c>
      <c r="F2208" s="103"/>
      <c r="G2208" s="104">
        <v>421000</v>
      </c>
      <c r="H2208" s="104">
        <v>421000</v>
      </c>
      <c r="I2208" s="106"/>
    </row>
    <row r="2209" spans="5:9">
      <c r="E2209" s="107" t="s">
        <v>6575</v>
      </c>
      <c r="F2209" s="103"/>
      <c r="G2209" s="104">
        <v>421000</v>
      </c>
      <c r="H2209" s="104">
        <v>421000</v>
      </c>
      <c r="I2209" s="105"/>
    </row>
    <row r="2210" spans="5:9">
      <c r="E2210" s="73" t="s">
        <v>7395</v>
      </c>
      <c r="F2210" s="73"/>
      <c r="G2210" s="73"/>
      <c r="H2210" s="73"/>
      <c r="I2210" s="73"/>
    </row>
    <row r="2211" spans="5:9">
      <c r="E2211" s="73"/>
      <c r="F2211" s="73"/>
      <c r="G2211" s="73"/>
      <c r="H2211" s="73"/>
      <c r="I2211" s="73"/>
    </row>
    <row r="2212" spans="5:9">
      <c r="E2212" s="101" t="s">
        <v>9279</v>
      </c>
      <c r="F2212" s="73"/>
      <c r="G2212" s="73"/>
      <c r="H2212" s="73"/>
      <c r="I2212" s="73"/>
    </row>
    <row r="2213" spans="5:9">
      <c r="E2213" s="462" t="s">
        <v>6565</v>
      </c>
      <c r="F2213" s="462"/>
      <c r="G2213" s="462" t="s">
        <v>6566</v>
      </c>
      <c r="H2213" s="462" t="s">
        <v>6567</v>
      </c>
      <c r="I2213" s="462" t="s">
        <v>3136</v>
      </c>
    </row>
    <row r="2214" spans="5:9">
      <c r="E2214" s="103" t="s">
        <v>7930</v>
      </c>
      <c r="F2214" s="103"/>
      <c r="G2214" s="104">
        <v>68580</v>
      </c>
      <c r="H2214" s="105"/>
      <c r="I2214" s="105"/>
    </row>
    <row r="2215" spans="5:9">
      <c r="E2215" s="103" t="s">
        <v>7931</v>
      </c>
      <c r="F2215" s="103"/>
      <c r="G2215" s="105"/>
      <c r="H2215" s="104">
        <v>68580</v>
      </c>
      <c r="I2215" s="105"/>
    </row>
    <row r="2216" spans="5:9">
      <c r="E2216" s="107" t="s">
        <v>6570</v>
      </c>
      <c r="F2216" s="103"/>
      <c r="G2216" s="104">
        <v>68580</v>
      </c>
      <c r="H2216" s="104">
        <v>68580</v>
      </c>
      <c r="I2216" s="106"/>
    </row>
    <row r="2217" spans="5:9">
      <c r="E2217" s="107" t="s">
        <v>6575</v>
      </c>
      <c r="F2217" s="103"/>
      <c r="G2217" s="104">
        <v>68580</v>
      </c>
      <c r="H2217" s="104">
        <v>68580</v>
      </c>
      <c r="I2217" s="105"/>
    </row>
    <row r="2218" spans="5:9">
      <c r="E2218" s="73" t="s">
        <v>7395</v>
      </c>
      <c r="F2218" s="73"/>
      <c r="G2218" s="73"/>
      <c r="H2218" s="73"/>
      <c r="I2218" s="73"/>
    </row>
    <row r="2219" spans="5:9">
      <c r="E2219" s="73"/>
      <c r="F2219" s="73"/>
      <c r="G2219" s="73"/>
      <c r="H2219" s="73"/>
      <c r="I2219" s="73"/>
    </row>
    <row r="2220" spans="5:9">
      <c r="E2220" s="101" t="s">
        <v>9280</v>
      </c>
      <c r="F2220" s="73"/>
      <c r="G2220" s="73"/>
      <c r="H2220" s="73"/>
      <c r="I2220" s="73"/>
    </row>
    <row r="2221" spans="5:9">
      <c r="E2221" s="462" t="s">
        <v>6565</v>
      </c>
      <c r="F2221" s="462"/>
      <c r="G2221" s="462" t="s">
        <v>6566</v>
      </c>
      <c r="H2221" s="462" t="s">
        <v>6567</v>
      </c>
      <c r="I2221" s="462" t="s">
        <v>3136</v>
      </c>
    </row>
    <row r="2222" spans="5:9">
      <c r="E2222" s="103" t="s">
        <v>7932</v>
      </c>
      <c r="F2222" s="103"/>
      <c r="G2222" s="105"/>
      <c r="H2222" s="104">
        <v>73800</v>
      </c>
      <c r="I2222" s="104">
        <v>-73800</v>
      </c>
    </row>
    <row r="2223" spans="5:9">
      <c r="E2223" s="103" t="s">
        <v>7933</v>
      </c>
      <c r="F2223" s="103"/>
      <c r="G2223" s="104">
        <v>73800</v>
      </c>
      <c r="H2223" s="105"/>
      <c r="I2223" s="105"/>
    </row>
    <row r="2224" spans="5:9">
      <c r="E2224" s="107" t="s">
        <v>6574</v>
      </c>
      <c r="F2224" s="103"/>
      <c r="G2224" s="104">
        <v>73800</v>
      </c>
      <c r="H2224" s="104">
        <v>73800</v>
      </c>
      <c r="I2224" s="106"/>
    </row>
    <row r="2225" spans="5:9">
      <c r="E2225" s="107" t="s">
        <v>6575</v>
      </c>
      <c r="F2225" s="103"/>
      <c r="G2225" s="104">
        <v>73800</v>
      </c>
      <c r="H2225" s="104">
        <v>73800</v>
      </c>
      <c r="I2225" s="105"/>
    </row>
    <row r="2226" spans="5:9">
      <c r="E2226" s="73" t="s">
        <v>7395</v>
      </c>
      <c r="F2226" s="73"/>
      <c r="G2226" s="73"/>
      <c r="H2226" s="73"/>
      <c r="I2226" s="73"/>
    </row>
    <row r="2227" spans="5:9">
      <c r="E2227" s="73"/>
      <c r="F2227" s="73"/>
      <c r="G2227" s="73"/>
      <c r="H2227" s="73"/>
      <c r="I2227" s="73"/>
    </row>
    <row r="2228" spans="5:9">
      <c r="E2228" s="101" t="s">
        <v>9281</v>
      </c>
      <c r="F2228" s="73"/>
      <c r="G2228" s="73"/>
      <c r="H2228" s="73"/>
      <c r="I2228" s="73"/>
    </row>
    <row r="2229" spans="5:9">
      <c r="E2229" s="462" t="s">
        <v>6565</v>
      </c>
      <c r="F2229" s="462"/>
      <c r="G2229" s="462" t="s">
        <v>6566</v>
      </c>
      <c r="H2229" s="462" t="s">
        <v>6567</v>
      </c>
      <c r="I2229" s="462" t="s">
        <v>3136</v>
      </c>
    </row>
    <row r="2230" spans="5:9">
      <c r="E2230" s="103" t="s">
        <v>7934</v>
      </c>
      <c r="F2230" s="103"/>
      <c r="G2230" s="104">
        <v>17750</v>
      </c>
      <c r="H2230" s="105"/>
      <c r="I2230" s="104">
        <v>17750</v>
      </c>
    </row>
    <row r="2231" spans="5:9">
      <c r="E2231" s="107" t="s">
        <v>7394</v>
      </c>
      <c r="F2231" s="103"/>
      <c r="G2231" s="104">
        <v>17750</v>
      </c>
      <c r="H2231" s="105"/>
      <c r="I2231" s="106"/>
    </row>
    <row r="2232" spans="5:9">
      <c r="E2232" s="107" t="s">
        <v>6575</v>
      </c>
      <c r="F2232" s="103"/>
      <c r="G2232" s="104">
        <v>17750</v>
      </c>
      <c r="H2232" s="105"/>
      <c r="I2232" s="104">
        <v>17750</v>
      </c>
    </row>
    <row r="2233" spans="5:9">
      <c r="E2233" s="73" t="s">
        <v>7395</v>
      </c>
      <c r="F2233" s="73"/>
      <c r="G2233" s="73"/>
      <c r="H2233" s="73"/>
      <c r="I2233" s="73"/>
    </row>
    <row r="2234" spans="5:9">
      <c r="E2234" s="73"/>
      <c r="F2234" s="73"/>
      <c r="G2234" s="73"/>
      <c r="H2234" s="73"/>
      <c r="I2234" s="73"/>
    </row>
    <row r="2235" spans="5:9">
      <c r="E2235" s="101" t="s">
        <v>9282</v>
      </c>
      <c r="F2235" s="73"/>
      <c r="G2235" s="73"/>
      <c r="H2235" s="73"/>
      <c r="I2235" s="73"/>
    </row>
    <row r="2236" spans="5:9">
      <c r="E2236" s="462" t="s">
        <v>6565</v>
      </c>
      <c r="F2236" s="462"/>
      <c r="G2236" s="462" t="s">
        <v>6566</v>
      </c>
      <c r="H2236" s="462" t="s">
        <v>6567</v>
      </c>
      <c r="I2236" s="462" t="s">
        <v>3136</v>
      </c>
    </row>
    <row r="2237" spans="5:9">
      <c r="E2237" s="103" t="s">
        <v>7562</v>
      </c>
      <c r="F2237" s="103"/>
      <c r="G2237" s="105"/>
      <c r="H2237" s="104">
        <v>38560</v>
      </c>
      <c r="I2237" s="104">
        <v>-38560</v>
      </c>
    </row>
    <row r="2238" spans="5:9">
      <c r="E2238" s="103" t="s">
        <v>7935</v>
      </c>
      <c r="F2238" s="103"/>
      <c r="G2238" s="104">
        <v>38560</v>
      </c>
      <c r="H2238" s="105"/>
      <c r="I2238" s="105"/>
    </row>
    <row r="2239" spans="5:9">
      <c r="E2239" s="107" t="s">
        <v>6784</v>
      </c>
      <c r="F2239" s="103"/>
      <c r="G2239" s="104">
        <v>38560</v>
      </c>
      <c r="H2239" s="104">
        <v>38560</v>
      </c>
      <c r="I2239" s="106"/>
    </row>
    <row r="2240" spans="5:9">
      <c r="E2240" s="103" t="s">
        <v>7936</v>
      </c>
      <c r="F2240" s="103"/>
      <c r="G2240" s="104">
        <v>35010</v>
      </c>
      <c r="H2240" s="105"/>
      <c r="I2240" s="105"/>
    </row>
    <row r="2241" spans="5:9">
      <c r="E2241" s="103" t="s">
        <v>7920</v>
      </c>
      <c r="F2241" s="103"/>
      <c r="G2241" s="105"/>
      <c r="H2241" s="104">
        <v>35010</v>
      </c>
      <c r="I2241" s="105"/>
    </row>
    <row r="2242" spans="5:9">
      <c r="E2242" s="107" t="s">
        <v>6570</v>
      </c>
      <c r="F2242" s="103"/>
      <c r="G2242" s="104">
        <v>35010</v>
      </c>
      <c r="H2242" s="104">
        <v>35010</v>
      </c>
      <c r="I2242" s="106"/>
    </row>
    <row r="2243" spans="5:9">
      <c r="E2243" s="103" t="s">
        <v>7937</v>
      </c>
      <c r="F2243" s="103"/>
      <c r="G2243" s="104">
        <v>38560</v>
      </c>
      <c r="H2243" s="105"/>
      <c r="I2243" s="105"/>
    </row>
    <row r="2244" spans="5:9">
      <c r="E2244" s="103" t="s">
        <v>7938</v>
      </c>
      <c r="F2244" s="103"/>
      <c r="G2244" s="105"/>
      <c r="H2244" s="104">
        <v>38560</v>
      </c>
      <c r="I2244" s="105"/>
    </row>
    <row r="2245" spans="5:9">
      <c r="E2245" s="107" t="s">
        <v>6572</v>
      </c>
      <c r="F2245" s="103"/>
      <c r="G2245" s="104">
        <v>38560</v>
      </c>
      <c r="H2245" s="104">
        <v>38560</v>
      </c>
      <c r="I2245" s="106"/>
    </row>
    <row r="2246" spans="5:9">
      <c r="E2246" s="103" t="s">
        <v>7677</v>
      </c>
      <c r="F2246" s="103"/>
      <c r="G2246" s="105"/>
      <c r="H2246" s="104">
        <v>38560</v>
      </c>
      <c r="I2246" s="105"/>
    </row>
    <row r="2247" spans="5:9">
      <c r="E2247" s="103" t="s">
        <v>7939</v>
      </c>
      <c r="F2247" s="103"/>
      <c r="G2247" s="104">
        <v>38560</v>
      </c>
      <c r="H2247" s="105"/>
      <c r="I2247" s="105"/>
    </row>
    <row r="2248" spans="5:9">
      <c r="E2248" s="107" t="s">
        <v>6574</v>
      </c>
      <c r="F2248" s="103"/>
      <c r="G2248" s="104">
        <v>38560</v>
      </c>
      <c r="H2248" s="104">
        <v>38560</v>
      </c>
      <c r="I2248" s="106"/>
    </row>
    <row r="2249" spans="5:9">
      <c r="E2249" s="103" t="s">
        <v>7940</v>
      </c>
      <c r="F2249" s="103"/>
      <c r="G2249" s="104">
        <v>35010</v>
      </c>
      <c r="H2249" s="105"/>
      <c r="I2249" s="105"/>
    </row>
    <row r="2250" spans="5:9">
      <c r="E2250" s="103" t="s">
        <v>7536</v>
      </c>
      <c r="F2250" s="103"/>
      <c r="G2250" s="105"/>
      <c r="H2250" s="104">
        <v>35010</v>
      </c>
      <c r="I2250" s="105"/>
    </row>
    <row r="2251" spans="5:9">
      <c r="E2251" s="107" t="s">
        <v>7394</v>
      </c>
      <c r="F2251" s="103"/>
      <c r="G2251" s="104">
        <v>35010</v>
      </c>
      <c r="H2251" s="104">
        <v>35010</v>
      </c>
      <c r="I2251" s="106"/>
    </row>
    <row r="2252" spans="5:9">
      <c r="E2252" s="107" t="s">
        <v>6575</v>
      </c>
      <c r="F2252" s="103"/>
      <c r="G2252" s="104">
        <v>185700</v>
      </c>
      <c r="H2252" s="104">
        <v>185700</v>
      </c>
      <c r="I2252" s="105"/>
    </row>
    <row r="2253" spans="5:9">
      <c r="E2253" s="73" t="s">
        <v>7395</v>
      </c>
      <c r="F2253" s="73"/>
      <c r="G2253" s="73"/>
      <c r="H2253" s="73"/>
      <c r="I2253" s="73"/>
    </row>
    <row r="2254" spans="5:9">
      <c r="E2254" s="73"/>
      <c r="F2254" s="73"/>
      <c r="G2254" s="73"/>
      <c r="H2254" s="73"/>
      <c r="I2254" s="73"/>
    </row>
    <row r="2255" spans="5:9">
      <c r="E2255" s="101" t="s">
        <v>9283</v>
      </c>
      <c r="F2255" s="73"/>
      <c r="G2255" s="73"/>
      <c r="H2255" s="73"/>
      <c r="I2255" s="73"/>
    </row>
    <row r="2256" spans="5:9">
      <c r="E2256" s="462" t="s">
        <v>6565</v>
      </c>
      <c r="F2256" s="462"/>
      <c r="G2256" s="462" t="s">
        <v>6566</v>
      </c>
      <c r="H2256" s="462" t="s">
        <v>6567</v>
      </c>
      <c r="I2256" s="462" t="s">
        <v>3136</v>
      </c>
    </row>
    <row r="2257" spans="5:9">
      <c r="E2257" s="103" t="s">
        <v>7941</v>
      </c>
      <c r="F2257" s="103"/>
      <c r="G2257" s="104">
        <v>143000</v>
      </c>
      <c r="H2257" s="105"/>
      <c r="I2257" s="104">
        <v>143000</v>
      </c>
    </row>
    <row r="2258" spans="5:9">
      <c r="E2258" s="103" t="s">
        <v>7942</v>
      </c>
      <c r="F2258" s="103"/>
      <c r="G2258" s="105"/>
      <c r="H2258" s="104">
        <v>143000</v>
      </c>
      <c r="I2258" s="105"/>
    </row>
    <row r="2259" spans="5:9">
      <c r="E2259" s="107" t="s">
        <v>6570</v>
      </c>
      <c r="F2259" s="103"/>
      <c r="G2259" s="104">
        <v>143000</v>
      </c>
      <c r="H2259" s="104">
        <v>143000</v>
      </c>
      <c r="I2259" s="106"/>
    </row>
    <row r="2260" spans="5:9">
      <c r="E2260" s="107" t="s">
        <v>6575</v>
      </c>
      <c r="F2260" s="103"/>
      <c r="G2260" s="104">
        <v>143000</v>
      </c>
      <c r="H2260" s="104">
        <v>143000</v>
      </c>
      <c r="I2260" s="105"/>
    </row>
    <row r="2261" spans="5:9">
      <c r="E2261" s="73" t="s">
        <v>7395</v>
      </c>
      <c r="F2261" s="73"/>
      <c r="G2261" s="73"/>
      <c r="H2261" s="73"/>
      <c r="I2261" s="73"/>
    </row>
    <row r="2262" spans="5:9">
      <c r="E2262" s="73"/>
      <c r="F2262" s="73"/>
      <c r="G2262" s="73"/>
      <c r="H2262" s="73"/>
      <c r="I2262" s="73"/>
    </row>
    <row r="2263" spans="5:9">
      <c r="E2263" s="101" t="s">
        <v>9284</v>
      </c>
      <c r="F2263" s="73"/>
      <c r="G2263" s="73"/>
      <c r="H2263" s="73"/>
      <c r="I2263" s="73"/>
    </row>
    <row r="2264" spans="5:9">
      <c r="E2264" s="462" t="s">
        <v>6565</v>
      </c>
      <c r="F2264" s="462"/>
      <c r="G2264" s="462" t="s">
        <v>6566</v>
      </c>
      <c r="H2264" s="462" t="s">
        <v>6567</v>
      </c>
      <c r="I2264" s="462" t="s">
        <v>3136</v>
      </c>
    </row>
    <row r="2265" spans="5:9">
      <c r="E2265" s="103"/>
      <c r="F2265" s="103"/>
      <c r="G2265" s="104">
        <v>392277</v>
      </c>
      <c r="H2265" s="105"/>
      <c r="I2265" s="104">
        <v>392277</v>
      </c>
    </row>
    <row r="2266" spans="5:9">
      <c r="E2266" s="103" t="s">
        <v>7943</v>
      </c>
      <c r="F2266" s="103"/>
      <c r="G2266" s="105"/>
      <c r="H2266" s="104">
        <v>392277</v>
      </c>
      <c r="I2266" s="105"/>
    </row>
    <row r="2267" spans="5:9">
      <c r="E2267" s="103" t="s">
        <v>7591</v>
      </c>
      <c r="F2267" s="103"/>
      <c r="G2267" s="105"/>
      <c r="H2267" s="104">
        <v>470990</v>
      </c>
      <c r="I2267" s="104">
        <v>-470990</v>
      </c>
    </row>
    <row r="2268" spans="5:9">
      <c r="E2268" s="103" t="s">
        <v>7944</v>
      </c>
      <c r="F2268" s="103"/>
      <c r="G2268" s="104">
        <v>315590</v>
      </c>
      <c r="H2268" s="105"/>
      <c r="I2268" s="105"/>
    </row>
    <row r="2269" spans="5:9">
      <c r="E2269" s="103" t="s">
        <v>7945</v>
      </c>
      <c r="F2269" s="103"/>
      <c r="G2269" s="104">
        <v>155400</v>
      </c>
      <c r="H2269" s="105"/>
      <c r="I2269" s="105"/>
    </row>
    <row r="2270" spans="5:9">
      <c r="E2270" s="107" t="s">
        <v>6784</v>
      </c>
      <c r="F2270" s="103"/>
      <c r="G2270" s="104">
        <v>470990</v>
      </c>
      <c r="H2270" s="104">
        <v>863267</v>
      </c>
      <c r="I2270" s="106"/>
    </row>
    <row r="2271" spans="5:9">
      <c r="E2271" s="103" t="s">
        <v>7633</v>
      </c>
      <c r="F2271" s="103"/>
      <c r="G2271" s="105"/>
      <c r="H2271" s="104">
        <v>313007</v>
      </c>
      <c r="I2271" s="104">
        <v>-313007</v>
      </c>
    </row>
    <row r="2272" spans="5:9">
      <c r="E2272" s="103" t="s">
        <v>7946</v>
      </c>
      <c r="F2272" s="103"/>
      <c r="G2272" s="104">
        <v>223707</v>
      </c>
      <c r="H2272" s="105"/>
      <c r="I2272" s="105"/>
    </row>
    <row r="2273" spans="5:9">
      <c r="E2273" s="103" t="s">
        <v>7947</v>
      </c>
      <c r="F2273" s="103"/>
      <c r="G2273" s="104">
        <v>89300</v>
      </c>
      <c r="H2273" s="105"/>
      <c r="I2273" s="105"/>
    </row>
    <row r="2274" spans="5:9">
      <c r="E2274" s="107" t="s">
        <v>6570</v>
      </c>
      <c r="F2274" s="103"/>
      <c r="G2274" s="104">
        <v>313007</v>
      </c>
      <c r="H2274" s="104">
        <v>313007</v>
      </c>
      <c r="I2274" s="106"/>
    </row>
    <row r="2275" spans="5:9">
      <c r="E2275" s="103" t="s">
        <v>7948</v>
      </c>
      <c r="F2275" s="103"/>
      <c r="G2275" s="104">
        <v>379588</v>
      </c>
      <c r="H2275" s="105"/>
      <c r="I2275" s="105"/>
    </row>
    <row r="2276" spans="5:9">
      <c r="E2276" s="103" t="s">
        <v>7949</v>
      </c>
      <c r="F2276" s="103"/>
      <c r="G2276" s="104">
        <v>225390</v>
      </c>
      <c r="H2276" s="105"/>
      <c r="I2276" s="105"/>
    </row>
    <row r="2277" spans="5:9">
      <c r="E2277" s="103" t="s">
        <v>7508</v>
      </c>
      <c r="F2277" s="103"/>
      <c r="G2277" s="105"/>
      <c r="H2277" s="104">
        <v>604978</v>
      </c>
      <c r="I2277" s="105"/>
    </row>
    <row r="2278" spans="5:9">
      <c r="E2278" s="107" t="s">
        <v>6572</v>
      </c>
      <c r="F2278" s="103"/>
      <c r="G2278" s="104">
        <v>604978</v>
      </c>
      <c r="H2278" s="104">
        <v>604978</v>
      </c>
      <c r="I2278" s="106"/>
    </row>
    <row r="2279" spans="5:9">
      <c r="E2279" s="103" t="s">
        <v>7950</v>
      </c>
      <c r="F2279" s="103"/>
      <c r="G2279" s="104">
        <v>450186</v>
      </c>
      <c r="H2279" s="105"/>
      <c r="I2279" s="105"/>
    </row>
    <row r="2280" spans="5:9">
      <c r="E2280" s="103" t="s">
        <v>7951</v>
      </c>
      <c r="F2280" s="103"/>
      <c r="G2280" s="104">
        <v>190050</v>
      </c>
      <c r="H2280" s="105"/>
      <c r="I2280" s="105"/>
    </row>
    <row r="2281" spans="5:9">
      <c r="E2281" s="103" t="s">
        <v>7840</v>
      </c>
      <c r="F2281" s="103"/>
      <c r="G2281" s="105"/>
      <c r="H2281" s="104">
        <v>640236</v>
      </c>
      <c r="I2281" s="105"/>
    </row>
    <row r="2282" spans="5:9">
      <c r="E2282" s="107" t="s">
        <v>6574</v>
      </c>
      <c r="F2282" s="103"/>
      <c r="G2282" s="104">
        <v>640236</v>
      </c>
      <c r="H2282" s="104">
        <v>640236</v>
      </c>
      <c r="I2282" s="106"/>
    </row>
    <row r="2283" spans="5:9">
      <c r="E2283" s="103" t="s">
        <v>7952</v>
      </c>
      <c r="F2283" s="103"/>
      <c r="G2283" s="104">
        <v>24255</v>
      </c>
      <c r="H2283" s="105"/>
      <c r="I2283" s="105"/>
    </row>
    <row r="2284" spans="5:9">
      <c r="E2284" s="103" t="s">
        <v>7953</v>
      </c>
      <c r="F2284" s="103"/>
      <c r="G2284" s="104">
        <v>130280</v>
      </c>
      <c r="H2284" s="105"/>
      <c r="I2284" s="105"/>
    </row>
    <row r="2285" spans="5:9">
      <c r="E2285" s="103" t="s">
        <v>7728</v>
      </c>
      <c r="F2285" s="103"/>
      <c r="G2285" s="105"/>
      <c r="H2285" s="104">
        <v>154535</v>
      </c>
      <c r="I2285" s="105"/>
    </row>
    <row r="2286" spans="5:9">
      <c r="E2286" s="107" t="s">
        <v>7394</v>
      </c>
      <c r="F2286" s="103"/>
      <c r="G2286" s="104">
        <v>154535</v>
      </c>
      <c r="H2286" s="104">
        <v>154535</v>
      </c>
      <c r="I2286" s="106"/>
    </row>
    <row r="2287" spans="5:9">
      <c r="E2287" s="107" t="s">
        <v>6575</v>
      </c>
      <c r="F2287" s="103"/>
      <c r="G2287" s="104">
        <v>2576023</v>
      </c>
      <c r="H2287" s="104">
        <v>2576023</v>
      </c>
      <c r="I2287" s="105"/>
    </row>
    <row r="2288" spans="5:9">
      <c r="E2288" s="73" t="s">
        <v>7395</v>
      </c>
      <c r="F2288" s="73"/>
      <c r="G2288" s="73"/>
      <c r="H2288" s="73"/>
      <c r="I2288" s="73"/>
    </row>
    <row r="2289" spans="5:9">
      <c r="E2289" s="73"/>
      <c r="F2289" s="73"/>
      <c r="G2289" s="73"/>
      <c r="H2289" s="73"/>
      <c r="I2289" s="73"/>
    </row>
    <row r="2290" spans="5:9">
      <c r="E2290" s="101" t="s">
        <v>9285</v>
      </c>
      <c r="F2290" s="73"/>
      <c r="G2290" s="73"/>
      <c r="H2290" s="73"/>
      <c r="I2290" s="73"/>
    </row>
    <row r="2291" spans="5:9">
      <c r="E2291" s="462" t="s">
        <v>6565</v>
      </c>
      <c r="F2291" s="462"/>
      <c r="G2291" s="462" t="s">
        <v>6566</v>
      </c>
      <c r="H2291" s="462" t="s">
        <v>6567</v>
      </c>
      <c r="I2291" s="462" t="s">
        <v>3136</v>
      </c>
    </row>
    <row r="2292" spans="5:9">
      <c r="E2292" s="103"/>
      <c r="F2292" s="103"/>
      <c r="G2292" s="104">
        <v>321420</v>
      </c>
      <c r="H2292" s="105"/>
      <c r="I2292" s="104">
        <v>321420</v>
      </c>
    </row>
    <row r="2293" spans="5:9">
      <c r="E2293" s="103" t="s">
        <v>7917</v>
      </c>
      <c r="F2293" s="103"/>
      <c r="G2293" s="105"/>
      <c r="H2293" s="104">
        <v>321420</v>
      </c>
      <c r="I2293" s="105"/>
    </row>
    <row r="2294" spans="5:9">
      <c r="E2294" s="103" t="s">
        <v>7954</v>
      </c>
      <c r="F2294" s="103"/>
      <c r="G2294" s="104">
        <v>108995</v>
      </c>
      <c r="H2294" s="105"/>
      <c r="I2294" s="105"/>
    </row>
    <row r="2295" spans="5:9">
      <c r="E2295" s="103" t="s">
        <v>7955</v>
      </c>
      <c r="F2295" s="103"/>
      <c r="G2295" s="104">
        <v>202702</v>
      </c>
      <c r="H2295" s="105"/>
      <c r="I2295" s="105"/>
    </row>
    <row r="2296" spans="5:9">
      <c r="E2296" s="103" t="s">
        <v>7956</v>
      </c>
      <c r="F2296" s="103"/>
      <c r="G2296" s="104">
        <v>22924</v>
      </c>
      <c r="H2296" s="105"/>
      <c r="I2296" s="105"/>
    </row>
    <row r="2297" spans="5:9">
      <c r="E2297" s="103" t="s">
        <v>7957</v>
      </c>
      <c r="F2297" s="103"/>
      <c r="G2297" s="104">
        <v>29600</v>
      </c>
      <c r="H2297" s="105"/>
      <c r="I2297" s="105"/>
    </row>
    <row r="2298" spans="5:9">
      <c r="E2298" s="103" t="s">
        <v>7958</v>
      </c>
      <c r="F2298" s="103"/>
      <c r="G2298" s="104">
        <v>14000</v>
      </c>
      <c r="H2298" s="105"/>
      <c r="I2298" s="105"/>
    </row>
    <row r="2299" spans="5:9">
      <c r="E2299" s="103" t="s">
        <v>7959</v>
      </c>
      <c r="F2299" s="103"/>
      <c r="G2299" s="104">
        <v>28787</v>
      </c>
      <c r="H2299" s="105"/>
      <c r="I2299" s="104">
        <v>407008</v>
      </c>
    </row>
    <row r="2300" spans="5:9">
      <c r="E2300" s="107" t="s">
        <v>6784</v>
      </c>
      <c r="F2300" s="103"/>
      <c r="G2300" s="104">
        <v>407008</v>
      </c>
      <c r="H2300" s="104">
        <v>321420</v>
      </c>
      <c r="I2300" s="106"/>
    </row>
    <row r="2301" spans="5:9">
      <c r="E2301" s="103" t="s">
        <v>7960</v>
      </c>
      <c r="F2301" s="103"/>
      <c r="G2301" s="105"/>
      <c r="H2301" s="104">
        <v>407008</v>
      </c>
      <c r="I2301" s="105"/>
    </row>
    <row r="2302" spans="5:9">
      <c r="E2302" s="103" t="s">
        <v>7961</v>
      </c>
      <c r="F2302" s="103"/>
      <c r="G2302" s="104">
        <v>84764</v>
      </c>
      <c r="H2302" s="105"/>
      <c r="I2302" s="105"/>
    </row>
    <row r="2303" spans="5:9">
      <c r="E2303" s="103" t="s">
        <v>7962</v>
      </c>
      <c r="F2303" s="103"/>
      <c r="G2303" s="104">
        <v>203767</v>
      </c>
      <c r="H2303" s="105"/>
      <c r="I2303" s="105"/>
    </row>
    <row r="2304" spans="5:9">
      <c r="E2304" s="103" t="s">
        <v>7963</v>
      </c>
      <c r="F2304" s="103"/>
      <c r="G2304" s="104">
        <v>18975</v>
      </c>
      <c r="H2304" s="105"/>
      <c r="I2304" s="105"/>
    </row>
    <row r="2305" spans="5:9">
      <c r="E2305" s="103" t="s">
        <v>7964</v>
      </c>
      <c r="F2305" s="103"/>
      <c r="G2305" s="104">
        <v>15000</v>
      </c>
      <c r="H2305" s="105"/>
      <c r="I2305" s="105"/>
    </row>
    <row r="2306" spans="5:9">
      <c r="E2306" s="103" t="s">
        <v>7965</v>
      </c>
      <c r="F2306" s="103"/>
      <c r="G2306" s="104">
        <v>16478</v>
      </c>
      <c r="H2306" s="105"/>
      <c r="I2306" s="105"/>
    </row>
    <row r="2307" spans="5:9">
      <c r="E2307" s="103" t="s">
        <v>7966</v>
      </c>
      <c r="F2307" s="103"/>
      <c r="G2307" s="104">
        <v>9800</v>
      </c>
      <c r="H2307" s="105"/>
      <c r="I2307" s="104">
        <v>348784</v>
      </c>
    </row>
    <row r="2308" spans="5:9">
      <c r="E2308" s="107" t="s">
        <v>6570</v>
      </c>
      <c r="F2308" s="103"/>
      <c r="G2308" s="104">
        <v>348784</v>
      </c>
      <c r="H2308" s="104">
        <v>407008</v>
      </c>
      <c r="I2308" s="106"/>
    </row>
    <row r="2309" spans="5:9">
      <c r="E2309" s="103" t="s">
        <v>7890</v>
      </c>
      <c r="F2309" s="103"/>
      <c r="G2309" s="105"/>
      <c r="H2309" s="104">
        <v>348784</v>
      </c>
      <c r="I2309" s="105"/>
    </row>
    <row r="2310" spans="5:9">
      <c r="E2310" s="103" t="s">
        <v>7967</v>
      </c>
      <c r="F2310" s="103"/>
      <c r="G2310" s="104">
        <v>118762</v>
      </c>
      <c r="H2310" s="105"/>
      <c r="I2310" s="105"/>
    </row>
    <row r="2311" spans="5:9">
      <c r="E2311" s="103" t="s">
        <v>7968</v>
      </c>
      <c r="F2311" s="103"/>
      <c r="G2311" s="104">
        <v>164564</v>
      </c>
      <c r="H2311" s="105"/>
      <c r="I2311" s="104">
        <v>283326</v>
      </c>
    </row>
    <row r="2312" spans="5:9">
      <c r="E2312" s="107" t="s">
        <v>6572</v>
      </c>
      <c r="F2312" s="103"/>
      <c r="G2312" s="104">
        <v>283326</v>
      </c>
      <c r="H2312" s="104">
        <v>348784</v>
      </c>
      <c r="I2312" s="106"/>
    </row>
    <row r="2313" spans="5:9">
      <c r="E2313" s="103" t="s">
        <v>7863</v>
      </c>
      <c r="F2313" s="103"/>
      <c r="G2313" s="105"/>
      <c r="H2313" s="104">
        <v>283326</v>
      </c>
      <c r="I2313" s="105"/>
    </row>
    <row r="2314" spans="5:9">
      <c r="E2314" s="103" t="s">
        <v>7969</v>
      </c>
      <c r="F2314" s="103"/>
      <c r="G2314" s="104">
        <v>116147</v>
      </c>
      <c r="H2314" s="105"/>
      <c r="I2314" s="105"/>
    </row>
    <row r="2315" spans="5:9">
      <c r="E2315" s="103" t="s">
        <v>7970</v>
      </c>
      <c r="F2315" s="103"/>
      <c r="G2315" s="104">
        <v>177420</v>
      </c>
      <c r="H2315" s="105"/>
      <c r="I2315" s="104">
        <v>293567</v>
      </c>
    </row>
    <row r="2316" spans="5:9">
      <c r="E2316" s="107" t="s">
        <v>6574</v>
      </c>
      <c r="F2316" s="103"/>
      <c r="G2316" s="104">
        <v>293567</v>
      </c>
      <c r="H2316" s="104">
        <v>283326</v>
      </c>
      <c r="I2316" s="106"/>
    </row>
    <row r="2317" spans="5:9">
      <c r="E2317" s="103" t="s">
        <v>7848</v>
      </c>
      <c r="F2317" s="103"/>
      <c r="G2317" s="105"/>
      <c r="H2317" s="104">
        <v>293567</v>
      </c>
      <c r="I2317" s="105"/>
    </row>
    <row r="2318" spans="5:9">
      <c r="E2318" s="103" t="s">
        <v>7971</v>
      </c>
      <c r="F2318" s="103"/>
      <c r="G2318" s="104">
        <v>203743</v>
      </c>
      <c r="H2318" s="105"/>
      <c r="I2318" s="105"/>
    </row>
    <row r="2319" spans="5:9">
      <c r="E2319" s="103" t="s">
        <v>7972</v>
      </c>
      <c r="F2319" s="103"/>
      <c r="G2319" s="104">
        <v>158661</v>
      </c>
      <c r="H2319" s="105"/>
      <c r="I2319" s="104">
        <v>362404</v>
      </c>
    </row>
    <row r="2320" spans="5:9">
      <c r="E2320" s="107" t="s">
        <v>7394</v>
      </c>
      <c r="F2320" s="103"/>
      <c r="G2320" s="104">
        <v>362404</v>
      </c>
      <c r="H2320" s="104">
        <v>293567</v>
      </c>
      <c r="I2320" s="106"/>
    </row>
    <row r="2321" spans="5:9">
      <c r="E2321" s="107" t="s">
        <v>6575</v>
      </c>
      <c r="F2321" s="103"/>
      <c r="G2321" s="104">
        <v>2016509</v>
      </c>
      <c r="H2321" s="104">
        <v>1654105</v>
      </c>
      <c r="I2321" s="104">
        <v>362404</v>
      </c>
    </row>
    <row r="2322" spans="5:9">
      <c r="E2322" s="73" t="s">
        <v>7395</v>
      </c>
      <c r="F2322" s="73"/>
      <c r="G2322" s="73"/>
      <c r="H2322" s="73"/>
      <c r="I2322" s="73"/>
    </row>
    <row r="2323" spans="5:9">
      <c r="E2323" s="73"/>
      <c r="F2323" s="73"/>
      <c r="G2323" s="73"/>
      <c r="H2323" s="73"/>
      <c r="I2323" s="73"/>
    </row>
    <row r="2324" spans="5:9">
      <c r="E2324" s="101" t="s">
        <v>9286</v>
      </c>
      <c r="F2324" s="73"/>
      <c r="G2324" s="73"/>
      <c r="H2324" s="73"/>
      <c r="I2324" s="73"/>
    </row>
    <row r="2325" spans="5:9">
      <c r="E2325" s="462" t="s">
        <v>6565</v>
      </c>
      <c r="F2325" s="462"/>
      <c r="G2325" s="462" t="s">
        <v>6566</v>
      </c>
      <c r="H2325" s="462" t="s">
        <v>6567</v>
      </c>
      <c r="I2325" s="462" t="s">
        <v>3136</v>
      </c>
    </row>
    <row r="2326" spans="5:9">
      <c r="E2326" s="103" t="s">
        <v>7973</v>
      </c>
      <c r="F2326" s="103"/>
      <c r="G2326" s="104">
        <v>144487</v>
      </c>
      <c r="H2326" s="105"/>
      <c r="I2326" s="105"/>
    </row>
    <row r="2327" spans="5:9">
      <c r="E2327" s="103" t="s">
        <v>7974</v>
      </c>
      <c r="F2327" s="103"/>
      <c r="G2327" s="104">
        <v>394730</v>
      </c>
      <c r="H2327" s="105"/>
      <c r="I2327" s="104">
        <v>539217</v>
      </c>
    </row>
    <row r="2328" spans="5:9">
      <c r="E2328" s="103" t="s">
        <v>7573</v>
      </c>
      <c r="F2328" s="103"/>
      <c r="G2328" s="105"/>
      <c r="H2328" s="104">
        <v>539217</v>
      </c>
      <c r="I2328" s="105"/>
    </row>
    <row r="2329" spans="5:9">
      <c r="E2329" s="103" t="s">
        <v>7975</v>
      </c>
      <c r="F2329" s="103"/>
      <c r="G2329" s="104">
        <v>142681</v>
      </c>
      <c r="H2329" s="105"/>
      <c r="I2329" s="105"/>
    </row>
    <row r="2330" spans="5:9">
      <c r="E2330" s="103" t="s">
        <v>7976</v>
      </c>
      <c r="F2330" s="103"/>
      <c r="G2330" s="104">
        <v>392644</v>
      </c>
      <c r="H2330" s="105"/>
      <c r="I2330" s="105"/>
    </row>
    <row r="2331" spans="5:9">
      <c r="E2331" s="103" t="s">
        <v>7977</v>
      </c>
      <c r="F2331" s="103"/>
      <c r="G2331" s="104">
        <v>22400</v>
      </c>
      <c r="H2331" s="105"/>
      <c r="I2331" s="104">
        <v>557725</v>
      </c>
    </row>
    <row r="2332" spans="5:9">
      <c r="E2332" s="103" t="s">
        <v>7583</v>
      </c>
      <c r="F2332" s="103"/>
      <c r="G2332" s="105"/>
      <c r="H2332" s="104">
        <v>557725</v>
      </c>
      <c r="I2332" s="105"/>
    </row>
    <row r="2333" spans="5:9">
      <c r="E2333" s="103" t="s">
        <v>7978</v>
      </c>
      <c r="F2333" s="103"/>
      <c r="G2333" s="104">
        <v>5808</v>
      </c>
      <c r="H2333" s="105"/>
      <c r="I2333" s="105"/>
    </row>
    <row r="2334" spans="5:9">
      <c r="E2334" s="103" t="s">
        <v>7979</v>
      </c>
      <c r="F2334" s="103"/>
      <c r="G2334" s="104">
        <v>119471</v>
      </c>
      <c r="H2334" s="105"/>
      <c r="I2334" s="105"/>
    </row>
    <row r="2335" spans="5:9">
      <c r="E2335" s="103" t="s">
        <v>7980</v>
      </c>
      <c r="F2335" s="103"/>
      <c r="G2335" s="104">
        <v>361893</v>
      </c>
      <c r="H2335" s="105"/>
      <c r="I2335" s="104">
        <v>487172</v>
      </c>
    </row>
    <row r="2336" spans="5:9">
      <c r="E2336" s="107" t="s">
        <v>6784</v>
      </c>
      <c r="F2336" s="103"/>
      <c r="G2336" s="104">
        <v>1584114</v>
      </c>
      <c r="H2336" s="104">
        <v>1096942</v>
      </c>
      <c r="I2336" s="106"/>
    </row>
    <row r="2337" spans="5:9">
      <c r="E2337" s="103" t="s">
        <v>7981</v>
      </c>
      <c r="F2337" s="103"/>
      <c r="G2337" s="105"/>
      <c r="H2337" s="104">
        <v>487172</v>
      </c>
      <c r="I2337" s="105"/>
    </row>
    <row r="2338" spans="5:9">
      <c r="E2338" s="103" t="s">
        <v>7982</v>
      </c>
      <c r="F2338" s="103"/>
      <c r="G2338" s="104">
        <v>127545</v>
      </c>
      <c r="H2338" s="105"/>
      <c r="I2338" s="105"/>
    </row>
    <row r="2339" spans="5:9">
      <c r="E2339" s="103" t="s">
        <v>7983</v>
      </c>
      <c r="F2339" s="103"/>
      <c r="G2339" s="104">
        <v>387931</v>
      </c>
      <c r="H2339" s="105"/>
      <c r="I2339" s="104">
        <v>515476</v>
      </c>
    </row>
    <row r="2340" spans="5:9">
      <c r="E2340" s="103" t="s">
        <v>7984</v>
      </c>
      <c r="F2340" s="103"/>
      <c r="G2340" s="105"/>
      <c r="H2340" s="104">
        <v>515476</v>
      </c>
      <c r="I2340" s="105"/>
    </row>
    <row r="2341" spans="5:9">
      <c r="E2341" s="103" t="s">
        <v>7985</v>
      </c>
      <c r="F2341" s="103"/>
      <c r="G2341" s="104">
        <v>80366</v>
      </c>
      <c r="H2341" s="105"/>
      <c r="I2341" s="105"/>
    </row>
    <row r="2342" spans="5:9">
      <c r="E2342" s="103" t="s">
        <v>7986</v>
      </c>
      <c r="F2342" s="103"/>
      <c r="G2342" s="104">
        <v>199575</v>
      </c>
      <c r="H2342" s="105"/>
      <c r="I2342" s="104">
        <v>279941</v>
      </c>
    </row>
    <row r="2343" spans="5:9">
      <c r="E2343" s="103" t="s">
        <v>7942</v>
      </c>
      <c r="F2343" s="103"/>
      <c r="G2343" s="105"/>
      <c r="H2343" s="104">
        <v>279941</v>
      </c>
      <c r="I2343" s="105"/>
    </row>
    <row r="2344" spans="5:9">
      <c r="E2344" s="103" t="s">
        <v>7987</v>
      </c>
      <c r="F2344" s="103"/>
      <c r="G2344" s="104">
        <v>135168</v>
      </c>
      <c r="H2344" s="105"/>
      <c r="I2344" s="105"/>
    </row>
    <row r="2345" spans="5:9">
      <c r="E2345" s="103" t="s">
        <v>7988</v>
      </c>
      <c r="F2345" s="103"/>
      <c r="G2345" s="104">
        <v>320475</v>
      </c>
      <c r="H2345" s="105"/>
      <c r="I2345" s="105"/>
    </row>
    <row r="2346" spans="5:9">
      <c r="E2346" s="103" t="s">
        <v>7989</v>
      </c>
      <c r="F2346" s="103"/>
      <c r="G2346" s="104">
        <v>3000</v>
      </c>
      <c r="H2346" s="105"/>
      <c r="I2346" s="104">
        <v>458643</v>
      </c>
    </row>
    <row r="2347" spans="5:9">
      <c r="E2347" s="103" t="s">
        <v>7628</v>
      </c>
      <c r="F2347" s="103"/>
      <c r="G2347" s="105"/>
      <c r="H2347" s="104">
        <v>458643</v>
      </c>
      <c r="I2347" s="105"/>
    </row>
    <row r="2348" spans="5:9">
      <c r="E2348" s="103" t="s">
        <v>7990</v>
      </c>
      <c r="F2348" s="103"/>
      <c r="G2348" s="104">
        <v>131670</v>
      </c>
      <c r="H2348" s="105"/>
      <c r="I2348" s="105"/>
    </row>
    <row r="2349" spans="5:9">
      <c r="E2349" s="103" t="s">
        <v>7991</v>
      </c>
      <c r="F2349" s="103"/>
      <c r="G2349" s="104">
        <v>408007</v>
      </c>
      <c r="H2349" s="105"/>
      <c r="I2349" s="104">
        <v>539677</v>
      </c>
    </row>
    <row r="2350" spans="5:9">
      <c r="E2350" s="107" t="s">
        <v>6570</v>
      </c>
      <c r="F2350" s="103"/>
      <c r="G2350" s="104">
        <v>1793737</v>
      </c>
      <c r="H2350" s="104">
        <v>1741232</v>
      </c>
      <c r="I2350" s="106"/>
    </row>
    <row r="2351" spans="5:9">
      <c r="E2351" s="103" t="s">
        <v>7635</v>
      </c>
      <c r="F2351" s="103"/>
      <c r="G2351" s="105"/>
      <c r="H2351" s="104">
        <v>539677</v>
      </c>
      <c r="I2351" s="105"/>
    </row>
    <row r="2352" spans="5:9">
      <c r="E2352" s="103" t="s">
        <v>7992</v>
      </c>
      <c r="F2352" s="103"/>
      <c r="G2352" s="104">
        <v>312489</v>
      </c>
      <c r="H2352" s="105"/>
      <c r="I2352" s="105"/>
    </row>
    <row r="2353" spans="5:9">
      <c r="E2353" s="103" t="s">
        <v>7993</v>
      </c>
      <c r="F2353" s="103"/>
      <c r="G2353" s="104">
        <v>81840</v>
      </c>
      <c r="H2353" s="105"/>
      <c r="I2353" s="104">
        <v>394329</v>
      </c>
    </row>
    <row r="2354" spans="5:9">
      <c r="E2354" s="103" t="s">
        <v>7994</v>
      </c>
      <c r="F2354" s="103"/>
      <c r="G2354" s="105"/>
      <c r="H2354" s="104">
        <v>394329</v>
      </c>
      <c r="I2354" s="105"/>
    </row>
    <row r="2355" spans="5:9">
      <c r="E2355" s="103" t="s">
        <v>7995</v>
      </c>
      <c r="F2355" s="103"/>
      <c r="G2355" s="104">
        <v>147294</v>
      </c>
      <c r="H2355" s="105"/>
      <c r="I2355" s="105"/>
    </row>
    <row r="2356" spans="5:9">
      <c r="E2356" s="103" t="s">
        <v>7996</v>
      </c>
      <c r="F2356" s="103"/>
      <c r="G2356" s="104">
        <v>348119</v>
      </c>
      <c r="H2356" s="105"/>
      <c r="I2356" s="104">
        <v>495413</v>
      </c>
    </row>
    <row r="2357" spans="5:9">
      <c r="E2357" s="103" t="s">
        <v>7500</v>
      </c>
      <c r="F2357" s="103"/>
      <c r="G2357" s="105"/>
      <c r="H2357" s="104">
        <v>495413</v>
      </c>
      <c r="I2357" s="105"/>
    </row>
    <row r="2358" spans="5:9">
      <c r="E2358" s="103" t="s">
        <v>7997</v>
      </c>
      <c r="F2358" s="103"/>
      <c r="G2358" s="104">
        <v>294291</v>
      </c>
      <c r="H2358" s="105"/>
      <c r="I2358" s="105"/>
    </row>
    <row r="2359" spans="5:9">
      <c r="E2359" s="103" t="s">
        <v>7998</v>
      </c>
      <c r="F2359" s="103"/>
      <c r="G2359" s="104">
        <v>185801</v>
      </c>
      <c r="H2359" s="105"/>
      <c r="I2359" s="104">
        <v>480092</v>
      </c>
    </row>
    <row r="2360" spans="5:9">
      <c r="E2360" s="103" t="s">
        <v>7504</v>
      </c>
      <c r="F2360" s="103"/>
      <c r="G2360" s="105"/>
      <c r="H2360" s="104">
        <v>480092</v>
      </c>
      <c r="I2360" s="105"/>
    </row>
    <row r="2361" spans="5:9">
      <c r="E2361" s="103" t="s">
        <v>7999</v>
      </c>
      <c r="F2361" s="103"/>
      <c r="G2361" s="104">
        <v>179717</v>
      </c>
      <c r="H2361" s="105"/>
      <c r="I2361" s="105"/>
    </row>
    <row r="2362" spans="5:9">
      <c r="E2362" s="103" t="s">
        <v>8000</v>
      </c>
      <c r="F2362" s="103"/>
      <c r="G2362" s="104">
        <v>554835</v>
      </c>
      <c r="H2362" s="105"/>
      <c r="I2362" s="104">
        <v>734552</v>
      </c>
    </row>
    <row r="2363" spans="5:9">
      <c r="E2363" s="107" t="s">
        <v>6572</v>
      </c>
      <c r="F2363" s="103"/>
      <c r="G2363" s="104">
        <v>2104386</v>
      </c>
      <c r="H2363" s="104">
        <v>1909511</v>
      </c>
      <c r="I2363" s="106"/>
    </row>
    <row r="2364" spans="5:9">
      <c r="E2364" s="103" t="s">
        <v>7509</v>
      </c>
      <c r="F2364" s="103"/>
      <c r="G2364" s="105"/>
      <c r="H2364" s="104">
        <v>734552</v>
      </c>
      <c r="I2364" s="105"/>
    </row>
    <row r="2365" spans="5:9">
      <c r="E2365" s="103" t="s">
        <v>8001</v>
      </c>
      <c r="F2365" s="103"/>
      <c r="G2365" s="104">
        <v>213056</v>
      </c>
      <c r="H2365" s="105"/>
      <c r="I2365" s="105"/>
    </row>
    <row r="2366" spans="5:9">
      <c r="E2366" s="103" t="s">
        <v>8002</v>
      </c>
      <c r="F2366" s="103"/>
      <c r="G2366" s="104">
        <v>496859</v>
      </c>
      <c r="H2366" s="105"/>
      <c r="I2366" s="104">
        <v>709915</v>
      </c>
    </row>
    <row r="2367" spans="5:9">
      <c r="E2367" s="103" t="s">
        <v>7932</v>
      </c>
      <c r="F2367" s="103"/>
      <c r="G2367" s="105"/>
      <c r="H2367" s="104">
        <v>709915</v>
      </c>
      <c r="I2367" s="105"/>
    </row>
    <row r="2368" spans="5:9">
      <c r="E2368" s="103" t="s">
        <v>8003</v>
      </c>
      <c r="F2368" s="103"/>
      <c r="G2368" s="104">
        <v>128398</v>
      </c>
      <c r="H2368" s="105"/>
      <c r="I2368" s="105"/>
    </row>
    <row r="2369" spans="5:9">
      <c r="E2369" s="103" t="s">
        <v>8004</v>
      </c>
      <c r="F2369" s="103"/>
      <c r="G2369" s="104">
        <v>383087</v>
      </c>
      <c r="H2369" s="105"/>
      <c r="I2369" s="104">
        <v>511485</v>
      </c>
    </row>
    <row r="2370" spans="5:9">
      <c r="E2370" s="103" t="s">
        <v>7692</v>
      </c>
      <c r="F2370" s="103"/>
      <c r="G2370" s="105"/>
      <c r="H2370" s="104">
        <v>511485</v>
      </c>
      <c r="I2370" s="105"/>
    </row>
    <row r="2371" spans="5:9">
      <c r="E2371" s="103" t="s">
        <v>8005</v>
      </c>
      <c r="F2371" s="103"/>
      <c r="G2371" s="104">
        <v>81565</v>
      </c>
      <c r="H2371" s="105"/>
      <c r="I2371" s="105"/>
    </row>
    <row r="2372" spans="5:9">
      <c r="E2372" s="103" t="s">
        <v>8006</v>
      </c>
      <c r="F2372" s="103"/>
      <c r="G2372" s="104">
        <v>429565</v>
      </c>
      <c r="H2372" s="105"/>
      <c r="I2372" s="104">
        <v>511130</v>
      </c>
    </row>
    <row r="2373" spans="5:9">
      <c r="E2373" s="103" t="s">
        <v>7698</v>
      </c>
      <c r="F2373" s="103"/>
      <c r="G2373" s="105"/>
      <c r="H2373" s="104">
        <v>511130</v>
      </c>
      <c r="I2373" s="105"/>
    </row>
    <row r="2374" spans="5:9">
      <c r="E2374" s="103" t="s">
        <v>8007</v>
      </c>
      <c r="F2374" s="103"/>
      <c r="G2374" s="104">
        <v>368626</v>
      </c>
      <c r="H2374" s="105"/>
      <c r="I2374" s="105"/>
    </row>
    <row r="2375" spans="5:9">
      <c r="E2375" s="103" t="s">
        <v>8008</v>
      </c>
      <c r="F2375" s="103"/>
      <c r="G2375" s="104">
        <v>128062</v>
      </c>
      <c r="H2375" s="105"/>
      <c r="I2375" s="104">
        <v>496688</v>
      </c>
    </row>
    <row r="2376" spans="5:9">
      <c r="E2376" s="107" t="s">
        <v>6574</v>
      </c>
      <c r="F2376" s="103"/>
      <c r="G2376" s="104">
        <v>2229218</v>
      </c>
      <c r="H2376" s="104">
        <v>2467082</v>
      </c>
      <c r="I2376" s="106"/>
    </row>
    <row r="2377" spans="5:9">
      <c r="E2377" s="103" t="s">
        <v>7524</v>
      </c>
      <c r="F2377" s="103"/>
      <c r="G2377" s="105"/>
      <c r="H2377" s="104">
        <v>496688</v>
      </c>
      <c r="I2377" s="105"/>
    </row>
    <row r="2378" spans="5:9">
      <c r="E2378" s="103" t="s">
        <v>8009</v>
      </c>
      <c r="F2378" s="103"/>
      <c r="G2378" s="104">
        <v>147708</v>
      </c>
      <c r="H2378" s="105"/>
      <c r="I2378" s="105"/>
    </row>
    <row r="2379" spans="5:9">
      <c r="E2379" s="103" t="s">
        <v>8010</v>
      </c>
      <c r="F2379" s="103"/>
      <c r="G2379" s="104">
        <v>231021</v>
      </c>
      <c r="H2379" s="105"/>
      <c r="I2379" s="104">
        <v>378729</v>
      </c>
    </row>
    <row r="2380" spans="5:9">
      <c r="E2380" s="103" t="s">
        <v>7533</v>
      </c>
      <c r="F2380" s="103"/>
      <c r="G2380" s="105"/>
      <c r="H2380" s="104">
        <v>378729</v>
      </c>
      <c r="I2380" s="105"/>
    </row>
    <row r="2381" spans="5:9">
      <c r="E2381" s="103" t="s">
        <v>8011</v>
      </c>
      <c r="F2381" s="103"/>
      <c r="G2381" s="104">
        <v>262974</v>
      </c>
      <c r="H2381" s="105"/>
      <c r="I2381" s="105"/>
    </row>
    <row r="2382" spans="5:9">
      <c r="E2382" s="103" t="s">
        <v>8012</v>
      </c>
      <c r="F2382" s="103"/>
      <c r="G2382" s="104">
        <v>122485</v>
      </c>
      <c r="H2382" s="105"/>
      <c r="I2382" s="104">
        <v>385459</v>
      </c>
    </row>
    <row r="2383" spans="5:9">
      <c r="E2383" s="103" t="s">
        <v>7718</v>
      </c>
      <c r="F2383" s="103"/>
      <c r="G2383" s="105"/>
      <c r="H2383" s="104">
        <v>385459</v>
      </c>
      <c r="I2383" s="105"/>
    </row>
    <row r="2384" spans="5:9">
      <c r="E2384" s="103" t="s">
        <v>8013</v>
      </c>
      <c r="F2384" s="103"/>
      <c r="G2384" s="104">
        <v>104484</v>
      </c>
      <c r="H2384" s="105"/>
      <c r="I2384" s="105"/>
    </row>
    <row r="2385" spans="5:9">
      <c r="E2385" s="103" t="s">
        <v>8014</v>
      </c>
      <c r="F2385" s="103"/>
      <c r="G2385" s="104">
        <v>345368</v>
      </c>
      <c r="H2385" s="105"/>
      <c r="I2385" s="104">
        <v>449852</v>
      </c>
    </row>
    <row r="2386" spans="5:9">
      <c r="E2386" s="103" t="s">
        <v>7723</v>
      </c>
      <c r="F2386" s="103"/>
      <c r="G2386" s="105"/>
      <c r="H2386" s="104">
        <v>449852</v>
      </c>
      <c r="I2386" s="105"/>
    </row>
    <row r="2387" spans="5:9">
      <c r="E2387" s="103" t="s">
        <v>8015</v>
      </c>
      <c r="F2387" s="103"/>
      <c r="G2387" s="104">
        <v>384310</v>
      </c>
      <c r="H2387" s="105"/>
      <c r="I2387" s="105"/>
    </row>
    <row r="2388" spans="5:9">
      <c r="E2388" s="103" t="s">
        <v>8016</v>
      </c>
      <c r="F2388" s="103"/>
      <c r="G2388" s="104">
        <v>127375</v>
      </c>
      <c r="H2388" s="105"/>
      <c r="I2388" s="104">
        <v>511685</v>
      </c>
    </row>
    <row r="2389" spans="5:9">
      <c r="E2389" s="107" t="s">
        <v>7394</v>
      </c>
      <c r="F2389" s="103"/>
      <c r="G2389" s="104">
        <v>1725725</v>
      </c>
      <c r="H2389" s="104">
        <v>1710728</v>
      </c>
      <c r="I2389" s="106"/>
    </row>
    <row r="2390" spans="5:9">
      <c r="E2390" s="107" t="s">
        <v>6575</v>
      </c>
      <c r="F2390" s="103"/>
      <c r="G2390" s="104">
        <v>9437180</v>
      </c>
      <c r="H2390" s="104">
        <v>8925495</v>
      </c>
      <c r="I2390" s="104">
        <v>511685</v>
      </c>
    </row>
    <row r="2391" spans="5:9">
      <c r="E2391" s="73" t="s">
        <v>7395</v>
      </c>
      <c r="F2391" s="73"/>
      <c r="G2391" s="73"/>
      <c r="H2391" s="73"/>
      <c r="I2391" s="73"/>
    </row>
    <row r="2392" spans="5:9">
      <c r="E2392" s="73"/>
      <c r="F2392" s="73"/>
      <c r="G2392" s="73"/>
      <c r="H2392" s="73"/>
      <c r="I2392" s="73"/>
    </row>
    <row r="2393" spans="5:9">
      <c r="E2393" s="101" t="s">
        <v>9287</v>
      </c>
      <c r="F2393" s="73"/>
      <c r="G2393" s="73"/>
      <c r="H2393" s="73"/>
      <c r="I2393" s="73"/>
    </row>
    <row r="2394" spans="5:9">
      <c r="E2394" s="462" t="s">
        <v>6565</v>
      </c>
      <c r="F2394" s="462"/>
      <c r="G2394" s="462" t="s">
        <v>6566</v>
      </c>
      <c r="H2394" s="462" t="s">
        <v>6567</v>
      </c>
      <c r="I2394" s="462" t="s">
        <v>3136</v>
      </c>
    </row>
    <row r="2395" spans="5:9">
      <c r="E2395" s="103" t="s">
        <v>8017</v>
      </c>
      <c r="F2395" s="103"/>
      <c r="G2395" s="104">
        <v>82588</v>
      </c>
      <c r="H2395" s="105"/>
      <c r="I2395" s="105"/>
    </row>
    <row r="2396" spans="5:9">
      <c r="E2396" s="103" t="s">
        <v>8018</v>
      </c>
      <c r="F2396" s="103"/>
      <c r="G2396" s="104">
        <v>223355</v>
      </c>
      <c r="H2396" s="105"/>
      <c r="I2396" s="105"/>
    </row>
    <row r="2397" spans="5:9">
      <c r="E2397" s="103" t="s">
        <v>8019</v>
      </c>
      <c r="F2397" s="103"/>
      <c r="G2397" s="104">
        <v>117557</v>
      </c>
      <c r="H2397" s="105"/>
      <c r="I2397" s="105"/>
    </row>
    <row r="2398" spans="5:9">
      <c r="E2398" s="103" t="s">
        <v>8020</v>
      </c>
      <c r="F2398" s="103"/>
      <c r="G2398" s="104">
        <v>111264</v>
      </c>
      <c r="H2398" s="105"/>
      <c r="I2398" s="105"/>
    </row>
    <row r="2399" spans="5:9">
      <c r="E2399" s="103" t="s">
        <v>8021</v>
      </c>
      <c r="F2399" s="103"/>
      <c r="G2399" s="104">
        <v>87683</v>
      </c>
      <c r="H2399" s="105"/>
      <c r="I2399" s="105"/>
    </row>
    <row r="2400" spans="5:9">
      <c r="E2400" s="103" t="s">
        <v>8022</v>
      </c>
      <c r="F2400" s="103"/>
      <c r="G2400" s="104">
        <v>200952</v>
      </c>
      <c r="H2400" s="105"/>
      <c r="I2400" s="105"/>
    </row>
    <row r="2401" spans="5:9">
      <c r="E2401" s="103" t="s">
        <v>8023</v>
      </c>
      <c r="F2401" s="103"/>
      <c r="G2401" s="104">
        <v>105787</v>
      </c>
      <c r="H2401" s="105"/>
      <c r="I2401" s="105"/>
    </row>
    <row r="2402" spans="5:9">
      <c r="E2402" s="103" t="s">
        <v>8024</v>
      </c>
      <c r="F2402" s="103"/>
      <c r="G2402" s="104">
        <v>218103</v>
      </c>
      <c r="H2402" s="105"/>
      <c r="I2402" s="105"/>
    </row>
    <row r="2403" spans="5:9">
      <c r="E2403" s="103" t="s">
        <v>8025</v>
      </c>
      <c r="F2403" s="103"/>
      <c r="G2403" s="104">
        <v>20790</v>
      </c>
      <c r="H2403" s="105"/>
      <c r="I2403" s="104">
        <v>1168079</v>
      </c>
    </row>
    <row r="2404" spans="5:9">
      <c r="E2404" s="107" t="s">
        <v>6784</v>
      </c>
      <c r="F2404" s="103"/>
      <c r="G2404" s="104">
        <v>1168079</v>
      </c>
      <c r="H2404" s="105"/>
      <c r="I2404" s="106"/>
    </row>
    <row r="2405" spans="5:9">
      <c r="E2405" s="103" t="s">
        <v>7981</v>
      </c>
      <c r="F2405" s="103"/>
      <c r="G2405" s="105"/>
      <c r="H2405" s="104">
        <v>1168079</v>
      </c>
      <c r="I2405" s="105"/>
    </row>
    <row r="2406" spans="5:9">
      <c r="E2406" s="103" t="s">
        <v>8026</v>
      </c>
      <c r="F2406" s="103"/>
      <c r="G2406" s="104">
        <v>113835</v>
      </c>
      <c r="H2406" s="105"/>
      <c r="I2406" s="105"/>
    </row>
    <row r="2407" spans="5:9">
      <c r="E2407" s="103" t="s">
        <v>8027</v>
      </c>
      <c r="F2407" s="103"/>
      <c r="G2407" s="104">
        <v>150200</v>
      </c>
      <c r="H2407" s="105"/>
      <c r="I2407" s="104">
        <v>264035</v>
      </c>
    </row>
    <row r="2408" spans="5:9">
      <c r="E2408" s="103" t="s">
        <v>8028</v>
      </c>
      <c r="F2408" s="103"/>
      <c r="G2408" s="105"/>
      <c r="H2408" s="104">
        <v>264035</v>
      </c>
      <c r="I2408" s="105"/>
    </row>
    <row r="2409" spans="5:9">
      <c r="E2409" s="103" t="s">
        <v>8029</v>
      </c>
      <c r="F2409" s="103"/>
      <c r="G2409" s="104">
        <v>89243</v>
      </c>
      <c r="H2409" s="105"/>
      <c r="I2409" s="105"/>
    </row>
    <row r="2410" spans="5:9">
      <c r="E2410" s="103" t="s">
        <v>8030</v>
      </c>
      <c r="F2410" s="103"/>
      <c r="G2410" s="104">
        <v>83201</v>
      </c>
      <c r="H2410" s="105"/>
      <c r="I2410" s="104">
        <v>172444</v>
      </c>
    </row>
    <row r="2411" spans="5:9">
      <c r="E2411" s="103" t="s">
        <v>7618</v>
      </c>
      <c r="F2411" s="103"/>
      <c r="G2411" s="105"/>
      <c r="H2411" s="104">
        <v>172444</v>
      </c>
      <c r="I2411" s="105"/>
    </row>
    <row r="2412" spans="5:9">
      <c r="E2412" s="103" t="s">
        <v>8031</v>
      </c>
      <c r="F2412" s="103"/>
      <c r="G2412" s="104">
        <v>56001</v>
      </c>
      <c r="H2412" s="105"/>
      <c r="I2412" s="105"/>
    </row>
    <row r="2413" spans="5:9">
      <c r="E2413" s="103" t="s">
        <v>8032</v>
      </c>
      <c r="F2413" s="103"/>
      <c r="G2413" s="104">
        <v>202719</v>
      </c>
      <c r="H2413" s="105"/>
      <c r="I2413" s="104">
        <v>258720</v>
      </c>
    </row>
    <row r="2414" spans="5:9">
      <c r="E2414" s="103" t="s">
        <v>8033</v>
      </c>
      <c r="F2414" s="103"/>
      <c r="G2414" s="104">
        <v>116699</v>
      </c>
      <c r="H2414" s="105"/>
      <c r="I2414" s="105"/>
    </row>
    <row r="2415" spans="5:9">
      <c r="E2415" s="103" t="s">
        <v>8034</v>
      </c>
      <c r="F2415" s="103"/>
      <c r="G2415" s="104">
        <v>189456</v>
      </c>
      <c r="H2415" s="105"/>
      <c r="I2415" s="105"/>
    </row>
    <row r="2416" spans="5:9">
      <c r="E2416" s="103" t="s">
        <v>7633</v>
      </c>
      <c r="F2416" s="103"/>
      <c r="G2416" s="105"/>
      <c r="H2416" s="104">
        <v>258720</v>
      </c>
      <c r="I2416" s="104">
        <v>306155</v>
      </c>
    </row>
    <row r="2417" spans="5:9">
      <c r="E2417" s="107" t="s">
        <v>6570</v>
      </c>
      <c r="F2417" s="103"/>
      <c r="G2417" s="104">
        <v>1001354</v>
      </c>
      <c r="H2417" s="104">
        <v>1863278</v>
      </c>
      <c r="I2417" s="106"/>
    </row>
    <row r="2418" spans="5:9">
      <c r="E2418" s="103" t="s">
        <v>7890</v>
      </c>
      <c r="F2418" s="103"/>
      <c r="G2418" s="105"/>
      <c r="H2418" s="104">
        <v>306155</v>
      </c>
      <c r="I2418" s="105"/>
    </row>
    <row r="2419" spans="5:9">
      <c r="E2419" s="103" t="s">
        <v>8035</v>
      </c>
      <c r="F2419" s="103"/>
      <c r="G2419" s="104">
        <v>62724</v>
      </c>
      <c r="H2419" s="105"/>
      <c r="I2419" s="105"/>
    </row>
    <row r="2420" spans="5:9">
      <c r="E2420" s="103" t="s">
        <v>8036</v>
      </c>
      <c r="F2420" s="103"/>
      <c r="G2420" s="104">
        <v>134410</v>
      </c>
      <c r="H2420" s="105"/>
      <c r="I2420" s="104">
        <v>197134</v>
      </c>
    </row>
    <row r="2421" spans="5:9">
      <c r="E2421" s="103" t="s">
        <v>7644</v>
      </c>
      <c r="F2421" s="103"/>
      <c r="G2421" s="105"/>
      <c r="H2421" s="104">
        <v>197134</v>
      </c>
      <c r="I2421" s="105"/>
    </row>
    <row r="2422" spans="5:9">
      <c r="E2422" s="103" t="s">
        <v>8037</v>
      </c>
      <c r="F2422" s="103"/>
      <c r="G2422" s="104">
        <v>133551</v>
      </c>
      <c r="H2422" s="105"/>
      <c r="I2422" s="105"/>
    </row>
    <row r="2423" spans="5:9">
      <c r="E2423" s="103" t="s">
        <v>8038</v>
      </c>
      <c r="F2423" s="103"/>
      <c r="G2423" s="104">
        <v>74602</v>
      </c>
      <c r="H2423" s="105"/>
      <c r="I2423" s="104">
        <v>208153</v>
      </c>
    </row>
    <row r="2424" spans="5:9">
      <c r="E2424" s="103" t="s">
        <v>7503</v>
      </c>
      <c r="F2424" s="103"/>
      <c r="G2424" s="105"/>
      <c r="H2424" s="104">
        <v>208153</v>
      </c>
      <c r="I2424" s="105"/>
    </row>
    <row r="2425" spans="5:9">
      <c r="E2425" s="103" t="s">
        <v>8039</v>
      </c>
      <c r="F2425" s="103"/>
      <c r="G2425" s="104">
        <v>94338</v>
      </c>
      <c r="H2425" s="105"/>
      <c r="I2425" s="105"/>
    </row>
    <row r="2426" spans="5:9">
      <c r="E2426" s="103" t="s">
        <v>8040</v>
      </c>
      <c r="F2426" s="103"/>
      <c r="G2426" s="104">
        <v>280514</v>
      </c>
      <c r="H2426" s="105"/>
      <c r="I2426" s="104">
        <v>374852</v>
      </c>
    </row>
    <row r="2427" spans="5:9">
      <c r="E2427" s="103" t="s">
        <v>7660</v>
      </c>
      <c r="F2427" s="103"/>
      <c r="G2427" s="105"/>
      <c r="H2427" s="104">
        <v>374852</v>
      </c>
      <c r="I2427" s="105"/>
    </row>
    <row r="2428" spans="5:9">
      <c r="E2428" s="103" t="s">
        <v>8041</v>
      </c>
      <c r="F2428" s="103"/>
      <c r="G2428" s="104">
        <v>173624</v>
      </c>
      <c r="H2428" s="105"/>
      <c r="I2428" s="105"/>
    </row>
    <row r="2429" spans="5:9">
      <c r="E2429" s="103" t="s">
        <v>8042</v>
      </c>
      <c r="F2429" s="103"/>
      <c r="G2429" s="104">
        <v>388501</v>
      </c>
      <c r="H2429" s="105"/>
      <c r="I2429" s="104">
        <v>562125</v>
      </c>
    </row>
    <row r="2430" spans="5:9">
      <c r="E2430" s="107" t="s">
        <v>6572</v>
      </c>
      <c r="F2430" s="103"/>
      <c r="G2430" s="104">
        <v>1342264</v>
      </c>
      <c r="H2430" s="104">
        <v>1086294</v>
      </c>
      <c r="I2430" s="106"/>
    </row>
    <row r="2431" spans="5:9">
      <c r="E2431" s="103" t="s">
        <v>7863</v>
      </c>
      <c r="F2431" s="103"/>
      <c r="G2431" s="105"/>
      <c r="H2431" s="104">
        <v>562125</v>
      </c>
      <c r="I2431" s="105"/>
    </row>
    <row r="2432" spans="5:9">
      <c r="E2432" s="103" t="s">
        <v>8043</v>
      </c>
      <c r="F2432" s="103"/>
      <c r="G2432" s="104">
        <v>107173</v>
      </c>
      <c r="H2432" s="105"/>
      <c r="I2432" s="105"/>
    </row>
    <row r="2433" spans="5:9">
      <c r="E2433" s="103" t="s">
        <v>8044</v>
      </c>
      <c r="F2433" s="103"/>
      <c r="G2433" s="104">
        <v>356729</v>
      </c>
      <c r="H2433" s="105"/>
      <c r="I2433" s="104">
        <v>463902</v>
      </c>
    </row>
    <row r="2434" spans="5:9">
      <c r="E2434" s="103" t="s">
        <v>7684</v>
      </c>
      <c r="F2434" s="103"/>
      <c r="G2434" s="105"/>
      <c r="H2434" s="104">
        <v>463902</v>
      </c>
      <c r="I2434" s="105"/>
    </row>
    <row r="2435" spans="5:9">
      <c r="E2435" s="103" t="s">
        <v>8045</v>
      </c>
      <c r="F2435" s="103"/>
      <c r="G2435" s="104">
        <v>98447</v>
      </c>
      <c r="H2435" s="105"/>
      <c r="I2435" s="105"/>
    </row>
    <row r="2436" spans="5:9">
      <c r="E2436" s="103" t="s">
        <v>8046</v>
      </c>
      <c r="F2436" s="103"/>
      <c r="G2436" s="104">
        <v>234795</v>
      </c>
      <c r="H2436" s="105"/>
      <c r="I2436" s="104">
        <v>333242</v>
      </c>
    </row>
    <row r="2437" spans="5:9">
      <c r="E2437" s="103" t="s">
        <v>7892</v>
      </c>
      <c r="F2437" s="103"/>
      <c r="G2437" s="105"/>
      <c r="H2437" s="104">
        <v>333242</v>
      </c>
      <c r="I2437" s="105"/>
    </row>
    <row r="2438" spans="5:9">
      <c r="E2438" s="103" t="s">
        <v>8047</v>
      </c>
      <c r="F2438" s="103"/>
      <c r="G2438" s="104">
        <v>257500</v>
      </c>
      <c r="H2438" s="105"/>
      <c r="I2438" s="105"/>
    </row>
    <row r="2439" spans="5:9">
      <c r="E2439" s="103" t="s">
        <v>8048</v>
      </c>
      <c r="F2439" s="103"/>
      <c r="G2439" s="104">
        <v>106986</v>
      </c>
      <c r="H2439" s="105"/>
      <c r="I2439" s="104">
        <v>364486</v>
      </c>
    </row>
    <row r="2440" spans="5:9">
      <c r="E2440" s="103" t="s">
        <v>8049</v>
      </c>
      <c r="F2440" s="103"/>
      <c r="G2440" s="104">
        <v>174684</v>
      </c>
      <c r="H2440" s="105"/>
      <c r="I2440" s="105"/>
    </row>
    <row r="2441" spans="5:9">
      <c r="E2441" s="103" t="s">
        <v>8050</v>
      </c>
      <c r="F2441" s="103"/>
      <c r="G2441" s="104">
        <v>109967</v>
      </c>
      <c r="H2441" s="105"/>
      <c r="I2441" s="105"/>
    </row>
    <row r="2442" spans="5:9">
      <c r="E2442" s="103" t="s">
        <v>8051</v>
      </c>
      <c r="F2442" s="103"/>
      <c r="G2442" s="105"/>
      <c r="H2442" s="104">
        <v>364486</v>
      </c>
      <c r="I2442" s="104">
        <v>284651</v>
      </c>
    </row>
    <row r="2443" spans="5:9">
      <c r="E2443" s="107" t="s">
        <v>6574</v>
      </c>
      <c r="F2443" s="103"/>
      <c r="G2443" s="104">
        <v>1446281</v>
      </c>
      <c r="H2443" s="104">
        <v>1723755</v>
      </c>
      <c r="I2443" s="106"/>
    </row>
    <row r="2444" spans="5:9">
      <c r="E2444" s="103" t="s">
        <v>7848</v>
      </c>
      <c r="F2444" s="103"/>
      <c r="G2444" s="105"/>
      <c r="H2444" s="104">
        <v>284651</v>
      </c>
      <c r="I2444" s="105"/>
    </row>
    <row r="2445" spans="5:9">
      <c r="E2445" s="103" t="s">
        <v>8052</v>
      </c>
      <c r="F2445" s="103"/>
      <c r="G2445" s="104">
        <v>101552</v>
      </c>
      <c r="H2445" s="105"/>
      <c r="I2445" s="105"/>
    </row>
    <row r="2446" spans="5:9">
      <c r="E2446" s="103" t="s">
        <v>8053</v>
      </c>
      <c r="F2446" s="103"/>
      <c r="G2446" s="104">
        <v>258364</v>
      </c>
      <c r="H2446" s="105"/>
      <c r="I2446" s="104">
        <v>359916</v>
      </c>
    </row>
    <row r="2447" spans="5:9">
      <c r="E2447" s="103" t="s">
        <v>7707</v>
      </c>
      <c r="F2447" s="103"/>
      <c r="G2447" s="105"/>
      <c r="H2447" s="104">
        <v>359916</v>
      </c>
      <c r="I2447" s="105"/>
    </row>
    <row r="2448" spans="5:9">
      <c r="E2448" s="103" t="s">
        <v>8054</v>
      </c>
      <c r="F2448" s="103"/>
      <c r="G2448" s="104">
        <v>89188</v>
      </c>
      <c r="H2448" s="105"/>
      <c r="I2448" s="105"/>
    </row>
    <row r="2449" spans="5:9">
      <c r="E2449" s="103" t="s">
        <v>8055</v>
      </c>
      <c r="F2449" s="103"/>
      <c r="G2449" s="104">
        <v>116589</v>
      </c>
      <c r="H2449" s="105"/>
      <c r="I2449" s="104">
        <v>205777</v>
      </c>
    </row>
    <row r="2450" spans="5:9">
      <c r="E2450" s="103" t="s">
        <v>8056</v>
      </c>
      <c r="F2450" s="103"/>
      <c r="G2450" s="104">
        <v>215917</v>
      </c>
      <c r="H2450" s="105"/>
      <c r="I2450" s="105"/>
    </row>
    <row r="2451" spans="5:9">
      <c r="E2451" s="103" t="s">
        <v>8057</v>
      </c>
      <c r="F2451" s="103"/>
      <c r="G2451" s="104">
        <v>31867</v>
      </c>
      <c r="H2451" s="105"/>
      <c r="I2451" s="105"/>
    </row>
    <row r="2452" spans="5:9">
      <c r="E2452" s="103" t="s">
        <v>7720</v>
      </c>
      <c r="F2452" s="103"/>
      <c r="G2452" s="105"/>
      <c r="H2452" s="104">
        <v>205777</v>
      </c>
      <c r="I2452" s="104">
        <v>247784</v>
      </c>
    </row>
    <row r="2453" spans="5:9">
      <c r="E2453" s="103" t="s">
        <v>7542</v>
      </c>
      <c r="F2453" s="103"/>
      <c r="G2453" s="105"/>
      <c r="H2453" s="104">
        <v>247784</v>
      </c>
      <c r="I2453" s="105"/>
    </row>
    <row r="2454" spans="5:9">
      <c r="E2454" s="103" t="s">
        <v>8058</v>
      </c>
      <c r="F2454" s="103"/>
      <c r="G2454" s="104">
        <v>212637</v>
      </c>
      <c r="H2454" s="105"/>
      <c r="I2454" s="105"/>
    </row>
    <row r="2455" spans="5:9">
      <c r="E2455" s="103" t="s">
        <v>8059</v>
      </c>
      <c r="F2455" s="103"/>
      <c r="G2455" s="104">
        <v>320397</v>
      </c>
      <c r="H2455" s="105"/>
      <c r="I2455" s="104">
        <v>533034</v>
      </c>
    </row>
    <row r="2456" spans="5:9">
      <c r="E2456" s="107" t="s">
        <v>7394</v>
      </c>
      <c r="F2456" s="103"/>
      <c r="G2456" s="104">
        <v>1346511</v>
      </c>
      <c r="H2456" s="104">
        <v>1098128</v>
      </c>
      <c r="I2456" s="106"/>
    </row>
    <row r="2457" spans="5:9">
      <c r="E2457" s="107" t="s">
        <v>6575</v>
      </c>
      <c r="F2457" s="103"/>
      <c r="G2457" s="104">
        <v>6304489</v>
      </c>
      <c r="H2457" s="104">
        <v>5771455</v>
      </c>
      <c r="I2457" s="104">
        <v>533034</v>
      </c>
    </row>
    <row r="2458" spans="5:9">
      <c r="E2458" s="73" t="s">
        <v>7395</v>
      </c>
      <c r="F2458" s="73"/>
      <c r="G2458" s="73"/>
      <c r="H2458" s="73"/>
      <c r="I2458" s="73"/>
    </row>
    <row r="2459" spans="5:9">
      <c r="E2459" s="73"/>
      <c r="F2459" s="73"/>
      <c r="G2459" s="73"/>
      <c r="H2459" s="73"/>
      <c r="I2459" s="73"/>
    </row>
    <row r="2460" spans="5:9">
      <c r="E2460" s="101" t="s">
        <v>9288</v>
      </c>
      <c r="F2460" s="73"/>
      <c r="G2460" s="73"/>
      <c r="H2460" s="73"/>
      <c r="I2460" s="73"/>
    </row>
    <row r="2461" spans="5:9">
      <c r="E2461" s="462" t="s">
        <v>6565</v>
      </c>
      <c r="F2461" s="462"/>
      <c r="G2461" s="462" t="s">
        <v>6566</v>
      </c>
      <c r="H2461" s="462" t="s">
        <v>6567</v>
      </c>
      <c r="I2461" s="462" t="s">
        <v>3136</v>
      </c>
    </row>
    <row r="2462" spans="5:9">
      <c r="E2462" s="103" t="s">
        <v>8060</v>
      </c>
      <c r="F2462" s="103"/>
      <c r="G2462" s="104">
        <v>88534</v>
      </c>
      <c r="H2462" s="105"/>
      <c r="I2462" s="105"/>
    </row>
    <row r="2463" spans="5:9">
      <c r="E2463" s="103" t="s">
        <v>8061</v>
      </c>
      <c r="F2463" s="103"/>
      <c r="G2463" s="104">
        <v>148061</v>
      </c>
      <c r="H2463" s="105"/>
      <c r="I2463" s="105"/>
    </row>
    <row r="2464" spans="5:9">
      <c r="E2464" s="103" t="s">
        <v>8062</v>
      </c>
      <c r="F2464" s="103"/>
      <c r="G2464" s="104">
        <v>65956</v>
      </c>
      <c r="H2464" s="105"/>
      <c r="I2464" s="105"/>
    </row>
    <row r="2465" spans="5:9">
      <c r="E2465" s="103" t="s">
        <v>8063</v>
      </c>
      <c r="F2465" s="103"/>
      <c r="G2465" s="104">
        <v>189718</v>
      </c>
      <c r="H2465" s="105"/>
      <c r="I2465" s="104">
        <v>492269</v>
      </c>
    </row>
    <row r="2466" spans="5:9">
      <c r="E2466" s="107" t="s">
        <v>6784</v>
      </c>
      <c r="F2466" s="103"/>
      <c r="G2466" s="104">
        <v>492269</v>
      </c>
      <c r="H2466" s="105"/>
      <c r="I2466" s="106"/>
    </row>
    <row r="2467" spans="5:9">
      <c r="E2467" s="103" t="s">
        <v>7981</v>
      </c>
      <c r="F2467" s="103"/>
      <c r="G2467" s="105"/>
      <c r="H2467" s="104">
        <v>492269</v>
      </c>
      <c r="I2467" s="105"/>
    </row>
    <row r="2468" spans="5:9">
      <c r="E2468" s="103" t="s">
        <v>8064</v>
      </c>
      <c r="F2468" s="103"/>
      <c r="G2468" s="104">
        <v>43930</v>
      </c>
      <c r="H2468" s="105"/>
      <c r="I2468" s="105"/>
    </row>
    <row r="2469" spans="5:9">
      <c r="E2469" s="103" t="s">
        <v>8065</v>
      </c>
      <c r="F2469" s="103"/>
      <c r="G2469" s="104">
        <v>105356</v>
      </c>
      <c r="H2469" s="105"/>
      <c r="I2469" s="104">
        <v>149286</v>
      </c>
    </row>
    <row r="2470" spans="5:9">
      <c r="E2470" s="103" t="s">
        <v>7618</v>
      </c>
      <c r="F2470" s="103"/>
      <c r="G2470" s="105"/>
      <c r="H2470" s="104">
        <v>149286</v>
      </c>
      <c r="I2470" s="105"/>
    </row>
    <row r="2471" spans="5:9">
      <c r="E2471" s="103" t="s">
        <v>8066</v>
      </c>
      <c r="F2471" s="103"/>
      <c r="G2471" s="104">
        <v>20955</v>
      </c>
      <c r="H2471" s="105"/>
      <c r="I2471" s="105"/>
    </row>
    <row r="2472" spans="5:9">
      <c r="E2472" s="103" t="s">
        <v>8067</v>
      </c>
      <c r="F2472" s="103"/>
      <c r="G2472" s="104">
        <v>174217</v>
      </c>
      <c r="H2472" s="105"/>
      <c r="I2472" s="104">
        <v>195172</v>
      </c>
    </row>
    <row r="2473" spans="5:9">
      <c r="E2473" s="107" t="s">
        <v>6570</v>
      </c>
      <c r="F2473" s="103"/>
      <c r="G2473" s="104">
        <v>344458</v>
      </c>
      <c r="H2473" s="104">
        <v>641555</v>
      </c>
      <c r="I2473" s="106"/>
    </row>
    <row r="2474" spans="5:9">
      <c r="E2474" s="103" t="s">
        <v>7890</v>
      </c>
      <c r="F2474" s="103"/>
      <c r="G2474" s="105"/>
      <c r="H2474" s="104">
        <v>195172</v>
      </c>
      <c r="I2474" s="105"/>
    </row>
    <row r="2475" spans="5:9">
      <c r="E2475" s="107" t="s">
        <v>6572</v>
      </c>
      <c r="F2475" s="103"/>
      <c r="G2475" s="105"/>
      <c r="H2475" s="104">
        <v>195172</v>
      </c>
      <c r="I2475" s="106"/>
    </row>
    <row r="2476" spans="5:9">
      <c r="E2476" s="107" t="s">
        <v>6575</v>
      </c>
      <c r="F2476" s="103"/>
      <c r="G2476" s="104">
        <v>836727</v>
      </c>
      <c r="H2476" s="104">
        <v>836727</v>
      </c>
      <c r="I2476" s="105"/>
    </row>
    <row r="2477" spans="5:9">
      <c r="E2477" s="73" t="s">
        <v>7395</v>
      </c>
      <c r="F2477" s="73"/>
      <c r="G2477" s="73"/>
      <c r="H2477" s="73"/>
      <c r="I2477" s="73"/>
    </row>
    <row r="2478" spans="5:9">
      <c r="E2478" s="73"/>
      <c r="F2478" s="73"/>
      <c r="G2478" s="73"/>
      <c r="H2478" s="73"/>
      <c r="I2478" s="73"/>
    </row>
    <row r="2479" spans="5:9">
      <c r="E2479" s="101" t="s">
        <v>9377</v>
      </c>
      <c r="F2479" s="73"/>
      <c r="G2479" s="73"/>
      <c r="H2479" s="73"/>
      <c r="I2479" s="73"/>
    </row>
    <row r="2480" spans="5:9">
      <c r="E2480" s="462" t="s">
        <v>6565</v>
      </c>
      <c r="F2480" s="462"/>
      <c r="G2480" s="462" t="s">
        <v>6566</v>
      </c>
      <c r="H2480" s="462" t="s">
        <v>6567</v>
      </c>
      <c r="I2480" s="462" t="s">
        <v>3136</v>
      </c>
    </row>
    <row r="2481" spans="5:9">
      <c r="E2481" s="103" t="s">
        <v>8068</v>
      </c>
      <c r="F2481" s="103"/>
      <c r="G2481" s="104">
        <v>1068002</v>
      </c>
      <c r="H2481" s="105"/>
      <c r="I2481" s="105"/>
    </row>
    <row r="2482" spans="5:9">
      <c r="E2482" s="103" t="s">
        <v>8069</v>
      </c>
      <c r="F2482" s="103"/>
      <c r="G2482" s="104">
        <v>1675211</v>
      </c>
      <c r="H2482" s="105"/>
      <c r="I2482" s="105"/>
    </row>
    <row r="2483" spans="5:9">
      <c r="E2483" s="103" t="s">
        <v>8070</v>
      </c>
      <c r="F2483" s="103"/>
      <c r="G2483" s="104">
        <v>665071</v>
      </c>
      <c r="H2483" s="105"/>
      <c r="I2483" s="105"/>
    </row>
    <row r="2484" spans="5:9">
      <c r="E2484" s="103" t="s">
        <v>8071</v>
      </c>
      <c r="F2484" s="103"/>
      <c r="G2484" s="104">
        <v>798270</v>
      </c>
      <c r="H2484" s="105"/>
      <c r="I2484" s="105"/>
    </row>
    <row r="2485" spans="5:9">
      <c r="E2485" s="103" t="s">
        <v>8072</v>
      </c>
      <c r="F2485" s="103"/>
      <c r="G2485" s="104">
        <v>72000</v>
      </c>
      <c r="H2485" s="105"/>
      <c r="I2485" s="104">
        <v>4278554</v>
      </c>
    </row>
    <row r="2486" spans="5:9">
      <c r="E2486" s="103" t="s">
        <v>7572</v>
      </c>
      <c r="F2486" s="103"/>
      <c r="G2486" s="105"/>
      <c r="H2486" s="104">
        <v>4278554</v>
      </c>
      <c r="I2486" s="105"/>
    </row>
    <row r="2487" spans="5:9">
      <c r="E2487" s="103" t="s">
        <v>8073</v>
      </c>
      <c r="F2487" s="103"/>
      <c r="G2487" s="104">
        <v>751313</v>
      </c>
      <c r="H2487" s="105"/>
      <c r="I2487" s="105"/>
    </row>
    <row r="2488" spans="5:9">
      <c r="E2488" s="103" t="s">
        <v>8074</v>
      </c>
      <c r="F2488" s="103"/>
      <c r="G2488" s="104">
        <v>2416099</v>
      </c>
      <c r="H2488" s="105"/>
      <c r="I2488" s="105"/>
    </row>
    <row r="2489" spans="5:9">
      <c r="E2489" s="103" t="s">
        <v>8075</v>
      </c>
      <c r="F2489" s="103"/>
      <c r="G2489" s="104">
        <v>744150</v>
      </c>
      <c r="H2489" s="105"/>
      <c r="I2489" s="105"/>
    </row>
    <row r="2490" spans="5:9">
      <c r="E2490" s="103" t="s">
        <v>8076</v>
      </c>
      <c r="F2490" s="103"/>
      <c r="G2490" s="104">
        <v>837314</v>
      </c>
      <c r="H2490" s="105"/>
      <c r="I2490" s="105"/>
    </row>
    <row r="2491" spans="5:9">
      <c r="E2491" s="103" t="s">
        <v>8077</v>
      </c>
      <c r="F2491" s="103"/>
      <c r="G2491" s="104">
        <v>84200</v>
      </c>
      <c r="H2491" s="105"/>
      <c r="I2491" s="104">
        <v>4833076</v>
      </c>
    </row>
    <row r="2492" spans="5:9">
      <c r="E2492" s="107" t="s">
        <v>6784</v>
      </c>
      <c r="F2492" s="103"/>
      <c r="G2492" s="104">
        <v>9111630</v>
      </c>
      <c r="H2492" s="104">
        <v>4278554</v>
      </c>
      <c r="I2492" s="106"/>
    </row>
    <row r="2493" spans="5:9">
      <c r="E2493" s="103" t="s">
        <v>7981</v>
      </c>
      <c r="F2493" s="103"/>
      <c r="G2493" s="105"/>
      <c r="H2493" s="104">
        <v>4833076</v>
      </c>
      <c r="I2493" s="105"/>
    </row>
    <row r="2494" spans="5:9">
      <c r="E2494" s="103" t="s">
        <v>8078</v>
      </c>
      <c r="F2494" s="103"/>
      <c r="G2494" s="104">
        <v>907125</v>
      </c>
      <c r="H2494" s="105"/>
      <c r="I2494" s="105"/>
    </row>
    <row r="2495" spans="5:9">
      <c r="E2495" s="103" t="s">
        <v>8079</v>
      </c>
      <c r="F2495" s="103"/>
      <c r="G2495" s="104">
        <v>1698905</v>
      </c>
      <c r="H2495" s="105"/>
      <c r="I2495" s="105"/>
    </row>
    <row r="2496" spans="5:9">
      <c r="E2496" s="103" t="s">
        <v>8080</v>
      </c>
      <c r="F2496" s="103"/>
      <c r="G2496" s="104">
        <v>593824</v>
      </c>
      <c r="H2496" s="105"/>
      <c r="I2496" s="105"/>
    </row>
    <row r="2497" spans="5:9">
      <c r="E2497" s="103" t="s">
        <v>8081</v>
      </c>
      <c r="F2497" s="103"/>
      <c r="G2497" s="104">
        <v>814825</v>
      </c>
      <c r="H2497" s="105"/>
      <c r="I2497" s="105"/>
    </row>
    <row r="2498" spans="5:9">
      <c r="E2498" s="103" t="s">
        <v>8082</v>
      </c>
      <c r="F2498" s="103"/>
      <c r="G2498" s="104">
        <v>69500</v>
      </c>
      <c r="H2498" s="105"/>
      <c r="I2498" s="104">
        <v>4084179</v>
      </c>
    </row>
    <row r="2499" spans="5:9">
      <c r="E2499" s="103" t="s">
        <v>8083</v>
      </c>
      <c r="F2499" s="103"/>
      <c r="G2499" s="105"/>
      <c r="H2499" s="104">
        <v>4084179</v>
      </c>
      <c r="I2499" s="105"/>
    </row>
    <row r="2500" spans="5:9">
      <c r="E2500" s="103" t="s">
        <v>8084</v>
      </c>
      <c r="F2500" s="103"/>
      <c r="G2500" s="104">
        <v>1067337</v>
      </c>
      <c r="H2500" s="105"/>
      <c r="I2500" s="105"/>
    </row>
    <row r="2501" spans="5:9">
      <c r="E2501" s="103" t="s">
        <v>8085</v>
      </c>
      <c r="F2501" s="103"/>
      <c r="G2501" s="104">
        <v>1798860</v>
      </c>
      <c r="H2501" s="105"/>
      <c r="I2501" s="105"/>
    </row>
    <row r="2502" spans="5:9">
      <c r="E2502" s="103" t="s">
        <v>8086</v>
      </c>
      <c r="F2502" s="103"/>
      <c r="G2502" s="104">
        <v>687071</v>
      </c>
      <c r="H2502" s="105"/>
      <c r="I2502" s="105"/>
    </row>
    <row r="2503" spans="5:9">
      <c r="E2503" s="103" t="s">
        <v>8087</v>
      </c>
      <c r="F2503" s="103"/>
      <c r="G2503" s="104">
        <v>592280</v>
      </c>
      <c r="H2503" s="105"/>
      <c r="I2503" s="105"/>
    </row>
    <row r="2504" spans="5:9">
      <c r="E2504" s="103" t="s">
        <v>8088</v>
      </c>
      <c r="F2504" s="103"/>
      <c r="G2504" s="104">
        <v>120345</v>
      </c>
      <c r="H2504" s="105"/>
      <c r="I2504" s="104">
        <v>4265893</v>
      </c>
    </row>
    <row r="2505" spans="5:9">
      <c r="E2505" s="107" t="s">
        <v>6570</v>
      </c>
      <c r="F2505" s="103"/>
      <c r="G2505" s="104">
        <v>8350072</v>
      </c>
      <c r="H2505" s="104">
        <v>8917255</v>
      </c>
      <c r="I2505" s="106"/>
    </row>
    <row r="2506" spans="5:9">
      <c r="E2506" s="103" t="s">
        <v>8089</v>
      </c>
      <c r="F2506" s="103"/>
      <c r="G2506" s="105"/>
      <c r="H2506" s="104">
        <v>4265893</v>
      </c>
      <c r="I2506" s="105"/>
    </row>
    <row r="2507" spans="5:9">
      <c r="E2507" s="103" t="s">
        <v>8090</v>
      </c>
      <c r="F2507" s="103"/>
      <c r="G2507" s="104">
        <v>1668572</v>
      </c>
      <c r="H2507" s="105"/>
      <c r="I2507" s="105"/>
    </row>
    <row r="2508" spans="5:9">
      <c r="E2508" s="103" t="s">
        <v>8091</v>
      </c>
      <c r="F2508" s="103"/>
      <c r="G2508" s="104">
        <v>4180540</v>
      </c>
      <c r="H2508" s="105"/>
      <c r="I2508" s="104">
        <v>5849112</v>
      </c>
    </row>
    <row r="2509" spans="5:9">
      <c r="E2509" s="103" t="s">
        <v>7503</v>
      </c>
      <c r="F2509" s="103"/>
      <c r="G2509" s="105"/>
      <c r="H2509" s="104">
        <v>5849112</v>
      </c>
      <c r="I2509" s="105"/>
    </row>
    <row r="2510" spans="5:9">
      <c r="E2510" s="103" t="s">
        <v>8092</v>
      </c>
      <c r="F2510" s="103"/>
      <c r="G2510" s="104">
        <v>2900669</v>
      </c>
      <c r="H2510" s="105"/>
      <c r="I2510" s="105"/>
    </row>
    <row r="2511" spans="5:9">
      <c r="E2511" s="103" t="s">
        <v>8093</v>
      </c>
      <c r="F2511" s="103"/>
      <c r="G2511" s="104">
        <v>3838144</v>
      </c>
      <c r="H2511" s="105"/>
      <c r="I2511" s="423">
        <v>6738813</v>
      </c>
    </row>
    <row r="2512" spans="5:9">
      <c r="E2512" s="107" t="s">
        <v>6572</v>
      </c>
      <c r="F2512" s="103"/>
      <c r="G2512" s="104">
        <v>12587925</v>
      </c>
      <c r="H2512" s="104">
        <v>10115005</v>
      </c>
      <c r="I2512" s="106"/>
    </row>
    <row r="2513" spans="5:9">
      <c r="E2513" s="463" t="s">
        <v>7863</v>
      </c>
      <c r="F2513" s="463"/>
      <c r="G2513" s="464"/>
      <c r="H2513" s="423">
        <v>6738813</v>
      </c>
      <c r="I2513" s="105"/>
    </row>
    <row r="2514" spans="5:9">
      <c r="E2514" s="103" t="s">
        <v>8094</v>
      </c>
      <c r="F2514" s="103"/>
      <c r="G2514" s="104">
        <v>2215402</v>
      </c>
      <c r="H2514" s="105"/>
      <c r="I2514" s="105"/>
    </row>
    <row r="2515" spans="5:9">
      <c r="E2515" s="103" t="s">
        <v>8095</v>
      </c>
      <c r="F2515" s="103"/>
      <c r="G2515" s="104">
        <v>4486214</v>
      </c>
      <c r="H2515" s="105"/>
      <c r="I2515" s="104">
        <v>6701616</v>
      </c>
    </row>
    <row r="2516" spans="5:9">
      <c r="E2516" s="103" t="s">
        <v>7521</v>
      </c>
      <c r="F2516" s="103"/>
      <c r="G2516" s="105"/>
      <c r="H2516" s="104">
        <v>6701616</v>
      </c>
      <c r="I2516" s="105"/>
    </row>
    <row r="2517" spans="5:9">
      <c r="E2517" s="103" t="s">
        <v>8096</v>
      </c>
      <c r="F2517" s="103"/>
      <c r="G2517" s="104">
        <v>2425642</v>
      </c>
      <c r="H2517" s="105"/>
      <c r="I2517" s="105"/>
    </row>
    <row r="2518" spans="5:9">
      <c r="E2518" s="103" t="s">
        <v>8097</v>
      </c>
      <c r="F2518" s="103"/>
      <c r="G2518" s="104">
        <v>3823811</v>
      </c>
      <c r="H2518" s="105"/>
      <c r="I2518" s="104">
        <v>6249453</v>
      </c>
    </row>
    <row r="2519" spans="5:9">
      <c r="E2519" s="107" t="s">
        <v>6574</v>
      </c>
      <c r="F2519" s="103"/>
      <c r="G2519" s="104">
        <v>12951069</v>
      </c>
      <c r="H2519" s="104">
        <v>13440429</v>
      </c>
      <c r="I2519" s="106"/>
    </row>
    <row r="2520" spans="5:9">
      <c r="E2520" s="103" t="s">
        <v>7848</v>
      </c>
      <c r="F2520" s="103"/>
      <c r="G2520" s="105"/>
      <c r="H2520" s="104">
        <v>6249453</v>
      </c>
      <c r="I2520" s="105"/>
    </row>
    <row r="2521" spans="5:9">
      <c r="E2521" s="103" t="s">
        <v>8098</v>
      </c>
      <c r="F2521" s="103"/>
      <c r="G2521" s="104">
        <v>2307575</v>
      </c>
      <c r="H2521" s="105"/>
      <c r="I2521" s="105"/>
    </row>
    <row r="2522" spans="5:9">
      <c r="E2522" s="103" t="s">
        <v>8099</v>
      </c>
      <c r="F2522" s="103"/>
      <c r="G2522" s="104">
        <v>3199183</v>
      </c>
      <c r="H2522" s="105"/>
      <c r="I2522" s="104">
        <v>5506758</v>
      </c>
    </row>
    <row r="2523" spans="5:9">
      <c r="E2523" s="103" t="s">
        <v>7538</v>
      </c>
      <c r="F2523" s="103"/>
      <c r="G2523" s="105"/>
      <c r="H2523" s="104">
        <v>5506758</v>
      </c>
      <c r="I2523" s="105"/>
    </row>
    <row r="2524" spans="5:9">
      <c r="E2524" s="103" t="s">
        <v>8100</v>
      </c>
      <c r="F2524" s="103"/>
      <c r="G2524" s="104">
        <v>1679235</v>
      </c>
      <c r="H2524" s="105"/>
      <c r="I2524" s="105"/>
    </row>
    <row r="2525" spans="5:9">
      <c r="E2525" s="103" t="s">
        <v>8101</v>
      </c>
      <c r="F2525" s="103"/>
      <c r="G2525" s="104">
        <v>2840155</v>
      </c>
      <c r="H2525" s="105"/>
      <c r="I2525" s="104">
        <v>4519390</v>
      </c>
    </row>
    <row r="2526" spans="5:9">
      <c r="E2526" s="107" t="s">
        <v>7394</v>
      </c>
      <c r="F2526" s="103"/>
      <c r="G2526" s="104">
        <v>10026148</v>
      </c>
      <c r="H2526" s="104">
        <v>11756211</v>
      </c>
      <c r="I2526" s="106"/>
    </row>
    <row r="2527" spans="5:9">
      <c r="E2527" s="107" t="s">
        <v>6575</v>
      </c>
      <c r="F2527" s="103"/>
      <c r="G2527" s="104">
        <v>53026844</v>
      </c>
      <c r="H2527" s="104">
        <v>48507454</v>
      </c>
      <c r="I2527" s="104">
        <v>4519390</v>
      </c>
    </row>
    <row r="2528" spans="5:9">
      <c r="E2528" s="73" t="s">
        <v>7395</v>
      </c>
      <c r="F2528" s="73"/>
      <c r="G2528" s="73"/>
      <c r="H2528" s="73"/>
      <c r="I2528" s="73"/>
    </row>
    <row r="2529" spans="5:9">
      <c r="E2529" s="73"/>
      <c r="F2529" s="73"/>
      <c r="G2529" s="73"/>
      <c r="H2529" s="73"/>
      <c r="I2529" s="73"/>
    </row>
    <row r="2530" spans="5:9">
      <c r="E2530" s="101" t="s">
        <v>9289</v>
      </c>
      <c r="F2530" s="73"/>
      <c r="G2530" s="73"/>
      <c r="H2530" s="73"/>
      <c r="I2530" s="73"/>
    </row>
    <row r="2531" spans="5:9">
      <c r="E2531" s="462" t="s">
        <v>6565</v>
      </c>
      <c r="F2531" s="462"/>
      <c r="G2531" s="462" t="s">
        <v>6566</v>
      </c>
      <c r="H2531" s="462" t="s">
        <v>6567</v>
      </c>
      <c r="I2531" s="462" t="s">
        <v>3136</v>
      </c>
    </row>
    <row r="2532" spans="5:9">
      <c r="E2532" s="103"/>
      <c r="F2532" s="103"/>
      <c r="G2532" s="104">
        <v>510000</v>
      </c>
      <c r="H2532" s="105"/>
      <c r="I2532" s="104">
        <v>510000</v>
      </c>
    </row>
    <row r="2533" spans="5:9">
      <c r="E2533" s="103" t="s">
        <v>7917</v>
      </c>
      <c r="F2533" s="103"/>
      <c r="G2533" s="105"/>
      <c r="H2533" s="104">
        <v>510000</v>
      </c>
      <c r="I2533" s="105"/>
    </row>
    <row r="2534" spans="5:9">
      <c r="E2534" s="103" t="s">
        <v>8102</v>
      </c>
      <c r="F2534" s="103"/>
      <c r="G2534" s="104">
        <v>109238</v>
      </c>
      <c r="H2534" s="105"/>
      <c r="I2534" s="105"/>
    </row>
    <row r="2535" spans="5:9">
      <c r="E2535" s="103" t="s">
        <v>8103</v>
      </c>
      <c r="F2535" s="103"/>
      <c r="G2535" s="104">
        <v>300762</v>
      </c>
      <c r="H2535" s="105"/>
      <c r="I2535" s="105"/>
    </row>
    <row r="2536" spans="5:9">
      <c r="E2536" s="103" t="s">
        <v>8104</v>
      </c>
      <c r="F2536" s="103"/>
      <c r="G2536" s="104">
        <v>17182</v>
      </c>
      <c r="H2536" s="105"/>
      <c r="I2536" s="105"/>
    </row>
    <row r="2537" spans="5:9">
      <c r="E2537" s="103" t="s">
        <v>8105</v>
      </c>
      <c r="F2537" s="103"/>
      <c r="G2537" s="104">
        <v>102099</v>
      </c>
      <c r="H2537" s="105"/>
      <c r="I2537" s="105"/>
    </row>
    <row r="2538" spans="5:9">
      <c r="E2538" s="103" t="s">
        <v>8106</v>
      </c>
      <c r="F2538" s="103"/>
      <c r="G2538" s="104">
        <v>33319</v>
      </c>
      <c r="H2538" s="105"/>
      <c r="I2538" s="105"/>
    </row>
    <row r="2539" spans="5:9">
      <c r="E2539" s="103" t="s">
        <v>8107</v>
      </c>
      <c r="F2539" s="103"/>
      <c r="G2539" s="104">
        <v>77400</v>
      </c>
      <c r="H2539" s="105"/>
      <c r="I2539" s="104">
        <v>640000</v>
      </c>
    </row>
    <row r="2540" spans="5:9">
      <c r="E2540" s="107" t="s">
        <v>6784</v>
      </c>
      <c r="F2540" s="103"/>
      <c r="G2540" s="104">
        <v>640000</v>
      </c>
      <c r="H2540" s="104">
        <v>510000</v>
      </c>
      <c r="I2540" s="106"/>
    </row>
    <row r="2541" spans="5:9">
      <c r="E2541" s="103" t="s">
        <v>7960</v>
      </c>
      <c r="F2541" s="103"/>
      <c r="G2541" s="105"/>
      <c r="H2541" s="104">
        <v>640000</v>
      </c>
      <c r="I2541" s="105"/>
    </row>
    <row r="2542" spans="5:9">
      <c r="E2542" s="103" t="s">
        <v>8108</v>
      </c>
      <c r="F2542" s="103"/>
      <c r="G2542" s="104">
        <v>138290</v>
      </c>
      <c r="H2542" s="105"/>
      <c r="I2542" s="105"/>
    </row>
    <row r="2543" spans="5:9">
      <c r="E2543" s="103" t="s">
        <v>8109</v>
      </c>
      <c r="F2543" s="103"/>
      <c r="G2543" s="104">
        <v>446710</v>
      </c>
      <c r="H2543" s="105"/>
      <c r="I2543" s="105"/>
    </row>
    <row r="2544" spans="5:9">
      <c r="E2544" s="103" t="s">
        <v>8110</v>
      </c>
      <c r="F2544" s="103"/>
      <c r="G2544" s="104">
        <v>32549</v>
      </c>
      <c r="H2544" s="105"/>
      <c r="I2544" s="105"/>
    </row>
    <row r="2545" spans="5:9">
      <c r="E2545" s="103" t="s">
        <v>8111</v>
      </c>
      <c r="F2545" s="103"/>
      <c r="G2545" s="104">
        <v>58850</v>
      </c>
      <c r="H2545" s="105"/>
      <c r="I2545" s="105"/>
    </row>
    <row r="2546" spans="5:9">
      <c r="E2546" s="103" t="s">
        <v>8112</v>
      </c>
      <c r="F2546" s="103"/>
      <c r="G2546" s="104">
        <v>43263</v>
      </c>
      <c r="H2546" s="105"/>
      <c r="I2546" s="105"/>
    </row>
    <row r="2547" spans="5:9">
      <c r="E2547" s="103" t="s">
        <v>8113</v>
      </c>
      <c r="F2547" s="103"/>
      <c r="G2547" s="104">
        <v>55338</v>
      </c>
      <c r="H2547" s="105"/>
      <c r="I2547" s="104">
        <v>775000</v>
      </c>
    </row>
    <row r="2548" spans="5:9">
      <c r="E2548" s="107" t="s">
        <v>6570</v>
      </c>
      <c r="F2548" s="103"/>
      <c r="G2548" s="104">
        <v>775000</v>
      </c>
      <c r="H2548" s="104">
        <v>640000</v>
      </c>
      <c r="I2548" s="106"/>
    </row>
    <row r="2549" spans="5:9">
      <c r="E2549" s="103" t="s">
        <v>7890</v>
      </c>
      <c r="F2549" s="103"/>
      <c r="G2549" s="105"/>
      <c r="H2549" s="104">
        <v>775000</v>
      </c>
      <c r="I2549" s="105"/>
    </row>
    <row r="2550" spans="5:9">
      <c r="E2550" s="103" t="s">
        <v>8114</v>
      </c>
      <c r="F2550" s="103"/>
      <c r="G2550" s="104">
        <v>172669</v>
      </c>
      <c r="H2550" s="105"/>
      <c r="I2550" s="105"/>
    </row>
    <row r="2551" spans="5:9">
      <c r="E2551" s="103" t="s">
        <v>8115</v>
      </c>
      <c r="F2551" s="103"/>
      <c r="G2551" s="104">
        <v>432331</v>
      </c>
      <c r="H2551" s="105"/>
      <c r="I2551" s="104">
        <v>605000</v>
      </c>
    </row>
    <row r="2552" spans="5:9">
      <c r="E2552" s="107" t="s">
        <v>6572</v>
      </c>
      <c r="F2552" s="103"/>
      <c r="G2552" s="104">
        <v>605000</v>
      </c>
      <c r="H2552" s="104">
        <v>775000</v>
      </c>
      <c r="I2552" s="106"/>
    </row>
    <row r="2553" spans="5:9">
      <c r="E2553" s="103" t="s">
        <v>7863</v>
      </c>
      <c r="F2553" s="103"/>
      <c r="G2553" s="105"/>
      <c r="H2553" s="104">
        <v>605000</v>
      </c>
      <c r="I2553" s="105"/>
    </row>
    <row r="2554" spans="5:9">
      <c r="E2554" s="103" t="s">
        <v>8116</v>
      </c>
      <c r="F2554" s="103"/>
      <c r="G2554" s="104">
        <v>161774</v>
      </c>
      <c r="H2554" s="105"/>
      <c r="I2554" s="105"/>
    </row>
    <row r="2555" spans="5:9">
      <c r="E2555" s="103" t="s">
        <v>8117</v>
      </c>
      <c r="F2555" s="103"/>
      <c r="G2555" s="104">
        <v>439226</v>
      </c>
      <c r="H2555" s="105"/>
      <c r="I2555" s="104">
        <v>601000</v>
      </c>
    </row>
    <row r="2556" spans="5:9">
      <c r="E2556" s="107" t="s">
        <v>6574</v>
      </c>
      <c r="F2556" s="103"/>
      <c r="G2556" s="104">
        <v>601000</v>
      </c>
      <c r="H2556" s="104">
        <v>605000</v>
      </c>
      <c r="I2556" s="106"/>
    </row>
    <row r="2557" spans="5:9">
      <c r="E2557" s="103" t="s">
        <v>7848</v>
      </c>
      <c r="F2557" s="103"/>
      <c r="G2557" s="105"/>
      <c r="H2557" s="104">
        <v>601000</v>
      </c>
      <c r="I2557" s="105"/>
    </row>
    <row r="2558" spans="5:9">
      <c r="E2558" s="103" t="s">
        <v>8118</v>
      </c>
      <c r="F2558" s="103"/>
      <c r="G2558" s="104">
        <v>175243</v>
      </c>
      <c r="H2558" s="105"/>
      <c r="I2558" s="105"/>
    </row>
    <row r="2559" spans="5:9">
      <c r="E2559" s="103" t="s">
        <v>8119</v>
      </c>
      <c r="F2559" s="103"/>
      <c r="G2559" s="104">
        <v>403757</v>
      </c>
      <c r="H2559" s="105"/>
      <c r="I2559" s="104">
        <v>579000</v>
      </c>
    </row>
    <row r="2560" spans="5:9">
      <c r="E2560" s="107" t="s">
        <v>7394</v>
      </c>
      <c r="F2560" s="103"/>
      <c r="G2560" s="104">
        <v>579000</v>
      </c>
      <c r="H2560" s="104">
        <v>601000</v>
      </c>
      <c r="I2560" s="106"/>
    </row>
    <row r="2561" spans="5:9">
      <c r="E2561" s="107" t="s">
        <v>6575</v>
      </c>
      <c r="F2561" s="103"/>
      <c r="G2561" s="104">
        <v>3710000</v>
      </c>
      <c r="H2561" s="104">
        <v>3131000</v>
      </c>
      <c r="I2561" s="104">
        <v>579000</v>
      </c>
    </row>
    <row r="2562" spans="5:9">
      <c r="E2562" s="73" t="s">
        <v>7395</v>
      </c>
      <c r="F2562" s="73"/>
      <c r="G2562" s="73"/>
      <c r="H2562" s="73"/>
      <c r="I2562" s="73"/>
    </row>
    <row r="2563" spans="5:9">
      <c r="E2563" s="73"/>
      <c r="F2563" s="73"/>
      <c r="G2563" s="73"/>
      <c r="H2563" s="73"/>
      <c r="I2563" s="73"/>
    </row>
    <row r="2564" spans="5:9">
      <c r="E2564" s="101" t="s">
        <v>9290</v>
      </c>
      <c r="F2564" s="73"/>
      <c r="G2564" s="73"/>
      <c r="H2564" s="73"/>
      <c r="I2564" s="73"/>
    </row>
    <row r="2565" spans="5:9">
      <c r="E2565" s="462" t="s">
        <v>6565</v>
      </c>
      <c r="F2565" s="462"/>
      <c r="G2565" s="462" t="s">
        <v>6566</v>
      </c>
      <c r="H2565" s="462" t="s">
        <v>6567</v>
      </c>
      <c r="I2565" s="462" t="s">
        <v>3136</v>
      </c>
    </row>
    <row r="2566" spans="5:9">
      <c r="E2566" s="103"/>
      <c r="F2566" s="103"/>
      <c r="G2566" s="104">
        <v>646029</v>
      </c>
      <c r="H2566" s="105"/>
      <c r="I2566" s="104">
        <v>646029</v>
      </c>
    </row>
    <row r="2567" spans="5:9">
      <c r="E2567" s="103" t="s">
        <v>7591</v>
      </c>
      <c r="F2567" s="103"/>
      <c r="G2567" s="105"/>
      <c r="H2567" s="104">
        <v>646029</v>
      </c>
      <c r="I2567" s="105"/>
    </row>
    <row r="2568" spans="5:9">
      <c r="E2568" s="103" t="s">
        <v>8120</v>
      </c>
      <c r="F2568" s="103"/>
      <c r="G2568" s="104">
        <v>191262</v>
      </c>
      <c r="H2568" s="105"/>
      <c r="I2568" s="105"/>
    </row>
    <row r="2569" spans="5:9">
      <c r="E2569" s="103" t="s">
        <v>8121</v>
      </c>
      <c r="F2569" s="103"/>
      <c r="G2569" s="104">
        <v>377722</v>
      </c>
      <c r="H2569" s="105"/>
      <c r="I2569" s="104">
        <v>568984</v>
      </c>
    </row>
    <row r="2570" spans="5:9">
      <c r="E2570" s="107" t="s">
        <v>6784</v>
      </c>
      <c r="F2570" s="103"/>
      <c r="G2570" s="104">
        <v>568984</v>
      </c>
      <c r="H2570" s="104">
        <v>646029</v>
      </c>
      <c r="I2570" s="106"/>
    </row>
    <row r="2571" spans="5:9">
      <c r="E2571" s="103" t="s">
        <v>7633</v>
      </c>
      <c r="F2571" s="103"/>
      <c r="G2571" s="105"/>
      <c r="H2571" s="104">
        <v>568984</v>
      </c>
      <c r="I2571" s="105"/>
    </row>
    <row r="2572" spans="5:9">
      <c r="E2572" s="103" t="s">
        <v>8122</v>
      </c>
      <c r="F2572" s="103"/>
      <c r="G2572" s="104">
        <v>286837</v>
      </c>
      <c r="H2572" s="105"/>
      <c r="I2572" s="105"/>
    </row>
    <row r="2573" spans="5:9">
      <c r="E2573" s="103" t="s">
        <v>8123</v>
      </c>
      <c r="F2573" s="103"/>
      <c r="G2573" s="104">
        <v>366783</v>
      </c>
      <c r="H2573" s="105"/>
      <c r="I2573" s="104">
        <v>653620</v>
      </c>
    </row>
    <row r="2574" spans="5:9">
      <c r="E2574" s="107" t="s">
        <v>6570</v>
      </c>
      <c r="F2574" s="103"/>
      <c r="G2574" s="104">
        <v>653620</v>
      </c>
      <c r="H2574" s="104">
        <v>568984</v>
      </c>
      <c r="I2574" s="106"/>
    </row>
    <row r="2575" spans="5:9">
      <c r="E2575" s="103" t="s">
        <v>8124</v>
      </c>
      <c r="F2575" s="103"/>
      <c r="G2575" s="104">
        <v>266266</v>
      </c>
      <c r="H2575" s="105"/>
      <c r="I2575" s="105"/>
    </row>
    <row r="2576" spans="5:9">
      <c r="E2576" s="103" t="s">
        <v>8125</v>
      </c>
      <c r="F2576" s="103"/>
      <c r="G2576" s="104">
        <v>472448</v>
      </c>
      <c r="H2576" s="105"/>
      <c r="I2576" s="105"/>
    </row>
    <row r="2577" spans="5:9">
      <c r="E2577" s="103" t="s">
        <v>7508</v>
      </c>
      <c r="F2577" s="103"/>
      <c r="G2577" s="105"/>
      <c r="H2577" s="104">
        <v>653620</v>
      </c>
      <c r="I2577" s="104">
        <v>738714</v>
      </c>
    </row>
    <row r="2578" spans="5:9">
      <c r="E2578" s="107" t="s">
        <v>6572</v>
      </c>
      <c r="F2578" s="103"/>
      <c r="G2578" s="104">
        <v>738714</v>
      </c>
      <c r="H2578" s="104">
        <v>653620</v>
      </c>
      <c r="I2578" s="106"/>
    </row>
    <row r="2579" spans="5:9">
      <c r="E2579" s="103" t="s">
        <v>8126</v>
      </c>
      <c r="F2579" s="103"/>
      <c r="G2579" s="104">
        <v>451599</v>
      </c>
      <c r="H2579" s="105"/>
      <c r="I2579" s="105"/>
    </row>
    <row r="2580" spans="5:9">
      <c r="E2580" s="103" t="s">
        <v>8127</v>
      </c>
      <c r="F2580" s="103"/>
      <c r="G2580" s="104">
        <v>323541</v>
      </c>
      <c r="H2580" s="105"/>
      <c r="I2580" s="105"/>
    </row>
    <row r="2581" spans="5:9">
      <c r="E2581" s="103" t="s">
        <v>7840</v>
      </c>
      <c r="F2581" s="103"/>
      <c r="G2581" s="105"/>
      <c r="H2581" s="104">
        <v>738714</v>
      </c>
      <c r="I2581" s="104">
        <v>775140</v>
      </c>
    </row>
    <row r="2582" spans="5:9">
      <c r="E2582" s="107" t="s">
        <v>6574</v>
      </c>
      <c r="F2582" s="103"/>
      <c r="G2582" s="104">
        <v>775140</v>
      </c>
      <c r="H2582" s="104">
        <v>738714</v>
      </c>
      <c r="I2582" s="106"/>
    </row>
    <row r="2583" spans="5:9">
      <c r="E2583" s="103" t="s">
        <v>7726</v>
      </c>
      <c r="F2583" s="103"/>
      <c r="G2583" s="105"/>
      <c r="H2583" s="104">
        <v>761599</v>
      </c>
      <c r="I2583" s="104">
        <v>13541</v>
      </c>
    </row>
    <row r="2584" spans="5:9">
      <c r="E2584" s="103" t="s">
        <v>8128</v>
      </c>
      <c r="F2584" s="103"/>
      <c r="G2584" s="104">
        <v>251998</v>
      </c>
      <c r="H2584" s="105"/>
      <c r="I2584" s="105"/>
    </row>
    <row r="2585" spans="5:9">
      <c r="E2585" s="103" t="s">
        <v>8129</v>
      </c>
      <c r="F2585" s="103"/>
      <c r="G2585" s="104">
        <v>392050</v>
      </c>
      <c r="H2585" s="105"/>
      <c r="I2585" s="104">
        <v>657589</v>
      </c>
    </row>
    <row r="2586" spans="5:9">
      <c r="E2586" s="107" t="s">
        <v>7394</v>
      </c>
      <c r="F2586" s="103"/>
      <c r="G2586" s="104">
        <v>644048</v>
      </c>
      <c r="H2586" s="104">
        <v>761599</v>
      </c>
      <c r="I2586" s="106"/>
    </row>
    <row r="2587" spans="5:9">
      <c r="E2587" s="107" t="s">
        <v>6575</v>
      </c>
      <c r="F2587" s="103"/>
      <c r="G2587" s="104">
        <v>4026535</v>
      </c>
      <c r="H2587" s="104">
        <v>3368946</v>
      </c>
      <c r="I2587" s="104">
        <v>657589</v>
      </c>
    </row>
    <row r="2588" spans="5:9">
      <c r="E2588" s="73" t="s">
        <v>7395</v>
      </c>
      <c r="F2588" s="73"/>
      <c r="G2588" s="73"/>
      <c r="H2588" s="73"/>
      <c r="I2588" s="73"/>
    </row>
    <row r="2589" spans="5:9">
      <c r="E2589" s="73"/>
      <c r="F2589" s="73"/>
      <c r="G2589" s="73"/>
      <c r="H2589" s="73"/>
      <c r="I2589" s="73"/>
    </row>
    <row r="2590" spans="5:9">
      <c r="E2590" s="101" t="s">
        <v>9374</v>
      </c>
      <c r="F2590" s="73"/>
      <c r="G2590" s="73"/>
      <c r="H2590" s="73"/>
      <c r="I2590" s="73"/>
    </row>
    <row r="2591" spans="5:9">
      <c r="E2591" s="462" t="s">
        <v>6565</v>
      </c>
      <c r="F2591" s="462"/>
      <c r="G2591" s="462" t="s">
        <v>6566</v>
      </c>
      <c r="H2591" s="462" t="s">
        <v>6567</v>
      </c>
      <c r="I2591" s="462" t="s">
        <v>3136</v>
      </c>
    </row>
    <row r="2592" spans="5:9">
      <c r="E2592" s="103"/>
      <c r="F2592" s="103"/>
      <c r="G2592" s="104">
        <v>3920179</v>
      </c>
      <c r="H2592" s="105"/>
      <c r="I2592" s="104">
        <v>3920179</v>
      </c>
    </row>
    <row r="2593" spans="5:9">
      <c r="E2593" s="103" t="s">
        <v>7917</v>
      </c>
      <c r="F2593" s="103"/>
      <c r="G2593" s="105"/>
      <c r="H2593" s="104">
        <v>777052</v>
      </c>
      <c r="I2593" s="104">
        <v>3143127</v>
      </c>
    </row>
    <row r="2594" spans="5:9">
      <c r="E2594" s="103" t="s">
        <v>7559</v>
      </c>
      <c r="F2594" s="103"/>
      <c r="G2594" s="105"/>
      <c r="H2594" s="104">
        <v>1241214</v>
      </c>
      <c r="I2594" s="104">
        <v>1901913</v>
      </c>
    </row>
    <row r="2595" spans="5:9">
      <c r="E2595" s="103" t="s">
        <v>7572</v>
      </c>
      <c r="F2595" s="103"/>
      <c r="G2595" s="105"/>
      <c r="H2595" s="104">
        <v>918738</v>
      </c>
      <c r="I2595" s="104">
        <v>983175</v>
      </c>
    </row>
    <row r="2596" spans="5:9">
      <c r="E2596" s="103" t="s">
        <v>8130</v>
      </c>
      <c r="F2596" s="103"/>
      <c r="G2596" s="105"/>
      <c r="H2596" s="104">
        <v>1377357</v>
      </c>
      <c r="I2596" s="104">
        <v>-394182</v>
      </c>
    </row>
    <row r="2597" spans="5:9">
      <c r="E2597" s="103" t="s">
        <v>8131</v>
      </c>
      <c r="F2597" s="103"/>
      <c r="G2597" s="104">
        <v>1453933</v>
      </c>
      <c r="H2597" s="105"/>
      <c r="I2597" s="105"/>
    </row>
    <row r="2598" spans="5:9">
      <c r="E2598" s="103" t="s">
        <v>8132</v>
      </c>
      <c r="F2598" s="103"/>
      <c r="G2598" s="104">
        <v>3059911</v>
      </c>
      <c r="H2598" s="105"/>
      <c r="I2598" s="104">
        <v>4119662</v>
      </c>
    </row>
    <row r="2599" spans="5:9">
      <c r="E2599" s="107" t="s">
        <v>6784</v>
      </c>
      <c r="F2599" s="103"/>
      <c r="G2599" s="104">
        <v>4513844</v>
      </c>
      <c r="H2599" s="104">
        <v>4314361</v>
      </c>
      <c r="I2599" s="106"/>
    </row>
    <row r="2600" spans="5:9">
      <c r="E2600" s="103" t="s">
        <v>7981</v>
      </c>
      <c r="F2600" s="103"/>
      <c r="G2600" s="105"/>
      <c r="H2600" s="104">
        <v>1046535</v>
      </c>
      <c r="I2600" s="104">
        <v>3073127</v>
      </c>
    </row>
    <row r="2601" spans="5:9">
      <c r="E2601" s="103" t="s">
        <v>7607</v>
      </c>
      <c r="F2601" s="103"/>
      <c r="G2601" s="105"/>
      <c r="H2601" s="104">
        <v>1158026</v>
      </c>
      <c r="I2601" s="104">
        <v>1915101</v>
      </c>
    </row>
    <row r="2602" spans="5:9">
      <c r="E2602" s="103" t="s">
        <v>8083</v>
      </c>
      <c r="F2602" s="103"/>
      <c r="G2602" s="105"/>
      <c r="H2602" s="104">
        <v>830855</v>
      </c>
      <c r="I2602" s="104">
        <v>1084246</v>
      </c>
    </row>
    <row r="2603" spans="5:9">
      <c r="E2603" s="103" t="s">
        <v>7622</v>
      </c>
      <c r="F2603" s="103"/>
      <c r="G2603" s="105"/>
      <c r="H2603" s="104">
        <v>1145170</v>
      </c>
      <c r="I2603" s="104">
        <v>-60924</v>
      </c>
    </row>
    <row r="2604" spans="5:9">
      <c r="E2604" s="103" t="s">
        <v>8133</v>
      </c>
      <c r="F2604" s="103"/>
      <c r="G2604" s="104">
        <v>1219611</v>
      </c>
      <c r="H2604" s="105"/>
      <c r="I2604" s="105"/>
    </row>
    <row r="2605" spans="5:9">
      <c r="E2605" s="103" t="s">
        <v>8134</v>
      </c>
      <c r="F2605" s="103"/>
      <c r="G2605" s="104">
        <v>2712575</v>
      </c>
      <c r="H2605" s="105"/>
      <c r="I2605" s="104">
        <v>3871262</v>
      </c>
    </row>
    <row r="2606" spans="5:9">
      <c r="E2606" s="107" t="s">
        <v>6570</v>
      </c>
      <c r="F2606" s="103"/>
      <c r="G2606" s="104">
        <v>3932186</v>
      </c>
      <c r="H2606" s="104">
        <v>4180586</v>
      </c>
      <c r="I2606" s="106"/>
    </row>
    <row r="2607" spans="5:9">
      <c r="E2607" s="103" t="s">
        <v>7635</v>
      </c>
      <c r="F2607" s="103"/>
      <c r="G2607" s="105"/>
      <c r="H2607" s="104">
        <v>978130</v>
      </c>
      <c r="I2607" s="104">
        <v>2893132</v>
      </c>
    </row>
    <row r="2608" spans="5:9">
      <c r="E2608" s="103" t="s">
        <v>7497</v>
      </c>
      <c r="F2608" s="103"/>
      <c r="G2608" s="105"/>
      <c r="H2608" s="104">
        <v>1074830</v>
      </c>
      <c r="I2608" s="104">
        <v>1818302</v>
      </c>
    </row>
    <row r="2609" spans="5:9">
      <c r="E2609" s="103" t="s">
        <v>7650</v>
      </c>
      <c r="F2609" s="103"/>
      <c r="G2609" s="105"/>
      <c r="H2609" s="104">
        <v>1240630</v>
      </c>
      <c r="I2609" s="104">
        <v>577672</v>
      </c>
    </row>
    <row r="2610" spans="5:9">
      <c r="E2610" s="103" t="s">
        <v>7656</v>
      </c>
      <c r="F2610" s="103"/>
      <c r="G2610" s="105"/>
      <c r="H2610" s="104">
        <v>825890</v>
      </c>
      <c r="I2610" s="104">
        <v>-248218</v>
      </c>
    </row>
    <row r="2611" spans="5:9">
      <c r="E2611" s="103" t="s">
        <v>7507</v>
      </c>
      <c r="F2611" s="103"/>
      <c r="G2611" s="105"/>
      <c r="H2611" s="104">
        <v>927310</v>
      </c>
      <c r="I2611" s="104">
        <v>-1175528</v>
      </c>
    </row>
    <row r="2612" spans="5:9">
      <c r="E2612" s="103" t="s">
        <v>8135</v>
      </c>
      <c r="F2612" s="103"/>
      <c r="G2612" s="104">
        <v>1101192</v>
      </c>
      <c r="H2612" s="105"/>
      <c r="I2612" s="105"/>
    </row>
    <row r="2613" spans="5:9">
      <c r="E2613" s="103" t="s">
        <v>8136</v>
      </c>
      <c r="F2613" s="103"/>
      <c r="G2613" s="104">
        <v>3620731</v>
      </c>
      <c r="H2613" s="105"/>
      <c r="I2613" s="104">
        <v>3546395</v>
      </c>
    </row>
    <row r="2614" spans="5:9">
      <c r="E2614" s="107" t="s">
        <v>6572</v>
      </c>
      <c r="F2614" s="103"/>
      <c r="G2614" s="104">
        <v>4721923</v>
      </c>
      <c r="H2614" s="104">
        <v>5046790</v>
      </c>
      <c r="I2614" s="106"/>
    </row>
    <row r="2615" spans="5:9">
      <c r="E2615" s="103" t="s">
        <v>7672</v>
      </c>
      <c r="F2615" s="103"/>
      <c r="G2615" s="105"/>
      <c r="H2615" s="423">
        <v>1226550</v>
      </c>
      <c r="I2615" s="104">
        <v>2319845</v>
      </c>
    </row>
    <row r="2616" spans="5:9">
      <c r="E2616" s="103" t="s">
        <v>8137</v>
      </c>
      <c r="F2616" s="103"/>
      <c r="G2616" s="105"/>
      <c r="H2616" s="423">
        <v>1153210</v>
      </c>
      <c r="I2616" s="104">
        <v>1166635</v>
      </c>
    </row>
    <row r="2617" spans="5:9">
      <c r="E2617" s="103" t="s">
        <v>7521</v>
      </c>
      <c r="F2617" s="103"/>
      <c r="G2617" s="105"/>
      <c r="H2617" s="423">
        <v>913580</v>
      </c>
      <c r="I2617" s="104">
        <v>253055</v>
      </c>
    </row>
    <row r="2618" spans="5:9">
      <c r="E2618" s="103" t="s">
        <v>8138</v>
      </c>
      <c r="F2618" s="103"/>
      <c r="G2618" s="105"/>
      <c r="H2618" s="423">
        <v>934820</v>
      </c>
      <c r="I2618" s="104">
        <v>-681765</v>
      </c>
    </row>
    <row r="2619" spans="5:9">
      <c r="E2619" s="103" t="s">
        <v>8139</v>
      </c>
      <c r="F2619" s="103"/>
      <c r="G2619" s="104">
        <v>1434234</v>
      </c>
      <c r="H2619" s="105"/>
      <c r="I2619" s="105"/>
    </row>
    <row r="2620" spans="5:9">
      <c r="E2620" s="103" t="s">
        <v>8140</v>
      </c>
      <c r="F2620" s="103"/>
      <c r="G2620" s="104">
        <v>2778439</v>
      </c>
      <c r="H2620" s="105"/>
      <c r="I2620" s="104">
        <v>3530908</v>
      </c>
    </row>
    <row r="2621" spans="5:9">
      <c r="E2621" s="107" t="s">
        <v>6574</v>
      </c>
      <c r="F2621" s="103"/>
      <c r="G2621" s="104">
        <v>4212673</v>
      </c>
      <c r="H2621" s="104">
        <v>4228160</v>
      </c>
      <c r="I2621" s="106"/>
    </row>
    <row r="2622" spans="5:9">
      <c r="E2622" s="103" t="s">
        <v>7524</v>
      </c>
      <c r="F2622" s="103"/>
      <c r="G2622" s="105"/>
      <c r="H2622" s="104">
        <v>1087740</v>
      </c>
      <c r="I2622" s="104">
        <v>2443168</v>
      </c>
    </row>
    <row r="2623" spans="5:9">
      <c r="E2623" s="103" t="s">
        <v>7527</v>
      </c>
      <c r="F2623" s="103"/>
      <c r="G2623" s="105"/>
      <c r="H2623" s="104">
        <v>859240</v>
      </c>
      <c r="I2623" s="104">
        <v>1583928</v>
      </c>
    </row>
    <row r="2624" spans="5:9">
      <c r="E2624" s="103" t="s">
        <v>7718</v>
      </c>
      <c r="F2624" s="103"/>
      <c r="G2624" s="105"/>
      <c r="H2624" s="104">
        <v>983570</v>
      </c>
      <c r="I2624" s="104">
        <v>600358</v>
      </c>
    </row>
    <row r="2625" spans="5:9">
      <c r="E2625" s="103" t="s">
        <v>7720</v>
      </c>
      <c r="F2625" s="103"/>
      <c r="G2625" s="105"/>
      <c r="H2625" s="104">
        <v>974710</v>
      </c>
      <c r="I2625" s="104">
        <v>-374352</v>
      </c>
    </row>
    <row r="2626" spans="5:9">
      <c r="E2626" s="103" t="s">
        <v>8141</v>
      </c>
      <c r="F2626" s="103"/>
      <c r="G2626" s="104">
        <v>1289199</v>
      </c>
      <c r="H2626" s="105"/>
      <c r="I2626" s="105"/>
    </row>
    <row r="2627" spans="5:9">
      <c r="E2627" s="103" t="s">
        <v>8142</v>
      </c>
      <c r="F2627" s="103"/>
      <c r="G2627" s="104">
        <v>2968312</v>
      </c>
      <c r="H2627" s="105"/>
      <c r="I2627" s="104">
        <v>3883159</v>
      </c>
    </row>
    <row r="2628" spans="5:9">
      <c r="E2628" s="107" t="s">
        <v>7394</v>
      </c>
      <c r="F2628" s="103"/>
      <c r="G2628" s="104">
        <v>4257511</v>
      </c>
      <c r="H2628" s="104">
        <v>3905260</v>
      </c>
      <c r="I2628" s="106"/>
    </row>
    <row r="2629" spans="5:9">
      <c r="E2629" s="107" t="s">
        <v>6575</v>
      </c>
      <c r="F2629" s="103"/>
      <c r="G2629" s="104">
        <v>25558316</v>
      </c>
      <c r="H2629" s="104">
        <v>21675157</v>
      </c>
      <c r="I2629" s="104">
        <v>3883159</v>
      </c>
    </row>
    <row r="2630" spans="5:9">
      <c r="E2630" s="73" t="s">
        <v>7395</v>
      </c>
      <c r="F2630" s="73"/>
      <c r="G2630" s="73"/>
      <c r="H2630" s="73"/>
      <c r="I2630" s="73"/>
    </row>
    <row r="2631" spans="5:9">
      <c r="E2631" s="73"/>
      <c r="F2631" s="73"/>
      <c r="G2631" s="73"/>
      <c r="H2631" s="73"/>
      <c r="I2631" s="73"/>
    </row>
    <row r="2632" spans="5:9">
      <c r="E2632" s="101" t="s">
        <v>9291</v>
      </c>
      <c r="F2632" s="73"/>
      <c r="G2632" s="73"/>
      <c r="H2632" s="73"/>
      <c r="I2632" s="73"/>
    </row>
    <row r="2633" spans="5:9">
      <c r="E2633" s="462" t="s">
        <v>6565</v>
      </c>
      <c r="F2633" s="462"/>
      <c r="G2633" s="462" t="s">
        <v>6566</v>
      </c>
      <c r="H2633" s="462" t="s">
        <v>6567</v>
      </c>
      <c r="I2633" s="462" t="s">
        <v>3136</v>
      </c>
    </row>
    <row r="2634" spans="5:9">
      <c r="E2634" s="103" t="s">
        <v>8143</v>
      </c>
      <c r="F2634" s="103"/>
      <c r="G2634" s="104">
        <v>1294741</v>
      </c>
      <c r="H2634" s="105"/>
      <c r="I2634" s="105"/>
    </row>
    <row r="2635" spans="5:9">
      <c r="E2635" s="103" t="s">
        <v>8144</v>
      </c>
      <c r="F2635" s="103"/>
      <c r="G2635" s="104">
        <v>315259</v>
      </c>
      <c r="H2635" s="105"/>
      <c r="I2635" s="105"/>
    </row>
    <row r="2636" spans="5:9">
      <c r="E2636" s="103" t="s">
        <v>8145</v>
      </c>
      <c r="F2636" s="103"/>
      <c r="G2636" s="104">
        <v>2454900</v>
      </c>
      <c r="H2636" s="105"/>
      <c r="I2636" s="104">
        <v>4064900</v>
      </c>
    </row>
    <row r="2637" spans="5:9">
      <c r="E2637" s="103" t="s">
        <v>7491</v>
      </c>
      <c r="F2637" s="103"/>
      <c r="G2637" s="105"/>
      <c r="H2637" s="104">
        <v>4064900</v>
      </c>
      <c r="I2637" s="105"/>
    </row>
    <row r="2638" spans="5:9">
      <c r="E2638" s="107" t="s">
        <v>6570</v>
      </c>
      <c r="F2638" s="103"/>
      <c r="G2638" s="104">
        <v>4064900</v>
      </c>
      <c r="H2638" s="104">
        <v>4064900</v>
      </c>
      <c r="I2638" s="106"/>
    </row>
    <row r="2639" spans="5:9">
      <c r="E2639" s="103" t="s">
        <v>8146</v>
      </c>
      <c r="F2639" s="103"/>
      <c r="G2639" s="104">
        <v>1119763</v>
      </c>
      <c r="H2639" s="105"/>
      <c r="I2639" s="105"/>
    </row>
    <row r="2640" spans="5:9">
      <c r="E2640" s="103" t="s">
        <v>8147</v>
      </c>
      <c r="F2640" s="103"/>
      <c r="G2640" s="104">
        <v>1876400</v>
      </c>
      <c r="H2640" s="105"/>
      <c r="I2640" s="105"/>
    </row>
    <row r="2641" spans="5:9">
      <c r="E2641" s="103" t="s">
        <v>8148</v>
      </c>
      <c r="F2641" s="103"/>
      <c r="G2641" s="104">
        <v>490237</v>
      </c>
      <c r="H2641" s="105"/>
      <c r="I2641" s="104">
        <v>3486400</v>
      </c>
    </row>
    <row r="2642" spans="5:9">
      <c r="E2642" s="103" t="s">
        <v>8149</v>
      </c>
      <c r="F2642" s="103"/>
      <c r="G2642" s="105"/>
      <c r="H2642" s="104">
        <v>1119763</v>
      </c>
      <c r="I2642" s="105"/>
    </row>
    <row r="2643" spans="5:9">
      <c r="E2643" s="103" t="s">
        <v>8149</v>
      </c>
      <c r="F2643" s="103"/>
      <c r="G2643" s="105"/>
      <c r="H2643" s="104">
        <v>1876400</v>
      </c>
      <c r="I2643" s="105"/>
    </row>
    <row r="2644" spans="5:9">
      <c r="E2644" s="103" t="s">
        <v>8149</v>
      </c>
      <c r="F2644" s="103"/>
      <c r="G2644" s="105"/>
      <c r="H2644" s="104">
        <v>490237</v>
      </c>
      <c r="I2644" s="105"/>
    </row>
    <row r="2645" spans="5:9">
      <c r="E2645" s="107" t="s">
        <v>6572</v>
      </c>
      <c r="F2645" s="103"/>
      <c r="G2645" s="104">
        <v>3486400</v>
      </c>
      <c r="H2645" s="104">
        <v>3486400</v>
      </c>
      <c r="I2645" s="106"/>
    </row>
    <row r="2646" spans="5:9">
      <c r="E2646" s="103" t="s">
        <v>8150</v>
      </c>
      <c r="F2646" s="103"/>
      <c r="G2646" s="104">
        <v>1444663</v>
      </c>
      <c r="H2646" s="105"/>
      <c r="I2646" s="105"/>
    </row>
    <row r="2647" spans="5:9">
      <c r="E2647" s="103" t="s">
        <v>8151</v>
      </c>
      <c r="F2647" s="103"/>
      <c r="G2647" s="104">
        <v>3139000</v>
      </c>
      <c r="H2647" s="105"/>
      <c r="I2647" s="105"/>
    </row>
    <row r="2648" spans="5:9">
      <c r="E2648" s="103" t="s">
        <v>8152</v>
      </c>
      <c r="F2648" s="103"/>
      <c r="G2648" s="104">
        <v>165337</v>
      </c>
      <c r="H2648" s="105"/>
      <c r="I2648" s="104">
        <v>4749000</v>
      </c>
    </row>
    <row r="2649" spans="5:9">
      <c r="E2649" s="103" t="s">
        <v>7514</v>
      </c>
      <c r="F2649" s="103"/>
      <c r="G2649" s="105"/>
      <c r="H2649" s="104">
        <v>3139000</v>
      </c>
      <c r="I2649" s="104">
        <v>1610000</v>
      </c>
    </row>
    <row r="2650" spans="5:9">
      <c r="E2650" s="103" t="s">
        <v>7674</v>
      </c>
      <c r="F2650" s="103"/>
      <c r="G2650" s="105"/>
      <c r="H2650" s="104">
        <v>165337</v>
      </c>
      <c r="I2650" s="105"/>
    </row>
    <row r="2651" spans="5:9">
      <c r="E2651" s="103" t="s">
        <v>7674</v>
      </c>
      <c r="F2651" s="103"/>
      <c r="G2651" s="105"/>
      <c r="H2651" s="104">
        <v>1444663</v>
      </c>
      <c r="I2651" s="105"/>
    </row>
    <row r="2652" spans="5:9">
      <c r="E2652" s="107" t="s">
        <v>6574</v>
      </c>
      <c r="F2652" s="103"/>
      <c r="G2652" s="104">
        <v>4749000</v>
      </c>
      <c r="H2652" s="104">
        <v>4749000</v>
      </c>
      <c r="I2652" s="106"/>
    </row>
    <row r="2653" spans="5:9">
      <c r="E2653" s="103" t="s">
        <v>8153</v>
      </c>
      <c r="F2653" s="103"/>
      <c r="G2653" s="104">
        <v>1610246</v>
      </c>
      <c r="H2653" s="105"/>
      <c r="I2653" s="105"/>
    </row>
    <row r="2654" spans="5:9">
      <c r="E2654" s="103" t="s">
        <v>8154</v>
      </c>
      <c r="F2654" s="103"/>
      <c r="G2654" s="104">
        <v>1269754</v>
      </c>
      <c r="H2654" s="105"/>
      <c r="I2654" s="105"/>
    </row>
    <row r="2655" spans="5:9">
      <c r="E2655" s="103" t="s">
        <v>8155</v>
      </c>
      <c r="F2655" s="103"/>
      <c r="G2655" s="104">
        <v>1610000</v>
      </c>
      <c r="H2655" s="105"/>
      <c r="I2655" s="104">
        <v>4490000</v>
      </c>
    </row>
    <row r="2656" spans="5:9">
      <c r="E2656" s="103" t="s">
        <v>7526</v>
      </c>
      <c r="F2656" s="103"/>
      <c r="G2656" s="105"/>
      <c r="H2656" s="104">
        <v>4490000</v>
      </c>
      <c r="I2656" s="105"/>
    </row>
    <row r="2657" spans="5:9">
      <c r="E2657" s="107" t="s">
        <v>7394</v>
      </c>
      <c r="F2657" s="103"/>
      <c r="G2657" s="104">
        <v>4490000</v>
      </c>
      <c r="H2657" s="104">
        <v>4490000</v>
      </c>
      <c r="I2657" s="106"/>
    </row>
    <row r="2658" spans="5:9">
      <c r="E2658" s="107" t="s">
        <v>6575</v>
      </c>
      <c r="F2658" s="103"/>
      <c r="G2658" s="104">
        <v>16790300</v>
      </c>
      <c r="H2658" s="104">
        <v>16790300</v>
      </c>
      <c r="I2658" s="105"/>
    </row>
    <row r="2659" spans="5:9">
      <c r="E2659" s="73" t="s">
        <v>7395</v>
      </c>
      <c r="F2659" s="73"/>
      <c r="G2659" s="73"/>
      <c r="H2659" s="73"/>
      <c r="I2659" s="73"/>
    </row>
    <row r="2660" spans="5:9">
      <c r="E2660" s="73"/>
      <c r="F2660" s="73"/>
      <c r="G2660" s="73"/>
      <c r="H2660" s="73"/>
      <c r="I2660" s="73"/>
    </row>
    <row r="2661" spans="5:9">
      <c r="E2661" s="101" t="s">
        <v>9371</v>
      </c>
      <c r="F2661" s="73"/>
      <c r="G2661" s="73"/>
      <c r="H2661" s="73"/>
      <c r="I2661" s="73"/>
    </row>
    <row r="2662" spans="5:9">
      <c r="E2662" s="462" t="s">
        <v>6565</v>
      </c>
      <c r="F2662" s="462"/>
      <c r="G2662" s="462" t="s">
        <v>6566</v>
      </c>
      <c r="H2662" s="462" t="s">
        <v>6567</v>
      </c>
      <c r="I2662" s="462" t="s">
        <v>3136</v>
      </c>
    </row>
    <row r="2663" spans="5:9">
      <c r="E2663" s="103"/>
      <c r="F2663" s="103"/>
      <c r="G2663" s="104">
        <v>25518328</v>
      </c>
      <c r="H2663" s="105"/>
      <c r="I2663" s="104">
        <v>25518328</v>
      </c>
    </row>
    <row r="2664" spans="5:9">
      <c r="E2664" s="103" t="s">
        <v>7591</v>
      </c>
      <c r="F2664" s="103"/>
      <c r="G2664" s="105"/>
      <c r="H2664" s="104">
        <v>25518328</v>
      </c>
      <c r="I2664" s="105"/>
    </row>
    <row r="2665" spans="5:9">
      <c r="E2665" s="103" t="s">
        <v>8156</v>
      </c>
      <c r="F2665" s="103"/>
      <c r="G2665" s="104">
        <v>6909594</v>
      </c>
      <c r="H2665" s="105"/>
      <c r="I2665" s="105"/>
    </row>
    <row r="2666" spans="5:9">
      <c r="E2666" s="103" t="s">
        <v>8157</v>
      </c>
      <c r="F2666" s="103"/>
      <c r="G2666" s="104">
        <v>17406388</v>
      </c>
      <c r="H2666" s="105"/>
      <c r="I2666" s="104">
        <v>24315982</v>
      </c>
    </row>
    <row r="2667" spans="5:9">
      <c r="E2667" s="107" t="s">
        <v>6784</v>
      </c>
      <c r="F2667" s="103"/>
      <c r="G2667" s="104">
        <v>24315982</v>
      </c>
      <c r="H2667" s="104">
        <v>25518328</v>
      </c>
      <c r="I2667" s="106"/>
    </row>
    <row r="2668" spans="5:9">
      <c r="E2668" s="103" t="s">
        <v>8158</v>
      </c>
      <c r="F2668" s="103"/>
      <c r="G2668" s="104">
        <v>6673974</v>
      </c>
      <c r="H2668" s="105"/>
      <c r="I2668" s="105"/>
    </row>
    <row r="2669" spans="5:9">
      <c r="E2669" s="103" t="s">
        <v>8159</v>
      </c>
      <c r="F2669" s="103"/>
      <c r="G2669" s="104">
        <v>17208623</v>
      </c>
      <c r="H2669" s="105"/>
      <c r="I2669" s="104">
        <v>48198579</v>
      </c>
    </row>
    <row r="2670" spans="5:9">
      <c r="E2670" s="107" t="s">
        <v>6570</v>
      </c>
      <c r="F2670" s="103"/>
      <c r="G2670" s="104">
        <v>23882597</v>
      </c>
      <c r="H2670" s="105"/>
      <c r="I2670" s="106"/>
    </row>
    <row r="2671" spans="5:9">
      <c r="E2671" s="103" t="s">
        <v>8089</v>
      </c>
      <c r="F2671" s="103"/>
      <c r="G2671" s="105"/>
      <c r="H2671" s="104">
        <v>24315982</v>
      </c>
      <c r="I2671" s="104">
        <v>23882597</v>
      </c>
    </row>
    <row r="2672" spans="5:9">
      <c r="E2672" s="103" t="s">
        <v>8160</v>
      </c>
      <c r="F2672" s="103"/>
      <c r="G2672" s="104">
        <v>7182383</v>
      </c>
      <c r="H2672" s="105"/>
      <c r="I2672" s="105"/>
    </row>
    <row r="2673" spans="5:9">
      <c r="E2673" s="103" t="s">
        <v>8161</v>
      </c>
      <c r="F2673" s="103"/>
      <c r="G2673" s="104">
        <v>17742270</v>
      </c>
      <c r="H2673" s="105"/>
      <c r="I2673" s="105"/>
    </row>
    <row r="2674" spans="5:9">
      <c r="E2674" s="103" t="s">
        <v>7508</v>
      </c>
      <c r="F2674" s="103"/>
      <c r="G2674" s="105"/>
      <c r="H2674" s="104">
        <v>23883597</v>
      </c>
      <c r="I2674" s="423">
        <v>24923653</v>
      </c>
    </row>
    <row r="2675" spans="5:9">
      <c r="E2675" s="107" t="s">
        <v>6572</v>
      </c>
      <c r="F2675" s="103"/>
      <c r="G2675" s="104">
        <v>24924653</v>
      </c>
      <c r="H2675" s="104">
        <v>48199579</v>
      </c>
      <c r="I2675" s="106"/>
    </row>
    <row r="2676" spans="5:9">
      <c r="E2676" s="103" t="s">
        <v>8162</v>
      </c>
      <c r="F2676" s="103"/>
      <c r="G2676" s="104">
        <v>6915654</v>
      </c>
      <c r="H2676" s="105"/>
      <c r="I2676" s="105"/>
    </row>
    <row r="2677" spans="5:9">
      <c r="E2677" s="103" t="s">
        <v>8163</v>
      </c>
      <c r="F2677" s="103"/>
      <c r="G2677" s="104">
        <v>18615998</v>
      </c>
      <c r="H2677" s="105"/>
      <c r="I2677" s="105"/>
    </row>
    <row r="2678" spans="5:9">
      <c r="E2678" s="463" t="s">
        <v>7840</v>
      </c>
      <c r="F2678" s="463"/>
      <c r="G2678" s="464"/>
      <c r="H2678" s="423">
        <v>24923653</v>
      </c>
      <c r="I2678" s="104">
        <v>25531652</v>
      </c>
    </row>
    <row r="2679" spans="5:9">
      <c r="E2679" s="107" t="s">
        <v>6574</v>
      </c>
      <c r="F2679" s="103"/>
      <c r="G2679" s="104">
        <v>25531652</v>
      </c>
      <c r="H2679" s="104">
        <v>24923653</v>
      </c>
      <c r="I2679" s="106"/>
    </row>
    <row r="2680" spans="5:9">
      <c r="E2680" s="103" t="s">
        <v>8164</v>
      </c>
      <c r="F2680" s="103"/>
      <c r="G2680" s="104">
        <v>6503829</v>
      </c>
      <c r="H2680" s="105"/>
      <c r="I2680" s="105"/>
    </row>
    <row r="2681" spans="5:9">
      <c r="E2681" s="103" t="s">
        <v>7728</v>
      </c>
      <c r="F2681" s="103"/>
      <c r="G2681" s="105"/>
      <c r="H2681" s="104">
        <v>25531652</v>
      </c>
      <c r="I2681" s="105"/>
    </row>
    <row r="2682" spans="5:9">
      <c r="E2682" s="103" t="s">
        <v>8165</v>
      </c>
      <c r="F2682" s="103"/>
      <c r="G2682" s="104">
        <v>16861303</v>
      </c>
      <c r="H2682" s="105"/>
      <c r="I2682" s="104">
        <v>23365132</v>
      </c>
    </row>
    <row r="2683" spans="5:9">
      <c r="E2683" s="107" t="s">
        <v>7394</v>
      </c>
      <c r="F2683" s="103"/>
      <c r="G2683" s="104">
        <v>23365132</v>
      </c>
      <c r="H2683" s="104">
        <v>25531652</v>
      </c>
      <c r="I2683" s="106"/>
    </row>
    <row r="2684" spans="5:9">
      <c r="E2684" s="107" t="s">
        <v>6575</v>
      </c>
      <c r="F2684" s="103"/>
      <c r="G2684" s="104">
        <v>147538344</v>
      </c>
      <c r="H2684" s="104">
        <v>124173212</v>
      </c>
      <c r="I2684" s="104">
        <v>23365132</v>
      </c>
    </row>
    <row r="2685" spans="5:9">
      <c r="E2685" s="73" t="s">
        <v>7395</v>
      </c>
      <c r="F2685" s="73"/>
      <c r="G2685" s="73"/>
      <c r="H2685" s="73"/>
      <c r="I2685" s="73"/>
    </row>
    <row r="2686" spans="5:9">
      <c r="E2686" s="73"/>
      <c r="F2686" s="73"/>
      <c r="G2686" s="73"/>
      <c r="H2686" s="73"/>
      <c r="I2686" s="73"/>
    </row>
    <row r="2687" spans="5:9">
      <c r="E2687" s="101" t="s">
        <v>9317</v>
      </c>
      <c r="F2687" s="73"/>
      <c r="G2687" s="73"/>
      <c r="H2687" s="73"/>
      <c r="I2687" s="73"/>
    </row>
    <row r="2688" spans="5:9">
      <c r="E2688" s="462" t="s">
        <v>6565</v>
      </c>
      <c r="F2688" s="462"/>
      <c r="G2688" s="462" t="s">
        <v>6566</v>
      </c>
      <c r="H2688" s="462" t="s">
        <v>6567</v>
      </c>
      <c r="I2688" s="462" t="s">
        <v>3136</v>
      </c>
    </row>
    <row r="2689" spans="5:9">
      <c r="E2689" s="103" t="s">
        <v>8166</v>
      </c>
      <c r="F2689" s="103"/>
      <c r="G2689" s="104">
        <v>8085767</v>
      </c>
      <c r="H2689" s="105"/>
      <c r="I2689" s="105"/>
    </row>
    <row r="2690" spans="5:9">
      <c r="E2690" s="103" t="s">
        <v>8167</v>
      </c>
      <c r="F2690" s="103"/>
      <c r="G2690" s="104">
        <v>7545097</v>
      </c>
      <c r="H2690" s="105"/>
      <c r="I2690" s="104">
        <v>15630864</v>
      </c>
    </row>
    <row r="2691" spans="5:9">
      <c r="E2691" s="107" t="s">
        <v>6784</v>
      </c>
      <c r="F2691" s="103"/>
      <c r="G2691" s="104">
        <v>15630864</v>
      </c>
      <c r="H2691" s="105"/>
      <c r="I2691" s="106"/>
    </row>
    <row r="2692" spans="5:9">
      <c r="E2692" s="103" t="s">
        <v>7594</v>
      </c>
      <c r="F2692" s="103"/>
      <c r="G2692" s="105"/>
      <c r="H2692" s="104">
        <v>15630864</v>
      </c>
      <c r="I2692" s="105"/>
    </row>
    <row r="2693" spans="5:9">
      <c r="E2693" s="103" t="s">
        <v>8168</v>
      </c>
      <c r="F2693" s="103"/>
      <c r="G2693" s="104">
        <v>8552516</v>
      </c>
      <c r="H2693" s="105"/>
      <c r="I2693" s="105"/>
    </row>
    <row r="2694" spans="5:9">
      <c r="E2694" s="103" t="s">
        <v>8169</v>
      </c>
      <c r="F2694" s="103"/>
      <c r="G2694" s="104">
        <v>7855840</v>
      </c>
      <c r="H2694" s="105"/>
      <c r="I2694" s="104">
        <v>16408356</v>
      </c>
    </row>
    <row r="2695" spans="5:9">
      <c r="E2695" s="107" t="s">
        <v>6570</v>
      </c>
      <c r="F2695" s="103"/>
      <c r="G2695" s="104">
        <v>16408356</v>
      </c>
      <c r="H2695" s="104">
        <v>15630864</v>
      </c>
      <c r="I2695" s="106"/>
    </row>
    <row r="2696" spans="5:9">
      <c r="E2696" s="103" t="s">
        <v>8089</v>
      </c>
      <c r="F2696" s="103"/>
      <c r="G2696" s="105"/>
      <c r="H2696" s="104">
        <v>16408356</v>
      </c>
      <c r="I2696" s="105"/>
    </row>
    <row r="2697" spans="5:9">
      <c r="E2697" s="103" t="s">
        <v>8170</v>
      </c>
      <c r="F2697" s="103"/>
      <c r="G2697" s="104">
        <v>7668796</v>
      </c>
      <c r="H2697" s="105"/>
      <c r="I2697" s="105"/>
    </row>
    <row r="2698" spans="5:9">
      <c r="E2698" s="103" t="s">
        <v>8171</v>
      </c>
      <c r="F2698" s="103"/>
      <c r="G2698" s="104">
        <v>7167647</v>
      </c>
      <c r="H2698" s="105"/>
      <c r="I2698" s="105"/>
    </row>
    <row r="2699" spans="5:9">
      <c r="E2699" s="103" t="s">
        <v>7508</v>
      </c>
      <c r="F2699" s="103"/>
      <c r="G2699" s="105"/>
      <c r="H2699" s="104">
        <v>14836443</v>
      </c>
      <c r="I2699" s="105"/>
    </row>
    <row r="2700" spans="5:9">
      <c r="E2700" s="107" t="s">
        <v>6572</v>
      </c>
      <c r="F2700" s="103"/>
      <c r="G2700" s="104">
        <v>14836443</v>
      </c>
      <c r="H2700" s="104">
        <v>31244799</v>
      </c>
      <c r="I2700" s="106"/>
    </row>
    <row r="2701" spans="5:9">
      <c r="E2701" s="103" t="s">
        <v>8172</v>
      </c>
      <c r="F2701" s="103"/>
      <c r="G2701" s="104">
        <v>8288078</v>
      </c>
      <c r="H2701" s="105"/>
      <c r="I2701" s="105"/>
    </row>
    <row r="2702" spans="5:9">
      <c r="E2702" s="103" t="s">
        <v>8173</v>
      </c>
      <c r="F2702" s="103"/>
      <c r="G2702" s="104">
        <v>8769320</v>
      </c>
      <c r="H2702" s="105"/>
      <c r="I2702" s="105"/>
    </row>
    <row r="2703" spans="5:9">
      <c r="E2703" s="103" t="s">
        <v>7840</v>
      </c>
      <c r="F2703" s="103"/>
      <c r="G2703" s="105"/>
      <c r="H2703" s="104">
        <v>17057398</v>
      </c>
      <c r="I2703" s="105"/>
    </row>
    <row r="2704" spans="5:9">
      <c r="E2704" s="107" t="s">
        <v>6574</v>
      </c>
      <c r="F2704" s="103"/>
      <c r="G2704" s="104">
        <v>17057398</v>
      </c>
      <c r="H2704" s="104">
        <v>17057398</v>
      </c>
      <c r="I2704" s="106"/>
    </row>
    <row r="2705" spans="5:9">
      <c r="E2705" s="103" t="s">
        <v>8174</v>
      </c>
      <c r="F2705" s="103"/>
      <c r="G2705" s="104">
        <v>7929995</v>
      </c>
      <c r="H2705" s="105"/>
      <c r="I2705" s="105"/>
    </row>
    <row r="2706" spans="5:9">
      <c r="E2706" s="103" t="s">
        <v>8175</v>
      </c>
      <c r="F2706" s="103"/>
      <c r="G2706" s="104">
        <v>8949566</v>
      </c>
      <c r="H2706" s="105"/>
      <c r="I2706" s="105"/>
    </row>
    <row r="2707" spans="5:9">
      <c r="E2707" s="103" t="s">
        <v>7728</v>
      </c>
      <c r="F2707" s="103"/>
      <c r="G2707" s="105"/>
      <c r="H2707" s="104">
        <v>16879561</v>
      </c>
      <c r="I2707" s="105"/>
    </row>
    <row r="2708" spans="5:9">
      <c r="E2708" s="107" t="s">
        <v>7394</v>
      </c>
      <c r="F2708" s="103"/>
      <c r="G2708" s="104">
        <v>16879561</v>
      </c>
      <c r="H2708" s="104">
        <v>16879561</v>
      </c>
      <c r="I2708" s="106"/>
    </row>
    <row r="2709" spans="5:9">
      <c r="E2709" s="107" t="s">
        <v>6575</v>
      </c>
      <c r="F2709" s="103"/>
      <c r="G2709" s="104">
        <v>80812622</v>
      </c>
      <c r="H2709" s="104">
        <v>80812622</v>
      </c>
      <c r="I2709" s="105"/>
    </row>
    <row r="2710" spans="5:9">
      <c r="E2710" s="73" t="s">
        <v>7395</v>
      </c>
      <c r="F2710" s="73"/>
      <c r="G2710" s="73"/>
      <c r="H2710" s="73"/>
      <c r="I2710" s="73"/>
    </row>
    <row r="2711" spans="5:9">
      <c r="E2711" s="73"/>
      <c r="F2711" s="73"/>
      <c r="G2711" s="73"/>
      <c r="H2711" s="73"/>
      <c r="I2711" s="73"/>
    </row>
    <row r="2712" spans="5:9">
      <c r="E2712" s="101" t="s">
        <v>9292</v>
      </c>
      <c r="F2712" s="73"/>
      <c r="G2712" s="73"/>
      <c r="H2712" s="73"/>
      <c r="I2712" s="73"/>
    </row>
    <row r="2713" spans="5:9">
      <c r="E2713" s="462" t="s">
        <v>6565</v>
      </c>
      <c r="F2713" s="462"/>
      <c r="G2713" s="462" t="s">
        <v>6566</v>
      </c>
      <c r="H2713" s="462" t="s">
        <v>6567</v>
      </c>
      <c r="I2713" s="462" t="s">
        <v>3136</v>
      </c>
    </row>
    <row r="2714" spans="5:9">
      <c r="E2714" s="103"/>
      <c r="F2714" s="103"/>
      <c r="G2714" s="104">
        <v>676000</v>
      </c>
      <c r="H2714" s="105"/>
      <c r="I2714" s="104">
        <v>676000</v>
      </c>
    </row>
    <row r="2715" spans="5:9">
      <c r="E2715" s="103" t="s">
        <v>8176</v>
      </c>
      <c r="F2715" s="103"/>
      <c r="G2715" s="105"/>
      <c r="H2715" s="104">
        <v>676000</v>
      </c>
      <c r="I2715" s="105"/>
    </row>
    <row r="2716" spans="5:9">
      <c r="E2716" s="103" t="s">
        <v>8177</v>
      </c>
      <c r="F2716" s="103"/>
      <c r="G2716" s="104">
        <v>518000</v>
      </c>
      <c r="H2716" s="105"/>
      <c r="I2716" s="104">
        <v>518000</v>
      </c>
    </row>
    <row r="2717" spans="5:9">
      <c r="E2717" s="107" t="s">
        <v>6784</v>
      </c>
      <c r="F2717" s="103"/>
      <c r="G2717" s="104">
        <v>518000</v>
      </c>
      <c r="H2717" s="104">
        <v>676000</v>
      </c>
      <c r="I2717" s="106"/>
    </row>
    <row r="2718" spans="5:9">
      <c r="E2718" s="103" t="s">
        <v>8178</v>
      </c>
      <c r="F2718" s="103"/>
      <c r="G2718" s="105"/>
      <c r="H2718" s="104">
        <v>518000</v>
      </c>
      <c r="I2718" s="105"/>
    </row>
    <row r="2719" spans="5:9">
      <c r="E2719" s="103" t="s">
        <v>8179</v>
      </c>
      <c r="F2719" s="103"/>
      <c r="G2719" s="104">
        <v>490000</v>
      </c>
      <c r="H2719" s="105"/>
      <c r="I2719" s="104">
        <v>490000</v>
      </c>
    </row>
    <row r="2720" spans="5:9">
      <c r="E2720" s="107" t="s">
        <v>6570</v>
      </c>
      <c r="F2720" s="103"/>
      <c r="G2720" s="104">
        <v>490000</v>
      </c>
      <c r="H2720" s="104">
        <v>518000</v>
      </c>
      <c r="I2720" s="106"/>
    </row>
    <row r="2721" spans="5:9">
      <c r="E2721" s="103" t="s">
        <v>8180</v>
      </c>
      <c r="F2721" s="103"/>
      <c r="G2721" s="105"/>
      <c r="H2721" s="104">
        <v>490000</v>
      </c>
      <c r="I2721" s="105"/>
    </row>
    <row r="2722" spans="5:9">
      <c r="E2722" s="103" t="s">
        <v>8181</v>
      </c>
      <c r="F2722" s="103"/>
      <c r="G2722" s="104">
        <v>605200</v>
      </c>
      <c r="H2722" s="105"/>
      <c r="I2722" s="104">
        <v>605200</v>
      </c>
    </row>
    <row r="2723" spans="5:9">
      <c r="E2723" s="107" t="s">
        <v>6572</v>
      </c>
      <c r="F2723" s="103"/>
      <c r="G2723" s="104">
        <v>605200</v>
      </c>
      <c r="H2723" s="104">
        <v>490000</v>
      </c>
      <c r="I2723" s="106"/>
    </row>
    <row r="2724" spans="5:9">
      <c r="E2724" s="103" t="s">
        <v>8182</v>
      </c>
      <c r="F2724" s="103"/>
      <c r="G2724" s="105"/>
      <c r="H2724" s="104">
        <v>605200</v>
      </c>
      <c r="I2724" s="105"/>
    </row>
    <row r="2725" spans="5:9">
      <c r="E2725" s="103" t="s">
        <v>8183</v>
      </c>
      <c r="F2725" s="103"/>
      <c r="G2725" s="104">
        <v>552000</v>
      </c>
      <c r="H2725" s="105"/>
      <c r="I2725" s="104">
        <v>552000</v>
      </c>
    </row>
    <row r="2726" spans="5:9">
      <c r="E2726" s="107" t="s">
        <v>6574</v>
      </c>
      <c r="F2726" s="103"/>
      <c r="G2726" s="104">
        <v>552000</v>
      </c>
      <c r="H2726" s="104">
        <v>605200</v>
      </c>
      <c r="I2726" s="106"/>
    </row>
    <row r="2727" spans="5:9">
      <c r="E2727" s="103" t="s">
        <v>8184</v>
      </c>
      <c r="F2727" s="103"/>
      <c r="G2727" s="105"/>
      <c r="H2727" s="104">
        <v>552000</v>
      </c>
      <c r="I2727" s="105"/>
    </row>
    <row r="2728" spans="5:9">
      <c r="E2728" s="107" t="s">
        <v>7394</v>
      </c>
      <c r="F2728" s="103"/>
      <c r="G2728" s="105"/>
      <c r="H2728" s="104">
        <v>552000</v>
      </c>
      <c r="I2728" s="106"/>
    </row>
    <row r="2729" spans="5:9">
      <c r="E2729" s="107" t="s">
        <v>6575</v>
      </c>
      <c r="F2729" s="103"/>
      <c r="G2729" s="104">
        <v>2841200</v>
      </c>
      <c r="H2729" s="104">
        <v>2841200</v>
      </c>
      <c r="I2729" s="105"/>
    </row>
    <row r="2730" spans="5:9">
      <c r="E2730" s="73" t="s">
        <v>7395</v>
      </c>
      <c r="F2730" s="73"/>
      <c r="G2730" s="73"/>
      <c r="H2730" s="73"/>
      <c r="I2730" s="73"/>
    </row>
    <row r="2731" spans="5:9">
      <c r="E2731" s="73"/>
      <c r="F2731" s="73"/>
      <c r="G2731" s="73"/>
      <c r="H2731" s="73"/>
      <c r="I2731" s="73"/>
    </row>
    <row r="2732" spans="5:9">
      <c r="E2732" s="101" t="s">
        <v>9293</v>
      </c>
      <c r="F2732" s="73"/>
      <c r="G2732" s="73"/>
      <c r="H2732" s="73"/>
      <c r="I2732" s="73"/>
    </row>
    <row r="2733" spans="5:9">
      <c r="E2733" s="462" t="s">
        <v>6565</v>
      </c>
      <c r="F2733" s="462"/>
      <c r="G2733" s="462" t="s">
        <v>6566</v>
      </c>
      <c r="H2733" s="462" t="s">
        <v>6567</v>
      </c>
      <c r="I2733" s="462" t="s">
        <v>3136</v>
      </c>
    </row>
    <row r="2734" spans="5:9">
      <c r="E2734" s="103" t="s">
        <v>8185</v>
      </c>
      <c r="F2734" s="103"/>
      <c r="G2734" s="104">
        <v>211700</v>
      </c>
      <c r="H2734" s="105"/>
      <c r="I2734" s="105"/>
    </row>
    <row r="2735" spans="5:9">
      <c r="E2735" s="103" t="s">
        <v>8186</v>
      </c>
      <c r="F2735" s="103"/>
      <c r="G2735" s="105"/>
      <c r="H2735" s="104">
        <v>211700</v>
      </c>
      <c r="I2735" s="105"/>
    </row>
    <row r="2736" spans="5:9">
      <c r="E2736" s="107" t="s">
        <v>6784</v>
      </c>
      <c r="F2736" s="103"/>
      <c r="G2736" s="104">
        <v>211700</v>
      </c>
      <c r="H2736" s="104">
        <v>211700</v>
      </c>
      <c r="I2736" s="106"/>
    </row>
    <row r="2737" spans="5:9">
      <c r="E2737" s="107" t="s">
        <v>6575</v>
      </c>
      <c r="F2737" s="103"/>
      <c r="G2737" s="104">
        <v>211700</v>
      </c>
      <c r="H2737" s="104">
        <v>211700</v>
      </c>
      <c r="I2737" s="105"/>
    </row>
    <row r="2738" spans="5:9">
      <c r="E2738" s="73" t="s">
        <v>7395</v>
      </c>
      <c r="F2738" s="73"/>
      <c r="G2738" s="73"/>
      <c r="H2738" s="73"/>
      <c r="I2738" s="73"/>
    </row>
    <row r="2739" spans="5:9">
      <c r="E2739" s="73"/>
      <c r="F2739" s="73"/>
      <c r="G2739" s="73"/>
      <c r="H2739" s="73"/>
      <c r="I2739" s="73"/>
    </row>
    <row r="2740" spans="5:9">
      <c r="E2740" s="101" t="s">
        <v>9294</v>
      </c>
      <c r="F2740" s="73"/>
      <c r="G2740" s="73"/>
      <c r="H2740" s="73"/>
      <c r="I2740" s="73"/>
    </row>
    <row r="2741" spans="5:9">
      <c r="E2741" s="462" t="s">
        <v>6565</v>
      </c>
      <c r="F2741" s="462"/>
      <c r="G2741" s="462" t="s">
        <v>6566</v>
      </c>
      <c r="H2741" s="462" t="s">
        <v>6567</v>
      </c>
      <c r="I2741" s="462" t="s">
        <v>3136</v>
      </c>
    </row>
    <row r="2742" spans="5:9">
      <c r="E2742" s="103"/>
      <c r="F2742" s="103"/>
      <c r="G2742" s="104">
        <v>1390000</v>
      </c>
      <c r="H2742" s="105"/>
      <c r="I2742" s="104">
        <v>1390000</v>
      </c>
    </row>
    <row r="2743" spans="5:9">
      <c r="E2743" s="103" t="s">
        <v>8187</v>
      </c>
      <c r="F2743" s="103"/>
      <c r="G2743" s="105"/>
      <c r="H2743" s="104">
        <v>1390000</v>
      </c>
      <c r="I2743" s="105"/>
    </row>
    <row r="2744" spans="5:9">
      <c r="E2744" s="103" t="s">
        <v>8188</v>
      </c>
      <c r="F2744" s="103"/>
      <c r="G2744" s="104">
        <v>1298000</v>
      </c>
      <c r="H2744" s="105"/>
      <c r="I2744" s="104">
        <v>1298000</v>
      </c>
    </row>
    <row r="2745" spans="5:9">
      <c r="E2745" s="107" t="s">
        <v>6784</v>
      </c>
      <c r="F2745" s="103"/>
      <c r="G2745" s="104">
        <v>1298000</v>
      </c>
      <c r="H2745" s="104">
        <v>1390000</v>
      </c>
      <c r="I2745" s="106"/>
    </row>
    <row r="2746" spans="5:9">
      <c r="E2746" s="103" t="s">
        <v>8189</v>
      </c>
      <c r="F2746" s="103"/>
      <c r="G2746" s="105"/>
      <c r="H2746" s="104">
        <v>1298000</v>
      </c>
      <c r="I2746" s="105"/>
    </row>
    <row r="2747" spans="5:9">
      <c r="E2747" s="103" t="s">
        <v>8190</v>
      </c>
      <c r="F2747" s="103"/>
      <c r="G2747" s="104">
        <v>1116000</v>
      </c>
      <c r="H2747" s="105"/>
      <c r="I2747" s="104">
        <v>1116000</v>
      </c>
    </row>
    <row r="2748" spans="5:9">
      <c r="E2748" s="107" t="s">
        <v>6570</v>
      </c>
      <c r="F2748" s="103"/>
      <c r="G2748" s="104">
        <v>1116000</v>
      </c>
      <c r="H2748" s="104">
        <v>1298000</v>
      </c>
      <c r="I2748" s="106"/>
    </row>
    <row r="2749" spans="5:9">
      <c r="E2749" s="103" t="s">
        <v>8191</v>
      </c>
      <c r="F2749" s="103"/>
      <c r="G2749" s="105"/>
      <c r="H2749" s="104">
        <v>1116000</v>
      </c>
      <c r="I2749" s="105"/>
    </row>
    <row r="2750" spans="5:9">
      <c r="E2750" s="103" t="s">
        <v>8192</v>
      </c>
      <c r="F2750" s="103"/>
      <c r="G2750" s="104">
        <v>1418000</v>
      </c>
      <c r="H2750" s="105"/>
      <c r="I2750" s="104">
        <v>1418000</v>
      </c>
    </row>
    <row r="2751" spans="5:9">
      <c r="E2751" s="107" t="s">
        <v>6572</v>
      </c>
      <c r="F2751" s="103"/>
      <c r="G2751" s="104">
        <v>1418000</v>
      </c>
      <c r="H2751" s="104">
        <v>1116000</v>
      </c>
      <c r="I2751" s="106"/>
    </row>
    <row r="2752" spans="5:9">
      <c r="E2752" s="103" t="s">
        <v>8193</v>
      </c>
      <c r="F2752" s="103"/>
      <c r="G2752" s="105"/>
      <c r="H2752" s="104">
        <v>1418000</v>
      </c>
      <c r="I2752" s="105"/>
    </row>
    <row r="2753" spans="5:9">
      <c r="E2753" s="103" t="s">
        <v>8194</v>
      </c>
      <c r="F2753" s="103"/>
      <c r="G2753" s="104">
        <v>1540000</v>
      </c>
      <c r="H2753" s="105"/>
      <c r="I2753" s="104">
        <v>1540000</v>
      </c>
    </row>
    <row r="2754" spans="5:9">
      <c r="E2754" s="107" t="s">
        <v>6574</v>
      </c>
      <c r="F2754" s="103"/>
      <c r="G2754" s="104">
        <v>1540000</v>
      </c>
      <c r="H2754" s="104">
        <v>1418000</v>
      </c>
      <c r="I2754" s="106"/>
    </row>
    <row r="2755" spans="5:9">
      <c r="E2755" s="103" t="s">
        <v>8195</v>
      </c>
      <c r="F2755" s="103"/>
      <c r="G2755" s="105"/>
      <c r="H2755" s="104">
        <v>1540000</v>
      </c>
      <c r="I2755" s="105"/>
    </row>
    <row r="2756" spans="5:9">
      <c r="E2756" s="107" t="s">
        <v>7394</v>
      </c>
      <c r="F2756" s="103"/>
      <c r="G2756" s="105"/>
      <c r="H2756" s="104">
        <v>1540000</v>
      </c>
      <c r="I2756" s="106"/>
    </row>
    <row r="2757" spans="5:9">
      <c r="E2757" s="107" t="s">
        <v>6575</v>
      </c>
      <c r="F2757" s="103"/>
      <c r="G2757" s="104">
        <v>6762000</v>
      </c>
      <c r="H2757" s="104">
        <v>6762000</v>
      </c>
      <c r="I2757" s="105"/>
    </row>
    <row r="2758" spans="5:9">
      <c r="E2758" s="73" t="s">
        <v>7395</v>
      </c>
      <c r="F2758" s="73"/>
      <c r="G2758" s="73"/>
      <c r="H2758" s="73"/>
      <c r="I2758" s="73"/>
    </row>
    <row r="2759" spans="5:9">
      <c r="E2759" s="73"/>
      <c r="F2759" s="73"/>
      <c r="G2759" s="73"/>
      <c r="H2759" s="73"/>
      <c r="I2759" s="73"/>
    </row>
    <row r="2760" spans="5:9">
      <c r="E2760" s="101" t="s">
        <v>9295</v>
      </c>
      <c r="F2760" s="73"/>
      <c r="G2760" s="73"/>
      <c r="H2760" s="73"/>
      <c r="I2760" s="73"/>
    </row>
    <row r="2761" spans="5:9">
      <c r="E2761" s="462" t="s">
        <v>6565</v>
      </c>
      <c r="F2761" s="462"/>
      <c r="G2761" s="462" t="s">
        <v>6566</v>
      </c>
      <c r="H2761" s="462" t="s">
        <v>6567</v>
      </c>
      <c r="I2761" s="462" t="s">
        <v>3136</v>
      </c>
    </row>
    <row r="2762" spans="5:9">
      <c r="E2762" s="103" t="s">
        <v>8196</v>
      </c>
      <c r="F2762" s="103"/>
      <c r="G2762" s="104">
        <v>38280</v>
      </c>
      <c r="H2762" s="105"/>
      <c r="I2762" s="104">
        <v>38280</v>
      </c>
    </row>
    <row r="2763" spans="5:9">
      <c r="E2763" s="107" t="s">
        <v>6574</v>
      </c>
      <c r="F2763" s="103"/>
      <c r="G2763" s="104">
        <v>38280</v>
      </c>
      <c r="H2763" s="105"/>
      <c r="I2763" s="106"/>
    </row>
    <row r="2764" spans="5:9">
      <c r="E2764" s="103" t="s">
        <v>7259</v>
      </c>
      <c r="F2764" s="103"/>
      <c r="G2764" s="105"/>
      <c r="H2764" s="104">
        <v>38280</v>
      </c>
      <c r="I2764" s="105"/>
    </row>
    <row r="2765" spans="5:9">
      <c r="E2765" s="107" t="s">
        <v>7394</v>
      </c>
      <c r="F2765" s="103"/>
      <c r="G2765" s="105"/>
      <c r="H2765" s="104">
        <v>38280</v>
      </c>
      <c r="I2765" s="106"/>
    </row>
    <row r="2766" spans="5:9">
      <c r="E2766" s="107" t="s">
        <v>6575</v>
      </c>
      <c r="F2766" s="103"/>
      <c r="G2766" s="104">
        <v>38280</v>
      </c>
      <c r="H2766" s="104">
        <v>38280</v>
      </c>
      <c r="I2766" s="105"/>
    </row>
    <row r="2767" spans="5:9">
      <c r="E2767" s="73" t="s">
        <v>7395</v>
      </c>
      <c r="F2767" s="73"/>
      <c r="G2767" s="73"/>
      <c r="H2767" s="73"/>
      <c r="I2767" s="73"/>
    </row>
    <row r="2768" spans="5:9">
      <c r="E2768" s="73"/>
      <c r="F2768" s="73"/>
      <c r="G2768" s="73"/>
      <c r="H2768" s="73"/>
      <c r="I2768" s="73"/>
    </row>
    <row r="2769" spans="5:9">
      <c r="E2769" s="101" t="s">
        <v>9296</v>
      </c>
      <c r="F2769" s="73"/>
      <c r="G2769" s="73"/>
      <c r="H2769" s="73"/>
      <c r="I2769" s="73"/>
    </row>
    <row r="2770" spans="5:9">
      <c r="E2770" s="462" t="s">
        <v>6565</v>
      </c>
      <c r="F2770" s="462"/>
      <c r="G2770" s="462" t="s">
        <v>6566</v>
      </c>
      <c r="H2770" s="462" t="s">
        <v>6567</v>
      </c>
      <c r="I2770" s="462" t="s">
        <v>3136</v>
      </c>
    </row>
    <row r="2771" spans="5:9">
      <c r="E2771" s="103" t="s">
        <v>8197</v>
      </c>
      <c r="F2771" s="103"/>
      <c r="G2771" s="104">
        <v>180000</v>
      </c>
      <c r="H2771" s="105"/>
      <c r="I2771" s="105"/>
    </row>
    <row r="2772" spans="5:9">
      <c r="E2772" s="103" t="s">
        <v>7504</v>
      </c>
      <c r="F2772" s="103"/>
      <c r="G2772" s="105"/>
      <c r="H2772" s="104">
        <v>180000</v>
      </c>
      <c r="I2772" s="105"/>
    </row>
    <row r="2773" spans="5:9">
      <c r="E2773" s="107" t="s">
        <v>6572</v>
      </c>
      <c r="F2773" s="103"/>
      <c r="G2773" s="104">
        <v>180000</v>
      </c>
      <c r="H2773" s="104">
        <v>180000</v>
      </c>
      <c r="I2773" s="106"/>
    </row>
    <row r="2774" spans="5:9">
      <c r="E2774" s="107" t="s">
        <v>6575</v>
      </c>
      <c r="F2774" s="103"/>
      <c r="G2774" s="104">
        <v>180000</v>
      </c>
      <c r="H2774" s="104">
        <v>180000</v>
      </c>
      <c r="I2774" s="105"/>
    </row>
    <row r="2775" spans="5:9">
      <c r="E2775" s="73" t="s">
        <v>7395</v>
      </c>
      <c r="F2775" s="73"/>
      <c r="G2775" s="73"/>
      <c r="H2775" s="73"/>
      <c r="I2775" s="73"/>
    </row>
    <row r="2776" spans="5:9">
      <c r="E2776" s="73"/>
      <c r="F2776" s="73"/>
      <c r="G2776" s="73"/>
      <c r="H2776" s="73"/>
      <c r="I2776" s="73"/>
    </row>
    <row r="2777" spans="5:9">
      <c r="E2777" s="101" t="s">
        <v>9297</v>
      </c>
      <c r="F2777" s="73"/>
      <c r="G2777" s="73"/>
      <c r="H2777" s="73"/>
      <c r="I2777" s="73"/>
    </row>
    <row r="2778" spans="5:9">
      <c r="E2778" s="462" t="s">
        <v>6565</v>
      </c>
      <c r="F2778" s="462"/>
      <c r="G2778" s="462" t="s">
        <v>6566</v>
      </c>
      <c r="H2778" s="462" t="s">
        <v>6567</v>
      </c>
      <c r="I2778" s="462" t="s">
        <v>3136</v>
      </c>
    </row>
    <row r="2779" spans="5:9">
      <c r="E2779" s="103"/>
      <c r="F2779" s="103"/>
      <c r="G2779" s="104">
        <v>401809</v>
      </c>
      <c r="H2779" s="105"/>
      <c r="I2779" s="104">
        <v>401809</v>
      </c>
    </row>
    <row r="2780" spans="5:9">
      <c r="E2780" s="103" t="s">
        <v>8198</v>
      </c>
      <c r="F2780" s="103"/>
      <c r="G2780" s="104">
        <v>522670</v>
      </c>
      <c r="H2780" s="105"/>
      <c r="I2780" s="104">
        <v>924479</v>
      </c>
    </row>
    <row r="2781" spans="5:9">
      <c r="E2781" s="103" t="s">
        <v>8199</v>
      </c>
      <c r="F2781" s="103"/>
      <c r="G2781" s="104">
        <v>95120</v>
      </c>
      <c r="H2781" s="105"/>
      <c r="I2781" s="104">
        <v>1019599</v>
      </c>
    </row>
    <row r="2782" spans="5:9">
      <c r="E2782" s="103" t="s">
        <v>8200</v>
      </c>
      <c r="F2782" s="103"/>
      <c r="G2782" s="104">
        <v>104010</v>
      </c>
      <c r="H2782" s="105"/>
      <c r="I2782" s="104">
        <v>1123609</v>
      </c>
    </row>
    <row r="2783" spans="5:9">
      <c r="E2783" s="103" t="s">
        <v>8201</v>
      </c>
      <c r="F2783" s="103"/>
      <c r="G2783" s="104">
        <v>128580</v>
      </c>
      <c r="H2783" s="105"/>
      <c r="I2783" s="105"/>
    </row>
    <row r="2784" spans="5:9">
      <c r="E2784" s="103" t="s">
        <v>8202</v>
      </c>
      <c r="F2784" s="103"/>
      <c r="G2784" s="104">
        <v>71880</v>
      </c>
      <c r="H2784" s="105"/>
      <c r="I2784" s="105"/>
    </row>
    <row r="2785" spans="5:9">
      <c r="E2785" s="103" t="s">
        <v>8203</v>
      </c>
      <c r="F2785" s="103"/>
      <c r="G2785" s="105"/>
      <c r="H2785" s="104">
        <v>275460</v>
      </c>
      <c r="I2785" s="104">
        <v>1048609</v>
      </c>
    </row>
    <row r="2786" spans="5:9">
      <c r="E2786" s="103" t="s">
        <v>8204</v>
      </c>
      <c r="F2786" s="103"/>
      <c r="G2786" s="104">
        <v>70880</v>
      </c>
      <c r="H2786" s="105"/>
      <c r="I2786" s="105"/>
    </row>
    <row r="2787" spans="5:9">
      <c r="E2787" s="103" t="s">
        <v>8205</v>
      </c>
      <c r="F2787" s="103"/>
      <c r="G2787" s="105"/>
      <c r="H2787" s="104">
        <v>126349</v>
      </c>
      <c r="I2787" s="104">
        <v>993140</v>
      </c>
    </row>
    <row r="2788" spans="5:9">
      <c r="E2788" s="103" t="s">
        <v>8206</v>
      </c>
      <c r="F2788" s="103"/>
      <c r="G2788" s="104">
        <v>-50110</v>
      </c>
      <c r="H2788" s="105"/>
      <c r="I2788" s="105"/>
    </row>
    <row r="2789" spans="5:9">
      <c r="E2789" s="103" t="s">
        <v>8207</v>
      </c>
      <c r="F2789" s="103"/>
      <c r="G2789" s="104">
        <v>10620</v>
      </c>
      <c r="H2789" s="105"/>
      <c r="I2789" s="105"/>
    </row>
    <row r="2790" spans="5:9">
      <c r="E2790" s="103" t="s">
        <v>8208</v>
      </c>
      <c r="F2790" s="103"/>
      <c r="G2790" s="105"/>
      <c r="H2790" s="104">
        <v>522670</v>
      </c>
      <c r="I2790" s="104">
        <v>430980</v>
      </c>
    </row>
    <row r="2791" spans="5:9">
      <c r="E2791" s="103" t="s">
        <v>8209</v>
      </c>
      <c r="F2791" s="103"/>
      <c r="G2791" s="104">
        <v>39960</v>
      </c>
      <c r="H2791" s="105"/>
      <c r="I2791" s="105"/>
    </row>
    <row r="2792" spans="5:9">
      <c r="E2792" s="103" t="s">
        <v>8210</v>
      </c>
      <c r="F2792" s="103"/>
      <c r="G2792" s="104">
        <v>263560</v>
      </c>
      <c r="H2792" s="105"/>
      <c r="I2792" s="104">
        <v>734500</v>
      </c>
    </row>
    <row r="2793" spans="5:9">
      <c r="E2793" s="103" t="s">
        <v>8211</v>
      </c>
      <c r="F2793" s="103"/>
      <c r="G2793" s="104">
        <v>25300</v>
      </c>
      <c r="H2793" s="105"/>
      <c r="I2793" s="105"/>
    </row>
    <row r="2794" spans="5:9">
      <c r="E2794" s="103" t="s">
        <v>8212</v>
      </c>
      <c r="F2794" s="103"/>
      <c r="G2794" s="105"/>
      <c r="H2794" s="104">
        <v>95120</v>
      </c>
      <c r="I2794" s="105"/>
    </row>
    <row r="2795" spans="5:9">
      <c r="E2795" s="103" t="s">
        <v>8212</v>
      </c>
      <c r="F2795" s="103"/>
      <c r="G2795" s="105"/>
      <c r="H2795" s="104">
        <v>-50110</v>
      </c>
      <c r="I2795" s="104">
        <v>714790</v>
      </c>
    </row>
    <row r="2796" spans="5:9">
      <c r="E2796" s="103" t="s">
        <v>8213</v>
      </c>
      <c r="F2796" s="103"/>
      <c r="G2796" s="105"/>
      <c r="H2796" s="104">
        <v>104010</v>
      </c>
      <c r="I2796" s="104">
        <v>610780</v>
      </c>
    </row>
    <row r="2797" spans="5:9">
      <c r="E2797" s="103" t="s">
        <v>8214</v>
      </c>
      <c r="F2797" s="103"/>
      <c r="G2797" s="105"/>
      <c r="H2797" s="104">
        <v>200460</v>
      </c>
      <c r="I2797" s="104">
        <v>410320</v>
      </c>
    </row>
    <row r="2798" spans="5:9">
      <c r="E2798" s="103" t="s">
        <v>8215</v>
      </c>
      <c r="F2798" s="103"/>
      <c r="G2798" s="104">
        <v>28500</v>
      </c>
      <c r="H2798" s="105"/>
      <c r="I2798" s="105"/>
    </row>
    <row r="2799" spans="5:9">
      <c r="E2799" s="103" t="s">
        <v>8216</v>
      </c>
      <c r="F2799" s="103"/>
      <c r="G2799" s="104">
        <v>263560</v>
      </c>
      <c r="H2799" s="105"/>
      <c r="I2799" s="105"/>
    </row>
    <row r="2800" spans="5:9">
      <c r="E2800" s="103" t="s">
        <v>8217</v>
      </c>
      <c r="F2800" s="103"/>
      <c r="G2800" s="105"/>
      <c r="H2800" s="104">
        <v>81500</v>
      </c>
      <c r="I2800" s="104">
        <v>620880</v>
      </c>
    </row>
    <row r="2801" spans="5:9">
      <c r="E2801" s="103" t="s">
        <v>8218</v>
      </c>
      <c r="F2801" s="103"/>
      <c r="G2801" s="104">
        <v>136850</v>
      </c>
      <c r="H2801" s="105"/>
      <c r="I2801" s="105"/>
    </row>
    <row r="2802" spans="5:9">
      <c r="E2802" s="103" t="s">
        <v>8219</v>
      </c>
      <c r="F2802" s="103"/>
      <c r="G2802" s="105"/>
      <c r="H2802" s="104">
        <v>39960</v>
      </c>
      <c r="I2802" s="104">
        <v>717770</v>
      </c>
    </row>
    <row r="2803" spans="5:9">
      <c r="E2803" s="103" t="s">
        <v>8220</v>
      </c>
      <c r="F2803" s="103"/>
      <c r="G2803" s="105"/>
      <c r="H2803" s="104">
        <v>288860</v>
      </c>
      <c r="I2803" s="105"/>
    </row>
    <row r="2804" spans="5:9">
      <c r="E2804" s="103" t="s">
        <v>8221</v>
      </c>
      <c r="F2804" s="103"/>
      <c r="G2804" s="104">
        <v>105460</v>
      </c>
      <c r="H2804" s="105"/>
      <c r="I2804" s="104">
        <v>534370</v>
      </c>
    </row>
    <row r="2805" spans="5:9">
      <c r="E2805" s="103" t="s">
        <v>8222</v>
      </c>
      <c r="F2805" s="103"/>
      <c r="G2805" s="105"/>
      <c r="H2805" s="104">
        <v>263560</v>
      </c>
      <c r="I2805" s="104">
        <v>270810</v>
      </c>
    </row>
    <row r="2806" spans="5:9">
      <c r="E2806" s="103" t="s">
        <v>8223</v>
      </c>
      <c r="F2806" s="103"/>
      <c r="G2806" s="105"/>
      <c r="H2806" s="104">
        <v>165350</v>
      </c>
      <c r="I2806" s="104">
        <v>105460</v>
      </c>
    </row>
    <row r="2807" spans="5:9">
      <c r="E2807" s="103" t="s">
        <v>8224</v>
      </c>
      <c r="F2807" s="103"/>
      <c r="G2807" s="104">
        <v>218130</v>
      </c>
      <c r="H2807" s="105"/>
      <c r="I2807" s="105"/>
    </row>
    <row r="2808" spans="5:9">
      <c r="E2808" s="103" t="s">
        <v>8225</v>
      </c>
      <c r="F2808" s="103"/>
      <c r="G2808" s="104">
        <v>24330</v>
      </c>
      <c r="H2808" s="105"/>
      <c r="I2808" s="105"/>
    </row>
    <row r="2809" spans="5:9">
      <c r="E2809" s="103" t="s">
        <v>8226</v>
      </c>
      <c r="F2809" s="103"/>
      <c r="G2809" s="105"/>
      <c r="H2809" s="104">
        <v>105460</v>
      </c>
      <c r="I2809" s="104">
        <v>242460</v>
      </c>
    </row>
    <row r="2810" spans="5:9">
      <c r="E2810" s="103" t="s">
        <v>8227</v>
      </c>
      <c r="F2810" s="103"/>
      <c r="G2810" s="104">
        <v>63020</v>
      </c>
      <c r="H2810" s="105"/>
      <c r="I2810" s="104">
        <v>305480</v>
      </c>
    </row>
    <row r="2811" spans="5:9">
      <c r="E2811" s="107" t="s">
        <v>6784</v>
      </c>
      <c r="F2811" s="103"/>
      <c r="G2811" s="104">
        <v>2122320</v>
      </c>
      <c r="H2811" s="104">
        <v>2218649</v>
      </c>
      <c r="I2811" s="106"/>
    </row>
    <row r="2812" spans="5:9">
      <c r="E2812" s="103" t="s">
        <v>8228</v>
      </c>
      <c r="F2812" s="103"/>
      <c r="G2812" s="104">
        <v>98620</v>
      </c>
      <c r="H2812" s="105"/>
      <c r="I2812" s="105"/>
    </row>
    <row r="2813" spans="5:9">
      <c r="E2813" s="103" t="s">
        <v>6826</v>
      </c>
      <c r="F2813" s="103"/>
      <c r="G2813" s="105"/>
      <c r="H2813" s="104">
        <v>242460</v>
      </c>
      <c r="I2813" s="104">
        <v>161640</v>
      </c>
    </row>
    <row r="2814" spans="5:9">
      <c r="E2814" s="103" t="s">
        <v>8229</v>
      </c>
      <c r="F2814" s="103"/>
      <c r="G2814" s="105"/>
      <c r="H2814" s="104">
        <v>63020</v>
      </c>
      <c r="I2814" s="104">
        <v>98620</v>
      </c>
    </row>
    <row r="2815" spans="5:9">
      <c r="E2815" s="103" t="s">
        <v>8230</v>
      </c>
      <c r="F2815" s="103"/>
      <c r="G2815" s="104">
        <v>131520</v>
      </c>
      <c r="H2815" s="105"/>
      <c r="I2815" s="105"/>
    </row>
    <row r="2816" spans="5:9">
      <c r="E2816" s="103" t="s">
        <v>8231</v>
      </c>
      <c r="F2816" s="103"/>
      <c r="G2816" s="104">
        <v>138760</v>
      </c>
      <c r="H2816" s="105"/>
      <c r="I2816" s="105"/>
    </row>
    <row r="2817" spans="5:9">
      <c r="E2817" s="103" t="s">
        <v>8232</v>
      </c>
      <c r="F2817" s="103"/>
      <c r="G2817" s="104">
        <v>36000</v>
      </c>
      <c r="H2817" s="105"/>
      <c r="I2817" s="104">
        <v>404900</v>
      </c>
    </row>
    <row r="2818" spans="5:9">
      <c r="E2818" s="103" t="s">
        <v>6874</v>
      </c>
      <c r="F2818" s="103"/>
      <c r="G2818" s="105"/>
      <c r="H2818" s="104">
        <v>98620</v>
      </c>
      <c r="I2818" s="104">
        <v>306280</v>
      </c>
    </row>
    <row r="2819" spans="5:9">
      <c r="E2819" s="103" t="s">
        <v>8233</v>
      </c>
      <c r="F2819" s="103"/>
      <c r="G2819" s="104">
        <v>22960</v>
      </c>
      <c r="H2819" s="105"/>
      <c r="I2819" s="104">
        <v>329240</v>
      </c>
    </row>
    <row r="2820" spans="5:9">
      <c r="E2820" s="103" t="s">
        <v>8234</v>
      </c>
      <c r="F2820" s="103"/>
      <c r="G2820" s="104">
        <v>56370</v>
      </c>
      <c r="H2820" s="105"/>
      <c r="I2820" s="105"/>
    </row>
    <row r="2821" spans="5:9">
      <c r="E2821" s="103" t="s">
        <v>6889</v>
      </c>
      <c r="F2821" s="103"/>
      <c r="G2821" s="105"/>
      <c r="H2821" s="104">
        <v>131520</v>
      </c>
      <c r="I2821" s="104">
        <v>254090</v>
      </c>
    </row>
    <row r="2822" spans="5:9">
      <c r="E2822" s="103" t="s">
        <v>6913</v>
      </c>
      <c r="F2822" s="103"/>
      <c r="G2822" s="105"/>
      <c r="H2822" s="104">
        <v>174760</v>
      </c>
      <c r="I2822" s="104">
        <v>79330</v>
      </c>
    </row>
    <row r="2823" spans="5:9">
      <c r="E2823" s="103" t="s">
        <v>8235</v>
      </c>
      <c r="F2823" s="103"/>
      <c r="G2823" s="104">
        <v>212670</v>
      </c>
      <c r="H2823" s="105"/>
      <c r="I2823" s="105"/>
    </row>
    <row r="2824" spans="5:9">
      <c r="E2824" s="103" t="s">
        <v>8236</v>
      </c>
      <c r="F2824" s="103"/>
      <c r="G2824" s="104">
        <v>7560</v>
      </c>
      <c r="H2824" s="105"/>
      <c r="I2824" s="105"/>
    </row>
    <row r="2825" spans="5:9">
      <c r="E2825" s="103" t="s">
        <v>8237</v>
      </c>
      <c r="F2825" s="103"/>
      <c r="G2825" s="104">
        <v>11100</v>
      </c>
      <c r="H2825" s="105"/>
      <c r="I2825" s="105"/>
    </row>
    <row r="2826" spans="5:9">
      <c r="E2826" s="103" t="s">
        <v>6927</v>
      </c>
      <c r="F2826" s="103"/>
      <c r="G2826" s="105"/>
      <c r="H2826" s="104">
        <v>22960</v>
      </c>
      <c r="I2826" s="104">
        <v>287700</v>
      </c>
    </row>
    <row r="2827" spans="5:9">
      <c r="E2827" s="103" t="s">
        <v>6933</v>
      </c>
      <c r="F2827" s="103"/>
      <c r="G2827" s="105"/>
      <c r="H2827" s="104">
        <v>56370</v>
      </c>
      <c r="I2827" s="104">
        <v>231330</v>
      </c>
    </row>
    <row r="2828" spans="5:9">
      <c r="E2828" s="107" t="s">
        <v>6570</v>
      </c>
      <c r="F2828" s="103"/>
      <c r="G2828" s="104">
        <v>715560</v>
      </c>
      <c r="H2828" s="104">
        <v>789710</v>
      </c>
      <c r="I2828" s="106"/>
    </row>
    <row r="2829" spans="5:9">
      <c r="E2829" s="103" t="s">
        <v>8238</v>
      </c>
      <c r="F2829" s="103"/>
      <c r="G2829" s="104">
        <v>347000</v>
      </c>
      <c r="H2829" s="105"/>
      <c r="I2829" s="105"/>
    </row>
    <row r="2830" spans="5:9">
      <c r="E2830" s="103" t="s">
        <v>8239</v>
      </c>
      <c r="F2830" s="103"/>
      <c r="G2830" s="104">
        <v>44280</v>
      </c>
      <c r="H2830" s="105"/>
      <c r="I2830" s="104">
        <v>622610</v>
      </c>
    </row>
    <row r="2831" spans="5:9">
      <c r="E2831" s="103" t="s">
        <v>8240</v>
      </c>
      <c r="F2831" s="103"/>
      <c r="G2831" s="104">
        <v>22430</v>
      </c>
      <c r="H2831" s="105"/>
      <c r="I2831" s="104">
        <v>645040</v>
      </c>
    </row>
    <row r="2832" spans="5:9">
      <c r="E2832" s="103" t="s">
        <v>6969</v>
      </c>
      <c r="F2832" s="103"/>
      <c r="G2832" s="105"/>
      <c r="H2832" s="104">
        <v>231330</v>
      </c>
      <c r="I2832" s="104">
        <v>413710</v>
      </c>
    </row>
    <row r="2833" spans="5:9">
      <c r="E2833" s="103" t="s">
        <v>8241</v>
      </c>
      <c r="F2833" s="103"/>
      <c r="G2833" s="104">
        <v>134860</v>
      </c>
      <c r="H2833" s="105"/>
      <c r="I2833" s="105"/>
    </row>
    <row r="2834" spans="5:9">
      <c r="E2834" s="103" t="s">
        <v>8242</v>
      </c>
      <c r="F2834" s="103"/>
      <c r="G2834" s="104">
        <v>31880</v>
      </c>
      <c r="H2834" s="105"/>
      <c r="I2834" s="104">
        <v>580450</v>
      </c>
    </row>
    <row r="2835" spans="5:9">
      <c r="E2835" s="103" t="s">
        <v>8243</v>
      </c>
      <c r="F2835" s="103"/>
      <c r="G2835" s="105"/>
      <c r="H2835" s="104">
        <v>413710</v>
      </c>
      <c r="I2835" s="104">
        <v>166740</v>
      </c>
    </row>
    <row r="2836" spans="5:9">
      <c r="E2836" s="103" t="s">
        <v>8244</v>
      </c>
      <c r="F2836" s="103"/>
      <c r="G2836" s="104">
        <v>21950</v>
      </c>
      <c r="H2836" s="105"/>
      <c r="I2836" s="105"/>
    </row>
    <row r="2837" spans="5:9">
      <c r="E2837" s="103" t="s">
        <v>8245</v>
      </c>
      <c r="F2837" s="103"/>
      <c r="G2837" s="104">
        <v>25940</v>
      </c>
      <c r="H2837" s="105"/>
      <c r="I2837" s="105"/>
    </row>
    <row r="2838" spans="5:9">
      <c r="E2838" s="103" t="s">
        <v>7016</v>
      </c>
      <c r="F2838" s="103"/>
      <c r="G2838" s="105"/>
      <c r="H2838" s="104">
        <v>166740</v>
      </c>
      <c r="I2838" s="104">
        <v>47890</v>
      </c>
    </row>
    <row r="2839" spans="5:9">
      <c r="E2839" s="103" t="s">
        <v>8246</v>
      </c>
      <c r="F2839" s="103"/>
      <c r="G2839" s="104">
        <v>11500</v>
      </c>
      <c r="H2839" s="105"/>
      <c r="I2839" s="104">
        <v>59390</v>
      </c>
    </row>
    <row r="2840" spans="5:9">
      <c r="E2840" s="103" t="s">
        <v>8247</v>
      </c>
      <c r="F2840" s="103"/>
      <c r="G2840" s="104">
        <v>162040</v>
      </c>
      <c r="H2840" s="105"/>
      <c r="I2840" s="104">
        <v>221430</v>
      </c>
    </row>
    <row r="2841" spans="5:9">
      <c r="E2841" s="103" t="s">
        <v>8248</v>
      </c>
      <c r="F2841" s="103"/>
      <c r="G2841" s="104">
        <v>7890</v>
      </c>
      <c r="H2841" s="105"/>
      <c r="I2841" s="105"/>
    </row>
    <row r="2842" spans="5:9">
      <c r="E2842" s="103" t="s">
        <v>8249</v>
      </c>
      <c r="F2842" s="103"/>
      <c r="G2842" s="104">
        <v>10400</v>
      </c>
      <c r="H2842" s="105"/>
      <c r="I2842" s="105"/>
    </row>
    <row r="2843" spans="5:9">
      <c r="E2843" s="103" t="s">
        <v>7050</v>
      </c>
      <c r="F2843" s="103"/>
      <c r="G2843" s="105"/>
      <c r="H2843" s="104">
        <v>21950</v>
      </c>
      <c r="I2843" s="104">
        <v>217770</v>
      </c>
    </row>
    <row r="2844" spans="5:9">
      <c r="E2844" s="103" t="s">
        <v>7054</v>
      </c>
      <c r="F2844" s="103"/>
      <c r="G2844" s="105"/>
      <c r="H2844" s="104">
        <v>37440</v>
      </c>
      <c r="I2844" s="104">
        <v>180330</v>
      </c>
    </row>
    <row r="2845" spans="5:9">
      <c r="E2845" s="103" t="s">
        <v>8250</v>
      </c>
      <c r="F2845" s="103"/>
      <c r="G2845" s="104">
        <v>98200</v>
      </c>
      <c r="H2845" s="105"/>
      <c r="I2845" s="105"/>
    </row>
    <row r="2846" spans="5:9">
      <c r="E2846" s="103" t="s">
        <v>8251</v>
      </c>
      <c r="F2846" s="103"/>
      <c r="G2846" s="104">
        <v>58200</v>
      </c>
      <c r="H2846" s="105"/>
      <c r="I2846" s="104">
        <v>336730</v>
      </c>
    </row>
    <row r="2847" spans="5:9">
      <c r="E2847" s="103" t="s">
        <v>8252</v>
      </c>
      <c r="F2847" s="103"/>
      <c r="G2847" s="104">
        <v>107000</v>
      </c>
      <c r="H2847" s="105"/>
      <c r="I2847" s="105"/>
    </row>
    <row r="2848" spans="5:9">
      <c r="E2848" s="103" t="s">
        <v>8253</v>
      </c>
      <c r="F2848" s="103"/>
      <c r="G2848" s="104">
        <v>112500</v>
      </c>
      <c r="H2848" s="105"/>
      <c r="I2848" s="105"/>
    </row>
    <row r="2849" spans="5:9">
      <c r="E2849" s="103" t="s">
        <v>7064</v>
      </c>
      <c r="F2849" s="103"/>
      <c r="G2849" s="105"/>
      <c r="H2849" s="104">
        <v>279160</v>
      </c>
      <c r="I2849" s="104">
        <v>277070</v>
      </c>
    </row>
    <row r="2850" spans="5:9">
      <c r="E2850" s="103" t="s">
        <v>8254</v>
      </c>
      <c r="F2850" s="103"/>
      <c r="G2850" s="104">
        <v>262750</v>
      </c>
      <c r="H2850" s="105"/>
      <c r="I2850" s="105"/>
    </row>
    <row r="2851" spans="5:9">
      <c r="E2851" s="103" t="s">
        <v>8255</v>
      </c>
      <c r="F2851" s="103"/>
      <c r="G2851" s="104">
        <v>21360</v>
      </c>
      <c r="H2851" s="105"/>
      <c r="I2851" s="105"/>
    </row>
    <row r="2852" spans="5:9">
      <c r="E2852" s="103" t="s">
        <v>8256</v>
      </c>
      <c r="F2852" s="103"/>
      <c r="G2852" s="104">
        <v>-7890</v>
      </c>
      <c r="H2852" s="105"/>
      <c r="I2852" s="104">
        <v>553290</v>
      </c>
    </row>
    <row r="2853" spans="5:9">
      <c r="E2853" s="107" t="s">
        <v>6572</v>
      </c>
      <c r="F2853" s="103"/>
      <c r="G2853" s="104">
        <v>1472290</v>
      </c>
      <c r="H2853" s="104">
        <v>1150330</v>
      </c>
      <c r="I2853" s="106"/>
    </row>
    <row r="2854" spans="5:9">
      <c r="E2854" s="103" t="s">
        <v>8257</v>
      </c>
      <c r="F2854" s="103"/>
      <c r="G2854" s="104">
        <v>30960</v>
      </c>
      <c r="H2854" s="105"/>
      <c r="I2854" s="105"/>
    </row>
    <row r="2855" spans="5:9">
      <c r="E2855" s="103" t="s">
        <v>8258</v>
      </c>
      <c r="F2855" s="103"/>
      <c r="G2855" s="104">
        <v>113880</v>
      </c>
      <c r="H2855" s="105"/>
      <c r="I2855" s="104">
        <v>698130</v>
      </c>
    </row>
    <row r="2856" spans="5:9">
      <c r="E2856" s="103" t="s">
        <v>8259</v>
      </c>
      <c r="F2856" s="103"/>
      <c r="G2856" s="104">
        <v>60330</v>
      </c>
      <c r="H2856" s="105"/>
      <c r="I2856" s="104">
        <v>758460</v>
      </c>
    </row>
    <row r="2857" spans="5:9">
      <c r="E2857" s="103" t="s">
        <v>8260</v>
      </c>
      <c r="F2857" s="103"/>
      <c r="G2857" s="104">
        <v>36210</v>
      </c>
      <c r="H2857" s="105"/>
      <c r="I2857" s="105"/>
    </row>
    <row r="2858" spans="5:9">
      <c r="E2858" s="103" t="s">
        <v>7132</v>
      </c>
      <c r="F2858" s="103"/>
      <c r="G2858" s="105"/>
      <c r="H2858" s="104">
        <v>98200</v>
      </c>
      <c r="I2858" s="104">
        <v>696470</v>
      </c>
    </row>
    <row r="2859" spans="5:9">
      <c r="E2859" s="103" t="s">
        <v>8261</v>
      </c>
      <c r="F2859" s="103"/>
      <c r="G2859" s="104">
        <v>28280</v>
      </c>
      <c r="H2859" s="105"/>
      <c r="I2859" s="105"/>
    </row>
    <row r="2860" spans="5:9">
      <c r="E2860" s="103" t="s">
        <v>8262</v>
      </c>
      <c r="F2860" s="103"/>
      <c r="G2860" s="104">
        <v>347000</v>
      </c>
      <c r="H2860" s="105"/>
      <c r="I2860" s="105"/>
    </row>
    <row r="2861" spans="5:9">
      <c r="E2861" s="103" t="s">
        <v>8263</v>
      </c>
      <c r="F2861" s="103"/>
      <c r="G2861" s="104">
        <v>40920</v>
      </c>
      <c r="H2861" s="105"/>
      <c r="I2861" s="105"/>
    </row>
    <row r="2862" spans="5:9">
      <c r="E2862" s="103" t="s">
        <v>7138</v>
      </c>
      <c r="F2862" s="103"/>
      <c r="G2862" s="105"/>
      <c r="H2862" s="104">
        <v>165200</v>
      </c>
      <c r="I2862" s="104">
        <v>947470</v>
      </c>
    </row>
    <row r="2863" spans="5:9">
      <c r="E2863" s="103" t="s">
        <v>8264</v>
      </c>
      <c r="F2863" s="103"/>
      <c r="G2863" s="104">
        <v>-21360</v>
      </c>
      <c r="H2863" s="105"/>
      <c r="I2863" s="105"/>
    </row>
    <row r="2864" spans="5:9">
      <c r="E2864" s="103" t="s">
        <v>7139</v>
      </c>
      <c r="F2864" s="103"/>
      <c r="G2864" s="105"/>
      <c r="H2864" s="104">
        <v>367360</v>
      </c>
      <c r="I2864" s="104">
        <v>558750</v>
      </c>
    </row>
    <row r="2865" spans="5:9">
      <c r="E2865" s="103" t="s">
        <v>8265</v>
      </c>
      <c r="F2865" s="103"/>
      <c r="G2865" s="104">
        <v>8570</v>
      </c>
      <c r="H2865" s="105"/>
      <c r="I2865" s="105"/>
    </row>
    <row r="2866" spans="5:9">
      <c r="E2866" s="103" t="s">
        <v>8266</v>
      </c>
      <c r="F2866" s="103"/>
      <c r="G2866" s="104">
        <v>21900</v>
      </c>
      <c r="H2866" s="105"/>
      <c r="I2866" s="104">
        <v>589220</v>
      </c>
    </row>
    <row r="2867" spans="5:9">
      <c r="E2867" s="103" t="s">
        <v>8267</v>
      </c>
      <c r="F2867" s="103"/>
      <c r="G2867" s="104">
        <v>46780</v>
      </c>
      <c r="H2867" s="105"/>
      <c r="I2867" s="105"/>
    </row>
    <row r="2868" spans="5:9">
      <c r="E2868" s="103" t="s">
        <v>8268</v>
      </c>
      <c r="F2868" s="103"/>
      <c r="G2868" s="104">
        <v>85910</v>
      </c>
      <c r="H2868" s="105"/>
      <c r="I2868" s="105"/>
    </row>
    <row r="2869" spans="5:9">
      <c r="E2869" s="103" t="s">
        <v>7164</v>
      </c>
      <c r="F2869" s="103"/>
      <c r="G2869" s="105"/>
      <c r="H2869" s="104">
        <v>90230</v>
      </c>
      <c r="I2869" s="104">
        <v>631680</v>
      </c>
    </row>
    <row r="2870" spans="5:9">
      <c r="E2870" s="103" t="s">
        <v>7174</v>
      </c>
      <c r="F2870" s="103"/>
      <c r="G2870" s="105"/>
      <c r="H2870" s="104">
        <v>36210</v>
      </c>
      <c r="I2870" s="104">
        <v>595470</v>
      </c>
    </row>
    <row r="2871" spans="5:9">
      <c r="E2871" s="103" t="s">
        <v>7180</v>
      </c>
      <c r="F2871" s="103"/>
      <c r="G2871" s="105"/>
      <c r="H2871" s="104">
        <v>416200</v>
      </c>
      <c r="I2871" s="104">
        <v>179270</v>
      </c>
    </row>
    <row r="2872" spans="5:9">
      <c r="E2872" s="103" t="s">
        <v>8269</v>
      </c>
      <c r="F2872" s="103"/>
      <c r="G2872" s="104">
        <v>181710</v>
      </c>
      <c r="H2872" s="105"/>
      <c r="I2872" s="104">
        <v>360980</v>
      </c>
    </row>
    <row r="2873" spans="5:9">
      <c r="E2873" s="103" t="s">
        <v>7190</v>
      </c>
      <c r="F2873" s="103"/>
      <c r="G2873" s="105"/>
      <c r="H2873" s="104">
        <v>21900</v>
      </c>
      <c r="I2873" s="104">
        <v>339080</v>
      </c>
    </row>
    <row r="2874" spans="5:9">
      <c r="E2874" s="103" t="s">
        <v>8270</v>
      </c>
      <c r="F2874" s="103"/>
      <c r="G2874" s="104">
        <v>58450</v>
      </c>
      <c r="H2874" s="105"/>
      <c r="I2874" s="105"/>
    </row>
    <row r="2875" spans="5:9">
      <c r="E2875" s="103" t="s">
        <v>8271</v>
      </c>
      <c r="F2875" s="103"/>
      <c r="G2875" s="104">
        <v>37950</v>
      </c>
      <c r="H2875" s="105"/>
      <c r="I2875" s="105"/>
    </row>
    <row r="2876" spans="5:9">
      <c r="E2876" s="103" t="s">
        <v>7197</v>
      </c>
      <c r="F2876" s="103"/>
      <c r="G2876" s="105"/>
      <c r="H2876" s="104">
        <v>55350</v>
      </c>
      <c r="I2876" s="104">
        <v>380130</v>
      </c>
    </row>
    <row r="2877" spans="5:9">
      <c r="E2877" s="103" t="s">
        <v>8272</v>
      </c>
      <c r="F2877" s="103"/>
      <c r="G2877" s="104">
        <v>81910</v>
      </c>
      <c r="H2877" s="105"/>
      <c r="I2877" s="105"/>
    </row>
    <row r="2878" spans="5:9">
      <c r="E2878" s="103" t="s">
        <v>8273</v>
      </c>
      <c r="F2878" s="103"/>
      <c r="G2878" s="104">
        <v>11400</v>
      </c>
      <c r="H2878" s="105"/>
      <c r="I2878" s="105"/>
    </row>
    <row r="2879" spans="5:9">
      <c r="E2879" s="103" t="s">
        <v>8274</v>
      </c>
      <c r="F2879" s="103"/>
      <c r="G2879" s="104">
        <v>108330</v>
      </c>
      <c r="H2879" s="105"/>
      <c r="I2879" s="105"/>
    </row>
    <row r="2880" spans="5:9">
      <c r="E2880" s="103" t="s">
        <v>7208</v>
      </c>
      <c r="F2880" s="103"/>
      <c r="G2880" s="105"/>
      <c r="H2880" s="104">
        <v>85910</v>
      </c>
      <c r="I2880" s="104">
        <v>495860</v>
      </c>
    </row>
    <row r="2881" spans="5:9">
      <c r="E2881" s="103" t="s">
        <v>8275</v>
      </c>
      <c r="F2881" s="103"/>
      <c r="G2881" s="104">
        <v>11400</v>
      </c>
      <c r="H2881" s="105"/>
      <c r="I2881" s="105"/>
    </row>
    <row r="2882" spans="5:9">
      <c r="E2882" s="103" t="s">
        <v>7221</v>
      </c>
      <c r="F2882" s="103"/>
      <c r="G2882" s="105"/>
      <c r="H2882" s="104">
        <v>181710</v>
      </c>
      <c r="I2882" s="104">
        <v>325550</v>
      </c>
    </row>
    <row r="2883" spans="5:9">
      <c r="E2883" s="103" t="s">
        <v>8276</v>
      </c>
      <c r="F2883" s="103"/>
      <c r="G2883" s="104">
        <v>9360</v>
      </c>
      <c r="H2883" s="105"/>
      <c r="I2883" s="105"/>
    </row>
    <row r="2884" spans="5:9">
      <c r="E2884" s="103" t="s">
        <v>8277</v>
      </c>
      <c r="F2884" s="103"/>
      <c r="G2884" s="104">
        <v>12950</v>
      </c>
      <c r="H2884" s="105"/>
      <c r="I2884" s="104">
        <v>347860</v>
      </c>
    </row>
    <row r="2885" spans="5:9">
      <c r="E2885" s="103" t="s">
        <v>7228</v>
      </c>
      <c r="F2885" s="103"/>
      <c r="G2885" s="105"/>
      <c r="H2885" s="104">
        <v>37950</v>
      </c>
      <c r="I2885" s="105"/>
    </row>
    <row r="2886" spans="5:9">
      <c r="E2886" s="103" t="s">
        <v>8278</v>
      </c>
      <c r="F2886" s="103"/>
      <c r="G2886" s="104">
        <v>53360</v>
      </c>
      <c r="H2886" s="105"/>
      <c r="I2886" s="105"/>
    </row>
    <row r="2887" spans="5:9">
      <c r="E2887" s="103" t="s">
        <v>8279</v>
      </c>
      <c r="F2887" s="103"/>
      <c r="G2887" s="104">
        <v>39810</v>
      </c>
      <c r="H2887" s="105"/>
      <c r="I2887" s="104">
        <v>403080</v>
      </c>
    </row>
    <row r="2888" spans="5:9">
      <c r="E2888" s="103" t="s">
        <v>8280</v>
      </c>
      <c r="F2888" s="103"/>
      <c r="G2888" s="104">
        <v>90660</v>
      </c>
      <c r="H2888" s="105"/>
      <c r="I2888" s="105"/>
    </row>
    <row r="2889" spans="5:9">
      <c r="E2889" s="103" t="s">
        <v>8281</v>
      </c>
      <c r="F2889" s="103"/>
      <c r="G2889" s="105"/>
      <c r="H2889" s="104">
        <v>248690</v>
      </c>
      <c r="I2889" s="104">
        <v>245050</v>
      </c>
    </row>
    <row r="2890" spans="5:9">
      <c r="E2890" s="103" t="s">
        <v>7243</v>
      </c>
      <c r="F2890" s="103"/>
      <c r="G2890" s="105"/>
      <c r="H2890" s="104">
        <v>11400</v>
      </c>
      <c r="I2890" s="104">
        <v>233650</v>
      </c>
    </row>
    <row r="2891" spans="5:9">
      <c r="E2891" s="103" t="s">
        <v>8282</v>
      </c>
      <c r="F2891" s="103"/>
      <c r="G2891" s="104">
        <v>16160</v>
      </c>
      <c r="H2891" s="105"/>
      <c r="I2891" s="105"/>
    </row>
    <row r="2892" spans="5:9">
      <c r="E2892" s="103" t="s">
        <v>8283</v>
      </c>
      <c r="F2892" s="103"/>
      <c r="G2892" s="104">
        <v>105880</v>
      </c>
      <c r="H2892" s="105"/>
      <c r="I2892" s="105"/>
    </row>
    <row r="2893" spans="5:9">
      <c r="E2893" s="103" t="s">
        <v>7251</v>
      </c>
      <c r="F2893" s="103"/>
      <c r="G2893" s="105"/>
      <c r="H2893" s="104">
        <v>11400</v>
      </c>
      <c r="I2893" s="104">
        <v>344290</v>
      </c>
    </row>
    <row r="2894" spans="5:9">
      <c r="E2894" s="103" t="s">
        <v>7252</v>
      </c>
      <c r="F2894" s="103"/>
      <c r="G2894" s="105"/>
      <c r="H2894" s="104">
        <v>7553</v>
      </c>
      <c r="I2894" s="105"/>
    </row>
    <row r="2895" spans="5:9">
      <c r="E2895" s="103" t="s">
        <v>8284</v>
      </c>
      <c r="F2895" s="103"/>
      <c r="G2895" s="104">
        <v>88800</v>
      </c>
      <c r="H2895" s="105"/>
      <c r="I2895" s="104">
        <v>425537</v>
      </c>
    </row>
    <row r="2896" spans="5:9">
      <c r="E2896" s="103" t="s">
        <v>7258</v>
      </c>
      <c r="F2896" s="103"/>
      <c r="G2896" s="105"/>
      <c r="H2896" s="104">
        <v>12950</v>
      </c>
      <c r="I2896" s="104">
        <v>412587</v>
      </c>
    </row>
    <row r="2897" spans="5:9">
      <c r="E2897" s="107" t="s">
        <v>6574</v>
      </c>
      <c r="F2897" s="103"/>
      <c r="G2897" s="104">
        <v>1707510</v>
      </c>
      <c r="H2897" s="104">
        <v>1848213</v>
      </c>
      <c r="I2897" s="106"/>
    </row>
    <row r="2898" spans="5:9">
      <c r="E2898" s="103" t="s">
        <v>8285</v>
      </c>
      <c r="F2898" s="103"/>
      <c r="G2898" s="104">
        <v>83560</v>
      </c>
      <c r="H2898" s="105"/>
      <c r="I2898" s="104">
        <v>496147</v>
      </c>
    </row>
    <row r="2899" spans="5:9">
      <c r="E2899" s="103" t="s">
        <v>7278</v>
      </c>
      <c r="F2899" s="103"/>
      <c r="G2899" s="105"/>
      <c r="H2899" s="104">
        <v>38378</v>
      </c>
      <c r="I2899" s="105"/>
    </row>
    <row r="2900" spans="5:9">
      <c r="E2900" s="103" t="s">
        <v>8286</v>
      </c>
      <c r="F2900" s="103"/>
      <c r="G2900" s="104">
        <v>112260</v>
      </c>
      <c r="H2900" s="105"/>
      <c r="I2900" s="104">
        <v>570029</v>
      </c>
    </row>
    <row r="2901" spans="5:9">
      <c r="E2901" s="103" t="s">
        <v>7285</v>
      </c>
      <c r="F2901" s="103"/>
      <c r="G2901" s="105"/>
      <c r="H2901" s="104">
        <v>122040</v>
      </c>
      <c r="I2901" s="104">
        <v>447989</v>
      </c>
    </row>
    <row r="2902" spans="5:9">
      <c r="E2902" s="103" t="s">
        <v>7305</v>
      </c>
      <c r="F2902" s="103"/>
      <c r="G2902" s="105"/>
      <c r="H2902" s="104">
        <v>142160</v>
      </c>
      <c r="I2902" s="104">
        <v>305829</v>
      </c>
    </row>
    <row r="2903" spans="5:9">
      <c r="E2903" s="103" t="s">
        <v>7307</v>
      </c>
      <c r="F2903" s="103"/>
      <c r="G2903" s="105"/>
      <c r="H2903" s="104">
        <v>83560</v>
      </c>
      <c r="I2903" s="105"/>
    </row>
    <row r="2904" spans="5:9">
      <c r="E2904" s="103" t="s">
        <v>8287</v>
      </c>
      <c r="F2904" s="103"/>
      <c r="G2904" s="104">
        <v>128580</v>
      </c>
      <c r="H2904" s="105"/>
      <c r="I2904" s="104">
        <v>350849</v>
      </c>
    </row>
    <row r="2905" spans="5:9">
      <c r="E2905" s="103" t="s">
        <v>7323</v>
      </c>
      <c r="F2905" s="103"/>
      <c r="G2905" s="105"/>
      <c r="H2905" s="104">
        <v>112260</v>
      </c>
      <c r="I2905" s="104">
        <v>238589</v>
      </c>
    </row>
    <row r="2906" spans="5:9">
      <c r="E2906" s="103" t="s">
        <v>8288</v>
      </c>
      <c r="F2906" s="103"/>
      <c r="G2906" s="104">
        <v>212900</v>
      </c>
      <c r="H2906" s="105"/>
      <c r="I2906" s="105"/>
    </row>
    <row r="2907" spans="5:9">
      <c r="E2907" s="103" t="s">
        <v>8289</v>
      </c>
      <c r="F2907" s="103"/>
      <c r="G2907" s="104">
        <v>32170</v>
      </c>
      <c r="H2907" s="105"/>
      <c r="I2907" s="104">
        <v>483659</v>
      </c>
    </row>
    <row r="2908" spans="5:9">
      <c r="E2908" s="103" t="s">
        <v>8290</v>
      </c>
      <c r="F2908" s="103"/>
      <c r="G2908" s="104">
        <v>347000</v>
      </c>
      <c r="H2908" s="105"/>
      <c r="I2908" s="105"/>
    </row>
    <row r="2909" spans="5:9">
      <c r="E2909" s="103" t="s">
        <v>8291</v>
      </c>
      <c r="F2909" s="103"/>
      <c r="G2909" s="104">
        <v>15640</v>
      </c>
      <c r="H2909" s="105"/>
      <c r="I2909" s="105"/>
    </row>
    <row r="2910" spans="5:9">
      <c r="E2910" s="103" t="s">
        <v>8292</v>
      </c>
      <c r="F2910" s="103"/>
      <c r="G2910" s="104">
        <v>53350</v>
      </c>
      <c r="H2910" s="105"/>
      <c r="I2910" s="104">
        <v>899649</v>
      </c>
    </row>
    <row r="2911" spans="5:9">
      <c r="E2911" s="103" t="s">
        <v>8293</v>
      </c>
      <c r="F2911" s="103"/>
      <c r="G2911" s="104">
        <v>53350</v>
      </c>
      <c r="H2911" s="105"/>
      <c r="I2911" s="105"/>
    </row>
    <row r="2912" spans="5:9">
      <c r="E2912" s="103" t="s">
        <v>7337</v>
      </c>
      <c r="F2912" s="103"/>
      <c r="G2912" s="105"/>
      <c r="H2912" s="104">
        <v>128580</v>
      </c>
      <c r="I2912" s="104">
        <v>824419</v>
      </c>
    </row>
    <row r="2913" spans="5:9">
      <c r="E2913" s="103" t="s">
        <v>8294</v>
      </c>
      <c r="F2913" s="103"/>
      <c r="G2913" s="104">
        <v>66240</v>
      </c>
      <c r="H2913" s="105"/>
      <c r="I2913" s="104">
        <v>890659</v>
      </c>
    </row>
    <row r="2914" spans="5:9">
      <c r="E2914" s="103" t="s">
        <v>7361</v>
      </c>
      <c r="F2914" s="103"/>
      <c r="G2914" s="105"/>
      <c r="H2914" s="104">
        <v>245070</v>
      </c>
      <c r="I2914" s="104">
        <v>645589</v>
      </c>
    </row>
    <row r="2915" spans="5:9">
      <c r="E2915" s="103" t="s">
        <v>8295</v>
      </c>
      <c r="F2915" s="103"/>
      <c r="G2915" s="104">
        <v>17370</v>
      </c>
      <c r="H2915" s="105"/>
      <c r="I2915" s="105"/>
    </row>
    <row r="2916" spans="5:9">
      <c r="E2916" s="103" t="s">
        <v>7367</v>
      </c>
      <c r="F2916" s="103"/>
      <c r="G2916" s="105"/>
      <c r="H2916" s="104">
        <v>469340</v>
      </c>
      <c r="I2916" s="105"/>
    </row>
    <row r="2917" spans="5:9">
      <c r="E2917" s="103" t="s">
        <v>8296</v>
      </c>
      <c r="F2917" s="103"/>
      <c r="G2917" s="105"/>
      <c r="H2917" s="104">
        <v>-32115</v>
      </c>
      <c r="I2917" s="104">
        <v>225734</v>
      </c>
    </row>
    <row r="2918" spans="5:9">
      <c r="E2918" s="103" t="s">
        <v>8297</v>
      </c>
      <c r="F2918" s="103"/>
      <c r="G2918" s="104">
        <v>108920</v>
      </c>
      <c r="H2918" s="105"/>
      <c r="I2918" s="105"/>
    </row>
    <row r="2919" spans="5:9">
      <c r="E2919" s="103" t="s">
        <v>8298</v>
      </c>
      <c r="F2919" s="103"/>
      <c r="G2919" s="104">
        <v>207790</v>
      </c>
      <c r="H2919" s="105"/>
      <c r="I2919" s="105"/>
    </row>
    <row r="2920" spans="5:9">
      <c r="E2920" s="103" t="s">
        <v>8299</v>
      </c>
      <c r="F2920" s="103"/>
      <c r="G2920" s="104">
        <v>289800</v>
      </c>
      <c r="H2920" s="105"/>
      <c r="I2920" s="104">
        <v>832244</v>
      </c>
    </row>
    <row r="2921" spans="5:9">
      <c r="E2921" s="103" t="s">
        <v>8300</v>
      </c>
      <c r="F2921" s="103"/>
      <c r="G2921" s="104">
        <v>-33210</v>
      </c>
      <c r="H2921" s="105"/>
      <c r="I2921" s="105"/>
    </row>
    <row r="2922" spans="5:9">
      <c r="E2922" s="103" t="s">
        <v>8301</v>
      </c>
      <c r="F2922" s="103"/>
      <c r="G2922" s="104">
        <v>38460</v>
      </c>
      <c r="H2922" s="105"/>
      <c r="I2922" s="105"/>
    </row>
    <row r="2923" spans="5:9">
      <c r="E2923" s="103" t="s">
        <v>8302</v>
      </c>
      <c r="F2923" s="103"/>
      <c r="G2923" s="104">
        <v>612000</v>
      </c>
      <c r="H2923" s="105"/>
      <c r="I2923" s="104">
        <v>1449494</v>
      </c>
    </row>
    <row r="2924" spans="5:9">
      <c r="E2924" s="103" t="s">
        <v>8303</v>
      </c>
      <c r="F2924" s="103"/>
      <c r="G2924" s="104">
        <v>98200</v>
      </c>
      <c r="H2924" s="105"/>
      <c r="I2924" s="105"/>
    </row>
    <row r="2925" spans="5:9">
      <c r="E2925" s="103" t="s">
        <v>7393</v>
      </c>
      <c r="F2925" s="103"/>
      <c r="G2925" s="105"/>
      <c r="H2925" s="104">
        <v>64680</v>
      </c>
      <c r="I2925" s="104">
        <v>1483014</v>
      </c>
    </row>
    <row r="2926" spans="5:9">
      <c r="E2926" s="107" t="s">
        <v>7394</v>
      </c>
      <c r="F2926" s="103"/>
      <c r="G2926" s="104">
        <v>2444380</v>
      </c>
      <c r="H2926" s="104">
        <v>1373953</v>
      </c>
      <c r="I2926" s="106"/>
    </row>
    <row r="2927" spans="5:9">
      <c r="E2927" s="107" t="s">
        <v>6575</v>
      </c>
      <c r="F2927" s="103"/>
      <c r="G2927" s="104">
        <v>8863869</v>
      </c>
      <c r="H2927" s="104">
        <v>7380855</v>
      </c>
      <c r="I2927" s="104">
        <v>1483014</v>
      </c>
    </row>
    <row r="2928" spans="5:9">
      <c r="E2928" s="73" t="s">
        <v>7395</v>
      </c>
      <c r="F2928" s="73"/>
      <c r="G2928" s="73"/>
      <c r="H2928" s="73"/>
      <c r="I2928" s="73"/>
    </row>
    <row r="2929" spans="5:9">
      <c r="E2929" s="73"/>
      <c r="F2929" s="73"/>
      <c r="G2929" s="73"/>
      <c r="H2929" s="73"/>
      <c r="I2929" s="73"/>
    </row>
    <row r="2930" spans="5:9">
      <c r="E2930" s="101" t="s">
        <v>9298</v>
      </c>
      <c r="F2930" s="73"/>
      <c r="G2930" s="73"/>
      <c r="H2930" s="73"/>
      <c r="I2930" s="73"/>
    </row>
    <row r="2931" spans="5:9">
      <c r="E2931" s="462" t="s">
        <v>6565</v>
      </c>
      <c r="F2931" s="462"/>
      <c r="G2931" s="462" t="s">
        <v>6566</v>
      </c>
      <c r="H2931" s="462" t="s">
        <v>6567</v>
      </c>
      <c r="I2931" s="462" t="s">
        <v>3136</v>
      </c>
    </row>
    <row r="2932" spans="5:9">
      <c r="E2932" s="103" t="s">
        <v>8304</v>
      </c>
      <c r="F2932" s="103"/>
      <c r="G2932" s="105"/>
      <c r="H2932" s="104">
        <v>21570</v>
      </c>
      <c r="I2932" s="104">
        <v>-21570</v>
      </c>
    </row>
    <row r="2933" spans="5:9">
      <c r="E2933" s="103" t="s">
        <v>8305</v>
      </c>
      <c r="F2933" s="103"/>
      <c r="G2933" s="104">
        <v>21570</v>
      </c>
      <c r="H2933" s="105"/>
      <c r="I2933" s="105"/>
    </row>
    <row r="2934" spans="5:9">
      <c r="E2934" s="107" t="s">
        <v>6784</v>
      </c>
      <c r="F2934" s="103"/>
      <c r="G2934" s="104">
        <v>21570</v>
      </c>
      <c r="H2934" s="104">
        <v>21570</v>
      </c>
      <c r="I2934" s="106"/>
    </row>
    <row r="2935" spans="5:9">
      <c r="E2935" s="103" t="s">
        <v>7677</v>
      </c>
      <c r="F2935" s="103"/>
      <c r="G2935" s="105"/>
      <c r="H2935" s="104">
        <v>20780</v>
      </c>
      <c r="I2935" s="105"/>
    </row>
    <row r="2936" spans="5:9">
      <c r="E2936" s="103" t="s">
        <v>8306</v>
      </c>
      <c r="F2936" s="103"/>
      <c r="G2936" s="104">
        <v>20780</v>
      </c>
      <c r="H2936" s="105"/>
      <c r="I2936" s="105"/>
    </row>
    <row r="2937" spans="5:9">
      <c r="E2937" s="107" t="s">
        <v>6574</v>
      </c>
      <c r="F2937" s="103"/>
      <c r="G2937" s="104">
        <v>20780</v>
      </c>
      <c r="H2937" s="104">
        <v>20780</v>
      </c>
      <c r="I2937" s="106"/>
    </row>
    <row r="2938" spans="5:9">
      <c r="E2938" s="107" t="s">
        <v>6575</v>
      </c>
      <c r="F2938" s="103"/>
      <c r="G2938" s="104">
        <v>42350</v>
      </c>
      <c r="H2938" s="104">
        <v>42350</v>
      </c>
      <c r="I2938" s="105"/>
    </row>
    <row r="2939" spans="5:9">
      <c r="E2939" s="73" t="s">
        <v>7395</v>
      </c>
      <c r="F2939" s="73"/>
      <c r="G2939" s="73"/>
      <c r="H2939" s="73"/>
      <c r="I2939" s="73"/>
    </row>
    <row r="2940" spans="5:9">
      <c r="E2940" s="73"/>
      <c r="F2940" s="73"/>
      <c r="G2940" s="73"/>
      <c r="H2940" s="73"/>
      <c r="I2940" s="73"/>
    </row>
    <row r="2941" spans="5:9">
      <c r="E2941" s="101" t="s">
        <v>9299</v>
      </c>
      <c r="F2941" s="73"/>
      <c r="G2941" s="73"/>
      <c r="H2941" s="73"/>
      <c r="I2941" s="73"/>
    </row>
    <row r="2942" spans="5:9">
      <c r="E2942" s="462" t="s">
        <v>6565</v>
      </c>
      <c r="F2942" s="462"/>
      <c r="G2942" s="462" t="s">
        <v>6566</v>
      </c>
      <c r="H2942" s="462" t="s">
        <v>6567</v>
      </c>
      <c r="I2942" s="462" t="s">
        <v>3136</v>
      </c>
    </row>
    <row r="2943" spans="5:9">
      <c r="E2943" s="103" t="s">
        <v>7488</v>
      </c>
      <c r="F2943" s="103"/>
      <c r="G2943" s="105"/>
      <c r="H2943" s="104">
        <v>146330</v>
      </c>
      <c r="I2943" s="105"/>
    </row>
    <row r="2944" spans="5:9">
      <c r="E2944" s="103" t="s">
        <v>8307</v>
      </c>
      <c r="F2944" s="103"/>
      <c r="G2944" s="104">
        <v>146330</v>
      </c>
      <c r="H2944" s="105"/>
      <c r="I2944" s="105"/>
    </row>
    <row r="2945" spans="5:9">
      <c r="E2945" s="103" t="s">
        <v>8308</v>
      </c>
      <c r="F2945" s="103"/>
      <c r="G2945" s="104">
        <v>86920</v>
      </c>
      <c r="H2945" s="105"/>
      <c r="I2945" s="105"/>
    </row>
    <row r="2946" spans="5:9">
      <c r="E2946" s="103" t="s">
        <v>8309</v>
      </c>
      <c r="F2946" s="103"/>
      <c r="G2946" s="105"/>
      <c r="H2946" s="104">
        <v>86920</v>
      </c>
      <c r="I2946" s="105"/>
    </row>
    <row r="2947" spans="5:9">
      <c r="E2947" s="107" t="s">
        <v>6784</v>
      </c>
      <c r="F2947" s="103"/>
      <c r="G2947" s="104">
        <v>233250</v>
      </c>
      <c r="H2947" s="104">
        <v>233250</v>
      </c>
      <c r="I2947" s="106"/>
    </row>
    <row r="2948" spans="5:9">
      <c r="E2948" s="103" t="s">
        <v>8310</v>
      </c>
      <c r="F2948" s="103"/>
      <c r="G2948" s="104">
        <v>56160</v>
      </c>
      <c r="H2948" s="105"/>
      <c r="I2948" s="105"/>
    </row>
    <row r="2949" spans="5:9">
      <c r="E2949" s="103" t="s">
        <v>7942</v>
      </c>
      <c r="F2949" s="103"/>
      <c r="G2949" s="105"/>
      <c r="H2949" s="104">
        <v>56160</v>
      </c>
      <c r="I2949" s="105"/>
    </row>
    <row r="2950" spans="5:9">
      <c r="E2950" s="107" t="s">
        <v>6570</v>
      </c>
      <c r="F2950" s="103"/>
      <c r="G2950" s="104">
        <v>56160</v>
      </c>
      <c r="H2950" s="104">
        <v>56160</v>
      </c>
      <c r="I2950" s="106"/>
    </row>
    <row r="2951" spans="5:9">
      <c r="E2951" s="107" t="s">
        <v>6575</v>
      </c>
      <c r="F2951" s="103"/>
      <c r="G2951" s="104">
        <v>289410</v>
      </c>
      <c r="H2951" s="104">
        <v>289410</v>
      </c>
      <c r="I2951" s="105"/>
    </row>
    <row r="2952" spans="5:9">
      <c r="E2952" s="73" t="s">
        <v>7395</v>
      </c>
      <c r="F2952" s="73"/>
      <c r="G2952" s="73"/>
      <c r="H2952" s="73"/>
      <c r="I2952" s="73"/>
    </row>
    <row r="2953" spans="5:9">
      <c r="E2953" s="73"/>
      <c r="F2953" s="73"/>
      <c r="G2953" s="73"/>
      <c r="H2953" s="73"/>
      <c r="I2953" s="73"/>
    </row>
    <row r="2954" spans="5:9">
      <c r="E2954" s="101" t="s">
        <v>9368</v>
      </c>
      <c r="F2954" s="73"/>
      <c r="G2954" s="73"/>
      <c r="H2954" s="73"/>
      <c r="I2954" s="73"/>
    </row>
    <row r="2955" spans="5:9">
      <c r="E2955" s="462" t="s">
        <v>6565</v>
      </c>
      <c r="F2955" s="462"/>
      <c r="G2955" s="462" t="s">
        <v>6566</v>
      </c>
      <c r="H2955" s="462" t="s">
        <v>6567</v>
      </c>
      <c r="I2955" s="462" t="s">
        <v>3136</v>
      </c>
    </row>
    <row r="2956" spans="5:9">
      <c r="E2956" s="103" t="s">
        <v>8311</v>
      </c>
      <c r="F2956" s="103"/>
      <c r="G2956" s="104">
        <v>834988</v>
      </c>
      <c r="H2956" s="105"/>
      <c r="I2956" s="105"/>
    </row>
    <row r="2957" spans="5:9">
      <c r="E2957" s="103" t="s">
        <v>8312</v>
      </c>
      <c r="F2957" s="103"/>
      <c r="G2957" s="104">
        <v>2549482</v>
      </c>
      <c r="H2957" s="105"/>
      <c r="I2957" s="104">
        <v>3384470</v>
      </c>
    </row>
    <row r="2958" spans="5:9">
      <c r="E2958" s="107" t="s">
        <v>6572</v>
      </c>
      <c r="F2958" s="103"/>
      <c r="G2958" s="104">
        <v>3384470</v>
      </c>
      <c r="H2958" s="105"/>
      <c r="I2958" s="106"/>
    </row>
    <row r="2959" spans="5:9">
      <c r="E2959" s="463" t="s">
        <v>7684</v>
      </c>
      <c r="F2959" s="463"/>
      <c r="G2959" s="464"/>
      <c r="H2959" s="423">
        <v>3384470</v>
      </c>
      <c r="I2959" s="464"/>
    </row>
    <row r="2960" spans="5:9">
      <c r="E2960" s="103" t="s">
        <v>8313</v>
      </c>
      <c r="F2960" s="103"/>
      <c r="G2960" s="104">
        <v>940720</v>
      </c>
      <c r="H2960" s="105"/>
      <c r="I2960" s="105"/>
    </row>
    <row r="2961" spans="5:9">
      <c r="E2961" s="103" t="s">
        <v>8314</v>
      </c>
      <c r="F2961" s="103"/>
      <c r="G2961" s="104">
        <v>1250341</v>
      </c>
      <c r="H2961" s="105"/>
      <c r="I2961" s="104">
        <v>2191061</v>
      </c>
    </row>
    <row r="2962" spans="5:9">
      <c r="E2962" s="107" t="s">
        <v>6574</v>
      </c>
      <c r="F2962" s="103"/>
      <c r="G2962" s="104">
        <v>2191061</v>
      </c>
      <c r="H2962" s="104">
        <v>3384470</v>
      </c>
      <c r="I2962" s="106"/>
    </row>
    <row r="2963" spans="5:9">
      <c r="E2963" s="103" t="s">
        <v>7707</v>
      </c>
      <c r="F2963" s="103"/>
      <c r="G2963" s="105"/>
      <c r="H2963" s="104">
        <v>2191061</v>
      </c>
      <c r="I2963" s="105"/>
    </row>
    <row r="2964" spans="5:9">
      <c r="E2964" s="107" t="s">
        <v>7394</v>
      </c>
      <c r="F2964" s="103"/>
      <c r="G2964" s="105"/>
      <c r="H2964" s="104">
        <v>2191061</v>
      </c>
      <c r="I2964" s="106"/>
    </row>
    <row r="2965" spans="5:9">
      <c r="E2965" s="107" t="s">
        <v>6575</v>
      </c>
      <c r="F2965" s="103"/>
      <c r="G2965" s="104">
        <v>5575531</v>
      </c>
      <c r="H2965" s="104">
        <v>5575531</v>
      </c>
      <c r="I2965" s="105"/>
    </row>
    <row r="2966" spans="5:9">
      <c r="E2966" s="73" t="s">
        <v>7395</v>
      </c>
      <c r="F2966" s="73"/>
      <c r="G2966" s="73"/>
      <c r="H2966" s="73"/>
      <c r="I2966" s="73"/>
    </row>
    <row r="2967" spans="5:9">
      <c r="E2967" s="73"/>
      <c r="F2967" s="73"/>
      <c r="G2967" s="73"/>
      <c r="H2967" s="73"/>
      <c r="I2967" s="73"/>
    </row>
    <row r="2968" spans="5:9">
      <c r="E2968" s="101" t="s">
        <v>9382</v>
      </c>
      <c r="F2968" s="73"/>
      <c r="G2968" s="73"/>
      <c r="H2968" s="73"/>
      <c r="I2968" s="73"/>
    </row>
    <row r="2969" spans="5:9">
      <c r="E2969" s="462" t="s">
        <v>6565</v>
      </c>
      <c r="F2969" s="462"/>
      <c r="G2969" s="462" t="s">
        <v>6566</v>
      </c>
      <c r="H2969" s="462" t="s">
        <v>6567</v>
      </c>
      <c r="I2969" s="462" t="s">
        <v>3136</v>
      </c>
    </row>
    <row r="2970" spans="5:9">
      <c r="E2970" s="103" t="s">
        <v>6568</v>
      </c>
      <c r="F2970" s="103"/>
      <c r="G2970" s="105"/>
      <c r="H2970" s="104">
        <v>134780</v>
      </c>
      <c r="I2970" s="104">
        <v>-134780</v>
      </c>
    </row>
    <row r="2971" spans="5:9">
      <c r="E2971" s="103" t="s">
        <v>6569</v>
      </c>
      <c r="F2971" s="103"/>
      <c r="G2971" s="104">
        <v>134780</v>
      </c>
      <c r="H2971" s="105"/>
      <c r="I2971" s="105"/>
    </row>
    <row r="2972" spans="5:9">
      <c r="E2972" s="107" t="s">
        <v>6570</v>
      </c>
      <c r="F2972" s="103"/>
      <c r="G2972" s="104">
        <v>134780</v>
      </c>
      <c r="H2972" s="104">
        <v>134780</v>
      </c>
      <c r="I2972" s="106"/>
    </row>
    <row r="2973" spans="5:9">
      <c r="E2973" s="103" t="s">
        <v>6571</v>
      </c>
      <c r="F2973" s="103"/>
      <c r="G2973" s="104">
        <v>10560560</v>
      </c>
      <c r="H2973" s="105"/>
      <c r="I2973" s="104">
        <v>10560560</v>
      </c>
    </row>
    <row r="2974" spans="5:9">
      <c r="E2974" s="107" t="s">
        <v>6572</v>
      </c>
      <c r="F2974" s="103"/>
      <c r="G2974" s="104">
        <v>10560560</v>
      </c>
      <c r="H2974" s="105"/>
      <c r="I2974" s="106"/>
    </row>
    <row r="2975" spans="5:9">
      <c r="E2975" s="103" t="s">
        <v>6573</v>
      </c>
      <c r="F2975" s="103"/>
      <c r="G2975" s="104">
        <v>-10560560</v>
      </c>
      <c r="H2975" s="105"/>
      <c r="I2975" s="105"/>
    </row>
    <row r="2976" spans="5:9">
      <c r="E2976" s="107" t="s">
        <v>6574</v>
      </c>
      <c r="F2976" s="103"/>
      <c r="G2976" s="104">
        <v>-10560560</v>
      </c>
      <c r="H2976" s="105"/>
      <c r="I2976" s="106"/>
    </row>
    <row r="2977" spans="5:9">
      <c r="E2977" s="107" t="s">
        <v>6575</v>
      </c>
      <c r="F2977" s="103"/>
      <c r="G2977" s="104">
        <v>134780</v>
      </c>
      <c r="H2977" s="104">
        <v>134780</v>
      </c>
      <c r="I2977" s="105"/>
    </row>
    <row r="2978" spans="5:9">
      <c r="E2978" s="73" t="s">
        <v>7395</v>
      </c>
      <c r="F2978" s="73"/>
      <c r="G2978" s="73"/>
      <c r="H2978" s="73"/>
      <c r="I2978" s="73"/>
    </row>
    <row r="2979" spans="5:9">
      <c r="E2979" s="73"/>
      <c r="F2979" s="73"/>
      <c r="G2979" s="73"/>
      <c r="H2979" s="73"/>
      <c r="I2979" s="73"/>
    </row>
    <row r="2980" spans="5:9">
      <c r="E2980" s="101" t="s">
        <v>9300</v>
      </c>
      <c r="F2980" s="73"/>
      <c r="G2980" s="73"/>
      <c r="H2980" s="73"/>
      <c r="I2980" s="73"/>
    </row>
    <row r="2981" spans="5:9">
      <c r="E2981" s="462" t="s">
        <v>6565</v>
      </c>
      <c r="F2981" s="462"/>
      <c r="G2981" s="462" t="s">
        <v>6566</v>
      </c>
      <c r="H2981" s="462" t="s">
        <v>6567</v>
      </c>
      <c r="I2981" s="462" t="s">
        <v>3136</v>
      </c>
    </row>
    <row r="2982" spans="5:9">
      <c r="E2982" s="103"/>
      <c r="F2982" s="103"/>
      <c r="G2982" s="104">
        <v>70000</v>
      </c>
      <c r="H2982" s="105"/>
      <c r="I2982" s="104">
        <v>70000</v>
      </c>
    </row>
    <row r="2983" spans="5:9">
      <c r="E2983" s="103" t="s">
        <v>8315</v>
      </c>
      <c r="F2983" s="103"/>
      <c r="G2983" s="105"/>
      <c r="H2983" s="104">
        <v>70000</v>
      </c>
      <c r="I2983" s="105"/>
    </row>
    <row r="2984" spans="5:9">
      <c r="E2984" s="103" t="s">
        <v>8316</v>
      </c>
      <c r="F2984" s="103"/>
      <c r="G2984" s="104">
        <v>70000</v>
      </c>
      <c r="H2984" s="105"/>
      <c r="I2984" s="104">
        <v>70000</v>
      </c>
    </row>
    <row r="2985" spans="5:9">
      <c r="E2985" s="107" t="s">
        <v>6784</v>
      </c>
      <c r="F2985" s="103"/>
      <c r="G2985" s="104">
        <v>70000</v>
      </c>
      <c r="H2985" s="104">
        <v>70000</v>
      </c>
      <c r="I2985" s="106"/>
    </row>
    <row r="2986" spans="5:9">
      <c r="E2986" s="103" t="s">
        <v>8317</v>
      </c>
      <c r="F2986" s="103"/>
      <c r="G2986" s="105"/>
      <c r="H2986" s="104">
        <v>70000</v>
      </c>
      <c r="I2986" s="105"/>
    </row>
    <row r="2987" spans="5:9">
      <c r="E2987" s="103" t="s">
        <v>8318</v>
      </c>
      <c r="F2987" s="103"/>
      <c r="G2987" s="104">
        <v>70000</v>
      </c>
      <c r="H2987" s="105"/>
      <c r="I2987" s="104">
        <v>70000</v>
      </c>
    </row>
    <row r="2988" spans="5:9">
      <c r="E2988" s="107" t="s">
        <v>6570</v>
      </c>
      <c r="F2988" s="103"/>
      <c r="G2988" s="104">
        <v>70000</v>
      </c>
      <c r="H2988" s="104">
        <v>70000</v>
      </c>
      <c r="I2988" s="106"/>
    </row>
    <row r="2989" spans="5:9">
      <c r="E2989" s="103" t="s">
        <v>8319</v>
      </c>
      <c r="F2989" s="103"/>
      <c r="G2989" s="105"/>
      <c r="H2989" s="104">
        <v>70000</v>
      </c>
      <c r="I2989" s="105"/>
    </row>
    <row r="2990" spans="5:9">
      <c r="E2990" s="103" t="s">
        <v>8320</v>
      </c>
      <c r="F2990" s="103"/>
      <c r="G2990" s="104">
        <v>70000</v>
      </c>
      <c r="H2990" s="105"/>
      <c r="I2990" s="104">
        <v>70000</v>
      </c>
    </row>
    <row r="2991" spans="5:9">
      <c r="E2991" s="107" t="s">
        <v>6572</v>
      </c>
      <c r="F2991" s="103"/>
      <c r="G2991" s="104">
        <v>70000</v>
      </c>
      <c r="H2991" s="104">
        <v>70000</v>
      </c>
      <c r="I2991" s="106"/>
    </row>
    <row r="2992" spans="5:9">
      <c r="E2992" s="103" t="s">
        <v>8321</v>
      </c>
      <c r="F2992" s="103"/>
      <c r="G2992" s="105"/>
      <c r="H2992" s="104">
        <v>70000</v>
      </c>
      <c r="I2992" s="105"/>
    </row>
    <row r="2993" spans="5:9">
      <c r="E2993" s="103" t="s">
        <v>8322</v>
      </c>
      <c r="F2993" s="103"/>
      <c r="G2993" s="104">
        <v>70000</v>
      </c>
      <c r="H2993" s="105"/>
      <c r="I2993" s="104">
        <v>70000</v>
      </c>
    </row>
    <row r="2994" spans="5:9">
      <c r="E2994" s="107" t="s">
        <v>6574</v>
      </c>
      <c r="F2994" s="103"/>
      <c r="G2994" s="104">
        <v>70000</v>
      </c>
      <c r="H2994" s="104">
        <v>70000</v>
      </c>
      <c r="I2994" s="106"/>
    </row>
    <row r="2995" spans="5:9">
      <c r="E2995" s="103" t="s">
        <v>8323</v>
      </c>
      <c r="F2995" s="103"/>
      <c r="G2995" s="105"/>
      <c r="H2995" s="104">
        <v>70000</v>
      </c>
      <c r="I2995" s="105"/>
    </row>
    <row r="2996" spans="5:9">
      <c r="E2996" s="107" t="s">
        <v>7394</v>
      </c>
      <c r="F2996" s="103"/>
      <c r="G2996" s="105"/>
      <c r="H2996" s="104">
        <v>70000</v>
      </c>
      <c r="I2996" s="106"/>
    </row>
    <row r="2997" spans="5:9">
      <c r="E2997" s="107" t="s">
        <v>6575</v>
      </c>
      <c r="F2997" s="103"/>
      <c r="G2997" s="104">
        <v>350000</v>
      </c>
      <c r="H2997" s="104">
        <v>350000</v>
      </c>
      <c r="I2997" s="105"/>
    </row>
    <row r="2998" spans="5:9">
      <c r="E2998" s="73" t="s">
        <v>7395</v>
      </c>
      <c r="F2998" s="73"/>
      <c r="G2998" s="73"/>
      <c r="H2998" s="73"/>
      <c r="I2998" s="73"/>
    </row>
    <row r="2999" spans="5:9">
      <c r="E2999" s="73"/>
      <c r="F2999" s="73"/>
      <c r="G2999" s="73"/>
      <c r="H2999" s="73"/>
      <c r="I2999" s="73"/>
    </row>
    <row r="3000" spans="5:9">
      <c r="E3000" s="101" t="s">
        <v>9301</v>
      </c>
      <c r="F3000" s="73"/>
      <c r="G3000" s="73"/>
      <c r="H3000" s="73"/>
      <c r="I3000" s="73"/>
    </row>
    <row r="3001" spans="5:9">
      <c r="E3001" s="462" t="s">
        <v>6565</v>
      </c>
      <c r="F3001" s="462"/>
      <c r="G3001" s="462" t="s">
        <v>6566</v>
      </c>
      <c r="H3001" s="462" t="s">
        <v>6567</v>
      </c>
      <c r="I3001" s="462" t="s">
        <v>3136</v>
      </c>
    </row>
    <row r="3002" spans="5:9">
      <c r="E3002" s="103" t="s">
        <v>8324</v>
      </c>
      <c r="F3002" s="103"/>
      <c r="G3002" s="104">
        <v>323400</v>
      </c>
      <c r="H3002" s="105"/>
      <c r="I3002" s="105"/>
    </row>
    <row r="3003" spans="5:9">
      <c r="E3003" s="103" t="s">
        <v>7583</v>
      </c>
      <c r="F3003" s="103"/>
      <c r="G3003" s="105"/>
      <c r="H3003" s="104">
        <v>323400</v>
      </c>
      <c r="I3003" s="105"/>
    </row>
    <row r="3004" spans="5:9">
      <c r="E3004" s="107" t="s">
        <v>6784</v>
      </c>
      <c r="F3004" s="103"/>
      <c r="G3004" s="104">
        <v>323400</v>
      </c>
      <c r="H3004" s="104">
        <v>323400</v>
      </c>
      <c r="I3004" s="106"/>
    </row>
    <row r="3005" spans="5:9">
      <c r="E3005" s="103" t="s">
        <v>8325</v>
      </c>
      <c r="F3005" s="103"/>
      <c r="G3005" s="104">
        <v>323400</v>
      </c>
      <c r="H3005" s="105"/>
      <c r="I3005" s="105"/>
    </row>
    <row r="3006" spans="5:9">
      <c r="E3006" s="103" t="s">
        <v>7504</v>
      </c>
      <c r="F3006" s="103"/>
      <c r="G3006" s="105"/>
      <c r="H3006" s="104">
        <v>323400</v>
      </c>
      <c r="I3006" s="105"/>
    </row>
    <row r="3007" spans="5:9">
      <c r="E3007" s="107" t="s">
        <v>6572</v>
      </c>
      <c r="F3007" s="103"/>
      <c r="G3007" s="104">
        <v>323400</v>
      </c>
      <c r="H3007" s="104">
        <v>323400</v>
      </c>
      <c r="I3007" s="106"/>
    </row>
    <row r="3008" spans="5:9">
      <c r="E3008" s="107" t="s">
        <v>6575</v>
      </c>
      <c r="F3008" s="103"/>
      <c r="G3008" s="104">
        <v>646800</v>
      </c>
      <c r="H3008" s="104">
        <v>646800</v>
      </c>
      <c r="I3008" s="105"/>
    </row>
    <row r="3009" spans="5:9">
      <c r="E3009" s="73" t="s">
        <v>7395</v>
      </c>
      <c r="F3009" s="73"/>
      <c r="G3009" s="73"/>
      <c r="H3009" s="73"/>
      <c r="I3009" s="73"/>
    </row>
    <row r="3010" spans="5:9">
      <c r="E3010" s="73"/>
      <c r="F3010" s="73"/>
      <c r="G3010" s="73"/>
      <c r="H3010" s="73"/>
      <c r="I3010" s="73"/>
    </row>
    <row r="3011" spans="5:9">
      <c r="E3011" s="101" t="s">
        <v>9302</v>
      </c>
      <c r="F3011" s="73"/>
      <c r="G3011" s="73"/>
      <c r="H3011" s="73"/>
      <c r="I3011" s="73"/>
    </row>
    <row r="3012" spans="5:9">
      <c r="E3012" s="462" t="s">
        <v>6565</v>
      </c>
      <c r="F3012" s="462"/>
      <c r="G3012" s="462" t="s">
        <v>6566</v>
      </c>
      <c r="H3012" s="462" t="s">
        <v>6567</v>
      </c>
      <c r="I3012" s="462" t="s">
        <v>3136</v>
      </c>
    </row>
    <row r="3013" spans="5:9">
      <c r="E3013" s="103" t="s">
        <v>7551</v>
      </c>
      <c r="F3013" s="103"/>
      <c r="G3013" s="105"/>
      <c r="H3013" s="104">
        <v>1778000</v>
      </c>
      <c r="I3013" s="105"/>
    </row>
    <row r="3014" spans="5:9">
      <c r="E3014" s="103" t="s">
        <v>8326</v>
      </c>
      <c r="F3014" s="103"/>
      <c r="G3014" s="104">
        <v>1778000</v>
      </c>
      <c r="H3014" s="105"/>
      <c r="I3014" s="105"/>
    </row>
    <row r="3015" spans="5:9">
      <c r="E3015" s="107" t="s">
        <v>6784</v>
      </c>
      <c r="F3015" s="103"/>
      <c r="G3015" s="104">
        <v>1778000</v>
      </c>
      <c r="H3015" s="104">
        <v>1778000</v>
      </c>
      <c r="I3015" s="106"/>
    </row>
    <row r="3016" spans="5:9">
      <c r="E3016" s="107" t="s">
        <v>6575</v>
      </c>
      <c r="F3016" s="103"/>
      <c r="G3016" s="104">
        <v>1778000</v>
      </c>
      <c r="H3016" s="104">
        <v>1778000</v>
      </c>
      <c r="I3016" s="105"/>
    </row>
    <row r="3017" spans="5:9">
      <c r="E3017" s="73" t="s">
        <v>7395</v>
      </c>
      <c r="F3017" s="73"/>
      <c r="G3017" s="73"/>
      <c r="H3017" s="73"/>
      <c r="I3017" s="73"/>
    </row>
    <row r="3018" spans="5:9">
      <c r="E3018" s="73"/>
      <c r="F3018" s="73"/>
      <c r="G3018" s="73"/>
      <c r="H3018" s="73"/>
      <c r="I3018" s="73"/>
    </row>
    <row r="3019" spans="5:9">
      <c r="E3019" s="101" t="s">
        <v>9303</v>
      </c>
      <c r="F3019" s="73"/>
      <c r="G3019" s="73"/>
      <c r="H3019" s="73"/>
      <c r="I3019" s="73"/>
    </row>
    <row r="3020" spans="5:9">
      <c r="E3020" s="462" t="s">
        <v>6565</v>
      </c>
      <c r="F3020" s="462"/>
      <c r="G3020" s="462" t="s">
        <v>6566</v>
      </c>
      <c r="H3020" s="462" t="s">
        <v>6567</v>
      </c>
      <c r="I3020" s="462" t="s">
        <v>3136</v>
      </c>
    </row>
    <row r="3021" spans="5:9">
      <c r="E3021" s="103" t="s">
        <v>8327</v>
      </c>
      <c r="F3021" s="103"/>
      <c r="G3021" s="104">
        <v>220000</v>
      </c>
      <c r="H3021" s="105"/>
      <c r="I3021" s="105"/>
    </row>
    <row r="3022" spans="5:9">
      <c r="E3022" s="103" t="s">
        <v>7711</v>
      </c>
      <c r="F3022" s="103"/>
      <c r="G3022" s="105"/>
      <c r="H3022" s="104">
        <v>220000</v>
      </c>
      <c r="I3022" s="105"/>
    </row>
    <row r="3023" spans="5:9">
      <c r="E3023" s="107" t="s">
        <v>7394</v>
      </c>
      <c r="F3023" s="103"/>
      <c r="G3023" s="104">
        <v>220000</v>
      </c>
      <c r="H3023" s="104">
        <v>220000</v>
      </c>
      <c r="I3023" s="106"/>
    </row>
    <row r="3024" spans="5:9">
      <c r="E3024" s="107" t="s">
        <v>6575</v>
      </c>
      <c r="F3024" s="103"/>
      <c r="G3024" s="104">
        <v>220000</v>
      </c>
      <c r="H3024" s="104">
        <v>220000</v>
      </c>
      <c r="I3024" s="105"/>
    </row>
    <row r="3025" spans="5:9">
      <c r="E3025" s="73" t="s">
        <v>7395</v>
      </c>
      <c r="F3025" s="73"/>
      <c r="G3025" s="73"/>
      <c r="H3025" s="73"/>
      <c r="I3025" s="73"/>
    </row>
    <row r="3026" spans="5:9">
      <c r="E3026" s="73"/>
      <c r="F3026" s="73"/>
      <c r="G3026" s="73"/>
      <c r="H3026" s="73"/>
      <c r="I3026" s="73"/>
    </row>
    <row r="3027" spans="5:9">
      <c r="E3027" s="101" t="s">
        <v>9304</v>
      </c>
      <c r="F3027" s="73"/>
      <c r="G3027" s="73"/>
      <c r="H3027" s="73"/>
      <c r="I3027" s="73"/>
    </row>
    <row r="3028" spans="5:9">
      <c r="E3028" s="462" t="s">
        <v>6565</v>
      </c>
      <c r="F3028" s="462"/>
      <c r="G3028" s="462" t="s">
        <v>6566</v>
      </c>
      <c r="H3028" s="462" t="s">
        <v>6567</v>
      </c>
      <c r="I3028" s="462" t="s">
        <v>3136</v>
      </c>
    </row>
    <row r="3029" spans="5:9">
      <c r="E3029" s="103" t="s">
        <v>8328</v>
      </c>
      <c r="F3029" s="103"/>
      <c r="G3029" s="104">
        <v>117840</v>
      </c>
      <c r="H3029" s="105"/>
      <c r="I3029" s="105"/>
    </row>
    <row r="3030" spans="5:9">
      <c r="E3030" s="103" t="s">
        <v>7942</v>
      </c>
      <c r="F3030" s="103"/>
      <c r="G3030" s="105"/>
      <c r="H3030" s="104">
        <v>117840</v>
      </c>
      <c r="I3030" s="105"/>
    </row>
    <row r="3031" spans="5:9">
      <c r="E3031" s="107" t="s">
        <v>6570</v>
      </c>
      <c r="F3031" s="103"/>
      <c r="G3031" s="104">
        <v>117840</v>
      </c>
      <c r="H3031" s="104">
        <v>117840</v>
      </c>
      <c r="I3031" s="106"/>
    </row>
    <row r="3032" spans="5:9">
      <c r="E3032" s="103" t="s">
        <v>8329</v>
      </c>
      <c r="F3032" s="103"/>
      <c r="G3032" s="104">
        <v>117840</v>
      </c>
      <c r="H3032" s="105"/>
      <c r="I3032" s="105"/>
    </row>
    <row r="3033" spans="5:9">
      <c r="E3033" s="103" t="s">
        <v>7720</v>
      </c>
      <c r="F3033" s="103"/>
      <c r="G3033" s="105"/>
      <c r="H3033" s="104">
        <v>117840</v>
      </c>
      <c r="I3033" s="105"/>
    </row>
    <row r="3034" spans="5:9">
      <c r="E3034" s="107" t="s">
        <v>7394</v>
      </c>
      <c r="F3034" s="103"/>
      <c r="G3034" s="104">
        <v>117840</v>
      </c>
      <c r="H3034" s="104">
        <v>117840</v>
      </c>
      <c r="I3034" s="106"/>
    </row>
    <row r="3035" spans="5:9">
      <c r="E3035" s="107" t="s">
        <v>6575</v>
      </c>
      <c r="F3035" s="103"/>
      <c r="G3035" s="104">
        <v>235680</v>
      </c>
      <c r="H3035" s="104">
        <v>235680</v>
      </c>
      <c r="I3035" s="105"/>
    </row>
    <row r="3036" spans="5:9">
      <c r="E3036" s="73" t="s">
        <v>7395</v>
      </c>
      <c r="F3036" s="73"/>
      <c r="G3036" s="73"/>
      <c r="H3036" s="73"/>
      <c r="I3036" s="73"/>
    </row>
    <row r="3037" spans="5:9">
      <c r="E3037" s="73"/>
      <c r="F3037" s="73"/>
      <c r="G3037" s="73"/>
      <c r="H3037" s="73"/>
      <c r="I3037" s="73"/>
    </row>
    <row r="3038" spans="5:9">
      <c r="E3038" s="101" t="s">
        <v>9305</v>
      </c>
      <c r="F3038" s="73"/>
      <c r="G3038" s="73"/>
      <c r="H3038" s="73"/>
      <c r="I3038" s="73"/>
    </row>
    <row r="3039" spans="5:9">
      <c r="E3039" s="462" t="s">
        <v>6565</v>
      </c>
      <c r="F3039" s="462"/>
      <c r="G3039" s="462" t="s">
        <v>6566</v>
      </c>
      <c r="H3039" s="462" t="s">
        <v>6567</v>
      </c>
      <c r="I3039" s="462" t="s">
        <v>3136</v>
      </c>
    </row>
    <row r="3040" spans="5:9">
      <c r="E3040" s="103" t="s">
        <v>8330</v>
      </c>
      <c r="F3040" s="103"/>
      <c r="G3040" s="104">
        <v>66000</v>
      </c>
      <c r="H3040" s="105"/>
      <c r="I3040" s="105"/>
    </row>
    <row r="3041" spans="5:9">
      <c r="E3041" s="103" t="s">
        <v>7563</v>
      </c>
      <c r="F3041" s="103"/>
      <c r="G3041" s="105"/>
      <c r="H3041" s="104">
        <v>66000</v>
      </c>
      <c r="I3041" s="105"/>
    </row>
    <row r="3042" spans="5:9">
      <c r="E3042" s="107" t="s">
        <v>6784</v>
      </c>
      <c r="F3042" s="103"/>
      <c r="G3042" s="104">
        <v>66000</v>
      </c>
      <c r="H3042" s="104">
        <v>66000</v>
      </c>
      <c r="I3042" s="106"/>
    </row>
    <row r="3043" spans="5:9">
      <c r="E3043" s="107" t="s">
        <v>6575</v>
      </c>
      <c r="F3043" s="103"/>
      <c r="G3043" s="104">
        <v>66000</v>
      </c>
      <c r="H3043" s="104">
        <v>66000</v>
      </c>
      <c r="I3043" s="105"/>
    </row>
    <row r="3044" spans="5:9">
      <c r="E3044" s="73" t="s">
        <v>7395</v>
      </c>
      <c r="F3044" s="73"/>
      <c r="G3044" s="73"/>
      <c r="H3044" s="73"/>
      <c r="I3044" s="73"/>
    </row>
    <row r="3045" spans="5:9">
      <c r="E3045" s="73"/>
      <c r="F3045" s="73"/>
      <c r="G3045" s="73"/>
      <c r="H3045" s="73"/>
      <c r="I3045" s="73"/>
    </row>
    <row r="3046" spans="5:9">
      <c r="E3046" s="101" t="s">
        <v>9306</v>
      </c>
      <c r="F3046" s="73"/>
      <c r="G3046" s="73"/>
      <c r="H3046" s="73"/>
      <c r="I3046" s="73"/>
    </row>
    <row r="3047" spans="5:9">
      <c r="E3047" s="462" t="s">
        <v>6565</v>
      </c>
      <c r="F3047" s="462"/>
      <c r="G3047" s="462" t="s">
        <v>6566</v>
      </c>
      <c r="H3047" s="462" t="s">
        <v>6567</v>
      </c>
      <c r="I3047" s="462" t="s">
        <v>3136</v>
      </c>
    </row>
    <row r="3048" spans="5:9">
      <c r="E3048" s="103" t="s">
        <v>8331</v>
      </c>
      <c r="F3048" s="103"/>
      <c r="G3048" s="104">
        <v>202400</v>
      </c>
      <c r="H3048" s="105"/>
      <c r="I3048" s="104">
        <v>202400</v>
      </c>
    </row>
    <row r="3049" spans="5:9">
      <c r="E3049" s="103" t="s">
        <v>7551</v>
      </c>
      <c r="F3049" s="103"/>
      <c r="G3049" s="105"/>
      <c r="H3049" s="104">
        <v>202400</v>
      </c>
      <c r="I3049" s="105"/>
    </row>
    <row r="3050" spans="5:9">
      <c r="E3050" s="107" t="s">
        <v>6784</v>
      </c>
      <c r="F3050" s="103"/>
      <c r="G3050" s="104">
        <v>202400</v>
      </c>
      <c r="H3050" s="104">
        <v>202400</v>
      </c>
      <c r="I3050" s="106"/>
    </row>
    <row r="3051" spans="5:9">
      <c r="E3051" s="103" t="s">
        <v>8332</v>
      </c>
      <c r="F3051" s="103"/>
      <c r="G3051" s="104">
        <v>607200</v>
      </c>
      <c r="H3051" s="105"/>
      <c r="I3051" s="104">
        <v>607200</v>
      </c>
    </row>
    <row r="3052" spans="5:9">
      <c r="E3052" s="103" t="s">
        <v>7684</v>
      </c>
      <c r="F3052" s="103"/>
      <c r="G3052" s="105"/>
      <c r="H3052" s="104">
        <v>607200</v>
      </c>
      <c r="I3052" s="105"/>
    </row>
    <row r="3053" spans="5:9">
      <c r="E3053" s="107" t="s">
        <v>6574</v>
      </c>
      <c r="F3053" s="103"/>
      <c r="G3053" s="104">
        <v>607200</v>
      </c>
      <c r="H3053" s="104">
        <v>607200</v>
      </c>
      <c r="I3053" s="106"/>
    </row>
    <row r="3054" spans="5:9">
      <c r="E3054" s="107" t="s">
        <v>6575</v>
      </c>
      <c r="F3054" s="103"/>
      <c r="G3054" s="104">
        <v>809600</v>
      </c>
      <c r="H3054" s="104">
        <v>809600</v>
      </c>
      <c r="I3054" s="105"/>
    </row>
    <row r="3055" spans="5:9">
      <c r="E3055" s="73" t="s">
        <v>7395</v>
      </c>
      <c r="F3055" s="73"/>
      <c r="G3055" s="73"/>
      <c r="H3055" s="73"/>
      <c r="I3055" s="73"/>
    </row>
    <row r="3056" spans="5:9">
      <c r="E3056" s="73"/>
      <c r="F3056" s="73"/>
      <c r="G3056" s="73"/>
      <c r="H3056" s="73"/>
      <c r="I3056" s="73"/>
    </row>
    <row r="3057" spans="5:9">
      <c r="E3057" s="101" t="s">
        <v>9307</v>
      </c>
      <c r="F3057" s="73"/>
      <c r="G3057" s="73"/>
      <c r="H3057" s="73"/>
      <c r="I3057" s="73"/>
    </row>
    <row r="3058" spans="5:9">
      <c r="E3058" s="462" t="s">
        <v>6565</v>
      </c>
      <c r="F3058" s="462"/>
      <c r="G3058" s="462" t="s">
        <v>6566</v>
      </c>
      <c r="H3058" s="462" t="s">
        <v>6567</v>
      </c>
      <c r="I3058" s="462" t="s">
        <v>3136</v>
      </c>
    </row>
    <row r="3059" spans="5:9">
      <c r="E3059" s="103" t="s">
        <v>8333</v>
      </c>
      <c r="F3059" s="103"/>
      <c r="G3059" s="104">
        <v>803649</v>
      </c>
      <c r="H3059" s="105"/>
      <c r="I3059" s="105"/>
    </row>
    <row r="3060" spans="5:9">
      <c r="E3060" s="103" t="s">
        <v>8334</v>
      </c>
      <c r="F3060" s="103"/>
      <c r="G3060" s="104">
        <v>874472</v>
      </c>
      <c r="H3060" s="105"/>
      <c r="I3060" s="104">
        <v>1678121</v>
      </c>
    </row>
    <row r="3061" spans="5:9">
      <c r="E3061" s="107" t="s">
        <v>6572</v>
      </c>
      <c r="F3061" s="103"/>
      <c r="G3061" s="104">
        <v>1678121</v>
      </c>
      <c r="H3061" s="105"/>
      <c r="I3061" s="106"/>
    </row>
    <row r="3062" spans="5:9">
      <c r="E3062" s="103" t="s">
        <v>8335</v>
      </c>
      <c r="F3062" s="103"/>
      <c r="G3062" s="104">
        <v>1320192</v>
      </c>
      <c r="H3062" s="105"/>
      <c r="I3062" s="105"/>
    </row>
    <row r="3063" spans="5:9">
      <c r="E3063" s="103" t="s">
        <v>8336</v>
      </c>
      <c r="F3063" s="103"/>
      <c r="G3063" s="104">
        <v>5139781</v>
      </c>
      <c r="H3063" s="105"/>
      <c r="I3063" s="104">
        <v>8138094</v>
      </c>
    </row>
    <row r="3064" spans="5:9">
      <c r="E3064" s="107" t="s">
        <v>6574</v>
      </c>
      <c r="F3064" s="103"/>
      <c r="G3064" s="104">
        <v>6459973</v>
      </c>
      <c r="H3064" s="105"/>
      <c r="I3064" s="106"/>
    </row>
    <row r="3065" spans="5:9">
      <c r="E3065" s="103" t="s">
        <v>8337</v>
      </c>
      <c r="F3065" s="103"/>
      <c r="G3065" s="104">
        <v>1537371</v>
      </c>
      <c r="H3065" s="105"/>
      <c r="I3065" s="105"/>
    </row>
    <row r="3066" spans="5:9">
      <c r="E3066" s="103" t="s">
        <v>8338</v>
      </c>
      <c r="F3066" s="103"/>
      <c r="G3066" s="104">
        <v>6338917</v>
      </c>
      <c r="H3066" s="105"/>
      <c r="I3066" s="104">
        <v>16014382</v>
      </c>
    </row>
    <row r="3067" spans="5:9">
      <c r="E3067" s="107" t="s">
        <v>7394</v>
      </c>
      <c r="F3067" s="103"/>
      <c r="G3067" s="104">
        <v>7876288</v>
      </c>
      <c r="H3067" s="105"/>
      <c r="I3067" s="106"/>
    </row>
    <row r="3068" spans="5:9">
      <c r="E3068" s="107" t="s">
        <v>6575</v>
      </c>
      <c r="F3068" s="103"/>
      <c r="G3068" s="104">
        <v>16014382</v>
      </c>
      <c r="H3068" s="105"/>
      <c r="I3068" s="104">
        <v>16014382</v>
      </c>
    </row>
    <row r="3069" spans="5:9">
      <c r="E3069" s="73" t="s">
        <v>7395</v>
      </c>
      <c r="F3069" s="73"/>
      <c r="G3069" s="73"/>
      <c r="H3069" s="73"/>
      <c r="I3069" s="73"/>
    </row>
    <row r="3070" spans="5:9">
      <c r="E3070" s="73"/>
      <c r="F3070" s="73"/>
      <c r="G3070" s="73"/>
      <c r="H3070" s="73"/>
      <c r="I3070" s="73"/>
    </row>
    <row r="3071" spans="5:9">
      <c r="E3071" s="101" t="s">
        <v>9380</v>
      </c>
      <c r="F3071" s="73"/>
      <c r="G3071" s="73"/>
      <c r="H3071" s="73"/>
      <c r="I3071" s="73"/>
    </row>
    <row r="3072" spans="5:9">
      <c r="E3072" s="462" t="s">
        <v>6565</v>
      </c>
      <c r="F3072" s="462"/>
      <c r="G3072" s="462" t="s">
        <v>6566</v>
      </c>
      <c r="H3072" s="462" t="s">
        <v>6567</v>
      </c>
      <c r="I3072" s="462" t="s">
        <v>3136</v>
      </c>
    </row>
    <row r="3073" spans="5:9">
      <c r="E3073" s="103"/>
      <c r="F3073" s="103"/>
      <c r="G3073" s="104">
        <v>6038779</v>
      </c>
      <c r="H3073" s="105"/>
      <c r="I3073" s="104">
        <v>6038779</v>
      </c>
    </row>
    <row r="3074" spans="5:9">
      <c r="E3074" s="103" t="s">
        <v>7563</v>
      </c>
      <c r="F3074" s="103"/>
      <c r="G3074" s="105"/>
      <c r="H3074" s="104">
        <v>6038779</v>
      </c>
      <c r="I3074" s="105"/>
    </row>
    <row r="3075" spans="5:9">
      <c r="E3075" s="103" t="s">
        <v>8339</v>
      </c>
      <c r="F3075" s="103"/>
      <c r="G3075" s="104">
        <v>1340171</v>
      </c>
      <c r="H3075" s="105"/>
      <c r="I3075" s="105"/>
    </row>
    <row r="3076" spans="5:9">
      <c r="E3076" s="103" t="s">
        <v>8340</v>
      </c>
      <c r="F3076" s="103"/>
      <c r="G3076" s="104">
        <v>4542456</v>
      </c>
      <c r="H3076" s="105"/>
      <c r="I3076" s="104">
        <v>5882627</v>
      </c>
    </row>
    <row r="3077" spans="5:9">
      <c r="E3077" s="107" t="s">
        <v>6784</v>
      </c>
      <c r="F3077" s="103"/>
      <c r="G3077" s="104">
        <v>5882627</v>
      </c>
      <c r="H3077" s="104">
        <v>6038779</v>
      </c>
      <c r="I3077" s="106"/>
    </row>
    <row r="3078" spans="5:9">
      <c r="E3078" s="103" t="s">
        <v>8028</v>
      </c>
      <c r="F3078" s="103"/>
      <c r="G3078" s="105"/>
      <c r="H3078" s="104">
        <v>5882627</v>
      </c>
      <c r="I3078" s="105"/>
    </row>
    <row r="3079" spans="5:9">
      <c r="E3079" s="103" t="s">
        <v>8341</v>
      </c>
      <c r="F3079" s="103"/>
      <c r="G3079" s="104">
        <v>1288588</v>
      </c>
      <c r="H3079" s="105"/>
      <c r="I3079" s="105"/>
    </row>
    <row r="3080" spans="5:9">
      <c r="E3080" s="103" t="s">
        <v>8342</v>
      </c>
      <c r="F3080" s="103"/>
      <c r="G3080" s="104">
        <v>3926631</v>
      </c>
      <c r="H3080" s="105"/>
      <c r="I3080" s="104">
        <v>5215219</v>
      </c>
    </row>
    <row r="3081" spans="5:9">
      <c r="E3081" s="107" t="s">
        <v>6570</v>
      </c>
      <c r="F3081" s="103"/>
      <c r="G3081" s="104">
        <v>5215219</v>
      </c>
      <c r="H3081" s="104">
        <v>5882627</v>
      </c>
      <c r="I3081" s="106"/>
    </row>
    <row r="3082" spans="5:9">
      <c r="E3082" s="103" t="s">
        <v>7498</v>
      </c>
      <c r="F3082" s="103"/>
      <c r="G3082" s="105"/>
      <c r="H3082" s="104">
        <v>5215219</v>
      </c>
      <c r="I3082" s="105"/>
    </row>
    <row r="3083" spans="5:9">
      <c r="E3083" s="103" t="s">
        <v>8343</v>
      </c>
      <c r="F3083" s="103"/>
      <c r="G3083" s="104">
        <v>1485436</v>
      </c>
      <c r="H3083" s="105"/>
      <c r="I3083" s="105"/>
    </row>
    <row r="3084" spans="5:9">
      <c r="E3084" s="463" t="s">
        <v>8344</v>
      </c>
      <c r="F3084" s="463"/>
      <c r="G3084" s="423">
        <v>3910848</v>
      </c>
      <c r="H3084" s="464"/>
      <c r="I3084" s="423">
        <v>5396284</v>
      </c>
    </row>
    <row r="3085" spans="5:9">
      <c r="E3085" s="107" t="s">
        <v>6572</v>
      </c>
      <c r="F3085" s="103"/>
      <c r="G3085" s="104">
        <v>5396284</v>
      </c>
      <c r="H3085" s="104">
        <v>5215219</v>
      </c>
      <c r="I3085" s="106"/>
    </row>
    <row r="3086" spans="5:9">
      <c r="E3086" s="463" t="s">
        <v>7932</v>
      </c>
      <c r="F3086" s="463"/>
      <c r="G3086" s="464"/>
      <c r="H3086" s="423">
        <v>5396284</v>
      </c>
      <c r="I3086" s="464"/>
    </row>
    <row r="3087" spans="5:9">
      <c r="E3087" s="103" t="s">
        <v>8345</v>
      </c>
      <c r="F3087" s="103"/>
      <c r="G3087" s="104">
        <v>1172035</v>
      </c>
      <c r="H3087" s="105"/>
      <c r="I3087" s="105"/>
    </row>
    <row r="3088" spans="5:9">
      <c r="E3088" s="103" t="s">
        <v>8346</v>
      </c>
      <c r="F3088" s="103"/>
      <c r="G3088" s="104">
        <v>3947180</v>
      </c>
      <c r="H3088" s="105"/>
      <c r="I3088" s="104">
        <v>5119215</v>
      </c>
    </row>
    <row r="3089" spans="5:9">
      <c r="E3089" s="107" t="s">
        <v>6574</v>
      </c>
      <c r="F3089" s="103"/>
      <c r="G3089" s="104">
        <v>5119215</v>
      </c>
      <c r="H3089" s="104">
        <v>5396284</v>
      </c>
      <c r="I3089" s="106"/>
    </row>
    <row r="3090" spans="5:9">
      <c r="E3090" s="103" t="s">
        <v>8347</v>
      </c>
      <c r="F3090" s="103"/>
      <c r="G3090" s="105"/>
      <c r="H3090" s="104">
        <v>5119215</v>
      </c>
      <c r="I3090" s="105"/>
    </row>
    <row r="3091" spans="5:9">
      <c r="E3091" s="103" t="s">
        <v>8348</v>
      </c>
      <c r="F3091" s="103"/>
      <c r="G3091" s="104">
        <v>1018040</v>
      </c>
      <c r="H3091" s="105"/>
      <c r="I3091" s="105"/>
    </row>
    <row r="3092" spans="5:9">
      <c r="E3092" s="103" t="s">
        <v>8349</v>
      </c>
      <c r="F3092" s="103"/>
      <c r="G3092" s="104">
        <v>3814379</v>
      </c>
      <c r="H3092" s="105"/>
      <c r="I3092" s="104">
        <v>4832419</v>
      </c>
    </row>
    <row r="3093" spans="5:9">
      <c r="E3093" s="107" t="s">
        <v>7394</v>
      </c>
      <c r="F3093" s="103"/>
      <c r="G3093" s="104">
        <v>4832419</v>
      </c>
      <c r="H3093" s="104">
        <v>5119215</v>
      </c>
      <c r="I3093" s="106"/>
    </row>
    <row r="3094" spans="5:9">
      <c r="E3094" s="107" t="s">
        <v>6575</v>
      </c>
      <c r="F3094" s="103"/>
      <c r="G3094" s="104">
        <v>32484543</v>
      </c>
      <c r="H3094" s="104">
        <v>27652124</v>
      </c>
      <c r="I3094" s="104">
        <v>4832419</v>
      </c>
    </row>
    <row r="3095" spans="5:9">
      <c r="E3095" s="73" t="s">
        <v>7395</v>
      </c>
      <c r="F3095" s="73"/>
      <c r="G3095" s="73"/>
      <c r="H3095" s="73"/>
      <c r="I3095" s="73"/>
    </row>
    <row r="3096" spans="5:9">
      <c r="E3096" s="73"/>
      <c r="F3096" s="73"/>
      <c r="G3096" s="73"/>
      <c r="H3096" s="73"/>
      <c r="I3096" s="73"/>
    </row>
    <row r="3097" spans="5:9">
      <c r="E3097" s="101" t="s">
        <v>9308</v>
      </c>
      <c r="F3097" s="73"/>
      <c r="G3097" s="73"/>
      <c r="H3097" s="73"/>
      <c r="I3097" s="73"/>
    </row>
    <row r="3098" spans="5:9">
      <c r="E3098" s="462" t="s">
        <v>6565</v>
      </c>
      <c r="F3098" s="462"/>
      <c r="G3098" s="462" t="s">
        <v>6566</v>
      </c>
      <c r="H3098" s="462" t="s">
        <v>6567</v>
      </c>
      <c r="I3098" s="462" t="s">
        <v>3136</v>
      </c>
    </row>
    <row r="3099" spans="5:9">
      <c r="E3099" s="103" t="s">
        <v>8350</v>
      </c>
      <c r="F3099" s="103"/>
      <c r="G3099" s="104">
        <v>209800</v>
      </c>
      <c r="H3099" s="105"/>
      <c r="I3099" s="105"/>
    </row>
    <row r="3100" spans="5:9">
      <c r="E3100" s="103" t="s">
        <v>7536</v>
      </c>
      <c r="F3100" s="103"/>
      <c r="G3100" s="105"/>
      <c r="H3100" s="104">
        <v>209800</v>
      </c>
      <c r="I3100" s="105"/>
    </row>
    <row r="3101" spans="5:9">
      <c r="E3101" s="107" t="s">
        <v>7394</v>
      </c>
      <c r="F3101" s="103"/>
      <c r="G3101" s="104">
        <v>209800</v>
      </c>
      <c r="H3101" s="104">
        <v>209800</v>
      </c>
      <c r="I3101" s="106"/>
    </row>
    <row r="3102" spans="5:9">
      <c r="E3102" s="107" t="s">
        <v>6575</v>
      </c>
      <c r="F3102" s="103"/>
      <c r="G3102" s="104">
        <v>209800</v>
      </c>
      <c r="H3102" s="104">
        <v>209800</v>
      </c>
      <c r="I3102" s="105"/>
    </row>
    <row r="3103" spans="5:9">
      <c r="E3103" s="73" t="s">
        <v>7395</v>
      </c>
      <c r="F3103" s="73"/>
      <c r="G3103" s="73"/>
      <c r="H3103" s="73"/>
      <c r="I3103" s="73"/>
    </row>
    <row r="3104" spans="5:9">
      <c r="E3104" s="73"/>
      <c r="F3104" s="73"/>
      <c r="G3104" s="73"/>
      <c r="H3104" s="73"/>
      <c r="I3104" s="73"/>
    </row>
    <row r="3105" spans="5:9">
      <c r="E3105" s="101" t="s">
        <v>9309</v>
      </c>
      <c r="F3105" s="73"/>
      <c r="G3105" s="73"/>
      <c r="H3105" s="73"/>
      <c r="I3105" s="73"/>
    </row>
    <row r="3106" spans="5:9">
      <c r="E3106" s="462" t="s">
        <v>6565</v>
      </c>
      <c r="F3106" s="462"/>
      <c r="G3106" s="462" t="s">
        <v>6566</v>
      </c>
      <c r="H3106" s="462" t="s">
        <v>6567</v>
      </c>
      <c r="I3106" s="462" t="s">
        <v>3136</v>
      </c>
    </row>
    <row r="3107" spans="5:9">
      <c r="E3107" s="103"/>
      <c r="F3107" s="103"/>
      <c r="G3107" s="104">
        <v>2438000</v>
      </c>
      <c r="H3107" s="105"/>
      <c r="I3107" s="104">
        <v>2438000</v>
      </c>
    </row>
    <row r="3108" spans="5:9">
      <c r="E3108" s="103" t="s">
        <v>8351</v>
      </c>
      <c r="F3108" s="103"/>
      <c r="G3108" s="105"/>
      <c r="H3108" s="104">
        <v>1318000</v>
      </c>
      <c r="I3108" s="104">
        <v>1120000</v>
      </c>
    </row>
    <row r="3109" spans="5:9">
      <c r="E3109" s="103" t="s">
        <v>8352</v>
      </c>
      <c r="F3109" s="103"/>
      <c r="G3109" s="104">
        <v>884000</v>
      </c>
      <c r="H3109" s="105"/>
      <c r="I3109" s="104">
        <v>2004000</v>
      </c>
    </row>
    <row r="3110" spans="5:9">
      <c r="E3110" s="107" t="s">
        <v>6784</v>
      </c>
      <c r="F3110" s="103"/>
      <c r="G3110" s="104">
        <v>884000</v>
      </c>
      <c r="H3110" s="104">
        <v>1318000</v>
      </c>
      <c r="I3110" s="106"/>
    </row>
    <row r="3111" spans="5:9">
      <c r="E3111" s="103" t="s">
        <v>8353</v>
      </c>
      <c r="F3111" s="103"/>
      <c r="G3111" s="105"/>
      <c r="H3111" s="104">
        <v>1120000</v>
      </c>
      <c r="I3111" s="104">
        <v>884000</v>
      </c>
    </row>
    <row r="3112" spans="5:9">
      <c r="E3112" s="103" t="s">
        <v>8354</v>
      </c>
      <c r="F3112" s="103"/>
      <c r="G3112" s="104">
        <v>776000</v>
      </c>
      <c r="H3112" s="105"/>
      <c r="I3112" s="104">
        <v>1660000</v>
      </c>
    </row>
    <row r="3113" spans="5:9">
      <c r="E3113" s="107" t="s">
        <v>6570</v>
      </c>
      <c r="F3113" s="103"/>
      <c r="G3113" s="104">
        <v>776000</v>
      </c>
      <c r="H3113" s="104">
        <v>1120000</v>
      </c>
      <c r="I3113" s="106"/>
    </row>
    <row r="3114" spans="5:9">
      <c r="E3114" s="103" t="s">
        <v>8355</v>
      </c>
      <c r="F3114" s="103"/>
      <c r="G3114" s="105"/>
      <c r="H3114" s="104">
        <v>884000</v>
      </c>
      <c r="I3114" s="423">
        <v>776000</v>
      </c>
    </row>
    <row r="3115" spans="5:9">
      <c r="E3115" s="103" t="s">
        <v>8356</v>
      </c>
      <c r="F3115" s="103"/>
      <c r="G3115" s="423">
        <v>734000</v>
      </c>
      <c r="H3115" s="105"/>
      <c r="I3115" s="104">
        <v>1510000</v>
      </c>
    </row>
    <row r="3116" spans="5:9">
      <c r="E3116" s="107" t="s">
        <v>6572</v>
      </c>
      <c r="F3116" s="103"/>
      <c r="G3116" s="104">
        <v>734000</v>
      </c>
      <c r="H3116" s="104">
        <v>884000</v>
      </c>
      <c r="I3116" s="106"/>
    </row>
    <row r="3117" spans="5:9">
      <c r="E3117" s="103" t="s">
        <v>8357</v>
      </c>
      <c r="F3117" s="103"/>
      <c r="G3117" s="105"/>
      <c r="H3117" s="423">
        <v>776000</v>
      </c>
      <c r="I3117" s="104">
        <v>734000</v>
      </c>
    </row>
    <row r="3118" spans="5:9">
      <c r="E3118" s="103" t="s">
        <v>8358</v>
      </c>
      <c r="F3118" s="103"/>
      <c r="G3118" s="104">
        <v>608000</v>
      </c>
      <c r="H3118" s="105"/>
      <c r="I3118" s="104">
        <v>1342000</v>
      </c>
    </row>
    <row r="3119" spans="5:9">
      <c r="E3119" s="107" t="s">
        <v>6574</v>
      </c>
      <c r="F3119" s="103"/>
      <c r="G3119" s="104">
        <v>608000</v>
      </c>
      <c r="H3119" s="104">
        <v>776000</v>
      </c>
      <c r="I3119" s="106"/>
    </row>
    <row r="3120" spans="5:9">
      <c r="E3120" s="103" t="s">
        <v>8359</v>
      </c>
      <c r="F3120" s="103"/>
      <c r="G3120" s="105"/>
      <c r="H3120" s="104">
        <v>734000</v>
      </c>
      <c r="I3120" s="104">
        <v>608000</v>
      </c>
    </row>
    <row r="3121" spans="5:9">
      <c r="E3121" s="107" t="s">
        <v>7394</v>
      </c>
      <c r="F3121" s="103"/>
      <c r="G3121" s="105"/>
      <c r="H3121" s="423">
        <v>734000</v>
      </c>
      <c r="I3121" s="106"/>
    </row>
    <row r="3122" spans="5:9">
      <c r="E3122" s="107" t="s">
        <v>6575</v>
      </c>
      <c r="F3122" s="103"/>
      <c r="G3122" s="104">
        <v>5440000</v>
      </c>
      <c r="H3122" s="104">
        <v>4832000</v>
      </c>
      <c r="I3122" s="104">
        <v>608000</v>
      </c>
    </row>
    <row r="3123" spans="5:9">
      <c r="E3123" s="73" t="s">
        <v>7395</v>
      </c>
      <c r="F3123" s="73"/>
      <c r="G3123" s="73"/>
      <c r="H3123" s="73"/>
      <c r="I3123" s="73"/>
    </row>
    <row r="3124" spans="5:9">
      <c r="E3124" s="73"/>
      <c r="F3124" s="73"/>
      <c r="G3124" s="73"/>
      <c r="H3124" s="73"/>
      <c r="I3124" s="73"/>
    </row>
    <row r="3125" spans="5:9">
      <c r="E3125" s="101" t="s">
        <v>9310</v>
      </c>
      <c r="F3125" s="73"/>
      <c r="G3125" s="73"/>
      <c r="H3125" s="73"/>
      <c r="I3125" s="73"/>
    </row>
    <row r="3126" spans="5:9">
      <c r="E3126" s="462" t="s">
        <v>6565</v>
      </c>
      <c r="F3126" s="462"/>
      <c r="G3126" s="462" t="s">
        <v>6566</v>
      </c>
      <c r="H3126" s="462" t="s">
        <v>6567</v>
      </c>
      <c r="I3126" s="462" t="s">
        <v>3136</v>
      </c>
    </row>
    <row r="3127" spans="5:9">
      <c r="E3127" s="103" t="s">
        <v>8360</v>
      </c>
      <c r="F3127" s="103"/>
      <c r="G3127" s="104">
        <v>103250</v>
      </c>
      <c r="H3127" s="105"/>
      <c r="I3127" s="105"/>
    </row>
    <row r="3128" spans="5:9">
      <c r="E3128" s="103" t="s">
        <v>8361</v>
      </c>
      <c r="F3128" s="103"/>
      <c r="G3128" s="105"/>
      <c r="H3128" s="104">
        <v>103250</v>
      </c>
      <c r="I3128" s="105"/>
    </row>
    <row r="3129" spans="5:9">
      <c r="E3129" s="107" t="s">
        <v>6570</v>
      </c>
      <c r="F3129" s="103"/>
      <c r="G3129" s="104">
        <v>103250</v>
      </c>
      <c r="H3129" s="104">
        <v>103250</v>
      </c>
      <c r="I3129" s="106"/>
    </row>
    <row r="3130" spans="5:9">
      <c r="E3130" s="107" t="s">
        <v>6575</v>
      </c>
      <c r="F3130" s="103"/>
      <c r="G3130" s="104">
        <v>103250</v>
      </c>
      <c r="H3130" s="104">
        <v>103250</v>
      </c>
      <c r="I3130" s="105"/>
    </row>
    <row r="3131" spans="5:9">
      <c r="E3131" s="73" t="s">
        <v>7395</v>
      </c>
      <c r="F3131" s="73"/>
      <c r="G3131" s="73"/>
      <c r="H3131" s="73"/>
      <c r="I3131" s="73"/>
    </row>
    <row r="3132" spans="5:9">
      <c r="E3132" s="73"/>
      <c r="F3132" s="73"/>
      <c r="G3132" s="73"/>
      <c r="H3132" s="73"/>
      <c r="I3132" s="73"/>
    </row>
    <row r="3133" spans="5:9">
      <c r="E3133" s="101" t="s">
        <v>9327</v>
      </c>
      <c r="F3133" s="73"/>
      <c r="G3133" s="73"/>
      <c r="H3133" s="73"/>
      <c r="I3133" s="73"/>
    </row>
    <row r="3134" spans="5:9">
      <c r="E3134" s="462" t="s">
        <v>6565</v>
      </c>
      <c r="F3134" s="462"/>
      <c r="G3134" s="462" t="s">
        <v>6566</v>
      </c>
      <c r="H3134" s="462" t="s">
        <v>6567</v>
      </c>
      <c r="I3134" s="462" t="s">
        <v>3136</v>
      </c>
    </row>
    <row r="3135" spans="5:9">
      <c r="E3135" s="103" t="s">
        <v>8362</v>
      </c>
      <c r="F3135" s="103"/>
      <c r="G3135" s="104">
        <v>968744</v>
      </c>
      <c r="H3135" s="105"/>
      <c r="I3135" s="105"/>
    </row>
    <row r="3136" spans="5:9">
      <c r="E3136" s="103" t="s">
        <v>8363</v>
      </c>
      <c r="F3136" s="103"/>
      <c r="G3136" s="104">
        <v>-586904</v>
      </c>
      <c r="H3136" s="105"/>
      <c r="I3136" s="105"/>
    </row>
    <row r="3137" spans="5:9">
      <c r="E3137" s="103" t="s">
        <v>8364</v>
      </c>
      <c r="F3137" s="103"/>
      <c r="G3137" s="105"/>
      <c r="H3137" s="104">
        <v>968744</v>
      </c>
      <c r="I3137" s="105"/>
    </row>
    <row r="3138" spans="5:9">
      <c r="E3138" s="103" t="s">
        <v>8364</v>
      </c>
      <c r="F3138" s="103"/>
      <c r="G3138" s="105"/>
      <c r="H3138" s="104">
        <v>-586904</v>
      </c>
      <c r="I3138" s="105"/>
    </row>
    <row r="3139" spans="5:9">
      <c r="E3139" s="103" t="s">
        <v>8365</v>
      </c>
      <c r="F3139" s="103"/>
      <c r="G3139" s="104">
        <v>724605</v>
      </c>
      <c r="H3139" s="105"/>
      <c r="I3139" s="105"/>
    </row>
    <row r="3140" spans="5:9">
      <c r="E3140" s="103" t="s">
        <v>8366</v>
      </c>
      <c r="F3140" s="103"/>
      <c r="G3140" s="104">
        <v>-641667</v>
      </c>
      <c r="H3140" s="105"/>
      <c r="I3140" s="105"/>
    </row>
    <row r="3141" spans="5:9">
      <c r="E3141" s="103" t="s">
        <v>8367</v>
      </c>
      <c r="F3141" s="103"/>
      <c r="G3141" s="105"/>
      <c r="H3141" s="104">
        <v>724605</v>
      </c>
      <c r="I3141" s="105"/>
    </row>
    <row r="3142" spans="5:9">
      <c r="E3142" s="103" t="s">
        <v>8367</v>
      </c>
      <c r="F3142" s="103"/>
      <c r="G3142" s="105"/>
      <c r="H3142" s="104">
        <v>-641667</v>
      </c>
      <c r="I3142" s="105"/>
    </row>
    <row r="3143" spans="5:9">
      <c r="E3143" s="103" t="s">
        <v>8368</v>
      </c>
      <c r="F3143" s="103"/>
      <c r="G3143" s="104">
        <v>857674</v>
      </c>
      <c r="H3143" s="105"/>
      <c r="I3143" s="105"/>
    </row>
    <row r="3144" spans="5:9">
      <c r="E3144" s="103" t="s">
        <v>8369</v>
      </c>
      <c r="F3144" s="103"/>
      <c r="G3144" s="104">
        <v>-37800</v>
      </c>
      <c r="H3144" s="105"/>
      <c r="I3144" s="105"/>
    </row>
    <row r="3145" spans="5:9">
      <c r="E3145" s="103" t="s">
        <v>8370</v>
      </c>
      <c r="F3145" s="103"/>
      <c r="G3145" s="105"/>
      <c r="H3145" s="104">
        <v>857674</v>
      </c>
      <c r="I3145" s="105"/>
    </row>
    <row r="3146" spans="5:9">
      <c r="E3146" s="103" t="s">
        <v>8370</v>
      </c>
      <c r="F3146" s="103"/>
      <c r="G3146" s="105"/>
      <c r="H3146" s="104">
        <v>-37800</v>
      </c>
      <c r="I3146" s="105"/>
    </row>
    <row r="3147" spans="5:9">
      <c r="E3147" s="103" t="s">
        <v>8371</v>
      </c>
      <c r="F3147" s="103"/>
      <c r="G3147" s="104">
        <v>2049979</v>
      </c>
      <c r="H3147" s="105"/>
      <c r="I3147" s="105"/>
    </row>
    <row r="3148" spans="5:9">
      <c r="E3148" s="103" t="s">
        <v>8372</v>
      </c>
      <c r="F3148" s="103"/>
      <c r="G3148" s="104">
        <v>-294971</v>
      </c>
      <c r="H3148" s="105"/>
      <c r="I3148" s="105"/>
    </row>
    <row r="3149" spans="5:9">
      <c r="E3149" s="103" t="s">
        <v>8373</v>
      </c>
      <c r="F3149" s="103"/>
      <c r="G3149" s="105"/>
      <c r="H3149" s="104">
        <v>2049979</v>
      </c>
      <c r="I3149" s="105"/>
    </row>
    <row r="3150" spans="5:9">
      <c r="E3150" s="103" t="s">
        <v>8373</v>
      </c>
      <c r="F3150" s="103"/>
      <c r="G3150" s="105"/>
      <c r="H3150" s="104">
        <v>-294971</v>
      </c>
      <c r="I3150" s="105"/>
    </row>
    <row r="3151" spans="5:9">
      <c r="E3151" s="103" t="s">
        <v>8374</v>
      </c>
      <c r="F3151" s="103"/>
      <c r="G3151" s="104">
        <v>337874</v>
      </c>
      <c r="H3151" s="105"/>
      <c r="I3151" s="105"/>
    </row>
    <row r="3152" spans="5:9">
      <c r="E3152" s="103" t="s">
        <v>8375</v>
      </c>
      <c r="F3152" s="103"/>
      <c r="G3152" s="104">
        <v>-588765</v>
      </c>
      <c r="H3152" s="105"/>
      <c r="I3152" s="105"/>
    </row>
    <row r="3153" spans="5:9">
      <c r="E3153" s="103" t="s">
        <v>8376</v>
      </c>
      <c r="F3153" s="103"/>
      <c r="G3153" s="105"/>
      <c r="H3153" s="104">
        <v>337874</v>
      </c>
      <c r="I3153" s="105"/>
    </row>
    <row r="3154" spans="5:9">
      <c r="E3154" s="103" t="s">
        <v>8376</v>
      </c>
      <c r="F3154" s="103"/>
      <c r="G3154" s="105"/>
      <c r="H3154" s="104">
        <v>-588765</v>
      </c>
      <c r="I3154" s="105"/>
    </row>
    <row r="3155" spans="5:9">
      <c r="E3155" s="103" t="s">
        <v>8377</v>
      </c>
      <c r="F3155" s="103"/>
      <c r="G3155" s="104">
        <v>840964</v>
      </c>
      <c r="H3155" s="105"/>
      <c r="I3155" s="105"/>
    </row>
    <row r="3156" spans="5:9">
      <c r="E3156" s="103" t="s">
        <v>8378</v>
      </c>
      <c r="F3156" s="103"/>
      <c r="G3156" s="104">
        <v>-402062</v>
      </c>
      <c r="H3156" s="105"/>
      <c r="I3156" s="105"/>
    </row>
    <row r="3157" spans="5:9">
      <c r="E3157" s="103" t="s">
        <v>8379</v>
      </c>
      <c r="F3157" s="103"/>
      <c r="G3157" s="104">
        <v>87000</v>
      </c>
      <c r="H3157" s="105"/>
      <c r="I3157" s="105"/>
    </row>
    <row r="3158" spans="5:9">
      <c r="E3158" s="103" t="s">
        <v>8380</v>
      </c>
      <c r="F3158" s="103"/>
      <c r="G3158" s="105"/>
      <c r="H3158" s="104">
        <v>927964</v>
      </c>
      <c r="I3158" s="105"/>
    </row>
    <row r="3159" spans="5:9">
      <c r="E3159" s="103" t="s">
        <v>8380</v>
      </c>
      <c r="F3159" s="103"/>
      <c r="G3159" s="105"/>
      <c r="H3159" s="104">
        <v>-402062</v>
      </c>
      <c r="I3159" s="105"/>
    </row>
    <row r="3160" spans="5:9">
      <c r="E3160" s="103" t="s">
        <v>8381</v>
      </c>
      <c r="F3160" s="103"/>
      <c r="G3160" s="104">
        <v>346430</v>
      </c>
      <c r="H3160" s="105"/>
      <c r="I3160" s="105"/>
    </row>
    <row r="3161" spans="5:9">
      <c r="E3161" s="103" t="s">
        <v>8382</v>
      </c>
      <c r="F3161" s="103"/>
      <c r="G3161" s="104">
        <v>-259981</v>
      </c>
      <c r="H3161" s="105"/>
      <c r="I3161" s="105"/>
    </row>
    <row r="3162" spans="5:9">
      <c r="E3162" s="103" t="s">
        <v>8383</v>
      </c>
      <c r="F3162" s="103"/>
      <c r="G3162" s="105"/>
      <c r="H3162" s="104">
        <v>346430</v>
      </c>
      <c r="I3162" s="105"/>
    </row>
    <row r="3163" spans="5:9">
      <c r="E3163" s="103" t="s">
        <v>8383</v>
      </c>
      <c r="F3163" s="103"/>
      <c r="G3163" s="105"/>
      <c r="H3163" s="104">
        <v>-259981</v>
      </c>
      <c r="I3163" s="105"/>
    </row>
    <row r="3164" spans="5:9">
      <c r="E3164" s="103" t="s">
        <v>8384</v>
      </c>
      <c r="F3164" s="103"/>
      <c r="G3164" s="104">
        <v>539080</v>
      </c>
      <c r="H3164" s="105"/>
      <c r="I3164" s="105"/>
    </row>
    <row r="3165" spans="5:9">
      <c r="E3165" s="103" t="s">
        <v>8385</v>
      </c>
      <c r="F3165" s="103"/>
      <c r="G3165" s="104">
        <v>-26991</v>
      </c>
      <c r="H3165" s="105"/>
      <c r="I3165" s="105"/>
    </row>
    <row r="3166" spans="5:9">
      <c r="E3166" s="103" t="s">
        <v>8386</v>
      </c>
      <c r="F3166" s="103"/>
      <c r="G3166" s="105"/>
      <c r="H3166" s="104">
        <v>539080</v>
      </c>
      <c r="I3166" s="105"/>
    </row>
    <row r="3167" spans="5:9">
      <c r="E3167" s="103" t="s">
        <v>8386</v>
      </c>
      <c r="F3167" s="103"/>
      <c r="G3167" s="105"/>
      <c r="H3167" s="104">
        <v>-26991</v>
      </c>
      <c r="I3167" s="105"/>
    </row>
    <row r="3168" spans="5:9">
      <c r="E3168" s="103" t="s">
        <v>8387</v>
      </c>
      <c r="F3168" s="103"/>
      <c r="G3168" s="104">
        <v>536446</v>
      </c>
      <c r="H3168" s="105"/>
      <c r="I3168" s="105"/>
    </row>
    <row r="3169" spans="5:9">
      <c r="E3169" s="103" t="s">
        <v>8388</v>
      </c>
      <c r="F3169" s="103"/>
      <c r="G3169" s="104">
        <v>-199558</v>
      </c>
      <c r="H3169" s="105"/>
      <c r="I3169" s="105"/>
    </row>
    <row r="3170" spans="5:9">
      <c r="E3170" s="103" t="s">
        <v>8389</v>
      </c>
      <c r="F3170" s="103"/>
      <c r="G3170" s="105"/>
      <c r="H3170" s="104">
        <v>536446</v>
      </c>
      <c r="I3170" s="105"/>
    </row>
    <row r="3171" spans="5:9">
      <c r="E3171" s="103" t="s">
        <v>8389</v>
      </c>
      <c r="F3171" s="103"/>
      <c r="G3171" s="105"/>
      <c r="H3171" s="104">
        <v>-199558</v>
      </c>
      <c r="I3171" s="105"/>
    </row>
    <row r="3172" spans="5:9">
      <c r="E3172" s="103" t="s">
        <v>8390</v>
      </c>
      <c r="F3172" s="103"/>
      <c r="G3172" s="104">
        <v>788724</v>
      </c>
      <c r="H3172" s="105"/>
      <c r="I3172" s="105"/>
    </row>
    <row r="3173" spans="5:9">
      <c r="E3173" s="103" t="s">
        <v>8391</v>
      </c>
      <c r="F3173" s="103"/>
      <c r="G3173" s="104">
        <v>-130541</v>
      </c>
      <c r="H3173" s="105"/>
      <c r="I3173" s="105"/>
    </row>
    <row r="3174" spans="5:9">
      <c r="E3174" s="103" t="s">
        <v>8392</v>
      </c>
      <c r="F3174" s="103"/>
      <c r="G3174" s="105"/>
      <c r="H3174" s="104">
        <v>788724</v>
      </c>
      <c r="I3174" s="105"/>
    </row>
    <row r="3175" spans="5:9">
      <c r="E3175" s="103" t="s">
        <v>8392</v>
      </c>
      <c r="F3175" s="103"/>
      <c r="G3175" s="105"/>
      <c r="H3175" s="104">
        <v>-130541</v>
      </c>
      <c r="I3175" s="105"/>
    </row>
    <row r="3176" spans="5:9">
      <c r="E3176" s="103" t="s">
        <v>8393</v>
      </c>
      <c r="F3176" s="103"/>
      <c r="G3176" s="104">
        <v>432900</v>
      </c>
      <c r="H3176" s="105"/>
      <c r="I3176" s="105"/>
    </row>
    <row r="3177" spans="5:9">
      <c r="E3177" s="103" t="s">
        <v>8394</v>
      </c>
      <c r="F3177" s="103"/>
      <c r="G3177" s="104">
        <v>-216159</v>
      </c>
      <c r="H3177" s="105"/>
      <c r="I3177" s="105"/>
    </row>
    <row r="3178" spans="5:9">
      <c r="E3178" s="103" t="s">
        <v>8395</v>
      </c>
      <c r="F3178" s="103"/>
      <c r="G3178" s="105"/>
      <c r="H3178" s="104">
        <v>432900</v>
      </c>
      <c r="I3178" s="105"/>
    </row>
    <row r="3179" spans="5:9">
      <c r="E3179" s="103" t="s">
        <v>8395</v>
      </c>
      <c r="F3179" s="103"/>
      <c r="G3179" s="105"/>
      <c r="H3179" s="104">
        <v>-216159</v>
      </c>
      <c r="I3179" s="105"/>
    </row>
    <row r="3180" spans="5:9">
      <c r="E3180" s="103" t="s">
        <v>8396</v>
      </c>
      <c r="F3180" s="103"/>
      <c r="G3180" s="104">
        <v>615927</v>
      </c>
      <c r="H3180" s="105"/>
      <c r="I3180" s="105"/>
    </row>
    <row r="3181" spans="5:9">
      <c r="E3181" s="103" t="s">
        <v>8397</v>
      </c>
      <c r="F3181" s="103"/>
      <c r="G3181" s="104">
        <v>-37400</v>
      </c>
      <c r="H3181" s="105"/>
      <c r="I3181" s="105"/>
    </row>
    <row r="3182" spans="5:9">
      <c r="E3182" s="103" t="s">
        <v>8398</v>
      </c>
      <c r="F3182" s="103"/>
      <c r="G3182" s="105"/>
      <c r="H3182" s="104">
        <v>615927</v>
      </c>
      <c r="I3182" s="105"/>
    </row>
    <row r="3183" spans="5:9">
      <c r="E3183" s="103" t="s">
        <v>8398</v>
      </c>
      <c r="F3183" s="103"/>
      <c r="G3183" s="105"/>
      <c r="H3183" s="104">
        <v>-37400</v>
      </c>
      <c r="I3183" s="105"/>
    </row>
    <row r="3184" spans="5:9">
      <c r="E3184" s="103" t="s">
        <v>8399</v>
      </c>
      <c r="F3184" s="103"/>
      <c r="G3184" s="104">
        <v>490871</v>
      </c>
      <c r="H3184" s="105"/>
      <c r="I3184" s="105"/>
    </row>
    <row r="3185" spans="5:9">
      <c r="E3185" s="103" t="s">
        <v>8400</v>
      </c>
      <c r="F3185" s="103"/>
      <c r="G3185" s="104">
        <v>-17200</v>
      </c>
      <c r="H3185" s="105"/>
      <c r="I3185" s="105"/>
    </row>
    <row r="3186" spans="5:9">
      <c r="E3186" s="103" t="s">
        <v>8401</v>
      </c>
      <c r="F3186" s="103"/>
      <c r="G3186" s="105"/>
      <c r="H3186" s="104">
        <v>490871</v>
      </c>
      <c r="I3186" s="105"/>
    </row>
    <row r="3187" spans="5:9">
      <c r="E3187" s="103" t="s">
        <v>8401</v>
      </c>
      <c r="F3187" s="103"/>
      <c r="G3187" s="105"/>
      <c r="H3187" s="104">
        <v>-17200</v>
      </c>
      <c r="I3187" s="105"/>
    </row>
    <row r="3188" spans="5:9">
      <c r="E3188" s="103" t="s">
        <v>8402</v>
      </c>
      <c r="F3188" s="103"/>
      <c r="G3188" s="104">
        <v>726182</v>
      </c>
      <c r="H3188" s="105"/>
      <c r="I3188" s="105"/>
    </row>
    <row r="3189" spans="5:9">
      <c r="E3189" s="103" t="s">
        <v>8403</v>
      </c>
      <c r="F3189" s="103"/>
      <c r="G3189" s="104">
        <v>-203559</v>
      </c>
      <c r="H3189" s="105"/>
      <c r="I3189" s="105"/>
    </row>
    <row r="3190" spans="5:9">
      <c r="E3190" s="103" t="s">
        <v>8404</v>
      </c>
      <c r="F3190" s="103"/>
      <c r="G3190" s="105"/>
      <c r="H3190" s="104">
        <v>726182</v>
      </c>
      <c r="I3190" s="105"/>
    </row>
    <row r="3191" spans="5:9">
      <c r="E3191" s="103" t="s">
        <v>8404</v>
      </c>
      <c r="F3191" s="103"/>
      <c r="G3191" s="105"/>
      <c r="H3191" s="104">
        <v>-203559</v>
      </c>
      <c r="I3191" s="105"/>
    </row>
    <row r="3192" spans="5:9">
      <c r="E3192" s="103" t="s">
        <v>8405</v>
      </c>
      <c r="F3192" s="103"/>
      <c r="G3192" s="104">
        <v>411056</v>
      </c>
      <c r="H3192" s="105"/>
      <c r="I3192" s="105"/>
    </row>
    <row r="3193" spans="5:9">
      <c r="E3193" s="103" t="s">
        <v>8406</v>
      </c>
      <c r="F3193" s="103"/>
      <c r="G3193" s="104">
        <v>-152014</v>
      </c>
      <c r="H3193" s="105"/>
      <c r="I3193" s="105"/>
    </row>
    <row r="3194" spans="5:9">
      <c r="E3194" s="103" t="s">
        <v>8407</v>
      </c>
      <c r="F3194" s="103"/>
      <c r="G3194" s="105"/>
      <c r="H3194" s="104">
        <v>411056</v>
      </c>
      <c r="I3194" s="105"/>
    </row>
    <row r="3195" spans="5:9">
      <c r="E3195" s="103" t="s">
        <v>8407</v>
      </c>
      <c r="F3195" s="103"/>
      <c r="G3195" s="105"/>
      <c r="H3195" s="104">
        <v>-152014</v>
      </c>
      <c r="I3195" s="105"/>
    </row>
    <row r="3196" spans="5:9">
      <c r="E3196" s="103" t="s">
        <v>8408</v>
      </c>
      <c r="F3196" s="103"/>
      <c r="G3196" s="104">
        <v>392969</v>
      </c>
      <c r="H3196" s="105"/>
      <c r="I3196" s="105"/>
    </row>
    <row r="3197" spans="5:9">
      <c r="E3197" s="103" t="s">
        <v>8409</v>
      </c>
      <c r="F3197" s="103"/>
      <c r="G3197" s="104">
        <v>87000</v>
      </c>
      <c r="H3197" s="105"/>
      <c r="I3197" s="105"/>
    </row>
    <row r="3198" spans="5:9">
      <c r="E3198" s="103" t="s">
        <v>8410</v>
      </c>
      <c r="F3198" s="103"/>
      <c r="G3198" s="104">
        <v>-144628</v>
      </c>
      <c r="H3198" s="105"/>
      <c r="I3198" s="105"/>
    </row>
    <row r="3199" spans="5:9">
      <c r="E3199" s="103" t="s">
        <v>8411</v>
      </c>
      <c r="F3199" s="103"/>
      <c r="G3199" s="105"/>
      <c r="H3199" s="104">
        <v>392969</v>
      </c>
      <c r="I3199" s="105"/>
    </row>
    <row r="3200" spans="5:9">
      <c r="E3200" s="103" t="s">
        <v>8411</v>
      </c>
      <c r="F3200" s="103"/>
      <c r="G3200" s="105"/>
      <c r="H3200" s="104">
        <v>-144628</v>
      </c>
      <c r="I3200" s="105"/>
    </row>
    <row r="3201" spans="5:9">
      <c r="E3201" s="103" t="s">
        <v>8411</v>
      </c>
      <c r="F3201" s="103"/>
      <c r="G3201" s="105"/>
      <c r="H3201" s="104">
        <v>87000</v>
      </c>
      <c r="I3201" s="105"/>
    </row>
    <row r="3202" spans="5:9">
      <c r="E3202" s="103" t="s">
        <v>8412</v>
      </c>
      <c r="F3202" s="103"/>
      <c r="G3202" s="104">
        <v>377393</v>
      </c>
      <c r="H3202" s="105"/>
      <c r="I3202" s="105"/>
    </row>
    <row r="3203" spans="5:9">
      <c r="E3203" s="103" t="s">
        <v>8413</v>
      </c>
      <c r="F3203" s="103"/>
      <c r="G3203" s="104">
        <v>-30501</v>
      </c>
      <c r="H3203" s="105"/>
      <c r="I3203" s="105"/>
    </row>
    <row r="3204" spans="5:9">
      <c r="E3204" s="103" t="s">
        <v>8414</v>
      </c>
      <c r="F3204" s="103"/>
      <c r="G3204" s="105"/>
      <c r="H3204" s="104">
        <v>377393</v>
      </c>
      <c r="I3204" s="105"/>
    </row>
    <row r="3205" spans="5:9">
      <c r="E3205" s="103" t="s">
        <v>8414</v>
      </c>
      <c r="F3205" s="103"/>
      <c r="G3205" s="105"/>
      <c r="H3205" s="104">
        <v>-30501</v>
      </c>
      <c r="I3205" s="105"/>
    </row>
    <row r="3206" spans="5:9">
      <c r="E3206" s="103" t="s">
        <v>8414</v>
      </c>
      <c r="F3206" s="103"/>
      <c r="G3206" s="105"/>
      <c r="H3206" s="104">
        <v>-5745</v>
      </c>
      <c r="I3206" s="105"/>
    </row>
    <row r="3207" spans="5:9">
      <c r="E3207" s="103" t="s">
        <v>8415</v>
      </c>
      <c r="F3207" s="103"/>
      <c r="G3207" s="104">
        <v>-5745</v>
      </c>
      <c r="H3207" s="105"/>
      <c r="I3207" s="105"/>
    </row>
    <row r="3208" spans="5:9">
      <c r="E3208" s="103" t="s">
        <v>8416</v>
      </c>
      <c r="F3208" s="103"/>
      <c r="G3208" s="104">
        <v>185132</v>
      </c>
      <c r="H3208" s="105"/>
      <c r="I3208" s="105"/>
    </row>
    <row r="3209" spans="5:9">
      <c r="E3209" s="103" t="s">
        <v>8417</v>
      </c>
      <c r="F3209" s="103"/>
      <c r="G3209" s="104">
        <v>-367527</v>
      </c>
      <c r="H3209" s="105"/>
      <c r="I3209" s="105"/>
    </row>
    <row r="3210" spans="5:9">
      <c r="E3210" s="103" t="s">
        <v>8418</v>
      </c>
      <c r="F3210" s="103"/>
      <c r="G3210" s="105"/>
      <c r="H3210" s="104">
        <v>185132</v>
      </c>
      <c r="I3210" s="105"/>
    </row>
    <row r="3211" spans="5:9">
      <c r="E3211" s="103" t="s">
        <v>8418</v>
      </c>
      <c r="F3211" s="103"/>
      <c r="G3211" s="105"/>
      <c r="H3211" s="104">
        <v>-367527</v>
      </c>
      <c r="I3211" s="105"/>
    </row>
    <row r="3212" spans="5:9">
      <c r="E3212" s="103" t="s">
        <v>8419</v>
      </c>
      <c r="F3212" s="103"/>
      <c r="G3212" s="104">
        <v>994771</v>
      </c>
      <c r="H3212" s="105"/>
      <c r="I3212" s="105"/>
    </row>
    <row r="3213" spans="5:9">
      <c r="E3213" s="103" t="s">
        <v>8420</v>
      </c>
      <c r="F3213" s="103"/>
      <c r="G3213" s="104">
        <v>-110737</v>
      </c>
      <c r="H3213" s="105"/>
      <c r="I3213" s="105"/>
    </row>
    <row r="3214" spans="5:9">
      <c r="E3214" s="103" t="s">
        <v>8421</v>
      </c>
      <c r="F3214" s="103"/>
      <c r="G3214" s="105"/>
      <c r="H3214" s="104">
        <v>994771</v>
      </c>
      <c r="I3214" s="105"/>
    </row>
    <row r="3215" spans="5:9">
      <c r="E3215" s="103" t="s">
        <v>8421</v>
      </c>
      <c r="F3215" s="103"/>
      <c r="G3215" s="105"/>
      <c r="H3215" s="104">
        <v>-110737</v>
      </c>
      <c r="I3215" s="105"/>
    </row>
    <row r="3216" spans="5:9">
      <c r="E3216" s="103" t="s">
        <v>8422</v>
      </c>
      <c r="F3216" s="103"/>
      <c r="G3216" s="104">
        <v>348716</v>
      </c>
      <c r="H3216" s="105"/>
      <c r="I3216" s="105"/>
    </row>
    <row r="3217" spans="5:9">
      <c r="E3217" s="103" t="s">
        <v>8423</v>
      </c>
      <c r="F3217" s="103"/>
      <c r="G3217" s="104">
        <v>-171569</v>
      </c>
      <c r="H3217" s="105"/>
      <c r="I3217" s="105"/>
    </row>
    <row r="3218" spans="5:9">
      <c r="E3218" s="103" t="s">
        <v>8424</v>
      </c>
      <c r="F3218" s="103"/>
      <c r="G3218" s="105"/>
      <c r="H3218" s="104">
        <v>348716</v>
      </c>
      <c r="I3218" s="105"/>
    </row>
    <row r="3219" spans="5:9">
      <c r="E3219" s="103" t="s">
        <v>8424</v>
      </c>
      <c r="F3219" s="103"/>
      <c r="G3219" s="105"/>
      <c r="H3219" s="104">
        <v>-171569</v>
      </c>
      <c r="I3219" s="105"/>
    </row>
    <row r="3220" spans="5:9">
      <c r="E3220" s="107" t="s">
        <v>6784</v>
      </c>
      <c r="F3220" s="103"/>
      <c r="G3220" s="104">
        <v>8514158</v>
      </c>
      <c r="H3220" s="104">
        <v>8514158</v>
      </c>
      <c r="I3220" s="106"/>
    </row>
    <row r="3221" spans="5:9">
      <c r="E3221" s="103" t="s">
        <v>8425</v>
      </c>
      <c r="F3221" s="103"/>
      <c r="G3221" s="104">
        <v>241260</v>
      </c>
      <c r="H3221" s="105"/>
      <c r="I3221" s="105"/>
    </row>
    <row r="3222" spans="5:9">
      <c r="E3222" s="103" t="s">
        <v>8426</v>
      </c>
      <c r="F3222" s="103"/>
      <c r="G3222" s="104">
        <v>-244548</v>
      </c>
      <c r="H3222" s="105"/>
      <c r="I3222" s="105"/>
    </row>
    <row r="3223" spans="5:9">
      <c r="E3223" s="103" t="s">
        <v>8427</v>
      </c>
      <c r="F3223" s="103"/>
      <c r="G3223" s="105"/>
      <c r="H3223" s="104">
        <v>241260</v>
      </c>
      <c r="I3223" s="105"/>
    </row>
    <row r="3224" spans="5:9">
      <c r="E3224" s="103" t="s">
        <v>8427</v>
      </c>
      <c r="F3224" s="103"/>
      <c r="G3224" s="105"/>
      <c r="H3224" s="104">
        <v>-244548</v>
      </c>
      <c r="I3224" s="105"/>
    </row>
    <row r="3225" spans="5:9">
      <c r="E3225" s="103" t="s">
        <v>8428</v>
      </c>
      <c r="F3225" s="103"/>
      <c r="G3225" s="104">
        <v>274685</v>
      </c>
      <c r="H3225" s="105"/>
      <c r="I3225" s="105"/>
    </row>
    <row r="3226" spans="5:9">
      <c r="E3226" s="103" t="s">
        <v>8429</v>
      </c>
      <c r="F3226" s="103"/>
      <c r="G3226" s="104">
        <v>-67524</v>
      </c>
      <c r="H3226" s="105"/>
      <c r="I3226" s="105"/>
    </row>
    <row r="3227" spans="5:9">
      <c r="E3227" s="103" t="s">
        <v>8430</v>
      </c>
      <c r="F3227" s="103"/>
      <c r="G3227" s="105"/>
      <c r="H3227" s="104">
        <v>274685</v>
      </c>
      <c r="I3227" s="105"/>
    </row>
    <row r="3228" spans="5:9">
      <c r="E3228" s="103" t="s">
        <v>8430</v>
      </c>
      <c r="F3228" s="103"/>
      <c r="G3228" s="105"/>
      <c r="H3228" s="104">
        <v>-67524</v>
      </c>
      <c r="I3228" s="105"/>
    </row>
    <row r="3229" spans="5:9">
      <c r="E3229" s="103" t="s">
        <v>8431</v>
      </c>
      <c r="F3229" s="103"/>
      <c r="G3229" s="104">
        <v>77700</v>
      </c>
      <c r="H3229" s="105"/>
      <c r="I3229" s="105"/>
    </row>
    <row r="3230" spans="5:9">
      <c r="E3230" s="103" t="s">
        <v>8432</v>
      </c>
      <c r="F3230" s="103"/>
      <c r="G3230" s="105"/>
      <c r="H3230" s="104">
        <v>77700</v>
      </c>
      <c r="I3230" s="105"/>
    </row>
    <row r="3231" spans="5:9">
      <c r="E3231" s="103" t="s">
        <v>8433</v>
      </c>
      <c r="F3231" s="103"/>
      <c r="G3231" s="104">
        <v>560786</v>
      </c>
      <c r="H3231" s="105"/>
      <c r="I3231" s="105"/>
    </row>
    <row r="3232" spans="5:9">
      <c r="E3232" s="103" t="s">
        <v>8434</v>
      </c>
      <c r="F3232" s="103"/>
      <c r="G3232" s="104">
        <v>-45638</v>
      </c>
      <c r="H3232" s="105"/>
      <c r="I3232" s="105"/>
    </row>
    <row r="3233" spans="5:9">
      <c r="E3233" s="103" t="s">
        <v>8435</v>
      </c>
      <c r="F3233" s="103"/>
      <c r="G3233" s="105"/>
      <c r="H3233" s="104">
        <v>560786</v>
      </c>
      <c r="I3233" s="105"/>
    </row>
    <row r="3234" spans="5:9">
      <c r="E3234" s="103" t="s">
        <v>8435</v>
      </c>
      <c r="F3234" s="103"/>
      <c r="G3234" s="105"/>
      <c r="H3234" s="104">
        <v>-45638</v>
      </c>
      <c r="I3234" s="105"/>
    </row>
    <row r="3235" spans="5:9">
      <c r="E3235" s="103" t="s">
        <v>8436</v>
      </c>
      <c r="F3235" s="103"/>
      <c r="G3235" s="104">
        <v>1444927</v>
      </c>
      <c r="H3235" s="105"/>
      <c r="I3235" s="105"/>
    </row>
    <row r="3236" spans="5:9">
      <c r="E3236" s="103" t="s">
        <v>8437</v>
      </c>
      <c r="F3236" s="103"/>
      <c r="G3236" s="104">
        <v>-166886</v>
      </c>
      <c r="H3236" s="105"/>
      <c r="I3236" s="105"/>
    </row>
    <row r="3237" spans="5:9">
      <c r="E3237" s="103" t="s">
        <v>8438</v>
      </c>
      <c r="F3237" s="103"/>
      <c r="G3237" s="105"/>
      <c r="H3237" s="104">
        <v>1444927</v>
      </c>
      <c r="I3237" s="105"/>
    </row>
    <row r="3238" spans="5:9">
      <c r="E3238" s="103" t="s">
        <v>8438</v>
      </c>
      <c r="F3238" s="103"/>
      <c r="G3238" s="105"/>
      <c r="H3238" s="104">
        <v>-166886</v>
      </c>
      <c r="I3238" s="105"/>
    </row>
    <row r="3239" spans="5:9">
      <c r="E3239" s="103" t="s">
        <v>8439</v>
      </c>
      <c r="F3239" s="103"/>
      <c r="G3239" s="105"/>
      <c r="H3239" s="104">
        <v>39000</v>
      </c>
      <c r="I3239" s="105"/>
    </row>
    <row r="3240" spans="5:9">
      <c r="E3240" s="103" t="s">
        <v>8440</v>
      </c>
      <c r="F3240" s="103"/>
      <c r="G3240" s="104">
        <v>39000</v>
      </c>
      <c r="H3240" s="105"/>
      <c r="I3240" s="105"/>
    </row>
    <row r="3241" spans="5:9">
      <c r="E3241" s="103" t="s">
        <v>8441</v>
      </c>
      <c r="F3241" s="103"/>
      <c r="G3241" s="104">
        <v>1011362</v>
      </c>
      <c r="H3241" s="105"/>
      <c r="I3241" s="105"/>
    </row>
    <row r="3242" spans="5:9">
      <c r="E3242" s="103" t="s">
        <v>8442</v>
      </c>
      <c r="F3242" s="103"/>
      <c r="G3242" s="104">
        <v>-165844</v>
      </c>
      <c r="H3242" s="105"/>
      <c r="I3242" s="105"/>
    </row>
    <row r="3243" spans="5:9">
      <c r="E3243" s="103" t="s">
        <v>8443</v>
      </c>
      <c r="F3243" s="103"/>
      <c r="G3243" s="105"/>
      <c r="H3243" s="104">
        <v>1011362</v>
      </c>
      <c r="I3243" s="105"/>
    </row>
    <row r="3244" spans="5:9">
      <c r="E3244" s="103" t="s">
        <v>8443</v>
      </c>
      <c r="F3244" s="103"/>
      <c r="G3244" s="105"/>
      <c r="H3244" s="104">
        <v>-165844</v>
      </c>
      <c r="I3244" s="105"/>
    </row>
    <row r="3245" spans="5:9">
      <c r="E3245" s="103" t="s">
        <v>8444</v>
      </c>
      <c r="F3245" s="103"/>
      <c r="G3245" s="104">
        <v>466274</v>
      </c>
      <c r="H3245" s="105"/>
      <c r="I3245" s="105"/>
    </row>
    <row r="3246" spans="5:9">
      <c r="E3246" s="103" t="s">
        <v>8445</v>
      </c>
      <c r="F3246" s="103"/>
      <c r="G3246" s="105"/>
      <c r="H3246" s="104">
        <v>466274</v>
      </c>
      <c r="I3246" s="105"/>
    </row>
    <row r="3247" spans="5:9">
      <c r="E3247" s="103" t="s">
        <v>8446</v>
      </c>
      <c r="F3247" s="103"/>
      <c r="G3247" s="104">
        <v>388293</v>
      </c>
      <c r="H3247" s="105"/>
      <c r="I3247" s="105"/>
    </row>
    <row r="3248" spans="5:9">
      <c r="E3248" s="103" t="s">
        <v>8447</v>
      </c>
      <c r="F3248" s="103"/>
      <c r="G3248" s="104">
        <v>-45014</v>
      </c>
      <c r="H3248" s="105"/>
      <c r="I3248" s="105"/>
    </row>
    <row r="3249" spans="5:9">
      <c r="E3249" s="103" t="s">
        <v>8448</v>
      </c>
      <c r="F3249" s="103"/>
      <c r="G3249" s="105"/>
      <c r="H3249" s="104">
        <v>388293</v>
      </c>
      <c r="I3249" s="105"/>
    </row>
    <row r="3250" spans="5:9">
      <c r="E3250" s="103" t="s">
        <v>8448</v>
      </c>
      <c r="F3250" s="103"/>
      <c r="G3250" s="105"/>
      <c r="H3250" s="104">
        <v>-45014</v>
      </c>
      <c r="I3250" s="105"/>
    </row>
    <row r="3251" spans="5:9">
      <c r="E3251" s="103" t="s">
        <v>8449</v>
      </c>
      <c r="F3251" s="103"/>
      <c r="G3251" s="104">
        <v>505852</v>
      </c>
      <c r="H3251" s="105"/>
      <c r="I3251" s="105"/>
    </row>
    <row r="3252" spans="5:9">
      <c r="E3252" s="103" t="s">
        <v>8450</v>
      </c>
      <c r="F3252" s="103"/>
      <c r="G3252" s="104">
        <v>-4624</v>
      </c>
      <c r="H3252" s="105"/>
      <c r="I3252" s="105"/>
    </row>
    <row r="3253" spans="5:9">
      <c r="E3253" s="103" t="s">
        <v>8451</v>
      </c>
      <c r="F3253" s="103"/>
      <c r="G3253" s="105"/>
      <c r="H3253" s="104">
        <v>505852</v>
      </c>
      <c r="I3253" s="105"/>
    </row>
    <row r="3254" spans="5:9">
      <c r="E3254" s="103" t="s">
        <v>8451</v>
      </c>
      <c r="F3254" s="103"/>
      <c r="G3254" s="105"/>
      <c r="H3254" s="104">
        <v>-4624</v>
      </c>
      <c r="I3254" s="105"/>
    </row>
    <row r="3255" spans="5:9">
      <c r="E3255" s="103" t="s">
        <v>8451</v>
      </c>
      <c r="F3255" s="103"/>
      <c r="G3255" s="105"/>
      <c r="H3255" s="104">
        <v>170807</v>
      </c>
      <c r="I3255" s="105"/>
    </row>
    <row r="3256" spans="5:9">
      <c r="E3256" s="103" t="s">
        <v>8452</v>
      </c>
      <c r="F3256" s="103"/>
      <c r="G3256" s="104">
        <v>170807</v>
      </c>
      <c r="H3256" s="105"/>
      <c r="I3256" s="105"/>
    </row>
    <row r="3257" spans="5:9">
      <c r="E3257" s="103" t="s">
        <v>8453</v>
      </c>
      <c r="F3257" s="103"/>
      <c r="G3257" s="104">
        <v>1448711</v>
      </c>
      <c r="H3257" s="105"/>
      <c r="I3257" s="105"/>
    </row>
    <row r="3258" spans="5:9">
      <c r="E3258" s="103" t="s">
        <v>8454</v>
      </c>
      <c r="F3258" s="103"/>
      <c r="G3258" s="104">
        <v>-375600</v>
      </c>
      <c r="H3258" s="105"/>
      <c r="I3258" s="105"/>
    </row>
    <row r="3259" spans="5:9">
      <c r="E3259" s="103" t="s">
        <v>8455</v>
      </c>
      <c r="F3259" s="103"/>
      <c r="G3259" s="105"/>
      <c r="H3259" s="104">
        <v>1448711</v>
      </c>
      <c r="I3259" s="105"/>
    </row>
    <row r="3260" spans="5:9">
      <c r="E3260" s="103" t="s">
        <v>8455</v>
      </c>
      <c r="F3260" s="103"/>
      <c r="G3260" s="105"/>
      <c r="H3260" s="104">
        <v>-375600</v>
      </c>
      <c r="I3260" s="105"/>
    </row>
    <row r="3261" spans="5:9">
      <c r="E3261" s="103" t="s">
        <v>8456</v>
      </c>
      <c r="F3261" s="103"/>
      <c r="G3261" s="104">
        <v>645823</v>
      </c>
      <c r="H3261" s="105"/>
      <c r="I3261" s="105"/>
    </row>
    <row r="3262" spans="5:9">
      <c r="E3262" s="103" t="s">
        <v>8457</v>
      </c>
      <c r="F3262" s="103"/>
      <c r="G3262" s="104">
        <v>-289170</v>
      </c>
      <c r="H3262" s="105"/>
      <c r="I3262" s="105"/>
    </row>
    <row r="3263" spans="5:9">
      <c r="E3263" s="103" t="s">
        <v>8458</v>
      </c>
      <c r="F3263" s="103"/>
      <c r="G3263" s="105"/>
      <c r="H3263" s="104">
        <v>645823</v>
      </c>
      <c r="I3263" s="105"/>
    </row>
    <row r="3264" spans="5:9">
      <c r="E3264" s="103" t="s">
        <v>8458</v>
      </c>
      <c r="F3264" s="103"/>
      <c r="G3264" s="105"/>
      <c r="H3264" s="104">
        <v>-289170</v>
      </c>
      <c r="I3264" s="105"/>
    </row>
    <row r="3265" spans="5:9">
      <c r="E3265" s="103" t="s">
        <v>8459</v>
      </c>
      <c r="F3265" s="103"/>
      <c r="G3265" s="104">
        <v>198600</v>
      </c>
      <c r="H3265" s="105"/>
      <c r="I3265" s="105"/>
    </row>
    <row r="3266" spans="5:9">
      <c r="E3266" s="103" t="s">
        <v>8460</v>
      </c>
      <c r="F3266" s="103"/>
      <c r="G3266" s="104">
        <v>-545805</v>
      </c>
      <c r="H3266" s="105"/>
      <c r="I3266" s="105"/>
    </row>
    <row r="3267" spans="5:9">
      <c r="E3267" s="103" t="s">
        <v>8461</v>
      </c>
      <c r="F3267" s="103"/>
      <c r="G3267" s="105"/>
      <c r="H3267" s="104">
        <v>198600</v>
      </c>
      <c r="I3267" s="105"/>
    </row>
    <row r="3268" spans="5:9">
      <c r="E3268" s="103" t="s">
        <v>8461</v>
      </c>
      <c r="F3268" s="103"/>
      <c r="G3268" s="105"/>
      <c r="H3268" s="104">
        <v>-545805</v>
      </c>
      <c r="I3268" s="105"/>
    </row>
    <row r="3269" spans="5:9">
      <c r="E3269" s="103" t="s">
        <v>8461</v>
      </c>
      <c r="F3269" s="103"/>
      <c r="G3269" s="105"/>
      <c r="H3269" s="104">
        <v>62300</v>
      </c>
      <c r="I3269" s="105"/>
    </row>
    <row r="3270" spans="5:9">
      <c r="E3270" s="103" t="s">
        <v>8462</v>
      </c>
      <c r="F3270" s="103"/>
      <c r="G3270" s="104">
        <v>62300</v>
      </c>
      <c r="H3270" s="105"/>
      <c r="I3270" s="105"/>
    </row>
    <row r="3271" spans="5:9">
      <c r="E3271" s="103" t="s">
        <v>8463</v>
      </c>
      <c r="F3271" s="103"/>
      <c r="G3271" s="104">
        <v>2218796</v>
      </c>
      <c r="H3271" s="105"/>
      <c r="I3271" s="105"/>
    </row>
    <row r="3272" spans="5:9">
      <c r="E3272" s="103" t="s">
        <v>8464</v>
      </c>
      <c r="F3272" s="103"/>
      <c r="G3272" s="104">
        <v>65100</v>
      </c>
      <c r="H3272" s="105"/>
      <c r="I3272" s="105"/>
    </row>
    <row r="3273" spans="5:9">
      <c r="E3273" s="103" t="s">
        <v>8465</v>
      </c>
      <c r="F3273" s="103"/>
      <c r="G3273" s="104">
        <v>-443695</v>
      </c>
      <c r="H3273" s="105"/>
      <c r="I3273" s="105"/>
    </row>
    <row r="3274" spans="5:9">
      <c r="E3274" s="103" t="s">
        <v>8466</v>
      </c>
      <c r="F3274" s="103"/>
      <c r="G3274" s="105"/>
      <c r="H3274" s="104">
        <v>2218796</v>
      </c>
      <c r="I3274" s="105"/>
    </row>
    <row r="3275" spans="5:9">
      <c r="E3275" s="103" t="s">
        <v>8466</v>
      </c>
      <c r="F3275" s="103"/>
      <c r="G3275" s="105"/>
      <c r="H3275" s="104">
        <v>65100</v>
      </c>
      <c r="I3275" s="105"/>
    </row>
    <row r="3276" spans="5:9">
      <c r="E3276" s="103" t="s">
        <v>8466</v>
      </c>
      <c r="F3276" s="103"/>
      <c r="G3276" s="105"/>
      <c r="H3276" s="104">
        <v>-443695</v>
      </c>
      <c r="I3276" s="105"/>
    </row>
    <row r="3277" spans="5:9">
      <c r="E3277" s="103" t="s">
        <v>8467</v>
      </c>
      <c r="F3277" s="103"/>
      <c r="G3277" s="104">
        <v>345262</v>
      </c>
      <c r="H3277" s="105"/>
      <c r="I3277" s="105"/>
    </row>
    <row r="3278" spans="5:9">
      <c r="E3278" s="103" t="s">
        <v>8468</v>
      </c>
      <c r="F3278" s="103"/>
      <c r="G3278" s="104">
        <v>-58800</v>
      </c>
      <c r="H3278" s="105"/>
      <c r="I3278" s="105"/>
    </row>
    <row r="3279" spans="5:9">
      <c r="E3279" s="103" t="s">
        <v>8469</v>
      </c>
      <c r="F3279" s="103"/>
      <c r="G3279" s="105"/>
      <c r="H3279" s="104">
        <v>345262</v>
      </c>
      <c r="I3279" s="105"/>
    </row>
    <row r="3280" spans="5:9">
      <c r="E3280" s="103" t="s">
        <v>8469</v>
      </c>
      <c r="F3280" s="103"/>
      <c r="G3280" s="105"/>
      <c r="H3280" s="104">
        <v>-58800</v>
      </c>
      <c r="I3280" s="105"/>
    </row>
    <row r="3281" spans="5:9">
      <c r="E3281" s="103" t="s">
        <v>8470</v>
      </c>
      <c r="F3281" s="103"/>
      <c r="G3281" s="104">
        <v>748902</v>
      </c>
      <c r="H3281" s="105"/>
      <c r="I3281" s="105"/>
    </row>
    <row r="3282" spans="5:9">
      <c r="E3282" s="103" t="s">
        <v>8471</v>
      </c>
      <c r="F3282" s="103"/>
      <c r="G3282" s="104">
        <v>61463</v>
      </c>
      <c r="H3282" s="105"/>
      <c r="I3282" s="105"/>
    </row>
    <row r="3283" spans="5:9">
      <c r="E3283" s="103" t="s">
        <v>8472</v>
      </c>
      <c r="F3283" s="103"/>
      <c r="G3283" s="104">
        <v>-89963</v>
      </c>
      <c r="H3283" s="105"/>
      <c r="I3283" s="105"/>
    </row>
    <row r="3284" spans="5:9">
      <c r="E3284" s="103" t="s">
        <v>8473</v>
      </c>
      <c r="F3284" s="103"/>
      <c r="G3284" s="105"/>
      <c r="H3284" s="104">
        <v>748902</v>
      </c>
      <c r="I3284" s="105"/>
    </row>
    <row r="3285" spans="5:9">
      <c r="E3285" s="103" t="s">
        <v>8473</v>
      </c>
      <c r="F3285" s="103"/>
      <c r="G3285" s="105"/>
      <c r="H3285" s="104">
        <v>-89963</v>
      </c>
      <c r="I3285" s="105"/>
    </row>
    <row r="3286" spans="5:9">
      <c r="E3286" s="103" t="s">
        <v>8473</v>
      </c>
      <c r="F3286" s="103"/>
      <c r="G3286" s="105"/>
      <c r="H3286" s="104">
        <v>61463</v>
      </c>
      <c r="I3286" s="105"/>
    </row>
    <row r="3287" spans="5:9">
      <c r="E3287" s="103" t="s">
        <v>8474</v>
      </c>
      <c r="F3287" s="103"/>
      <c r="G3287" s="104">
        <v>495488</v>
      </c>
      <c r="H3287" s="105"/>
      <c r="I3287" s="105"/>
    </row>
    <row r="3288" spans="5:9">
      <c r="E3288" s="103" t="s">
        <v>8475</v>
      </c>
      <c r="F3288" s="103"/>
      <c r="G3288" s="104">
        <v>-304569</v>
      </c>
      <c r="H3288" s="105"/>
      <c r="I3288" s="105"/>
    </row>
    <row r="3289" spans="5:9">
      <c r="E3289" s="103" t="s">
        <v>8476</v>
      </c>
      <c r="F3289" s="103"/>
      <c r="G3289" s="105"/>
      <c r="H3289" s="104">
        <v>495488</v>
      </c>
      <c r="I3289" s="105"/>
    </row>
    <row r="3290" spans="5:9">
      <c r="E3290" s="103" t="s">
        <v>8476</v>
      </c>
      <c r="F3290" s="103"/>
      <c r="G3290" s="105"/>
      <c r="H3290" s="104">
        <v>-304569</v>
      </c>
      <c r="I3290" s="105"/>
    </row>
    <row r="3291" spans="5:9">
      <c r="E3291" s="103" t="s">
        <v>8476</v>
      </c>
      <c r="F3291" s="103"/>
      <c r="G3291" s="105"/>
      <c r="H3291" s="104">
        <v>-53625</v>
      </c>
      <c r="I3291" s="105"/>
    </row>
    <row r="3292" spans="5:9">
      <c r="E3292" s="103" t="s">
        <v>8477</v>
      </c>
      <c r="F3292" s="103"/>
      <c r="G3292" s="104">
        <v>-53625</v>
      </c>
      <c r="H3292" s="105"/>
      <c r="I3292" s="105"/>
    </row>
    <row r="3293" spans="5:9">
      <c r="E3293" s="103" t="s">
        <v>8478</v>
      </c>
      <c r="F3293" s="103"/>
      <c r="G3293" s="104">
        <v>862603</v>
      </c>
      <c r="H3293" s="105"/>
      <c r="I3293" s="105"/>
    </row>
    <row r="3294" spans="5:9">
      <c r="E3294" s="103" t="s">
        <v>8479</v>
      </c>
      <c r="F3294" s="103"/>
      <c r="G3294" s="104">
        <v>6900</v>
      </c>
      <c r="H3294" s="105"/>
      <c r="I3294" s="105"/>
    </row>
    <row r="3295" spans="5:9">
      <c r="E3295" s="103" t="s">
        <v>8480</v>
      </c>
      <c r="F3295" s="103"/>
      <c r="G3295" s="104">
        <v>-160761</v>
      </c>
      <c r="H3295" s="105"/>
      <c r="I3295" s="105"/>
    </row>
    <row r="3296" spans="5:9">
      <c r="E3296" s="103" t="s">
        <v>8481</v>
      </c>
      <c r="F3296" s="103"/>
      <c r="G3296" s="105"/>
      <c r="H3296" s="104">
        <v>862603</v>
      </c>
      <c r="I3296" s="105"/>
    </row>
    <row r="3297" spans="5:9">
      <c r="E3297" s="103" t="s">
        <v>8481</v>
      </c>
      <c r="F3297" s="103"/>
      <c r="G3297" s="105"/>
      <c r="H3297" s="104">
        <v>-160761</v>
      </c>
      <c r="I3297" s="105"/>
    </row>
    <row r="3298" spans="5:9">
      <c r="E3298" s="103" t="s">
        <v>8481</v>
      </c>
      <c r="F3298" s="103"/>
      <c r="G3298" s="105"/>
      <c r="H3298" s="104">
        <v>6900</v>
      </c>
      <c r="I3298" s="105"/>
    </row>
    <row r="3299" spans="5:9">
      <c r="E3299" s="103" t="s">
        <v>8482</v>
      </c>
      <c r="F3299" s="103"/>
      <c r="G3299" s="104">
        <v>1649196</v>
      </c>
      <c r="H3299" s="105"/>
      <c r="I3299" s="105"/>
    </row>
    <row r="3300" spans="5:9">
      <c r="E3300" s="103" t="s">
        <v>8483</v>
      </c>
      <c r="F3300" s="103"/>
      <c r="G3300" s="104">
        <v>18600</v>
      </c>
      <c r="H3300" s="105"/>
      <c r="I3300" s="105"/>
    </row>
    <row r="3301" spans="5:9">
      <c r="E3301" s="103" t="s">
        <v>8484</v>
      </c>
      <c r="F3301" s="103"/>
      <c r="G3301" s="104">
        <v>-405649</v>
      </c>
      <c r="H3301" s="105"/>
      <c r="I3301" s="105"/>
    </row>
    <row r="3302" spans="5:9">
      <c r="E3302" s="103" t="s">
        <v>8485</v>
      </c>
      <c r="F3302" s="103"/>
      <c r="G3302" s="105"/>
      <c r="H3302" s="104">
        <v>1649196</v>
      </c>
      <c r="I3302" s="105"/>
    </row>
    <row r="3303" spans="5:9">
      <c r="E3303" s="103" t="s">
        <v>8485</v>
      </c>
      <c r="F3303" s="103"/>
      <c r="G3303" s="105"/>
      <c r="H3303" s="104">
        <v>-405649</v>
      </c>
      <c r="I3303" s="105"/>
    </row>
    <row r="3304" spans="5:9">
      <c r="E3304" s="103" t="s">
        <v>8485</v>
      </c>
      <c r="F3304" s="103"/>
      <c r="G3304" s="105"/>
      <c r="H3304" s="104">
        <v>18600</v>
      </c>
      <c r="I3304" s="105"/>
    </row>
    <row r="3305" spans="5:9">
      <c r="E3305" s="103" t="s">
        <v>8486</v>
      </c>
      <c r="F3305" s="103"/>
      <c r="G3305" s="104">
        <v>380124</v>
      </c>
      <c r="H3305" s="105"/>
      <c r="I3305" s="105"/>
    </row>
    <row r="3306" spans="5:9">
      <c r="E3306" s="103" t="s">
        <v>8487</v>
      </c>
      <c r="F3306" s="103"/>
      <c r="G3306" s="104">
        <v>28799</v>
      </c>
      <c r="H3306" s="105"/>
      <c r="I3306" s="105"/>
    </row>
    <row r="3307" spans="5:9">
      <c r="E3307" s="103" t="s">
        <v>8488</v>
      </c>
      <c r="F3307" s="103"/>
      <c r="G3307" s="104">
        <v>-264374</v>
      </c>
      <c r="H3307" s="105"/>
      <c r="I3307" s="105"/>
    </row>
    <row r="3308" spans="5:9">
      <c r="E3308" s="103" t="s">
        <v>8489</v>
      </c>
      <c r="F3308" s="103"/>
      <c r="G3308" s="105"/>
      <c r="H3308" s="104">
        <v>380124</v>
      </c>
      <c r="I3308" s="105"/>
    </row>
    <row r="3309" spans="5:9">
      <c r="E3309" s="103" t="s">
        <v>8489</v>
      </c>
      <c r="F3309" s="103"/>
      <c r="G3309" s="105"/>
      <c r="H3309" s="104">
        <v>-264374</v>
      </c>
      <c r="I3309" s="105"/>
    </row>
    <row r="3310" spans="5:9">
      <c r="E3310" s="103" t="s">
        <v>8489</v>
      </c>
      <c r="F3310" s="103"/>
      <c r="G3310" s="105"/>
      <c r="H3310" s="104">
        <v>28799</v>
      </c>
      <c r="I3310" s="105"/>
    </row>
    <row r="3311" spans="5:9">
      <c r="E3311" s="107" t="s">
        <v>6570</v>
      </c>
      <c r="F3311" s="103"/>
      <c r="G3311" s="104">
        <v>10685524</v>
      </c>
      <c r="H3311" s="104">
        <v>10685524</v>
      </c>
      <c r="I3311" s="106"/>
    </row>
    <row r="3312" spans="5:9">
      <c r="E3312" s="103" t="s">
        <v>8490</v>
      </c>
      <c r="F3312" s="103"/>
      <c r="G3312" s="104">
        <v>500408</v>
      </c>
      <c r="H3312" s="105"/>
      <c r="I3312" s="105"/>
    </row>
    <row r="3313" spans="5:9">
      <c r="E3313" s="103" t="s">
        <v>8491</v>
      </c>
      <c r="F3313" s="103"/>
      <c r="G3313" s="104">
        <v>79588</v>
      </c>
      <c r="H3313" s="105"/>
      <c r="I3313" s="105"/>
    </row>
    <row r="3314" spans="5:9">
      <c r="E3314" s="103" t="s">
        <v>8492</v>
      </c>
      <c r="F3314" s="103"/>
      <c r="G3314" s="104">
        <v>-523125</v>
      </c>
      <c r="H3314" s="105"/>
      <c r="I3314" s="105"/>
    </row>
    <row r="3315" spans="5:9">
      <c r="E3315" s="103" t="s">
        <v>8493</v>
      </c>
      <c r="F3315" s="103"/>
      <c r="G3315" s="104">
        <v>-25828</v>
      </c>
      <c r="H3315" s="105"/>
      <c r="I3315" s="105"/>
    </row>
    <row r="3316" spans="5:9">
      <c r="E3316" s="103" t="s">
        <v>8494</v>
      </c>
      <c r="F3316" s="103"/>
      <c r="G3316" s="105"/>
      <c r="H3316" s="104">
        <v>500408</v>
      </c>
      <c r="I3316" s="105"/>
    </row>
    <row r="3317" spans="5:9">
      <c r="E3317" s="103" t="s">
        <v>8494</v>
      </c>
      <c r="F3317" s="103"/>
      <c r="G3317" s="105"/>
      <c r="H3317" s="104">
        <v>-523125</v>
      </c>
      <c r="I3317" s="105"/>
    </row>
    <row r="3318" spans="5:9">
      <c r="E3318" s="103" t="s">
        <v>8494</v>
      </c>
      <c r="F3318" s="103"/>
      <c r="G3318" s="105"/>
      <c r="H3318" s="104">
        <v>79588</v>
      </c>
      <c r="I3318" s="105"/>
    </row>
    <row r="3319" spans="5:9">
      <c r="E3319" s="103" t="s">
        <v>8494</v>
      </c>
      <c r="F3319" s="103"/>
      <c r="G3319" s="105"/>
      <c r="H3319" s="104">
        <v>-25828</v>
      </c>
      <c r="I3319" s="105"/>
    </row>
    <row r="3320" spans="5:9">
      <c r="E3320" s="103" t="s">
        <v>8495</v>
      </c>
      <c r="F3320" s="103"/>
      <c r="G3320" s="104">
        <v>379300</v>
      </c>
      <c r="H3320" s="105"/>
      <c r="I3320" s="105"/>
    </row>
    <row r="3321" spans="5:9">
      <c r="E3321" s="103" t="s">
        <v>8496</v>
      </c>
      <c r="F3321" s="103"/>
      <c r="G3321" s="104">
        <v>-59749</v>
      </c>
      <c r="H3321" s="105"/>
      <c r="I3321" s="105"/>
    </row>
    <row r="3322" spans="5:9">
      <c r="E3322" s="103" t="s">
        <v>8497</v>
      </c>
      <c r="F3322" s="103"/>
      <c r="G3322" s="105"/>
      <c r="H3322" s="104">
        <v>379300</v>
      </c>
      <c r="I3322" s="105"/>
    </row>
    <row r="3323" spans="5:9">
      <c r="E3323" s="103" t="s">
        <v>8497</v>
      </c>
      <c r="F3323" s="103"/>
      <c r="G3323" s="105"/>
      <c r="H3323" s="104">
        <v>-59749</v>
      </c>
      <c r="I3323" s="105"/>
    </row>
    <row r="3324" spans="5:9">
      <c r="E3324" s="103" t="s">
        <v>8498</v>
      </c>
      <c r="F3324" s="103"/>
      <c r="G3324" s="104">
        <v>509252</v>
      </c>
      <c r="H3324" s="105"/>
      <c r="I3324" s="105"/>
    </row>
    <row r="3325" spans="5:9">
      <c r="E3325" s="103" t="s">
        <v>8499</v>
      </c>
      <c r="F3325" s="103"/>
      <c r="G3325" s="104">
        <v>-141857</v>
      </c>
      <c r="H3325" s="105"/>
      <c r="I3325" s="105"/>
    </row>
    <row r="3326" spans="5:9">
      <c r="E3326" s="103" t="s">
        <v>8500</v>
      </c>
      <c r="F3326" s="103"/>
      <c r="G3326" s="105"/>
      <c r="H3326" s="104">
        <v>509252</v>
      </c>
      <c r="I3326" s="105"/>
    </row>
    <row r="3327" spans="5:9">
      <c r="E3327" s="103" t="s">
        <v>8500</v>
      </c>
      <c r="F3327" s="103"/>
      <c r="G3327" s="105"/>
      <c r="H3327" s="104">
        <v>-141857</v>
      </c>
      <c r="I3327" s="105"/>
    </row>
    <row r="3328" spans="5:9">
      <c r="E3328" s="103" t="s">
        <v>8501</v>
      </c>
      <c r="F3328" s="103"/>
      <c r="G3328" s="104">
        <v>1803899</v>
      </c>
      <c r="H3328" s="105"/>
      <c r="I3328" s="105"/>
    </row>
    <row r="3329" spans="5:9">
      <c r="E3329" s="103" t="s">
        <v>8502</v>
      </c>
      <c r="F3329" s="103"/>
      <c r="G3329" s="104">
        <v>-368070</v>
      </c>
      <c r="H3329" s="105"/>
      <c r="I3329" s="105"/>
    </row>
    <row r="3330" spans="5:9">
      <c r="E3330" s="103" t="s">
        <v>8503</v>
      </c>
      <c r="F3330" s="103"/>
      <c r="G3330" s="105"/>
      <c r="H3330" s="104">
        <v>1803899</v>
      </c>
      <c r="I3330" s="105"/>
    </row>
    <row r="3331" spans="5:9">
      <c r="E3331" s="103" t="s">
        <v>8503</v>
      </c>
      <c r="F3331" s="103"/>
      <c r="G3331" s="105"/>
      <c r="H3331" s="104">
        <v>-368070</v>
      </c>
      <c r="I3331" s="105"/>
    </row>
    <row r="3332" spans="5:9">
      <c r="E3332" s="103" t="s">
        <v>8503</v>
      </c>
      <c r="F3332" s="103"/>
      <c r="G3332" s="105"/>
      <c r="H3332" s="104">
        <v>24300</v>
      </c>
      <c r="I3332" s="105"/>
    </row>
    <row r="3333" spans="5:9">
      <c r="E3333" s="103" t="s">
        <v>8504</v>
      </c>
      <c r="F3333" s="103"/>
      <c r="G3333" s="104">
        <v>24300</v>
      </c>
      <c r="H3333" s="105"/>
      <c r="I3333" s="105"/>
    </row>
    <row r="3334" spans="5:9">
      <c r="E3334" s="103" t="s">
        <v>8505</v>
      </c>
      <c r="F3334" s="103"/>
      <c r="G3334" s="104">
        <v>707889</v>
      </c>
      <c r="H3334" s="105"/>
      <c r="I3334" s="105"/>
    </row>
    <row r="3335" spans="5:9">
      <c r="E3335" s="103" t="s">
        <v>8506</v>
      </c>
      <c r="F3335" s="103"/>
      <c r="G3335" s="104">
        <v>9300</v>
      </c>
      <c r="H3335" s="105"/>
      <c r="I3335" s="105"/>
    </row>
    <row r="3336" spans="5:9">
      <c r="E3336" s="103" t="s">
        <v>8507</v>
      </c>
      <c r="F3336" s="103"/>
      <c r="G3336" s="104">
        <v>-236971</v>
      </c>
      <c r="H3336" s="105"/>
      <c r="I3336" s="105"/>
    </row>
    <row r="3337" spans="5:9">
      <c r="E3337" s="103" t="s">
        <v>8508</v>
      </c>
      <c r="F3337" s="103"/>
      <c r="G3337" s="105"/>
      <c r="H3337" s="104">
        <v>707889</v>
      </c>
      <c r="I3337" s="105"/>
    </row>
    <row r="3338" spans="5:9">
      <c r="E3338" s="103" t="s">
        <v>8508</v>
      </c>
      <c r="F3338" s="103"/>
      <c r="G3338" s="105"/>
      <c r="H3338" s="104">
        <v>-236971</v>
      </c>
      <c r="I3338" s="105"/>
    </row>
    <row r="3339" spans="5:9">
      <c r="E3339" s="103" t="s">
        <v>8508</v>
      </c>
      <c r="F3339" s="103"/>
      <c r="G3339" s="105"/>
      <c r="H3339" s="104">
        <v>9300</v>
      </c>
      <c r="I3339" s="105"/>
    </row>
    <row r="3340" spans="5:9">
      <c r="E3340" s="103" t="s">
        <v>8508</v>
      </c>
      <c r="F3340" s="103"/>
      <c r="G3340" s="105"/>
      <c r="H3340" s="104">
        <v>-46313</v>
      </c>
      <c r="I3340" s="105"/>
    </row>
    <row r="3341" spans="5:9">
      <c r="E3341" s="103" t="s">
        <v>8509</v>
      </c>
      <c r="F3341" s="103"/>
      <c r="G3341" s="104">
        <v>-46313</v>
      </c>
      <c r="H3341" s="105"/>
      <c r="I3341" s="105"/>
    </row>
    <row r="3342" spans="5:9">
      <c r="E3342" s="103" t="s">
        <v>8510</v>
      </c>
      <c r="F3342" s="103"/>
      <c r="G3342" s="104">
        <v>463833</v>
      </c>
      <c r="H3342" s="105"/>
      <c r="I3342" s="105"/>
    </row>
    <row r="3343" spans="5:9">
      <c r="E3343" s="103" t="s">
        <v>8511</v>
      </c>
      <c r="F3343" s="103"/>
      <c r="G3343" s="104">
        <v>-251590</v>
      </c>
      <c r="H3343" s="105"/>
      <c r="I3343" s="105"/>
    </row>
    <row r="3344" spans="5:9">
      <c r="E3344" s="103" t="s">
        <v>8512</v>
      </c>
      <c r="F3344" s="103"/>
      <c r="G3344" s="105"/>
      <c r="H3344" s="104">
        <v>463833</v>
      </c>
      <c r="I3344" s="105"/>
    </row>
    <row r="3345" spans="5:9">
      <c r="E3345" s="103" t="s">
        <v>8512</v>
      </c>
      <c r="F3345" s="103"/>
      <c r="G3345" s="105"/>
      <c r="H3345" s="104">
        <v>-251590</v>
      </c>
      <c r="I3345" s="105"/>
    </row>
    <row r="3346" spans="5:9">
      <c r="E3346" s="103" t="s">
        <v>8513</v>
      </c>
      <c r="F3346" s="103"/>
      <c r="G3346" s="104">
        <v>631340</v>
      </c>
      <c r="H3346" s="105"/>
      <c r="I3346" s="105"/>
    </row>
    <row r="3347" spans="5:9">
      <c r="E3347" s="103" t="s">
        <v>8514</v>
      </c>
      <c r="F3347" s="103"/>
      <c r="G3347" s="105"/>
      <c r="H3347" s="104">
        <v>631340</v>
      </c>
      <c r="I3347" s="105"/>
    </row>
    <row r="3348" spans="5:9">
      <c r="E3348" s="103" t="s">
        <v>8515</v>
      </c>
      <c r="F3348" s="103"/>
      <c r="G3348" s="104">
        <v>1156622</v>
      </c>
      <c r="H3348" s="105"/>
      <c r="I3348" s="105"/>
    </row>
    <row r="3349" spans="5:9">
      <c r="E3349" s="103" t="s">
        <v>8516</v>
      </c>
      <c r="F3349" s="103"/>
      <c r="G3349" s="104">
        <v>26714</v>
      </c>
      <c r="H3349" s="105"/>
      <c r="I3349" s="105"/>
    </row>
    <row r="3350" spans="5:9">
      <c r="E3350" s="103" t="s">
        <v>8517</v>
      </c>
      <c r="F3350" s="103"/>
      <c r="G3350" s="104">
        <v>-163882</v>
      </c>
      <c r="H3350" s="105"/>
      <c r="I3350" s="105"/>
    </row>
    <row r="3351" spans="5:9">
      <c r="E3351" s="103" t="s">
        <v>8518</v>
      </c>
      <c r="F3351" s="103"/>
      <c r="G3351" s="105"/>
      <c r="H3351" s="104">
        <v>1156622</v>
      </c>
      <c r="I3351" s="105"/>
    </row>
    <row r="3352" spans="5:9">
      <c r="E3352" s="103" t="s">
        <v>8518</v>
      </c>
      <c r="F3352" s="103"/>
      <c r="G3352" s="105"/>
      <c r="H3352" s="104">
        <v>-163882</v>
      </c>
      <c r="I3352" s="105"/>
    </row>
    <row r="3353" spans="5:9">
      <c r="E3353" s="103" t="s">
        <v>8518</v>
      </c>
      <c r="F3353" s="103"/>
      <c r="G3353" s="105"/>
      <c r="H3353" s="104">
        <v>26714</v>
      </c>
      <c r="I3353" s="105"/>
    </row>
    <row r="3354" spans="5:9">
      <c r="E3354" s="103" t="s">
        <v>8519</v>
      </c>
      <c r="F3354" s="103"/>
      <c r="G3354" s="104">
        <v>565076</v>
      </c>
      <c r="H3354" s="105"/>
      <c r="I3354" s="105"/>
    </row>
    <row r="3355" spans="5:9">
      <c r="E3355" s="103" t="s">
        <v>8520</v>
      </c>
      <c r="F3355" s="103"/>
      <c r="G3355" s="104">
        <v>-230085</v>
      </c>
      <c r="H3355" s="105"/>
      <c r="I3355" s="105"/>
    </row>
    <row r="3356" spans="5:9">
      <c r="E3356" s="103" t="s">
        <v>8521</v>
      </c>
      <c r="F3356" s="103"/>
      <c r="G3356" s="105"/>
      <c r="H3356" s="104">
        <v>565076</v>
      </c>
      <c r="I3356" s="105"/>
    </row>
    <row r="3357" spans="5:9">
      <c r="E3357" s="103" t="s">
        <v>8521</v>
      </c>
      <c r="F3357" s="103"/>
      <c r="G3357" s="105"/>
      <c r="H3357" s="104">
        <v>-230085</v>
      </c>
      <c r="I3357" s="105"/>
    </row>
    <row r="3358" spans="5:9">
      <c r="E3358" s="103" t="s">
        <v>8522</v>
      </c>
      <c r="F3358" s="103"/>
      <c r="G3358" s="104">
        <v>491858</v>
      </c>
      <c r="H3358" s="105"/>
      <c r="I3358" s="105"/>
    </row>
    <row r="3359" spans="5:9">
      <c r="E3359" s="103" t="s">
        <v>8523</v>
      </c>
      <c r="F3359" s="103"/>
      <c r="G3359" s="104">
        <v>-79505</v>
      </c>
      <c r="H3359" s="105"/>
      <c r="I3359" s="105"/>
    </row>
    <row r="3360" spans="5:9">
      <c r="E3360" s="103" t="s">
        <v>8524</v>
      </c>
      <c r="F3360" s="103"/>
      <c r="G3360" s="105"/>
      <c r="H3360" s="104">
        <v>491858</v>
      </c>
      <c r="I3360" s="105"/>
    </row>
    <row r="3361" spans="5:9">
      <c r="E3361" s="103" t="s">
        <v>8524</v>
      </c>
      <c r="F3361" s="103"/>
      <c r="G3361" s="105"/>
      <c r="H3361" s="104">
        <v>-79505</v>
      </c>
      <c r="I3361" s="105"/>
    </row>
    <row r="3362" spans="5:9">
      <c r="E3362" s="103" t="s">
        <v>8525</v>
      </c>
      <c r="F3362" s="103"/>
      <c r="G3362" s="104">
        <v>511102</v>
      </c>
      <c r="H3362" s="105"/>
      <c r="I3362" s="105"/>
    </row>
    <row r="3363" spans="5:9">
      <c r="E3363" s="103" t="s">
        <v>8526</v>
      </c>
      <c r="F3363" s="103"/>
      <c r="G3363" s="104">
        <v>460763</v>
      </c>
      <c r="H3363" s="105"/>
      <c r="I3363" s="105"/>
    </row>
    <row r="3364" spans="5:9">
      <c r="E3364" s="103" t="s">
        <v>8527</v>
      </c>
      <c r="F3364" s="103"/>
      <c r="G3364" s="104">
        <v>-97473</v>
      </c>
      <c r="H3364" s="105"/>
      <c r="I3364" s="105"/>
    </row>
    <row r="3365" spans="5:9">
      <c r="E3365" s="103" t="s">
        <v>8528</v>
      </c>
      <c r="F3365" s="103"/>
      <c r="G3365" s="105"/>
      <c r="H3365" s="104">
        <v>511102</v>
      </c>
      <c r="I3365" s="105"/>
    </row>
    <row r="3366" spans="5:9">
      <c r="E3366" s="103" t="s">
        <v>8528</v>
      </c>
      <c r="F3366" s="103"/>
      <c r="G3366" s="105"/>
      <c r="H3366" s="104">
        <v>-97473</v>
      </c>
      <c r="I3366" s="105"/>
    </row>
    <row r="3367" spans="5:9">
      <c r="E3367" s="103" t="s">
        <v>8528</v>
      </c>
      <c r="F3367" s="103"/>
      <c r="G3367" s="105"/>
      <c r="H3367" s="104">
        <v>460763</v>
      </c>
      <c r="I3367" s="105"/>
    </row>
    <row r="3368" spans="5:9">
      <c r="E3368" s="103" t="s">
        <v>8529</v>
      </c>
      <c r="F3368" s="103"/>
      <c r="G3368" s="104">
        <v>520163</v>
      </c>
      <c r="H3368" s="105"/>
      <c r="I3368" s="105"/>
    </row>
    <row r="3369" spans="5:9">
      <c r="E3369" s="103" t="s">
        <v>8530</v>
      </c>
      <c r="F3369" s="103"/>
      <c r="G3369" s="104">
        <v>-178463</v>
      </c>
      <c r="H3369" s="105"/>
      <c r="I3369" s="105"/>
    </row>
    <row r="3370" spans="5:9">
      <c r="E3370" s="103" t="s">
        <v>8531</v>
      </c>
      <c r="F3370" s="103"/>
      <c r="G3370" s="104">
        <v>-284636</v>
      </c>
      <c r="H3370" s="105"/>
      <c r="I3370" s="105"/>
    </row>
    <row r="3371" spans="5:9">
      <c r="E3371" s="103" t="s">
        <v>8532</v>
      </c>
      <c r="F3371" s="103"/>
      <c r="G3371" s="105"/>
      <c r="H3371" s="104">
        <v>520163</v>
      </c>
      <c r="I3371" s="105"/>
    </row>
    <row r="3372" spans="5:9">
      <c r="E3372" s="103" t="s">
        <v>8532</v>
      </c>
      <c r="F3372" s="103"/>
      <c r="G3372" s="105"/>
      <c r="H3372" s="104">
        <v>-178463</v>
      </c>
      <c r="I3372" s="105"/>
    </row>
    <row r="3373" spans="5:9">
      <c r="E3373" s="103" t="s">
        <v>8532</v>
      </c>
      <c r="F3373" s="103"/>
      <c r="G3373" s="105"/>
      <c r="H3373" s="104">
        <v>-284636</v>
      </c>
      <c r="I3373" s="105"/>
    </row>
    <row r="3374" spans="5:9">
      <c r="E3374" s="103" t="s">
        <v>8533</v>
      </c>
      <c r="F3374" s="103"/>
      <c r="G3374" s="104">
        <v>1346123</v>
      </c>
      <c r="H3374" s="105"/>
      <c r="I3374" s="105"/>
    </row>
    <row r="3375" spans="5:9">
      <c r="E3375" s="103" t="s">
        <v>8534</v>
      </c>
      <c r="F3375" s="103"/>
      <c r="G3375" s="104">
        <v>-145350</v>
      </c>
      <c r="H3375" s="105"/>
      <c r="I3375" s="105"/>
    </row>
    <row r="3376" spans="5:9">
      <c r="E3376" s="103" t="s">
        <v>8535</v>
      </c>
      <c r="F3376" s="103"/>
      <c r="G3376" s="105"/>
      <c r="H3376" s="104">
        <v>1346123</v>
      </c>
      <c r="I3376" s="105"/>
    </row>
    <row r="3377" spans="5:9">
      <c r="E3377" s="103" t="s">
        <v>8535</v>
      </c>
      <c r="F3377" s="103"/>
      <c r="G3377" s="105"/>
      <c r="H3377" s="104">
        <v>-145350</v>
      </c>
      <c r="I3377" s="105"/>
    </row>
    <row r="3378" spans="5:9">
      <c r="E3378" s="103" t="s">
        <v>8536</v>
      </c>
      <c r="F3378" s="103"/>
      <c r="G3378" s="104">
        <v>1471841</v>
      </c>
      <c r="H3378" s="105"/>
      <c r="I3378" s="105"/>
    </row>
    <row r="3379" spans="5:9">
      <c r="E3379" s="103" t="s">
        <v>8537</v>
      </c>
      <c r="F3379" s="103"/>
      <c r="G3379" s="104">
        <v>115305</v>
      </c>
      <c r="H3379" s="105"/>
      <c r="I3379" s="105"/>
    </row>
    <row r="3380" spans="5:9">
      <c r="E3380" s="103" t="s">
        <v>8538</v>
      </c>
      <c r="F3380" s="103"/>
      <c r="G3380" s="104">
        <v>-414188</v>
      </c>
      <c r="H3380" s="105"/>
      <c r="I3380" s="105"/>
    </row>
    <row r="3381" spans="5:9">
      <c r="E3381" s="103" t="s">
        <v>8539</v>
      </c>
      <c r="F3381" s="103"/>
      <c r="G3381" s="105"/>
      <c r="H3381" s="104">
        <v>1471841</v>
      </c>
      <c r="I3381" s="105"/>
    </row>
    <row r="3382" spans="5:9">
      <c r="E3382" s="103" t="s">
        <v>8539</v>
      </c>
      <c r="F3382" s="103"/>
      <c r="G3382" s="105"/>
      <c r="H3382" s="104">
        <v>-414188</v>
      </c>
      <c r="I3382" s="105"/>
    </row>
    <row r="3383" spans="5:9">
      <c r="E3383" s="103" t="s">
        <v>8539</v>
      </c>
      <c r="F3383" s="103"/>
      <c r="G3383" s="105"/>
      <c r="H3383" s="104">
        <v>115305</v>
      </c>
      <c r="I3383" s="105"/>
    </row>
    <row r="3384" spans="5:9">
      <c r="E3384" s="103" t="s">
        <v>8540</v>
      </c>
      <c r="F3384" s="103"/>
      <c r="G3384" s="104">
        <v>544631</v>
      </c>
      <c r="H3384" s="105"/>
      <c r="I3384" s="105"/>
    </row>
    <row r="3385" spans="5:9">
      <c r="E3385" s="103" t="s">
        <v>8541</v>
      </c>
      <c r="F3385" s="103"/>
      <c r="G3385" s="104">
        <v>-155394</v>
      </c>
      <c r="H3385" s="105"/>
      <c r="I3385" s="105"/>
    </row>
    <row r="3386" spans="5:9">
      <c r="E3386" s="103" t="s">
        <v>8542</v>
      </c>
      <c r="F3386" s="103"/>
      <c r="G3386" s="105"/>
      <c r="H3386" s="104">
        <v>544631</v>
      </c>
      <c r="I3386" s="105"/>
    </row>
    <row r="3387" spans="5:9">
      <c r="E3387" s="103" t="s">
        <v>8542</v>
      </c>
      <c r="F3387" s="103"/>
      <c r="G3387" s="105"/>
      <c r="H3387" s="104">
        <v>-155394</v>
      </c>
      <c r="I3387" s="105"/>
    </row>
    <row r="3388" spans="5:9">
      <c r="E3388" s="103" t="s">
        <v>8543</v>
      </c>
      <c r="F3388" s="103"/>
      <c r="G3388" s="104">
        <v>830111</v>
      </c>
      <c r="H3388" s="105"/>
      <c r="I3388" s="105"/>
    </row>
    <row r="3389" spans="5:9">
      <c r="E3389" s="103" t="s">
        <v>8544</v>
      </c>
      <c r="F3389" s="103"/>
      <c r="G3389" s="104">
        <v>54000</v>
      </c>
      <c r="H3389" s="105"/>
      <c r="I3389" s="105"/>
    </row>
    <row r="3390" spans="5:9">
      <c r="E3390" s="103" t="s">
        <v>8545</v>
      </c>
      <c r="F3390" s="103"/>
      <c r="G3390" s="104">
        <v>-296312</v>
      </c>
      <c r="H3390" s="105"/>
      <c r="I3390" s="105"/>
    </row>
    <row r="3391" spans="5:9">
      <c r="E3391" s="103" t="s">
        <v>8546</v>
      </c>
      <c r="F3391" s="103"/>
      <c r="G3391" s="105"/>
      <c r="H3391" s="104">
        <v>830111</v>
      </c>
      <c r="I3391" s="105"/>
    </row>
    <row r="3392" spans="5:9">
      <c r="E3392" s="103" t="s">
        <v>8546</v>
      </c>
      <c r="F3392" s="103"/>
      <c r="G3392" s="105"/>
      <c r="H3392" s="104">
        <v>-296312</v>
      </c>
      <c r="I3392" s="105"/>
    </row>
    <row r="3393" spans="5:9">
      <c r="E3393" s="103" t="s">
        <v>8546</v>
      </c>
      <c r="F3393" s="103"/>
      <c r="G3393" s="105"/>
      <c r="H3393" s="104">
        <v>54000</v>
      </c>
      <c r="I3393" s="105"/>
    </row>
    <row r="3394" spans="5:9">
      <c r="E3394" s="103" t="s">
        <v>8547</v>
      </c>
      <c r="F3394" s="103"/>
      <c r="G3394" s="104">
        <v>977867</v>
      </c>
      <c r="H3394" s="105"/>
      <c r="I3394" s="105"/>
    </row>
    <row r="3395" spans="5:9">
      <c r="E3395" s="103" t="s">
        <v>8548</v>
      </c>
      <c r="F3395" s="103"/>
      <c r="G3395" s="104">
        <v>-68007</v>
      </c>
      <c r="H3395" s="105"/>
      <c r="I3395" s="105"/>
    </row>
    <row r="3396" spans="5:9">
      <c r="E3396" s="103" t="s">
        <v>8549</v>
      </c>
      <c r="F3396" s="103"/>
      <c r="G3396" s="104">
        <v>-54000</v>
      </c>
      <c r="H3396" s="105"/>
      <c r="I3396" s="105"/>
    </row>
    <row r="3397" spans="5:9">
      <c r="E3397" s="103" t="s">
        <v>8550</v>
      </c>
      <c r="F3397" s="103"/>
      <c r="G3397" s="105"/>
      <c r="H3397" s="104">
        <v>977867</v>
      </c>
      <c r="I3397" s="105"/>
    </row>
    <row r="3398" spans="5:9">
      <c r="E3398" s="103" t="s">
        <v>8550</v>
      </c>
      <c r="F3398" s="103"/>
      <c r="G3398" s="105"/>
      <c r="H3398" s="104">
        <v>-68007</v>
      </c>
      <c r="I3398" s="105"/>
    </row>
    <row r="3399" spans="5:9">
      <c r="E3399" s="103" t="s">
        <v>8550</v>
      </c>
      <c r="F3399" s="103"/>
      <c r="G3399" s="105"/>
      <c r="H3399" s="104">
        <v>-54000</v>
      </c>
      <c r="I3399" s="105"/>
    </row>
    <row r="3400" spans="5:9">
      <c r="E3400" s="103" t="s">
        <v>8551</v>
      </c>
      <c r="F3400" s="103"/>
      <c r="G3400" s="104">
        <v>1920511</v>
      </c>
      <c r="H3400" s="105"/>
      <c r="I3400" s="105"/>
    </row>
    <row r="3401" spans="5:9">
      <c r="E3401" s="103" t="s">
        <v>8552</v>
      </c>
      <c r="F3401" s="103"/>
      <c r="G3401" s="104">
        <v>-458313</v>
      </c>
      <c r="H3401" s="105"/>
      <c r="I3401" s="105"/>
    </row>
    <row r="3402" spans="5:9">
      <c r="E3402" s="103" t="s">
        <v>8553</v>
      </c>
      <c r="F3402" s="103"/>
      <c r="G3402" s="105"/>
      <c r="H3402" s="104">
        <v>1920511</v>
      </c>
      <c r="I3402" s="105"/>
    </row>
    <row r="3403" spans="5:9">
      <c r="E3403" s="103" t="s">
        <v>8553</v>
      </c>
      <c r="F3403" s="103"/>
      <c r="G3403" s="105"/>
      <c r="H3403" s="104">
        <v>-458313</v>
      </c>
      <c r="I3403" s="105"/>
    </row>
    <row r="3404" spans="5:9">
      <c r="E3404" s="103" t="s">
        <v>8554</v>
      </c>
      <c r="F3404" s="103"/>
      <c r="G3404" s="104">
        <v>572114</v>
      </c>
      <c r="H3404" s="105"/>
      <c r="I3404" s="105"/>
    </row>
    <row r="3405" spans="5:9">
      <c r="E3405" s="103" t="s">
        <v>8555</v>
      </c>
      <c r="F3405" s="103"/>
      <c r="G3405" s="104">
        <v>462075</v>
      </c>
      <c r="H3405" s="105"/>
      <c r="I3405" s="105"/>
    </row>
    <row r="3406" spans="5:9">
      <c r="E3406" s="103" t="s">
        <v>8556</v>
      </c>
      <c r="F3406" s="103"/>
      <c r="G3406" s="104">
        <v>-181387</v>
      </c>
      <c r="H3406" s="105"/>
      <c r="I3406" s="105"/>
    </row>
    <row r="3407" spans="5:9">
      <c r="E3407" s="103" t="s">
        <v>8557</v>
      </c>
      <c r="F3407" s="103"/>
      <c r="G3407" s="105"/>
      <c r="H3407" s="104">
        <v>572114</v>
      </c>
      <c r="I3407" s="105"/>
    </row>
    <row r="3408" spans="5:9">
      <c r="E3408" s="103" t="s">
        <v>8557</v>
      </c>
      <c r="F3408" s="103"/>
      <c r="G3408" s="105"/>
      <c r="H3408" s="104">
        <v>-181387</v>
      </c>
      <c r="I3408" s="105"/>
    </row>
    <row r="3409" spans="5:9">
      <c r="E3409" s="103" t="s">
        <v>8557</v>
      </c>
      <c r="F3409" s="103"/>
      <c r="G3409" s="105"/>
      <c r="H3409" s="104">
        <v>462075</v>
      </c>
      <c r="I3409" s="105"/>
    </row>
    <row r="3410" spans="5:9">
      <c r="E3410" s="103" t="s">
        <v>8558</v>
      </c>
      <c r="F3410" s="103"/>
      <c r="G3410" s="104">
        <v>926623</v>
      </c>
      <c r="H3410" s="105"/>
      <c r="I3410" s="105"/>
    </row>
    <row r="3411" spans="5:9">
      <c r="E3411" s="103" t="s">
        <v>8559</v>
      </c>
      <c r="F3411" s="103"/>
      <c r="G3411" s="104">
        <v>26100</v>
      </c>
      <c r="H3411" s="105"/>
      <c r="I3411" s="105"/>
    </row>
    <row r="3412" spans="5:9">
      <c r="E3412" s="103" t="s">
        <v>8560</v>
      </c>
      <c r="F3412" s="103"/>
      <c r="G3412" s="104">
        <v>-160086</v>
      </c>
      <c r="H3412" s="105"/>
      <c r="I3412" s="105"/>
    </row>
    <row r="3413" spans="5:9">
      <c r="E3413" s="103" t="s">
        <v>8561</v>
      </c>
      <c r="F3413" s="103"/>
      <c r="G3413" s="105"/>
      <c r="H3413" s="104">
        <v>926623</v>
      </c>
      <c r="I3413" s="105"/>
    </row>
    <row r="3414" spans="5:9">
      <c r="E3414" s="103" t="s">
        <v>8561</v>
      </c>
      <c r="F3414" s="103"/>
      <c r="G3414" s="105"/>
      <c r="H3414" s="104">
        <v>-160086</v>
      </c>
      <c r="I3414" s="105"/>
    </row>
    <row r="3415" spans="5:9">
      <c r="E3415" s="103" t="s">
        <v>8561</v>
      </c>
      <c r="F3415" s="103"/>
      <c r="G3415" s="105"/>
      <c r="H3415" s="104">
        <v>26100</v>
      </c>
      <c r="I3415" s="105"/>
    </row>
    <row r="3416" spans="5:9">
      <c r="E3416" s="103" t="s">
        <v>8562</v>
      </c>
      <c r="F3416" s="103"/>
      <c r="G3416" s="104">
        <v>273513</v>
      </c>
      <c r="H3416" s="105"/>
      <c r="I3416" s="105"/>
    </row>
    <row r="3417" spans="5:9">
      <c r="E3417" s="103" t="s">
        <v>8563</v>
      </c>
      <c r="F3417" s="103"/>
      <c r="G3417" s="104">
        <v>134400</v>
      </c>
      <c r="H3417" s="105"/>
      <c r="I3417" s="105"/>
    </row>
    <row r="3418" spans="5:9">
      <c r="E3418" s="103" t="s">
        <v>8564</v>
      </c>
      <c r="F3418" s="103"/>
      <c r="G3418" s="104">
        <v>-92660</v>
      </c>
      <c r="H3418" s="105"/>
      <c r="I3418" s="105"/>
    </row>
    <row r="3419" spans="5:9">
      <c r="E3419" s="103" t="s">
        <v>8565</v>
      </c>
      <c r="F3419" s="103"/>
      <c r="G3419" s="105"/>
      <c r="H3419" s="104">
        <v>273513</v>
      </c>
      <c r="I3419" s="105"/>
    </row>
    <row r="3420" spans="5:9">
      <c r="E3420" s="103" t="s">
        <v>8565</v>
      </c>
      <c r="F3420" s="103"/>
      <c r="G3420" s="105"/>
      <c r="H3420" s="104">
        <v>-92660</v>
      </c>
      <c r="I3420" s="105"/>
    </row>
    <row r="3421" spans="5:9">
      <c r="E3421" s="103" t="s">
        <v>8565</v>
      </c>
      <c r="F3421" s="103"/>
      <c r="G3421" s="105"/>
      <c r="H3421" s="104">
        <v>134400</v>
      </c>
      <c r="I3421" s="105"/>
    </row>
    <row r="3422" spans="5:9">
      <c r="E3422" s="103" t="s">
        <v>8566</v>
      </c>
      <c r="F3422" s="103"/>
      <c r="G3422" s="104">
        <v>520960</v>
      </c>
      <c r="H3422" s="105"/>
      <c r="I3422" s="105"/>
    </row>
    <row r="3423" spans="5:9">
      <c r="E3423" s="103" t="s">
        <v>8567</v>
      </c>
      <c r="F3423" s="103"/>
      <c r="G3423" s="104">
        <v>26100</v>
      </c>
      <c r="H3423" s="105"/>
      <c r="I3423" s="105"/>
    </row>
    <row r="3424" spans="5:9">
      <c r="E3424" s="103" t="s">
        <v>8568</v>
      </c>
      <c r="F3424" s="103"/>
      <c r="G3424" s="104">
        <v>-322034</v>
      </c>
      <c r="H3424" s="105"/>
      <c r="I3424" s="105"/>
    </row>
    <row r="3425" spans="5:9">
      <c r="E3425" s="103" t="s">
        <v>8569</v>
      </c>
      <c r="F3425" s="103"/>
      <c r="G3425" s="104">
        <v>-134400</v>
      </c>
      <c r="H3425" s="105"/>
      <c r="I3425" s="105"/>
    </row>
    <row r="3426" spans="5:9">
      <c r="E3426" s="103" t="s">
        <v>8570</v>
      </c>
      <c r="F3426" s="103"/>
      <c r="G3426" s="105"/>
      <c r="H3426" s="104">
        <v>520960</v>
      </c>
      <c r="I3426" s="105"/>
    </row>
    <row r="3427" spans="5:9">
      <c r="E3427" s="103" t="s">
        <v>8570</v>
      </c>
      <c r="F3427" s="103"/>
      <c r="G3427" s="105"/>
      <c r="H3427" s="104">
        <v>-322034</v>
      </c>
      <c r="I3427" s="105"/>
    </row>
    <row r="3428" spans="5:9">
      <c r="E3428" s="103" t="s">
        <v>8570</v>
      </c>
      <c r="F3428" s="103"/>
      <c r="G3428" s="105"/>
      <c r="H3428" s="104">
        <v>26100</v>
      </c>
      <c r="I3428" s="105"/>
    </row>
    <row r="3429" spans="5:9">
      <c r="E3429" s="103" t="s">
        <v>8570</v>
      </c>
      <c r="F3429" s="103"/>
      <c r="G3429" s="105"/>
      <c r="H3429" s="104">
        <v>-134400</v>
      </c>
      <c r="I3429" s="105"/>
    </row>
    <row r="3430" spans="5:9">
      <c r="E3430" s="107" t="s">
        <v>6572</v>
      </c>
      <c r="F3430" s="103"/>
      <c r="G3430" s="104">
        <v>13874003</v>
      </c>
      <c r="H3430" s="104">
        <v>13874003</v>
      </c>
      <c r="I3430" s="106"/>
    </row>
    <row r="3431" spans="5:9">
      <c r="E3431" s="103" t="s">
        <v>8571</v>
      </c>
      <c r="F3431" s="103"/>
      <c r="G3431" s="104">
        <v>1634418</v>
      </c>
      <c r="H3431" s="105"/>
      <c r="I3431" s="105"/>
    </row>
    <row r="3432" spans="5:9">
      <c r="E3432" s="103" t="s">
        <v>8572</v>
      </c>
      <c r="F3432" s="103"/>
      <c r="G3432" s="104">
        <v>-590832</v>
      </c>
      <c r="H3432" s="105"/>
      <c r="I3432" s="105"/>
    </row>
    <row r="3433" spans="5:9">
      <c r="E3433" s="103" t="s">
        <v>8573</v>
      </c>
      <c r="F3433" s="103"/>
      <c r="G3433" s="105"/>
      <c r="H3433" s="104">
        <v>1634418</v>
      </c>
      <c r="I3433" s="105"/>
    </row>
    <row r="3434" spans="5:9">
      <c r="E3434" s="103" t="s">
        <v>8573</v>
      </c>
      <c r="F3434" s="103"/>
      <c r="G3434" s="105"/>
      <c r="H3434" s="104">
        <v>-590832</v>
      </c>
      <c r="I3434" s="105"/>
    </row>
    <row r="3435" spans="5:9">
      <c r="E3435" s="103" t="s">
        <v>8574</v>
      </c>
      <c r="F3435" s="103"/>
      <c r="G3435" s="104">
        <v>1058634</v>
      </c>
      <c r="H3435" s="105"/>
      <c r="I3435" s="105"/>
    </row>
    <row r="3436" spans="5:9">
      <c r="E3436" s="103" t="s">
        <v>8575</v>
      </c>
      <c r="F3436" s="103"/>
      <c r="G3436" s="104">
        <v>-33600</v>
      </c>
      <c r="H3436" s="105"/>
      <c r="I3436" s="105"/>
    </row>
    <row r="3437" spans="5:9">
      <c r="E3437" s="103" t="s">
        <v>8576</v>
      </c>
      <c r="F3437" s="103"/>
      <c r="G3437" s="105"/>
      <c r="H3437" s="104">
        <v>1058634</v>
      </c>
      <c r="I3437" s="105"/>
    </row>
    <row r="3438" spans="5:9">
      <c r="E3438" s="103" t="s">
        <v>8576</v>
      </c>
      <c r="F3438" s="103"/>
      <c r="G3438" s="105"/>
      <c r="H3438" s="104">
        <v>-33600</v>
      </c>
      <c r="I3438" s="105"/>
    </row>
    <row r="3439" spans="5:9">
      <c r="E3439" s="103" t="s">
        <v>8577</v>
      </c>
      <c r="F3439" s="103"/>
      <c r="G3439" s="104">
        <v>1177395</v>
      </c>
      <c r="H3439" s="105"/>
      <c r="I3439" s="105"/>
    </row>
    <row r="3440" spans="5:9">
      <c r="E3440" s="103" t="s">
        <v>8578</v>
      </c>
      <c r="F3440" s="103"/>
      <c r="G3440" s="104">
        <v>-208208</v>
      </c>
      <c r="H3440" s="105"/>
      <c r="I3440" s="105"/>
    </row>
    <row r="3441" spans="5:9">
      <c r="E3441" s="103" t="s">
        <v>8579</v>
      </c>
      <c r="F3441" s="103"/>
      <c r="G3441" s="105"/>
      <c r="H3441" s="104">
        <v>1177395</v>
      </c>
      <c r="I3441" s="105"/>
    </row>
    <row r="3442" spans="5:9">
      <c r="E3442" s="103" t="s">
        <v>8579</v>
      </c>
      <c r="F3442" s="103"/>
      <c r="G3442" s="105"/>
      <c r="H3442" s="104">
        <v>-208208</v>
      </c>
      <c r="I3442" s="105"/>
    </row>
    <row r="3443" spans="5:9">
      <c r="E3443" s="103" t="s">
        <v>8580</v>
      </c>
      <c r="F3443" s="103"/>
      <c r="G3443" s="104">
        <v>1253782</v>
      </c>
      <c r="H3443" s="105"/>
      <c r="I3443" s="105"/>
    </row>
    <row r="3444" spans="5:9">
      <c r="E3444" s="103" t="s">
        <v>8581</v>
      </c>
      <c r="F3444" s="103"/>
      <c r="G3444" s="104">
        <v>180000</v>
      </c>
      <c r="H3444" s="105"/>
      <c r="I3444" s="105"/>
    </row>
    <row r="3445" spans="5:9">
      <c r="E3445" s="103" t="s">
        <v>8582</v>
      </c>
      <c r="F3445" s="103"/>
      <c r="G3445" s="104">
        <v>-266289</v>
      </c>
      <c r="H3445" s="105"/>
      <c r="I3445" s="105"/>
    </row>
    <row r="3446" spans="5:9">
      <c r="E3446" s="103" t="s">
        <v>8583</v>
      </c>
      <c r="F3446" s="103"/>
      <c r="G3446" s="105"/>
      <c r="H3446" s="104">
        <v>1253782</v>
      </c>
      <c r="I3446" s="105"/>
    </row>
    <row r="3447" spans="5:9">
      <c r="E3447" s="103" t="s">
        <v>8583</v>
      </c>
      <c r="F3447" s="103"/>
      <c r="G3447" s="105"/>
      <c r="H3447" s="104">
        <v>-266289</v>
      </c>
      <c r="I3447" s="105"/>
    </row>
    <row r="3448" spans="5:9">
      <c r="E3448" s="103" t="s">
        <v>8583</v>
      </c>
      <c r="F3448" s="103"/>
      <c r="G3448" s="105"/>
      <c r="H3448" s="104">
        <v>180000</v>
      </c>
      <c r="I3448" s="105"/>
    </row>
    <row r="3449" spans="5:9">
      <c r="E3449" s="103" t="s">
        <v>8584</v>
      </c>
      <c r="F3449" s="103"/>
      <c r="G3449" s="104">
        <v>735774</v>
      </c>
      <c r="H3449" s="105"/>
      <c r="I3449" s="105"/>
    </row>
    <row r="3450" spans="5:9">
      <c r="E3450" s="103" t="s">
        <v>8585</v>
      </c>
      <c r="F3450" s="103"/>
      <c r="G3450" s="104">
        <v>-333646</v>
      </c>
      <c r="H3450" s="105"/>
      <c r="I3450" s="105"/>
    </row>
    <row r="3451" spans="5:9">
      <c r="E3451" s="103" t="s">
        <v>8586</v>
      </c>
      <c r="F3451" s="103"/>
      <c r="G3451" s="104">
        <v>-79612</v>
      </c>
      <c r="H3451" s="105"/>
      <c r="I3451" s="105"/>
    </row>
    <row r="3452" spans="5:9">
      <c r="E3452" s="103" t="s">
        <v>8587</v>
      </c>
      <c r="F3452" s="103"/>
      <c r="G3452" s="105"/>
      <c r="H3452" s="104">
        <v>735774</v>
      </c>
      <c r="I3452" s="105"/>
    </row>
    <row r="3453" spans="5:9">
      <c r="E3453" s="103" t="s">
        <v>8587</v>
      </c>
      <c r="F3453" s="103"/>
      <c r="G3453" s="105"/>
      <c r="H3453" s="104">
        <v>-333646</v>
      </c>
      <c r="I3453" s="105"/>
    </row>
    <row r="3454" spans="5:9">
      <c r="E3454" s="103" t="s">
        <v>8587</v>
      </c>
      <c r="F3454" s="103"/>
      <c r="G3454" s="105"/>
      <c r="H3454" s="104">
        <v>-79612</v>
      </c>
      <c r="I3454" s="105"/>
    </row>
    <row r="3455" spans="5:9">
      <c r="E3455" s="103" t="s">
        <v>8588</v>
      </c>
      <c r="F3455" s="103"/>
      <c r="G3455" s="104">
        <v>2425637</v>
      </c>
      <c r="H3455" s="105"/>
      <c r="I3455" s="105"/>
    </row>
    <row r="3456" spans="5:9">
      <c r="E3456" s="103" t="s">
        <v>8589</v>
      </c>
      <c r="F3456" s="103"/>
      <c r="G3456" s="104">
        <v>-751343</v>
      </c>
      <c r="H3456" s="105"/>
      <c r="I3456" s="105"/>
    </row>
    <row r="3457" spans="5:9">
      <c r="E3457" s="103" t="s">
        <v>8590</v>
      </c>
      <c r="F3457" s="103"/>
      <c r="G3457" s="105"/>
      <c r="H3457" s="104">
        <v>2425637</v>
      </c>
      <c r="I3457" s="105"/>
    </row>
    <row r="3458" spans="5:9">
      <c r="E3458" s="103" t="s">
        <v>8590</v>
      </c>
      <c r="F3458" s="103"/>
      <c r="G3458" s="105"/>
      <c r="H3458" s="104">
        <v>-751343</v>
      </c>
      <c r="I3458" s="105"/>
    </row>
    <row r="3459" spans="5:9">
      <c r="E3459" s="103" t="s">
        <v>8591</v>
      </c>
      <c r="F3459" s="103"/>
      <c r="G3459" s="104">
        <v>819121</v>
      </c>
      <c r="H3459" s="105"/>
      <c r="I3459" s="105"/>
    </row>
    <row r="3460" spans="5:9">
      <c r="E3460" s="103" t="s">
        <v>8592</v>
      </c>
      <c r="F3460" s="103"/>
      <c r="G3460" s="104">
        <v>-237635</v>
      </c>
      <c r="H3460" s="105"/>
      <c r="I3460" s="105"/>
    </row>
    <row r="3461" spans="5:9">
      <c r="E3461" s="103" t="s">
        <v>8593</v>
      </c>
      <c r="F3461" s="103"/>
      <c r="G3461" s="105"/>
      <c r="H3461" s="104">
        <v>819121</v>
      </c>
      <c r="I3461" s="105"/>
    </row>
    <row r="3462" spans="5:9">
      <c r="E3462" s="103" t="s">
        <v>8593</v>
      </c>
      <c r="F3462" s="103"/>
      <c r="G3462" s="105"/>
      <c r="H3462" s="104">
        <v>-237635</v>
      </c>
      <c r="I3462" s="105"/>
    </row>
    <row r="3463" spans="5:9">
      <c r="E3463" s="103" t="s">
        <v>8594</v>
      </c>
      <c r="F3463" s="103"/>
      <c r="G3463" s="104">
        <v>842611</v>
      </c>
      <c r="H3463" s="105"/>
      <c r="I3463" s="105"/>
    </row>
    <row r="3464" spans="5:9">
      <c r="E3464" s="103" t="s">
        <v>8595</v>
      </c>
      <c r="F3464" s="103"/>
      <c r="G3464" s="104">
        <v>354663</v>
      </c>
      <c r="H3464" s="105"/>
      <c r="I3464" s="105"/>
    </row>
    <row r="3465" spans="5:9">
      <c r="E3465" s="103" t="s">
        <v>8596</v>
      </c>
      <c r="F3465" s="103"/>
      <c r="G3465" s="104">
        <v>-339917</v>
      </c>
      <c r="H3465" s="105"/>
      <c r="I3465" s="105"/>
    </row>
    <row r="3466" spans="5:9">
      <c r="E3466" s="103" t="s">
        <v>8597</v>
      </c>
      <c r="F3466" s="103"/>
      <c r="G3466" s="105"/>
      <c r="H3466" s="104">
        <v>842611</v>
      </c>
      <c r="I3466" s="105"/>
    </row>
    <row r="3467" spans="5:9">
      <c r="E3467" s="103" t="s">
        <v>8597</v>
      </c>
      <c r="F3467" s="103"/>
      <c r="G3467" s="105"/>
      <c r="H3467" s="104">
        <v>-339917</v>
      </c>
      <c r="I3467" s="105"/>
    </row>
    <row r="3468" spans="5:9">
      <c r="E3468" s="103" t="s">
        <v>8597</v>
      </c>
      <c r="F3468" s="103"/>
      <c r="G3468" s="105"/>
      <c r="H3468" s="104">
        <v>354663</v>
      </c>
      <c r="I3468" s="105"/>
    </row>
    <row r="3469" spans="5:9">
      <c r="E3469" s="103" t="s">
        <v>8598</v>
      </c>
      <c r="F3469" s="103"/>
      <c r="G3469" s="104">
        <v>1663124</v>
      </c>
      <c r="H3469" s="105"/>
      <c r="I3469" s="105"/>
    </row>
    <row r="3470" spans="5:9">
      <c r="E3470" s="103" t="s">
        <v>8599</v>
      </c>
      <c r="F3470" s="103"/>
      <c r="G3470" s="104">
        <v>-102493</v>
      </c>
      <c r="H3470" s="105"/>
      <c r="I3470" s="105"/>
    </row>
    <row r="3471" spans="5:9">
      <c r="E3471" s="103" t="s">
        <v>8600</v>
      </c>
      <c r="F3471" s="103"/>
      <c r="G3471" s="104">
        <v>-207400</v>
      </c>
      <c r="H3471" s="105"/>
      <c r="I3471" s="105"/>
    </row>
    <row r="3472" spans="5:9">
      <c r="E3472" s="103" t="s">
        <v>8601</v>
      </c>
      <c r="F3472" s="103"/>
      <c r="G3472" s="105"/>
      <c r="H3472" s="104">
        <v>1663124</v>
      </c>
      <c r="I3472" s="105"/>
    </row>
    <row r="3473" spans="5:9">
      <c r="E3473" s="103" t="s">
        <v>8601</v>
      </c>
      <c r="F3473" s="103"/>
      <c r="G3473" s="105"/>
      <c r="H3473" s="104">
        <v>-102493</v>
      </c>
      <c r="I3473" s="105"/>
    </row>
    <row r="3474" spans="5:9">
      <c r="E3474" s="103" t="s">
        <v>8601</v>
      </c>
      <c r="F3474" s="103"/>
      <c r="G3474" s="105"/>
      <c r="H3474" s="104">
        <v>-207400</v>
      </c>
      <c r="I3474" s="105"/>
    </row>
    <row r="3475" spans="5:9">
      <c r="E3475" s="103" t="s">
        <v>8602</v>
      </c>
      <c r="F3475" s="103"/>
      <c r="G3475" s="104">
        <v>1150606</v>
      </c>
      <c r="H3475" s="105"/>
      <c r="I3475" s="105"/>
    </row>
    <row r="3476" spans="5:9">
      <c r="E3476" s="103" t="s">
        <v>8603</v>
      </c>
      <c r="F3476" s="103"/>
      <c r="G3476" s="104">
        <v>-699943</v>
      </c>
      <c r="H3476" s="105"/>
      <c r="I3476" s="105"/>
    </row>
    <row r="3477" spans="5:9">
      <c r="E3477" s="103" t="s">
        <v>8604</v>
      </c>
      <c r="F3477" s="103"/>
      <c r="G3477" s="105"/>
      <c r="H3477" s="104">
        <v>1150606</v>
      </c>
      <c r="I3477" s="105"/>
    </row>
    <row r="3478" spans="5:9">
      <c r="E3478" s="103" t="s">
        <v>8604</v>
      </c>
      <c r="F3478" s="103"/>
      <c r="G3478" s="105"/>
      <c r="H3478" s="104">
        <v>-699943</v>
      </c>
      <c r="I3478" s="105"/>
    </row>
    <row r="3479" spans="5:9">
      <c r="E3479" s="103" t="s">
        <v>8605</v>
      </c>
      <c r="F3479" s="103"/>
      <c r="G3479" s="104">
        <v>2092236</v>
      </c>
      <c r="H3479" s="105"/>
      <c r="I3479" s="105"/>
    </row>
    <row r="3480" spans="5:9">
      <c r="E3480" s="103" t="s">
        <v>8606</v>
      </c>
      <c r="F3480" s="103"/>
      <c r="G3480" s="104">
        <v>-370144</v>
      </c>
      <c r="H3480" s="105"/>
      <c r="I3480" s="105"/>
    </row>
    <row r="3481" spans="5:9">
      <c r="E3481" s="103" t="s">
        <v>8607</v>
      </c>
      <c r="F3481" s="103"/>
      <c r="G3481" s="105"/>
      <c r="H3481" s="104">
        <v>2092236</v>
      </c>
      <c r="I3481" s="105"/>
    </row>
    <row r="3482" spans="5:9">
      <c r="E3482" s="103" t="s">
        <v>8607</v>
      </c>
      <c r="F3482" s="103"/>
      <c r="G3482" s="105"/>
      <c r="H3482" s="104">
        <v>-370144</v>
      </c>
      <c r="I3482" s="105"/>
    </row>
    <row r="3483" spans="5:9">
      <c r="E3483" s="103" t="s">
        <v>8608</v>
      </c>
      <c r="F3483" s="103"/>
      <c r="G3483" s="104">
        <v>346062</v>
      </c>
      <c r="H3483" s="105"/>
      <c r="I3483" s="105"/>
    </row>
    <row r="3484" spans="5:9">
      <c r="E3484" s="103" t="s">
        <v>8609</v>
      </c>
      <c r="F3484" s="103"/>
      <c r="G3484" s="104">
        <v>78903</v>
      </c>
      <c r="H3484" s="105"/>
      <c r="I3484" s="105"/>
    </row>
    <row r="3485" spans="5:9">
      <c r="E3485" s="103" t="s">
        <v>8610</v>
      </c>
      <c r="F3485" s="103"/>
      <c r="G3485" s="104">
        <v>-501675</v>
      </c>
      <c r="H3485" s="105"/>
      <c r="I3485" s="105"/>
    </row>
    <row r="3486" spans="5:9">
      <c r="E3486" s="103" t="s">
        <v>8611</v>
      </c>
      <c r="F3486" s="103"/>
      <c r="G3486" s="105"/>
      <c r="H3486" s="104">
        <v>346062</v>
      </c>
      <c r="I3486" s="105"/>
    </row>
    <row r="3487" spans="5:9">
      <c r="E3487" s="103" t="s">
        <v>8611</v>
      </c>
      <c r="F3487" s="103"/>
      <c r="G3487" s="105"/>
      <c r="H3487" s="104">
        <v>-501675</v>
      </c>
      <c r="I3487" s="105"/>
    </row>
    <row r="3488" spans="5:9">
      <c r="E3488" s="103" t="s">
        <v>8611</v>
      </c>
      <c r="F3488" s="103"/>
      <c r="G3488" s="105"/>
      <c r="H3488" s="104">
        <v>78903</v>
      </c>
      <c r="I3488" s="105"/>
    </row>
    <row r="3489" spans="5:9">
      <c r="E3489" s="103" t="s">
        <v>8612</v>
      </c>
      <c r="F3489" s="103"/>
      <c r="G3489" s="104">
        <v>1526882</v>
      </c>
      <c r="H3489" s="105"/>
      <c r="I3489" s="105"/>
    </row>
    <row r="3490" spans="5:9">
      <c r="E3490" s="103" t="s">
        <v>8613</v>
      </c>
      <c r="F3490" s="103"/>
      <c r="G3490" s="104">
        <v>-708004</v>
      </c>
      <c r="H3490" s="105"/>
      <c r="I3490" s="105"/>
    </row>
    <row r="3491" spans="5:9">
      <c r="E3491" s="103" t="s">
        <v>8614</v>
      </c>
      <c r="F3491" s="103"/>
      <c r="G3491" s="105"/>
      <c r="H3491" s="104">
        <v>1526882</v>
      </c>
      <c r="I3491" s="105"/>
    </row>
    <row r="3492" spans="5:9">
      <c r="E3492" s="103" t="s">
        <v>8614</v>
      </c>
      <c r="F3492" s="103"/>
      <c r="G3492" s="105"/>
      <c r="H3492" s="104">
        <v>-708004</v>
      </c>
      <c r="I3492" s="105"/>
    </row>
    <row r="3493" spans="5:9">
      <c r="E3493" s="103" t="s">
        <v>8615</v>
      </c>
      <c r="F3493" s="103"/>
      <c r="G3493" s="104">
        <v>1337354</v>
      </c>
      <c r="H3493" s="105"/>
      <c r="I3493" s="105"/>
    </row>
    <row r="3494" spans="5:9">
      <c r="E3494" s="103" t="s">
        <v>8616</v>
      </c>
      <c r="F3494" s="103"/>
      <c r="G3494" s="104">
        <v>-64209</v>
      </c>
      <c r="H3494" s="105"/>
      <c r="I3494" s="105"/>
    </row>
    <row r="3495" spans="5:9">
      <c r="E3495" s="103" t="s">
        <v>8617</v>
      </c>
      <c r="F3495" s="103"/>
      <c r="G3495" s="105"/>
      <c r="H3495" s="104">
        <v>1337354</v>
      </c>
      <c r="I3495" s="105"/>
    </row>
    <row r="3496" spans="5:9">
      <c r="E3496" s="103" t="s">
        <v>8617</v>
      </c>
      <c r="F3496" s="103"/>
      <c r="G3496" s="105"/>
      <c r="H3496" s="104">
        <v>-64209</v>
      </c>
      <c r="I3496" s="105"/>
    </row>
    <row r="3497" spans="5:9">
      <c r="E3497" s="103" t="s">
        <v>8618</v>
      </c>
      <c r="F3497" s="103"/>
      <c r="G3497" s="104">
        <v>861780</v>
      </c>
      <c r="H3497" s="105"/>
      <c r="I3497" s="105"/>
    </row>
    <row r="3498" spans="5:9">
      <c r="E3498" s="103" t="s">
        <v>8619</v>
      </c>
      <c r="F3498" s="103"/>
      <c r="G3498" s="104">
        <v>153000</v>
      </c>
      <c r="H3498" s="105"/>
      <c r="I3498" s="105"/>
    </row>
    <row r="3499" spans="5:9">
      <c r="E3499" s="103" t="s">
        <v>8620</v>
      </c>
      <c r="F3499" s="103"/>
      <c r="G3499" s="104">
        <v>-121517</v>
      </c>
      <c r="H3499" s="105"/>
      <c r="I3499" s="105"/>
    </row>
    <row r="3500" spans="5:9">
      <c r="E3500" s="103" t="s">
        <v>8621</v>
      </c>
      <c r="F3500" s="103"/>
      <c r="G3500" s="105"/>
      <c r="H3500" s="104">
        <v>861780</v>
      </c>
      <c r="I3500" s="105"/>
    </row>
    <row r="3501" spans="5:9">
      <c r="E3501" s="103" t="s">
        <v>8621</v>
      </c>
      <c r="F3501" s="103"/>
      <c r="G3501" s="105"/>
      <c r="H3501" s="104">
        <v>-121517</v>
      </c>
      <c r="I3501" s="105"/>
    </row>
    <row r="3502" spans="5:9">
      <c r="E3502" s="103" t="s">
        <v>8621</v>
      </c>
      <c r="F3502" s="103"/>
      <c r="G3502" s="105"/>
      <c r="H3502" s="104">
        <v>153000</v>
      </c>
      <c r="I3502" s="105"/>
    </row>
    <row r="3503" spans="5:9">
      <c r="E3503" s="103" t="s">
        <v>8622</v>
      </c>
      <c r="F3503" s="103"/>
      <c r="G3503" s="104">
        <v>1702035</v>
      </c>
      <c r="H3503" s="105"/>
      <c r="I3503" s="105"/>
    </row>
    <row r="3504" spans="5:9">
      <c r="E3504" s="103" t="s">
        <v>8623</v>
      </c>
      <c r="F3504" s="103"/>
      <c r="G3504" s="104">
        <v>-458115</v>
      </c>
      <c r="H3504" s="105"/>
      <c r="I3504" s="105"/>
    </row>
    <row r="3505" spans="5:9">
      <c r="E3505" s="103" t="s">
        <v>8624</v>
      </c>
      <c r="F3505" s="103"/>
      <c r="G3505" s="105"/>
      <c r="H3505" s="104">
        <v>1702035</v>
      </c>
      <c r="I3505" s="105"/>
    </row>
    <row r="3506" spans="5:9">
      <c r="E3506" s="103" t="s">
        <v>8624</v>
      </c>
      <c r="F3506" s="103"/>
      <c r="G3506" s="105"/>
      <c r="H3506" s="104">
        <v>-458115</v>
      </c>
      <c r="I3506" s="105"/>
    </row>
    <row r="3507" spans="5:9">
      <c r="E3507" s="103" t="s">
        <v>8625</v>
      </c>
      <c r="F3507" s="103"/>
      <c r="G3507" s="104">
        <v>595015</v>
      </c>
      <c r="H3507" s="105"/>
      <c r="I3507" s="105"/>
    </row>
    <row r="3508" spans="5:9">
      <c r="E3508" s="103" t="s">
        <v>8626</v>
      </c>
      <c r="F3508" s="103"/>
      <c r="G3508" s="104">
        <v>-701399</v>
      </c>
      <c r="H3508" s="105"/>
      <c r="I3508" s="105"/>
    </row>
    <row r="3509" spans="5:9">
      <c r="E3509" s="103" t="s">
        <v>8627</v>
      </c>
      <c r="F3509" s="103"/>
      <c r="G3509" s="104">
        <v>134791</v>
      </c>
      <c r="H3509" s="105"/>
      <c r="I3509" s="105"/>
    </row>
    <row r="3510" spans="5:9">
      <c r="E3510" s="103" t="s">
        <v>8628</v>
      </c>
      <c r="F3510" s="103"/>
      <c r="G3510" s="105"/>
      <c r="H3510" s="104">
        <v>595015</v>
      </c>
      <c r="I3510" s="105"/>
    </row>
    <row r="3511" spans="5:9">
      <c r="E3511" s="103" t="s">
        <v>8628</v>
      </c>
      <c r="F3511" s="103"/>
      <c r="G3511" s="105"/>
      <c r="H3511" s="104">
        <v>-701399</v>
      </c>
      <c r="I3511" s="105"/>
    </row>
    <row r="3512" spans="5:9">
      <c r="E3512" s="103" t="s">
        <v>8628</v>
      </c>
      <c r="F3512" s="103"/>
      <c r="G3512" s="105"/>
      <c r="H3512" s="104">
        <v>134791</v>
      </c>
      <c r="I3512" s="105"/>
    </row>
    <row r="3513" spans="5:9">
      <c r="E3513" s="103" t="s">
        <v>8629</v>
      </c>
      <c r="F3513" s="103"/>
      <c r="G3513" s="104">
        <v>600420</v>
      </c>
      <c r="H3513" s="105"/>
      <c r="I3513" s="105"/>
    </row>
    <row r="3514" spans="5:9">
      <c r="E3514" s="103" t="s">
        <v>8630</v>
      </c>
      <c r="F3514" s="103"/>
      <c r="G3514" s="104">
        <v>17400</v>
      </c>
      <c r="H3514" s="105"/>
      <c r="I3514" s="105"/>
    </row>
    <row r="3515" spans="5:9">
      <c r="E3515" s="103" t="s">
        <v>8631</v>
      </c>
      <c r="F3515" s="103"/>
      <c r="G3515" s="104">
        <v>-188569</v>
      </c>
      <c r="H3515" s="105"/>
      <c r="I3515" s="105"/>
    </row>
    <row r="3516" spans="5:9">
      <c r="E3516" s="103" t="s">
        <v>8632</v>
      </c>
      <c r="F3516" s="103"/>
      <c r="G3516" s="105"/>
      <c r="H3516" s="104">
        <v>600420</v>
      </c>
      <c r="I3516" s="105"/>
    </row>
    <row r="3517" spans="5:9">
      <c r="E3517" s="103" t="s">
        <v>8632</v>
      </c>
      <c r="F3517" s="103"/>
      <c r="G3517" s="105"/>
      <c r="H3517" s="104">
        <v>-188569</v>
      </c>
      <c r="I3517" s="105"/>
    </row>
    <row r="3518" spans="5:9">
      <c r="E3518" s="103" t="s">
        <v>8632</v>
      </c>
      <c r="F3518" s="103"/>
      <c r="G3518" s="105"/>
      <c r="H3518" s="104">
        <v>17400</v>
      </c>
      <c r="I3518" s="105"/>
    </row>
    <row r="3519" spans="5:9">
      <c r="E3519" s="103" t="s">
        <v>8633</v>
      </c>
      <c r="F3519" s="103"/>
      <c r="G3519" s="104">
        <v>1075676</v>
      </c>
      <c r="H3519" s="105"/>
      <c r="I3519" s="105"/>
    </row>
    <row r="3520" spans="5:9">
      <c r="E3520" s="103" t="s">
        <v>8634</v>
      </c>
      <c r="F3520" s="103"/>
      <c r="G3520" s="104">
        <v>110700</v>
      </c>
      <c r="H3520" s="105"/>
      <c r="I3520" s="105"/>
    </row>
    <row r="3521" spans="5:9">
      <c r="E3521" s="103" t="s">
        <v>8635</v>
      </c>
      <c r="F3521" s="103"/>
      <c r="G3521" s="104">
        <v>-14510</v>
      </c>
      <c r="H3521" s="105"/>
      <c r="I3521" s="105"/>
    </row>
    <row r="3522" spans="5:9">
      <c r="E3522" s="103" t="s">
        <v>8636</v>
      </c>
      <c r="F3522" s="103"/>
      <c r="G3522" s="104">
        <v>-25791</v>
      </c>
      <c r="H3522" s="105"/>
      <c r="I3522" s="105"/>
    </row>
    <row r="3523" spans="5:9">
      <c r="E3523" s="103" t="s">
        <v>8637</v>
      </c>
      <c r="F3523" s="103"/>
      <c r="G3523" s="105"/>
      <c r="H3523" s="104">
        <v>1075676</v>
      </c>
      <c r="I3523" s="105"/>
    </row>
    <row r="3524" spans="5:9">
      <c r="E3524" s="103" t="s">
        <v>8637</v>
      </c>
      <c r="F3524" s="103"/>
      <c r="G3524" s="105"/>
      <c r="H3524" s="104">
        <v>-14510</v>
      </c>
      <c r="I3524" s="105"/>
    </row>
    <row r="3525" spans="5:9">
      <c r="E3525" s="103" t="s">
        <v>8637</v>
      </c>
      <c r="F3525" s="103"/>
      <c r="G3525" s="105"/>
      <c r="H3525" s="104">
        <v>110700</v>
      </c>
      <c r="I3525" s="105"/>
    </row>
    <row r="3526" spans="5:9">
      <c r="E3526" s="103" t="s">
        <v>8637</v>
      </c>
      <c r="F3526" s="103"/>
      <c r="G3526" s="105"/>
      <c r="H3526" s="104">
        <v>-25791</v>
      </c>
      <c r="I3526" s="105"/>
    </row>
    <row r="3527" spans="5:9">
      <c r="E3527" s="103" t="s">
        <v>8638</v>
      </c>
      <c r="F3527" s="103"/>
      <c r="G3527" s="104">
        <v>842872</v>
      </c>
      <c r="H3527" s="105"/>
      <c r="I3527" s="105"/>
    </row>
    <row r="3528" spans="5:9">
      <c r="E3528" s="103" t="s">
        <v>8639</v>
      </c>
      <c r="F3528" s="103"/>
      <c r="G3528" s="104">
        <v>-45100</v>
      </c>
      <c r="H3528" s="105"/>
      <c r="I3528" s="105"/>
    </row>
    <row r="3529" spans="5:9">
      <c r="E3529" s="103" t="s">
        <v>8640</v>
      </c>
      <c r="F3529" s="103"/>
      <c r="G3529" s="105"/>
      <c r="H3529" s="104">
        <v>842872</v>
      </c>
      <c r="I3529" s="105"/>
    </row>
    <row r="3530" spans="5:9">
      <c r="E3530" s="103" t="s">
        <v>8640</v>
      </c>
      <c r="F3530" s="103"/>
      <c r="G3530" s="105"/>
      <c r="H3530" s="104">
        <v>-45100</v>
      </c>
      <c r="I3530" s="105"/>
    </row>
    <row r="3531" spans="5:9">
      <c r="E3531" s="103" t="s">
        <v>8641</v>
      </c>
      <c r="F3531" s="103"/>
      <c r="G3531" s="104">
        <v>2492011</v>
      </c>
      <c r="H3531" s="105"/>
      <c r="I3531" s="105"/>
    </row>
    <row r="3532" spans="5:9">
      <c r="E3532" s="103" t="s">
        <v>8642</v>
      </c>
      <c r="F3532" s="103"/>
      <c r="G3532" s="104">
        <v>-531160</v>
      </c>
      <c r="H3532" s="105"/>
      <c r="I3532" s="105"/>
    </row>
    <row r="3533" spans="5:9">
      <c r="E3533" s="103" t="s">
        <v>8643</v>
      </c>
      <c r="F3533" s="103"/>
      <c r="G3533" s="105"/>
      <c r="H3533" s="104">
        <v>2492011</v>
      </c>
      <c r="I3533" s="105"/>
    </row>
    <row r="3534" spans="5:9">
      <c r="E3534" s="103" t="s">
        <v>8643</v>
      </c>
      <c r="F3534" s="103"/>
      <c r="G3534" s="105"/>
      <c r="H3534" s="104">
        <v>-531160</v>
      </c>
      <c r="I3534" s="105"/>
    </row>
    <row r="3535" spans="5:9">
      <c r="E3535" s="103" t="s">
        <v>8644</v>
      </c>
      <c r="F3535" s="103"/>
      <c r="G3535" s="104">
        <v>1144734</v>
      </c>
      <c r="H3535" s="105"/>
      <c r="I3535" s="105"/>
    </row>
    <row r="3536" spans="5:9">
      <c r="E3536" s="103" t="s">
        <v>8645</v>
      </c>
      <c r="F3536" s="103"/>
      <c r="G3536" s="104">
        <v>244500</v>
      </c>
      <c r="H3536" s="105"/>
      <c r="I3536" s="105"/>
    </row>
    <row r="3537" spans="5:9">
      <c r="E3537" s="103" t="s">
        <v>8646</v>
      </c>
      <c r="F3537" s="103"/>
      <c r="G3537" s="104">
        <v>-274800</v>
      </c>
      <c r="H3537" s="105"/>
      <c r="I3537" s="105"/>
    </row>
    <row r="3538" spans="5:9">
      <c r="E3538" s="103" t="s">
        <v>8647</v>
      </c>
      <c r="F3538" s="103"/>
      <c r="G3538" s="105"/>
      <c r="H3538" s="104">
        <v>1144734</v>
      </c>
      <c r="I3538" s="105"/>
    </row>
    <row r="3539" spans="5:9">
      <c r="E3539" s="103" t="s">
        <v>8647</v>
      </c>
      <c r="F3539" s="103"/>
      <c r="G3539" s="105"/>
      <c r="H3539" s="104">
        <v>-274800</v>
      </c>
      <c r="I3539" s="105"/>
    </row>
    <row r="3540" spans="5:9">
      <c r="E3540" s="103" t="s">
        <v>8647</v>
      </c>
      <c r="F3540" s="103"/>
      <c r="G3540" s="105"/>
      <c r="H3540" s="104">
        <v>244500</v>
      </c>
      <c r="I3540" s="105"/>
    </row>
    <row r="3541" spans="5:9">
      <c r="E3541" s="107" t="s">
        <v>6574</v>
      </c>
      <c r="F3541" s="103"/>
      <c r="G3541" s="104">
        <v>20796225</v>
      </c>
      <c r="H3541" s="104">
        <v>20796225</v>
      </c>
      <c r="I3541" s="106"/>
    </row>
    <row r="3542" spans="5:9">
      <c r="E3542" s="103" t="s">
        <v>8648</v>
      </c>
      <c r="F3542" s="103"/>
      <c r="G3542" s="104">
        <v>680002</v>
      </c>
      <c r="H3542" s="105"/>
      <c r="I3542" s="105"/>
    </row>
    <row r="3543" spans="5:9">
      <c r="E3543" s="103" t="s">
        <v>8649</v>
      </c>
      <c r="F3543" s="103"/>
      <c r="G3543" s="104">
        <v>63000</v>
      </c>
      <c r="H3543" s="105"/>
      <c r="I3543" s="105"/>
    </row>
    <row r="3544" spans="5:9">
      <c r="E3544" s="103" t="s">
        <v>8650</v>
      </c>
      <c r="F3544" s="103"/>
      <c r="G3544" s="104">
        <v>-224048</v>
      </c>
      <c r="H3544" s="105"/>
      <c r="I3544" s="105"/>
    </row>
    <row r="3545" spans="5:9">
      <c r="E3545" s="103" t="s">
        <v>8651</v>
      </c>
      <c r="F3545" s="103"/>
      <c r="G3545" s="104">
        <v>-205714</v>
      </c>
      <c r="H3545" s="105"/>
      <c r="I3545" s="105"/>
    </row>
    <row r="3546" spans="5:9">
      <c r="E3546" s="103" t="s">
        <v>8652</v>
      </c>
      <c r="F3546" s="103"/>
      <c r="G3546" s="105"/>
      <c r="H3546" s="104">
        <v>680002</v>
      </c>
      <c r="I3546" s="105"/>
    </row>
    <row r="3547" spans="5:9">
      <c r="E3547" s="103" t="s">
        <v>8652</v>
      </c>
      <c r="F3547" s="103"/>
      <c r="G3547" s="105"/>
      <c r="H3547" s="104">
        <v>-224048</v>
      </c>
      <c r="I3547" s="105"/>
    </row>
    <row r="3548" spans="5:9">
      <c r="E3548" s="103" t="s">
        <v>8652</v>
      </c>
      <c r="F3548" s="103"/>
      <c r="G3548" s="105"/>
      <c r="H3548" s="104">
        <v>63000</v>
      </c>
      <c r="I3548" s="105"/>
    </row>
    <row r="3549" spans="5:9">
      <c r="E3549" s="103" t="s">
        <v>8652</v>
      </c>
      <c r="F3549" s="103"/>
      <c r="G3549" s="105"/>
      <c r="H3549" s="104">
        <v>-205714</v>
      </c>
      <c r="I3549" s="105"/>
    </row>
    <row r="3550" spans="5:9">
      <c r="E3550" s="103" t="s">
        <v>8653</v>
      </c>
      <c r="F3550" s="103"/>
      <c r="G3550" s="104">
        <v>2185100</v>
      </c>
      <c r="H3550" s="105"/>
      <c r="I3550" s="105"/>
    </row>
    <row r="3551" spans="5:9">
      <c r="E3551" s="103" t="s">
        <v>8654</v>
      </c>
      <c r="F3551" s="103"/>
      <c r="G3551" s="104">
        <v>45000</v>
      </c>
      <c r="H3551" s="105"/>
      <c r="I3551" s="105"/>
    </row>
    <row r="3552" spans="5:9">
      <c r="E3552" s="103" t="s">
        <v>8655</v>
      </c>
      <c r="F3552" s="103"/>
      <c r="G3552" s="104">
        <v>-119635</v>
      </c>
      <c r="H3552" s="105"/>
      <c r="I3552" s="105"/>
    </row>
    <row r="3553" spans="5:9">
      <c r="E3553" s="103" t="s">
        <v>8656</v>
      </c>
      <c r="F3553" s="103"/>
      <c r="G3553" s="104">
        <v>-84000</v>
      </c>
      <c r="H3553" s="105"/>
      <c r="I3553" s="105"/>
    </row>
    <row r="3554" spans="5:9">
      <c r="E3554" s="103" t="s">
        <v>8657</v>
      </c>
      <c r="F3554" s="103"/>
      <c r="G3554" s="105"/>
      <c r="H3554" s="104">
        <v>2185100</v>
      </c>
      <c r="I3554" s="105"/>
    </row>
    <row r="3555" spans="5:9">
      <c r="E3555" s="103" t="s">
        <v>8657</v>
      </c>
      <c r="F3555" s="103"/>
      <c r="G3555" s="105"/>
      <c r="H3555" s="104">
        <v>-119635</v>
      </c>
      <c r="I3555" s="105"/>
    </row>
    <row r="3556" spans="5:9">
      <c r="E3556" s="103" t="s">
        <v>8657</v>
      </c>
      <c r="F3556" s="103"/>
      <c r="G3556" s="105"/>
      <c r="H3556" s="104">
        <v>45000</v>
      </c>
      <c r="I3556" s="105"/>
    </row>
    <row r="3557" spans="5:9">
      <c r="E3557" s="103" t="s">
        <v>8657</v>
      </c>
      <c r="F3557" s="103"/>
      <c r="G3557" s="105"/>
      <c r="H3557" s="104">
        <v>-84000</v>
      </c>
      <c r="I3557" s="105"/>
    </row>
    <row r="3558" spans="5:9">
      <c r="E3558" s="103" t="s">
        <v>8658</v>
      </c>
      <c r="F3558" s="103"/>
      <c r="G3558" s="104">
        <v>893952</v>
      </c>
      <c r="H3558" s="105"/>
      <c r="I3558" s="105"/>
    </row>
    <row r="3559" spans="5:9">
      <c r="E3559" s="103" t="s">
        <v>8659</v>
      </c>
      <c r="F3559" s="103"/>
      <c r="G3559" s="104">
        <v>291885</v>
      </c>
      <c r="H3559" s="105"/>
      <c r="I3559" s="105"/>
    </row>
    <row r="3560" spans="5:9">
      <c r="E3560" s="103" t="s">
        <v>8660</v>
      </c>
      <c r="F3560" s="103"/>
      <c r="G3560" s="104">
        <v>-125136</v>
      </c>
      <c r="H3560" s="105"/>
      <c r="I3560" s="105"/>
    </row>
    <row r="3561" spans="5:9">
      <c r="E3561" s="103" t="s">
        <v>8661</v>
      </c>
      <c r="F3561" s="103"/>
      <c r="G3561" s="104">
        <v>-43012</v>
      </c>
      <c r="H3561" s="105"/>
      <c r="I3561" s="105"/>
    </row>
    <row r="3562" spans="5:9">
      <c r="E3562" s="103" t="s">
        <v>8662</v>
      </c>
      <c r="F3562" s="103"/>
      <c r="G3562" s="105"/>
      <c r="H3562" s="104">
        <v>893952</v>
      </c>
      <c r="I3562" s="105"/>
    </row>
    <row r="3563" spans="5:9">
      <c r="E3563" s="103" t="s">
        <v>8662</v>
      </c>
      <c r="F3563" s="103"/>
      <c r="G3563" s="105"/>
      <c r="H3563" s="104">
        <v>-125136</v>
      </c>
      <c r="I3563" s="105"/>
    </row>
    <row r="3564" spans="5:9">
      <c r="E3564" s="103" t="s">
        <v>8662</v>
      </c>
      <c r="F3564" s="103"/>
      <c r="G3564" s="105"/>
      <c r="H3564" s="104">
        <v>291885</v>
      </c>
      <c r="I3564" s="105"/>
    </row>
    <row r="3565" spans="5:9">
      <c r="E3565" s="103" t="s">
        <v>8662</v>
      </c>
      <c r="F3565" s="103"/>
      <c r="G3565" s="105"/>
      <c r="H3565" s="104">
        <v>-43012</v>
      </c>
      <c r="I3565" s="105"/>
    </row>
    <row r="3566" spans="5:9">
      <c r="E3566" s="103" t="s">
        <v>8663</v>
      </c>
      <c r="F3566" s="103"/>
      <c r="G3566" s="104">
        <v>1928540</v>
      </c>
      <c r="H3566" s="105"/>
      <c r="I3566" s="105"/>
    </row>
    <row r="3567" spans="5:9">
      <c r="E3567" s="103" t="s">
        <v>8664</v>
      </c>
      <c r="F3567" s="103"/>
      <c r="G3567" s="104">
        <v>-315408</v>
      </c>
      <c r="H3567" s="105"/>
      <c r="I3567" s="105"/>
    </row>
    <row r="3568" spans="5:9">
      <c r="E3568" s="103" t="s">
        <v>8665</v>
      </c>
      <c r="F3568" s="103"/>
      <c r="G3568" s="104">
        <v>-45000</v>
      </c>
      <c r="H3568" s="105"/>
      <c r="I3568" s="105"/>
    </row>
    <row r="3569" spans="5:9">
      <c r="E3569" s="103" t="s">
        <v>8666</v>
      </c>
      <c r="F3569" s="103"/>
      <c r="G3569" s="105"/>
      <c r="H3569" s="104">
        <v>1928540</v>
      </c>
      <c r="I3569" s="105"/>
    </row>
    <row r="3570" spans="5:9">
      <c r="E3570" s="103" t="s">
        <v>8666</v>
      </c>
      <c r="F3570" s="103"/>
      <c r="G3570" s="105"/>
      <c r="H3570" s="104">
        <v>-315408</v>
      </c>
      <c r="I3570" s="105"/>
    </row>
    <row r="3571" spans="5:9">
      <c r="E3571" s="103" t="s">
        <v>8666</v>
      </c>
      <c r="F3571" s="103"/>
      <c r="G3571" s="105"/>
      <c r="H3571" s="104">
        <v>-45000</v>
      </c>
      <c r="I3571" s="105"/>
    </row>
    <row r="3572" spans="5:9">
      <c r="E3572" s="103" t="s">
        <v>8667</v>
      </c>
      <c r="F3572" s="103"/>
      <c r="G3572" s="104">
        <v>1039052</v>
      </c>
      <c r="H3572" s="105"/>
      <c r="I3572" s="105"/>
    </row>
    <row r="3573" spans="5:9">
      <c r="E3573" s="103" t="s">
        <v>8668</v>
      </c>
      <c r="F3573" s="103"/>
      <c r="G3573" s="104">
        <v>-644102</v>
      </c>
      <c r="H3573" s="105"/>
      <c r="I3573" s="105"/>
    </row>
    <row r="3574" spans="5:9">
      <c r="E3574" s="103" t="s">
        <v>8669</v>
      </c>
      <c r="F3574" s="103"/>
      <c r="G3574" s="105"/>
      <c r="H3574" s="104">
        <v>1039052</v>
      </c>
      <c r="I3574" s="105"/>
    </row>
    <row r="3575" spans="5:9">
      <c r="E3575" s="103" t="s">
        <v>8669</v>
      </c>
      <c r="F3575" s="103"/>
      <c r="G3575" s="105"/>
      <c r="H3575" s="104">
        <v>-644102</v>
      </c>
      <c r="I3575" s="105"/>
    </row>
    <row r="3576" spans="5:9">
      <c r="E3576" s="103" t="s">
        <v>8670</v>
      </c>
      <c r="F3576" s="103"/>
      <c r="G3576" s="104">
        <v>2390285</v>
      </c>
      <c r="H3576" s="105"/>
      <c r="I3576" s="105"/>
    </row>
    <row r="3577" spans="5:9">
      <c r="E3577" s="103" t="s">
        <v>8671</v>
      </c>
      <c r="F3577" s="103"/>
      <c r="G3577" s="104">
        <v>-546688</v>
      </c>
      <c r="H3577" s="105"/>
      <c r="I3577" s="105"/>
    </row>
    <row r="3578" spans="5:9">
      <c r="E3578" s="103" t="s">
        <v>8672</v>
      </c>
      <c r="F3578" s="103"/>
      <c r="G3578" s="105"/>
      <c r="H3578" s="104">
        <v>2390285</v>
      </c>
      <c r="I3578" s="105"/>
    </row>
    <row r="3579" spans="5:9">
      <c r="E3579" s="103" t="s">
        <v>8672</v>
      </c>
      <c r="F3579" s="103"/>
      <c r="G3579" s="105"/>
      <c r="H3579" s="104">
        <v>-546688</v>
      </c>
      <c r="I3579" s="105"/>
    </row>
    <row r="3580" spans="5:9">
      <c r="E3580" s="103" t="s">
        <v>8673</v>
      </c>
      <c r="F3580" s="103"/>
      <c r="G3580" s="104">
        <v>619252</v>
      </c>
      <c r="H3580" s="105"/>
      <c r="I3580" s="105"/>
    </row>
    <row r="3581" spans="5:9">
      <c r="E3581" s="103" t="s">
        <v>8674</v>
      </c>
      <c r="F3581" s="103"/>
      <c r="G3581" s="104">
        <v>-281270</v>
      </c>
      <c r="H3581" s="105"/>
      <c r="I3581" s="105"/>
    </row>
    <row r="3582" spans="5:9">
      <c r="E3582" s="103" t="s">
        <v>8675</v>
      </c>
      <c r="F3582" s="103"/>
      <c r="G3582" s="105"/>
      <c r="H3582" s="104">
        <v>619252</v>
      </c>
      <c r="I3582" s="105"/>
    </row>
    <row r="3583" spans="5:9">
      <c r="E3583" s="103" t="s">
        <v>8675</v>
      </c>
      <c r="F3583" s="103"/>
      <c r="G3583" s="105"/>
      <c r="H3583" s="104">
        <v>-281270</v>
      </c>
      <c r="I3583" s="105"/>
    </row>
    <row r="3584" spans="5:9">
      <c r="E3584" s="103" t="s">
        <v>8676</v>
      </c>
      <c r="F3584" s="103"/>
      <c r="G3584" s="104">
        <v>2107831</v>
      </c>
      <c r="H3584" s="105"/>
      <c r="I3584" s="105"/>
    </row>
    <row r="3585" spans="5:9">
      <c r="E3585" s="103" t="s">
        <v>8677</v>
      </c>
      <c r="F3585" s="103"/>
      <c r="G3585" s="104">
        <v>-452769</v>
      </c>
      <c r="H3585" s="105"/>
      <c r="I3585" s="105"/>
    </row>
    <row r="3586" spans="5:9">
      <c r="E3586" s="103" t="s">
        <v>8678</v>
      </c>
      <c r="F3586" s="103"/>
      <c r="G3586" s="105"/>
      <c r="H3586" s="104">
        <v>2107831</v>
      </c>
      <c r="I3586" s="105"/>
    </row>
    <row r="3587" spans="5:9">
      <c r="E3587" s="103" t="s">
        <v>8678</v>
      </c>
      <c r="F3587" s="103"/>
      <c r="G3587" s="105"/>
      <c r="H3587" s="104">
        <v>-452769</v>
      </c>
      <c r="I3587" s="105"/>
    </row>
    <row r="3588" spans="5:9">
      <c r="E3588" s="103" t="s">
        <v>8679</v>
      </c>
      <c r="F3588" s="103"/>
      <c r="G3588" s="104">
        <v>1111884</v>
      </c>
      <c r="H3588" s="105"/>
      <c r="I3588" s="105"/>
    </row>
    <row r="3589" spans="5:9">
      <c r="E3589" s="103" t="s">
        <v>8680</v>
      </c>
      <c r="F3589" s="103"/>
      <c r="G3589" s="104">
        <v>49500</v>
      </c>
      <c r="H3589" s="105"/>
      <c r="I3589" s="105"/>
    </row>
    <row r="3590" spans="5:9">
      <c r="E3590" s="103" t="s">
        <v>8681</v>
      </c>
      <c r="F3590" s="103"/>
      <c r="G3590" s="104">
        <v>-1924677</v>
      </c>
      <c r="H3590" s="105"/>
      <c r="I3590" s="105"/>
    </row>
    <row r="3591" spans="5:9">
      <c r="E3591" s="103" t="s">
        <v>8682</v>
      </c>
      <c r="F3591" s="103"/>
      <c r="G3591" s="105"/>
      <c r="H3591" s="104">
        <v>1111884</v>
      </c>
      <c r="I3591" s="105"/>
    </row>
    <row r="3592" spans="5:9">
      <c r="E3592" s="103" t="s">
        <v>8682</v>
      </c>
      <c r="F3592" s="103"/>
      <c r="G3592" s="105"/>
      <c r="H3592" s="104">
        <v>-1924677</v>
      </c>
      <c r="I3592" s="105"/>
    </row>
    <row r="3593" spans="5:9">
      <c r="E3593" s="103" t="s">
        <v>8682</v>
      </c>
      <c r="F3593" s="103"/>
      <c r="G3593" s="105"/>
      <c r="H3593" s="104">
        <v>49500</v>
      </c>
      <c r="I3593" s="105"/>
    </row>
    <row r="3594" spans="5:9">
      <c r="E3594" s="103" t="s">
        <v>8683</v>
      </c>
      <c r="F3594" s="103"/>
      <c r="G3594" s="104">
        <v>1718172</v>
      </c>
      <c r="H3594" s="105"/>
      <c r="I3594" s="105"/>
    </row>
    <row r="3595" spans="5:9">
      <c r="E3595" s="103" t="s">
        <v>8684</v>
      </c>
      <c r="F3595" s="103"/>
      <c r="G3595" s="104">
        <v>-133050</v>
      </c>
      <c r="H3595" s="105"/>
      <c r="I3595" s="105"/>
    </row>
    <row r="3596" spans="5:9">
      <c r="E3596" s="103" t="s">
        <v>8685</v>
      </c>
      <c r="F3596" s="103"/>
      <c r="G3596" s="104">
        <v>208192</v>
      </c>
      <c r="H3596" s="105"/>
      <c r="I3596" s="105"/>
    </row>
    <row r="3597" spans="5:9">
      <c r="E3597" s="103" t="s">
        <v>8686</v>
      </c>
      <c r="F3597" s="103"/>
      <c r="G3597" s="105"/>
      <c r="H3597" s="104">
        <v>1718172</v>
      </c>
      <c r="I3597" s="105"/>
    </row>
    <row r="3598" spans="5:9">
      <c r="E3598" s="103" t="s">
        <v>8686</v>
      </c>
      <c r="F3598" s="103"/>
      <c r="G3598" s="105"/>
      <c r="H3598" s="104">
        <v>-133050</v>
      </c>
      <c r="I3598" s="105"/>
    </row>
    <row r="3599" spans="5:9">
      <c r="E3599" s="103" t="s">
        <v>8686</v>
      </c>
      <c r="F3599" s="103"/>
      <c r="G3599" s="105"/>
      <c r="H3599" s="104">
        <v>208192</v>
      </c>
      <c r="I3599" s="105"/>
    </row>
    <row r="3600" spans="5:9">
      <c r="E3600" s="103" t="s">
        <v>8687</v>
      </c>
      <c r="F3600" s="103"/>
      <c r="G3600" s="104">
        <v>1198263</v>
      </c>
      <c r="H3600" s="105"/>
      <c r="I3600" s="105"/>
    </row>
    <row r="3601" spans="5:9">
      <c r="E3601" s="103" t="s">
        <v>8688</v>
      </c>
      <c r="F3601" s="103"/>
      <c r="G3601" s="104">
        <v>49500</v>
      </c>
      <c r="H3601" s="105"/>
      <c r="I3601" s="105"/>
    </row>
    <row r="3602" spans="5:9">
      <c r="E3602" s="103" t="s">
        <v>8689</v>
      </c>
      <c r="F3602" s="103"/>
      <c r="G3602" s="104">
        <v>-211065</v>
      </c>
      <c r="H3602" s="105"/>
      <c r="I3602" s="105"/>
    </row>
    <row r="3603" spans="5:9">
      <c r="E3603" s="103" t="s">
        <v>8690</v>
      </c>
      <c r="F3603" s="103"/>
      <c r="G3603" s="104">
        <v>-73500</v>
      </c>
      <c r="H3603" s="105"/>
      <c r="I3603" s="105"/>
    </row>
    <row r="3604" spans="5:9">
      <c r="E3604" s="103" t="s">
        <v>8691</v>
      </c>
      <c r="F3604" s="103"/>
      <c r="G3604" s="105"/>
      <c r="H3604" s="104">
        <v>1198263</v>
      </c>
      <c r="I3604" s="105"/>
    </row>
    <row r="3605" spans="5:9">
      <c r="E3605" s="103" t="s">
        <v>8691</v>
      </c>
      <c r="F3605" s="103"/>
      <c r="G3605" s="105"/>
      <c r="H3605" s="104">
        <v>-211065</v>
      </c>
      <c r="I3605" s="105"/>
    </row>
    <row r="3606" spans="5:9">
      <c r="E3606" s="103" t="s">
        <v>8691</v>
      </c>
      <c r="F3606" s="103"/>
      <c r="G3606" s="105"/>
      <c r="H3606" s="104">
        <v>49500</v>
      </c>
      <c r="I3606" s="105"/>
    </row>
    <row r="3607" spans="5:9">
      <c r="E3607" s="103" t="s">
        <v>8691</v>
      </c>
      <c r="F3607" s="103"/>
      <c r="G3607" s="105"/>
      <c r="H3607" s="104">
        <v>-73500</v>
      </c>
      <c r="I3607" s="105"/>
    </row>
    <row r="3608" spans="5:9">
      <c r="E3608" s="103" t="s">
        <v>8692</v>
      </c>
      <c r="F3608" s="103"/>
      <c r="G3608" s="104">
        <v>853909</v>
      </c>
      <c r="H3608" s="105"/>
      <c r="I3608" s="105"/>
    </row>
    <row r="3609" spans="5:9">
      <c r="E3609" s="103" t="s">
        <v>8693</v>
      </c>
      <c r="F3609" s="103"/>
      <c r="G3609" s="104">
        <v>159300</v>
      </c>
      <c r="H3609" s="105"/>
      <c r="I3609" s="105"/>
    </row>
    <row r="3610" spans="5:9">
      <c r="E3610" s="103" t="s">
        <v>8694</v>
      </c>
      <c r="F3610" s="103"/>
      <c r="G3610" s="104">
        <v>-556629</v>
      </c>
      <c r="H3610" s="105"/>
      <c r="I3610" s="105"/>
    </row>
    <row r="3611" spans="5:9">
      <c r="E3611" s="103" t="s">
        <v>8695</v>
      </c>
      <c r="F3611" s="103"/>
      <c r="G3611" s="104">
        <v>-39600</v>
      </c>
      <c r="H3611" s="105"/>
      <c r="I3611" s="105"/>
    </row>
    <row r="3612" spans="5:9">
      <c r="E3612" s="103" t="s">
        <v>8696</v>
      </c>
      <c r="F3612" s="103"/>
      <c r="G3612" s="105"/>
      <c r="H3612" s="104">
        <v>853909</v>
      </c>
      <c r="I3612" s="105"/>
    </row>
    <row r="3613" spans="5:9">
      <c r="E3613" s="103" t="s">
        <v>8696</v>
      </c>
      <c r="F3613" s="103"/>
      <c r="G3613" s="105"/>
      <c r="H3613" s="104">
        <v>-556629</v>
      </c>
      <c r="I3613" s="105"/>
    </row>
    <row r="3614" spans="5:9">
      <c r="E3614" s="103" t="s">
        <v>8696</v>
      </c>
      <c r="F3614" s="103"/>
      <c r="G3614" s="105"/>
      <c r="H3614" s="104">
        <v>159300</v>
      </c>
      <c r="I3614" s="105"/>
    </row>
    <row r="3615" spans="5:9">
      <c r="E3615" s="103" t="s">
        <v>8696</v>
      </c>
      <c r="F3615" s="103"/>
      <c r="G3615" s="105"/>
      <c r="H3615" s="104">
        <v>-39600</v>
      </c>
      <c r="I3615" s="105"/>
    </row>
    <row r="3616" spans="5:9">
      <c r="E3616" s="103" t="s">
        <v>8697</v>
      </c>
      <c r="F3616" s="103"/>
      <c r="G3616" s="104">
        <v>2673898</v>
      </c>
      <c r="H3616" s="105"/>
      <c r="I3616" s="105"/>
    </row>
    <row r="3617" spans="5:9">
      <c r="E3617" s="103" t="s">
        <v>8698</v>
      </c>
      <c r="F3617" s="103"/>
      <c r="G3617" s="104">
        <v>186863</v>
      </c>
      <c r="H3617" s="105"/>
      <c r="I3617" s="105"/>
    </row>
    <row r="3618" spans="5:9">
      <c r="E3618" s="103" t="s">
        <v>8699</v>
      </c>
      <c r="F3618" s="103"/>
      <c r="G3618" s="104">
        <v>-456395</v>
      </c>
      <c r="H3618" s="105"/>
      <c r="I3618" s="105"/>
    </row>
    <row r="3619" spans="5:9">
      <c r="E3619" s="103" t="s">
        <v>8700</v>
      </c>
      <c r="F3619" s="103"/>
      <c r="G3619" s="105"/>
      <c r="H3619" s="104">
        <v>2673898</v>
      </c>
      <c r="I3619" s="105"/>
    </row>
    <row r="3620" spans="5:9">
      <c r="E3620" s="103" t="s">
        <v>8700</v>
      </c>
      <c r="F3620" s="103"/>
      <c r="G3620" s="105"/>
      <c r="H3620" s="104">
        <v>-456395</v>
      </c>
      <c r="I3620" s="105"/>
    </row>
    <row r="3621" spans="5:9">
      <c r="E3621" s="103" t="s">
        <v>8700</v>
      </c>
      <c r="F3621" s="103"/>
      <c r="G3621" s="105"/>
      <c r="H3621" s="104">
        <v>186863</v>
      </c>
      <c r="I3621" s="105"/>
    </row>
    <row r="3622" spans="5:9">
      <c r="E3622" s="103" t="s">
        <v>8701</v>
      </c>
      <c r="F3622" s="103"/>
      <c r="G3622" s="104">
        <v>1013595</v>
      </c>
      <c r="H3622" s="105"/>
      <c r="I3622" s="105"/>
    </row>
    <row r="3623" spans="5:9">
      <c r="E3623" s="103" t="s">
        <v>8702</v>
      </c>
      <c r="F3623" s="103"/>
      <c r="G3623" s="104">
        <v>37200</v>
      </c>
      <c r="H3623" s="105"/>
      <c r="I3623" s="105"/>
    </row>
    <row r="3624" spans="5:9">
      <c r="E3624" s="103" t="s">
        <v>8703</v>
      </c>
      <c r="F3624" s="103"/>
      <c r="G3624" s="104">
        <v>-707711</v>
      </c>
      <c r="H3624" s="105"/>
      <c r="I3624" s="105"/>
    </row>
    <row r="3625" spans="5:9">
      <c r="E3625" s="103" t="s">
        <v>8704</v>
      </c>
      <c r="F3625" s="103"/>
      <c r="G3625" s="105"/>
      <c r="H3625" s="104">
        <v>1013595</v>
      </c>
      <c r="I3625" s="105"/>
    </row>
    <row r="3626" spans="5:9">
      <c r="E3626" s="103" t="s">
        <v>8704</v>
      </c>
      <c r="F3626" s="103"/>
      <c r="G3626" s="105"/>
      <c r="H3626" s="104">
        <v>-707711</v>
      </c>
      <c r="I3626" s="105"/>
    </row>
    <row r="3627" spans="5:9">
      <c r="E3627" s="103" t="s">
        <v>8704</v>
      </c>
      <c r="F3627" s="103"/>
      <c r="G3627" s="105"/>
      <c r="H3627" s="104">
        <v>37200</v>
      </c>
      <c r="I3627" s="105"/>
    </row>
    <row r="3628" spans="5:9">
      <c r="E3628" s="103" t="s">
        <v>8705</v>
      </c>
      <c r="F3628" s="103"/>
      <c r="G3628" s="104">
        <v>2130214</v>
      </c>
      <c r="H3628" s="105"/>
      <c r="I3628" s="105"/>
    </row>
    <row r="3629" spans="5:9">
      <c r="E3629" s="103" t="s">
        <v>8706</v>
      </c>
      <c r="F3629" s="103"/>
      <c r="G3629" s="104">
        <v>-707817</v>
      </c>
      <c r="H3629" s="105"/>
      <c r="I3629" s="105"/>
    </row>
    <row r="3630" spans="5:9">
      <c r="E3630" s="103" t="s">
        <v>8707</v>
      </c>
      <c r="F3630" s="103"/>
      <c r="G3630" s="105"/>
      <c r="H3630" s="104">
        <v>2130214</v>
      </c>
      <c r="I3630" s="105"/>
    </row>
    <row r="3631" spans="5:9">
      <c r="E3631" s="103" t="s">
        <v>8707</v>
      </c>
      <c r="F3631" s="103"/>
      <c r="G3631" s="105"/>
      <c r="H3631" s="104">
        <v>-707817</v>
      </c>
      <c r="I3631" s="105"/>
    </row>
    <row r="3632" spans="5:9">
      <c r="E3632" s="103" t="s">
        <v>8708</v>
      </c>
      <c r="F3632" s="103"/>
      <c r="G3632" s="104">
        <v>2324399</v>
      </c>
      <c r="H3632" s="105"/>
      <c r="I3632" s="105"/>
    </row>
    <row r="3633" spans="5:9">
      <c r="E3633" s="103" t="s">
        <v>8709</v>
      </c>
      <c r="F3633" s="103"/>
      <c r="G3633" s="104">
        <v>-1312089</v>
      </c>
      <c r="H3633" s="105"/>
      <c r="I3633" s="105"/>
    </row>
    <row r="3634" spans="5:9">
      <c r="E3634" s="103" t="s">
        <v>8710</v>
      </c>
      <c r="F3634" s="103"/>
      <c r="G3634" s="105"/>
      <c r="H3634" s="104">
        <v>2324399</v>
      </c>
      <c r="I3634" s="105"/>
    </row>
    <row r="3635" spans="5:9">
      <c r="E3635" s="103" t="s">
        <v>8710</v>
      </c>
      <c r="F3635" s="103"/>
      <c r="G3635" s="105"/>
      <c r="H3635" s="104">
        <v>-1312089</v>
      </c>
      <c r="I3635" s="105"/>
    </row>
    <row r="3636" spans="5:9">
      <c r="E3636" s="103" t="s">
        <v>8711</v>
      </c>
      <c r="F3636" s="103"/>
      <c r="G3636" s="104">
        <v>2095343</v>
      </c>
      <c r="H3636" s="105"/>
      <c r="I3636" s="105"/>
    </row>
    <row r="3637" spans="5:9">
      <c r="E3637" s="103" t="s">
        <v>8712</v>
      </c>
      <c r="F3637" s="103"/>
      <c r="G3637" s="104">
        <v>-1116658</v>
      </c>
      <c r="H3637" s="105"/>
      <c r="I3637" s="105"/>
    </row>
    <row r="3638" spans="5:9">
      <c r="E3638" s="103" t="s">
        <v>8713</v>
      </c>
      <c r="F3638" s="103"/>
      <c r="G3638" s="105"/>
      <c r="H3638" s="104">
        <v>2095343</v>
      </c>
      <c r="I3638" s="105"/>
    </row>
    <row r="3639" spans="5:9">
      <c r="E3639" s="103" t="s">
        <v>8713</v>
      </c>
      <c r="F3639" s="103"/>
      <c r="G3639" s="105"/>
      <c r="H3639" s="104">
        <v>-1116658</v>
      </c>
      <c r="I3639" s="105"/>
    </row>
    <row r="3640" spans="5:9">
      <c r="E3640" s="103" t="s">
        <v>8714</v>
      </c>
      <c r="F3640" s="103"/>
      <c r="G3640" s="104">
        <v>1224247</v>
      </c>
      <c r="H3640" s="105"/>
      <c r="I3640" s="105"/>
    </row>
    <row r="3641" spans="5:9">
      <c r="E3641" s="103" t="s">
        <v>8715</v>
      </c>
      <c r="F3641" s="103"/>
      <c r="G3641" s="104">
        <v>67200</v>
      </c>
      <c r="H3641" s="105"/>
      <c r="I3641" s="105"/>
    </row>
    <row r="3642" spans="5:9">
      <c r="E3642" s="103" t="s">
        <v>8716</v>
      </c>
      <c r="F3642" s="103"/>
      <c r="G3642" s="104">
        <v>-548538</v>
      </c>
      <c r="H3642" s="105"/>
      <c r="I3642" s="105"/>
    </row>
    <row r="3643" spans="5:9">
      <c r="E3643" s="103" t="s">
        <v>8717</v>
      </c>
      <c r="F3643" s="103"/>
      <c r="G3643" s="105"/>
      <c r="H3643" s="104">
        <v>1224247</v>
      </c>
      <c r="I3643" s="105"/>
    </row>
    <row r="3644" spans="5:9">
      <c r="E3644" s="103" t="s">
        <v>8717</v>
      </c>
      <c r="F3644" s="103"/>
      <c r="G3644" s="105"/>
      <c r="H3644" s="104">
        <v>-548538</v>
      </c>
      <c r="I3644" s="105"/>
    </row>
    <row r="3645" spans="5:9">
      <c r="E3645" s="103" t="s">
        <v>8717</v>
      </c>
      <c r="F3645" s="103"/>
      <c r="G3645" s="105"/>
      <c r="H3645" s="104">
        <v>67200</v>
      </c>
      <c r="I3645" s="105"/>
    </row>
    <row r="3646" spans="5:9">
      <c r="E3646" s="103" t="s">
        <v>8718</v>
      </c>
      <c r="F3646" s="103"/>
      <c r="G3646" s="104">
        <v>1584914</v>
      </c>
      <c r="H3646" s="105"/>
      <c r="I3646" s="105"/>
    </row>
    <row r="3647" spans="5:9">
      <c r="E3647" s="103" t="s">
        <v>8719</v>
      </c>
      <c r="F3647" s="103"/>
      <c r="G3647" s="104">
        <v>400714</v>
      </c>
      <c r="H3647" s="105"/>
      <c r="I3647" s="105"/>
    </row>
    <row r="3648" spans="5:9">
      <c r="E3648" s="103" t="s">
        <v>8720</v>
      </c>
      <c r="F3648" s="103"/>
      <c r="G3648" s="104">
        <v>-103681</v>
      </c>
      <c r="H3648" s="105"/>
      <c r="I3648" s="105"/>
    </row>
    <row r="3649" spans="5:9">
      <c r="E3649" s="103" t="s">
        <v>8721</v>
      </c>
      <c r="F3649" s="103"/>
      <c r="G3649" s="104">
        <v>-88650</v>
      </c>
      <c r="H3649" s="105"/>
      <c r="I3649" s="105"/>
    </row>
    <row r="3650" spans="5:9">
      <c r="E3650" s="103" t="s">
        <v>8722</v>
      </c>
      <c r="F3650" s="103"/>
      <c r="G3650" s="105"/>
      <c r="H3650" s="104">
        <v>1584914</v>
      </c>
      <c r="I3650" s="105"/>
    </row>
    <row r="3651" spans="5:9">
      <c r="E3651" s="103" t="s">
        <v>8722</v>
      </c>
      <c r="F3651" s="103"/>
      <c r="G3651" s="105"/>
      <c r="H3651" s="104">
        <v>-103681</v>
      </c>
      <c r="I3651" s="105"/>
    </row>
    <row r="3652" spans="5:9">
      <c r="E3652" s="103" t="s">
        <v>8722</v>
      </c>
      <c r="F3652" s="103"/>
      <c r="G3652" s="105"/>
      <c r="H3652" s="104">
        <v>400714</v>
      </c>
      <c r="I3652" s="105"/>
    </row>
    <row r="3653" spans="5:9">
      <c r="E3653" s="103" t="s">
        <v>8722</v>
      </c>
      <c r="F3653" s="103"/>
      <c r="G3653" s="105"/>
      <c r="H3653" s="104">
        <v>-88650</v>
      </c>
      <c r="I3653" s="105"/>
    </row>
    <row r="3654" spans="5:9">
      <c r="E3654" s="107" t="s">
        <v>7394</v>
      </c>
      <c r="F3654" s="103"/>
      <c r="G3654" s="104">
        <v>20264364</v>
      </c>
      <c r="H3654" s="104">
        <v>20264364</v>
      </c>
      <c r="I3654" s="106"/>
    </row>
    <row r="3655" spans="5:9">
      <c r="E3655" s="107" t="s">
        <v>6575</v>
      </c>
      <c r="F3655" s="103"/>
      <c r="G3655" s="104">
        <v>74134274</v>
      </c>
      <c r="H3655" s="104">
        <v>74134274</v>
      </c>
      <c r="I3655" s="105"/>
    </row>
    <row r="3656" spans="5:9">
      <c r="E3656" s="73" t="s">
        <v>7395</v>
      </c>
      <c r="F3656" s="73"/>
      <c r="G3656" s="73"/>
      <c r="H3656" s="73"/>
      <c r="I3656" s="73"/>
    </row>
    <row r="3657" spans="5:9">
      <c r="E3657" s="73"/>
      <c r="F3657" s="73"/>
      <c r="G3657" s="73"/>
      <c r="H3657" s="73"/>
      <c r="I3657" s="73"/>
    </row>
    <row r="3658" spans="5:9">
      <c r="E3658" s="73"/>
      <c r="F3658" s="73"/>
      <c r="G3658" s="73"/>
      <c r="H3658" s="73"/>
      <c r="I3658" s="73"/>
    </row>
    <row r="3659" spans="5:9">
      <c r="E3659" s="73"/>
      <c r="F3659" s="73"/>
      <c r="G3659" s="73"/>
      <c r="H3659" s="73"/>
      <c r="I3659" s="73"/>
    </row>
    <row r="3660" spans="5:9">
      <c r="E3660" s="73"/>
      <c r="F3660" s="73"/>
      <c r="G3660" s="73"/>
      <c r="H3660" s="73"/>
      <c r="I3660" s="73"/>
    </row>
    <row r="3661" spans="5:9">
      <c r="E3661" s="73"/>
      <c r="F3661" s="73"/>
      <c r="G3661" s="73"/>
      <c r="H3661" s="73"/>
      <c r="I3661" s="73"/>
    </row>
    <row r="3662" spans="5:9">
      <c r="E3662" s="73"/>
      <c r="F3662" s="73"/>
      <c r="G3662" s="73"/>
      <c r="H3662" s="73"/>
      <c r="I3662" s="73"/>
    </row>
    <row r="3663" spans="5:9">
      <c r="E3663" s="73"/>
      <c r="F3663" s="73"/>
      <c r="G3663" s="73"/>
      <c r="H3663" s="73"/>
      <c r="I3663" s="73"/>
    </row>
    <row r="3664" spans="5:9">
      <c r="E3664" s="73"/>
      <c r="F3664" s="73"/>
      <c r="G3664" s="73"/>
      <c r="H3664" s="73"/>
      <c r="I3664" s="73"/>
    </row>
    <row r="3665" spans="5:9">
      <c r="E3665" s="73"/>
      <c r="F3665" s="73"/>
      <c r="G3665" s="73"/>
      <c r="H3665" s="73"/>
      <c r="I3665" s="73"/>
    </row>
    <row r="3666" spans="5:9">
      <c r="E3666" s="73"/>
      <c r="F3666" s="73"/>
      <c r="G3666" s="73"/>
      <c r="H3666" s="73"/>
      <c r="I3666" s="73"/>
    </row>
    <row r="3667" spans="5:9">
      <c r="E3667" s="73"/>
      <c r="F3667" s="73"/>
      <c r="G3667" s="73"/>
      <c r="H3667" s="73"/>
      <c r="I3667" s="73"/>
    </row>
    <row r="3668" spans="5:9">
      <c r="E3668" s="73"/>
      <c r="F3668" s="73"/>
      <c r="G3668" s="73"/>
      <c r="H3668" s="73"/>
      <c r="I3668" s="73"/>
    </row>
    <row r="3669" spans="5:9">
      <c r="E3669" s="73"/>
      <c r="F3669" s="73"/>
      <c r="G3669" s="73"/>
      <c r="H3669" s="73"/>
      <c r="I3669" s="73"/>
    </row>
    <row r="3670" spans="5:9">
      <c r="E3670" s="73"/>
      <c r="F3670" s="73"/>
      <c r="G3670" s="73"/>
      <c r="H3670" s="73"/>
      <c r="I3670" s="73"/>
    </row>
    <row r="3671" spans="5:9">
      <c r="E3671" s="73"/>
      <c r="F3671" s="73"/>
      <c r="G3671" s="73"/>
      <c r="H3671" s="73"/>
      <c r="I3671" s="73"/>
    </row>
    <row r="3672" spans="5:9">
      <c r="E3672" s="73"/>
      <c r="F3672" s="73"/>
      <c r="G3672" s="73"/>
      <c r="H3672" s="73"/>
      <c r="I3672" s="73"/>
    </row>
    <row r="3673" spans="5:9">
      <c r="E3673" s="73"/>
      <c r="F3673" s="73"/>
      <c r="G3673" s="73"/>
      <c r="H3673" s="73"/>
      <c r="I3673" s="73"/>
    </row>
    <row r="3674" spans="5:9">
      <c r="E3674" s="73"/>
      <c r="F3674" s="73"/>
      <c r="G3674" s="73"/>
      <c r="H3674" s="73"/>
      <c r="I3674" s="73"/>
    </row>
    <row r="3675" spans="5:9">
      <c r="E3675" s="73"/>
      <c r="F3675" s="73"/>
      <c r="G3675" s="73"/>
      <c r="H3675" s="73"/>
      <c r="I3675" s="73"/>
    </row>
    <row r="3676" spans="5:9">
      <c r="E3676" s="73"/>
      <c r="F3676" s="73"/>
      <c r="G3676" s="73"/>
      <c r="H3676" s="73"/>
      <c r="I3676" s="73"/>
    </row>
    <row r="3677" spans="5:9">
      <c r="E3677" s="73"/>
      <c r="F3677" s="73"/>
      <c r="G3677" s="73"/>
      <c r="H3677" s="73"/>
      <c r="I3677" s="73"/>
    </row>
    <row r="3678" spans="5:9">
      <c r="E3678" s="73"/>
      <c r="F3678" s="73"/>
      <c r="G3678" s="73"/>
      <c r="H3678" s="73"/>
      <c r="I3678" s="73"/>
    </row>
    <row r="3679" spans="5:9">
      <c r="E3679" s="73"/>
      <c r="F3679" s="73"/>
      <c r="G3679" s="73"/>
      <c r="H3679" s="73"/>
      <c r="I3679" s="73"/>
    </row>
    <row r="3680" spans="5:9">
      <c r="E3680" s="73"/>
      <c r="F3680" s="73"/>
      <c r="G3680" s="73"/>
      <c r="H3680" s="73"/>
      <c r="I3680" s="73"/>
    </row>
    <row r="3681" spans="5:9">
      <c r="E3681" s="73"/>
      <c r="F3681" s="73"/>
      <c r="G3681" s="73"/>
      <c r="H3681" s="73"/>
      <c r="I3681" s="73"/>
    </row>
    <row r="3682" spans="5:9">
      <c r="E3682" s="73"/>
      <c r="F3682" s="73"/>
      <c r="G3682" s="73"/>
      <c r="H3682" s="73"/>
      <c r="I3682" s="73"/>
    </row>
    <row r="3683" spans="5:9">
      <c r="E3683" s="73"/>
      <c r="F3683" s="73"/>
      <c r="G3683" s="73"/>
      <c r="H3683" s="73"/>
      <c r="I3683" s="73"/>
    </row>
    <row r="3684" spans="5:9">
      <c r="E3684" s="73"/>
      <c r="F3684" s="73"/>
      <c r="G3684" s="73"/>
      <c r="H3684" s="73"/>
      <c r="I3684" s="73"/>
    </row>
    <row r="3685" spans="5:9">
      <c r="E3685" s="73"/>
      <c r="F3685" s="73"/>
      <c r="G3685" s="73"/>
      <c r="H3685" s="73"/>
      <c r="I3685" s="73"/>
    </row>
    <row r="3686" spans="5:9">
      <c r="E3686" s="73"/>
      <c r="F3686" s="73"/>
      <c r="G3686" s="73"/>
      <c r="H3686" s="73"/>
      <c r="I3686" s="73"/>
    </row>
    <row r="3687" spans="5:9">
      <c r="E3687" s="73"/>
      <c r="F3687" s="73"/>
      <c r="G3687" s="73"/>
      <c r="H3687" s="73"/>
      <c r="I3687" s="73"/>
    </row>
    <row r="3688" spans="5:9">
      <c r="E3688" s="73"/>
      <c r="F3688" s="73"/>
      <c r="G3688" s="73"/>
      <c r="H3688" s="73"/>
      <c r="I3688" s="73"/>
    </row>
    <row r="3689" spans="5:9">
      <c r="E3689" s="73"/>
      <c r="F3689" s="73"/>
      <c r="G3689" s="73"/>
      <c r="H3689" s="73"/>
      <c r="I3689" s="73"/>
    </row>
    <row r="3690" spans="5:9">
      <c r="E3690" s="73"/>
      <c r="F3690" s="73"/>
      <c r="G3690" s="73"/>
      <c r="H3690" s="73"/>
      <c r="I3690" s="73"/>
    </row>
    <row r="3691" spans="5:9">
      <c r="E3691" s="73"/>
      <c r="F3691" s="73"/>
      <c r="G3691" s="73"/>
      <c r="H3691" s="73"/>
      <c r="I3691" s="73"/>
    </row>
    <row r="3692" spans="5:9">
      <c r="E3692" s="73"/>
      <c r="F3692" s="73"/>
      <c r="G3692" s="73"/>
      <c r="H3692" s="73"/>
      <c r="I3692" s="73"/>
    </row>
    <row r="3693" spans="5:9">
      <c r="E3693" s="73"/>
      <c r="F3693" s="73"/>
      <c r="G3693" s="73"/>
      <c r="H3693" s="73"/>
      <c r="I3693" s="73"/>
    </row>
    <row r="3694" spans="5:9">
      <c r="E3694" s="73"/>
      <c r="F3694" s="73"/>
      <c r="G3694" s="73"/>
      <c r="H3694" s="73"/>
      <c r="I3694" s="73"/>
    </row>
    <row r="3695" spans="5:9">
      <c r="E3695" s="73"/>
      <c r="F3695" s="73"/>
      <c r="G3695" s="73"/>
      <c r="H3695" s="73"/>
      <c r="I3695" s="73"/>
    </row>
    <row r="3696" spans="5:9">
      <c r="E3696" s="73"/>
      <c r="F3696" s="73"/>
      <c r="G3696" s="73"/>
      <c r="H3696" s="73"/>
      <c r="I3696" s="73"/>
    </row>
    <row r="3697" spans="5:9">
      <c r="E3697" s="73"/>
      <c r="F3697" s="73"/>
      <c r="G3697" s="73"/>
      <c r="H3697" s="73"/>
      <c r="I3697" s="73"/>
    </row>
    <row r="3698" spans="5:9">
      <c r="E3698" s="73"/>
      <c r="F3698" s="73"/>
      <c r="G3698" s="73"/>
      <c r="H3698" s="73"/>
      <c r="I3698" s="73"/>
    </row>
    <row r="3699" spans="5:9">
      <c r="E3699" s="73"/>
      <c r="F3699" s="73"/>
      <c r="G3699" s="73"/>
      <c r="H3699" s="73"/>
      <c r="I3699" s="73"/>
    </row>
    <row r="3700" spans="5:9">
      <c r="E3700" s="73"/>
      <c r="F3700" s="73"/>
      <c r="G3700" s="73"/>
      <c r="H3700" s="73"/>
      <c r="I3700" s="73"/>
    </row>
    <row r="3701" spans="5:9">
      <c r="E3701" s="73"/>
      <c r="F3701" s="73"/>
      <c r="G3701" s="73"/>
      <c r="H3701" s="73"/>
      <c r="I3701" s="73"/>
    </row>
    <row r="3702" spans="5:9">
      <c r="E3702" s="73"/>
      <c r="F3702" s="73"/>
      <c r="G3702" s="73"/>
      <c r="H3702" s="73"/>
      <c r="I3702" s="73"/>
    </row>
    <row r="3703" spans="5:9">
      <c r="E3703" s="73"/>
      <c r="F3703" s="73"/>
      <c r="G3703" s="73"/>
      <c r="H3703" s="73"/>
      <c r="I3703" s="73"/>
    </row>
    <row r="3704" spans="5:9">
      <c r="E3704" s="73"/>
      <c r="F3704" s="73"/>
      <c r="G3704" s="73"/>
      <c r="H3704" s="73"/>
      <c r="I3704" s="73"/>
    </row>
    <row r="3705" spans="5:9">
      <c r="E3705" s="73"/>
      <c r="F3705" s="73"/>
      <c r="G3705" s="73"/>
      <c r="H3705" s="73"/>
      <c r="I3705" s="73"/>
    </row>
    <row r="3706" spans="5:9">
      <c r="E3706" s="73"/>
      <c r="F3706" s="73"/>
      <c r="G3706" s="73"/>
      <c r="H3706" s="73"/>
      <c r="I3706" s="73"/>
    </row>
    <row r="3707" spans="5:9">
      <c r="E3707" s="73"/>
      <c r="F3707" s="73"/>
      <c r="G3707" s="73"/>
      <c r="H3707" s="73"/>
      <c r="I3707" s="73"/>
    </row>
    <row r="3708" spans="5:9">
      <c r="E3708" s="73"/>
      <c r="F3708" s="73"/>
      <c r="G3708" s="73"/>
      <c r="H3708" s="73"/>
      <c r="I3708" s="73"/>
    </row>
    <row r="3709" spans="5:9">
      <c r="E3709" s="73"/>
      <c r="F3709" s="73"/>
      <c r="G3709" s="73"/>
      <c r="H3709" s="73"/>
      <c r="I3709" s="73"/>
    </row>
    <row r="3710" spans="5:9">
      <c r="E3710" s="73"/>
      <c r="F3710" s="73"/>
      <c r="G3710" s="73"/>
      <c r="H3710" s="73"/>
      <c r="I3710" s="73"/>
    </row>
    <row r="3711" spans="5:9">
      <c r="E3711" s="73"/>
      <c r="F3711" s="73"/>
      <c r="G3711" s="73"/>
      <c r="H3711" s="73"/>
      <c r="I3711" s="73"/>
    </row>
    <row r="3712" spans="5:9">
      <c r="E3712" s="73"/>
      <c r="F3712" s="73"/>
      <c r="G3712" s="73"/>
      <c r="H3712" s="73"/>
      <c r="I3712" s="73"/>
    </row>
    <row r="3713" spans="5:9">
      <c r="E3713" s="73"/>
      <c r="F3713" s="73"/>
      <c r="G3713" s="73"/>
      <c r="H3713" s="73"/>
      <c r="I3713" s="73"/>
    </row>
    <row r="3714" spans="5:9">
      <c r="E3714" s="73"/>
      <c r="F3714" s="73"/>
      <c r="G3714" s="73"/>
      <c r="H3714" s="73"/>
      <c r="I3714" s="73"/>
    </row>
    <row r="3715" spans="5:9">
      <c r="E3715" s="73"/>
      <c r="F3715" s="73"/>
      <c r="G3715" s="73"/>
      <c r="H3715" s="73"/>
      <c r="I3715" s="73"/>
    </row>
    <row r="3716" spans="5:9">
      <c r="E3716" s="73"/>
      <c r="F3716" s="73"/>
      <c r="G3716" s="73"/>
      <c r="H3716" s="73"/>
      <c r="I3716" s="73"/>
    </row>
    <row r="3717" spans="5:9">
      <c r="E3717" s="73"/>
      <c r="F3717" s="73"/>
      <c r="G3717" s="73"/>
      <c r="H3717" s="73"/>
      <c r="I3717" s="73"/>
    </row>
    <row r="3718" spans="5:9">
      <c r="E3718" s="73"/>
      <c r="F3718" s="73"/>
      <c r="G3718" s="73"/>
      <c r="H3718" s="73"/>
      <c r="I3718" s="73"/>
    </row>
    <row r="3719" spans="5:9">
      <c r="E3719" s="73"/>
      <c r="F3719" s="73"/>
      <c r="G3719" s="73"/>
      <c r="H3719" s="73"/>
      <c r="I3719" s="73"/>
    </row>
    <row r="3720" spans="5:9">
      <c r="E3720" s="73"/>
      <c r="F3720" s="73"/>
      <c r="G3720" s="73"/>
      <c r="H3720" s="73"/>
      <c r="I3720" s="73"/>
    </row>
    <row r="3721" spans="5:9">
      <c r="E3721" s="73"/>
      <c r="F3721" s="73"/>
      <c r="G3721" s="73"/>
      <c r="H3721" s="73"/>
      <c r="I3721" s="73"/>
    </row>
    <row r="3722" spans="5:9">
      <c r="E3722" s="73"/>
      <c r="F3722" s="73"/>
      <c r="G3722" s="73"/>
      <c r="H3722" s="73"/>
      <c r="I3722" s="73"/>
    </row>
    <row r="3723" spans="5:9">
      <c r="E3723" s="73"/>
      <c r="F3723" s="73"/>
      <c r="G3723" s="73"/>
      <c r="H3723" s="73"/>
      <c r="I3723" s="73"/>
    </row>
    <row r="3724" spans="5:9">
      <c r="E3724" s="73"/>
      <c r="F3724" s="73"/>
      <c r="G3724" s="73"/>
      <c r="H3724" s="73"/>
      <c r="I3724" s="73"/>
    </row>
    <row r="3725" spans="5:9">
      <c r="E3725" s="73"/>
      <c r="F3725" s="73"/>
      <c r="G3725" s="73"/>
      <c r="H3725" s="73"/>
      <c r="I3725" s="73"/>
    </row>
    <row r="3726" spans="5:9">
      <c r="E3726" s="73"/>
      <c r="F3726" s="73"/>
      <c r="G3726" s="73"/>
      <c r="H3726" s="73"/>
      <c r="I3726" s="73"/>
    </row>
    <row r="3727" spans="5:9">
      <c r="E3727" s="73"/>
      <c r="F3727" s="73"/>
      <c r="G3727" s="73"/>
      <c r="H3727" s="73"/>
      <c r="I3727" s="73"/>
    </row>
    <row r="3728" spans="5:9">
      <c r="E3728" s="73"/>
      <c r="F3728" s="73"/>
      <c r="G3728" s="73"/>
      <c r="H3728" s="73"/>
      <c r="I3728" s="73"/>
    </row>
    <row r="3729" spans="5:9">
      <c r="E3729" s="73"/>
      <c r="F3729" s="73"/>
      <c r="G3729" s="73"/>
      <c r="H3729" s="73"/>
      <c r="I3729" s="73"/>
    </row>
    <row r="3730" spans="5:9">
      <c r="E3730" s="73"/>
      <c r="F3730" s="73"/>
      <c r="G3730" s="73"/>
      <c r="H3730" s="73"/>
      <c r="I3730" s="73"/>
    </row>
    <row r="3731" spans="5:9">
      <c r="E3731" s="73"/>
      <c r="F3731" s="73"/>
      <c r="G3731" s="73"/>
      <c r="H3731" s="73"/>
      <c r="I3731" s="73"/>
    </row>
    <row r="3732" spans="5:9">
      <c r="E3732" s="73"/>
      <c r="F3732" s="73"/>
      <c r="G3732" s="73"/>
      <c r="H3732" s="73"/>
      <c r="I3732" s="73"/>
    </row>
    <row r="3733" spans="5:9">
      <c r="E3733" s="73"/>
      <c r="F3733" s="73"/>
      <c r="G3733" s="73"/>
      <c r="H3733" s="73"/>
      <c r="I3733" s="73"/>
    </row>
    <row r="3734" spans="5:9">
      <c r="E3734" s="73"/>
      <c r="F3734" s="73"/>
      <c r="G3734" s="73"/>
      <c r="H3734" s="73"/>
      <c r="I3734" s="73"/>
    </row>
    <row r="3735" spans="5:9">
      <c r="E3735" s="73"/>
      <c r="F3735" s="73"/>
      <c r="G3735" s="73"/>
      <c r="H3735" s="73"/>
      <c r="I3735" s="73"/>
    </row>
    <row r="3736" spans="5:9">
      <c r="E3736" s="73"/>
      <c r="F3736" s="73"/>
      <c r="G3736" s="73"/>
      <c r="H3736" s="73"/>
      <c r="I3736" s="73"/>
    </row>
    <row r="3737" spans="5:9">
      <c r="E3737" s="73"/>
      <c r="F3737" s="73"/>
      <c r="G3737" s="73"/>
      <c r="H3737" s="73"/>
      <c r="I3737" s="73"/>
    </row>
    <row r="3738" spans="5:9">
      <c r="E3738" s="73"/>
      <c r="F3738" s="73"/>
      <c r="G3738" s="73"/>
      <c r="H3738" s="73"/>
      <c r="I3738" s="73"/>
    </row>
    <row r="3739" spans="5:9">
      <c r="E3739" s="73"/>
      <c r="F3739" s="73"/>
      <c r="G3739" s="73"/>
      <c r="H3739" s="73"/>
      <c r="I3739" s="73"/>
    </row>
    <row r="3740" spans="5:9">
      <c r="E3740" s="73"/>
      <c r="F3740" s="73"/>
      <c r="G3740" s="73"/>
      <c r="H3740" s="73"/>
      <c r="I3740" s="73"/>
    </row>
    <row r="3741" spans="5:9">
      <c r="E3741" s="73"/>
      <c r="F3741" s="73"/>
      <c r="G3741" s="73"/>
      <c r="H3741" s="73"/>
      <c r="I3741" s="73"/>
    </row>
    <row r="3742" spans="5:9">
      <c r="E3742" s="73"/>
      <c r="F3742" s="73"/>
      <c r="G3742" s="73"/>
      <c r="H3742" s="73"/>
      <c r="I3742" s="73"/>
    </row>
    <row r="3743" spans="5:9">
      <c r="E3743" s="73"/>
      <c r="F3743" s="73"/>
      <c r="G3743" s="73"/>
      <c r="H3743" s="73"/>
      <c r="I3743" s="73"/>
    </row>
    <row r="3744" spans="5:9">
      <c r="E3744" s="73"/>
      <c r="F3744" s="73"/>
      <c r="G3744" s="73"/>
      <c r="H3744" s="73"/>
      <c r="I3744" s="73"/>
    </row>
    <row r="3745" spans="5:9">
      <c r="E3745" s="73"/>
      <c r="F3745" s="73"/>
      <c r="G3745" s="73"/>
      <c r="H3745" s="73"/>
      <c r="I3745" s="73"/>
    </row>
    <row r="3746" spans="5:9">
      <c r="E3746" s="73"/>
      <c r="F3746" s="73"/>
      <c r="G3746" s="73"/>
      <c r="H3746" s="73"/>
      <c r="I3746" s="73"/>
    </row>
    <row r="3747" spans="5:9">
      <c r="E3747" s="73"/>
      <c r="F3747" s="73"/>
      <c r="G3747" s="73"/>
      <c r="H3747" s="73"/>
      <c r="I3747" s="73"/>
    </row>
    <row r="3748" spans="5:9">
      <c r="E3748" s="73"/>
      <c r="F3748" s="73"/>
      <c r="G3748" s="73"/>
      <c r="H3748" s="73"/>
      <c r="I3748" s="73"/>
    </row>
    <row r="3749" spans="5:9">
      <c r="E3749" s="73"/>
      <c r="F3749" s="73"/>
      <c r="G3749" s="73"/>
      <c r="H3749" s="73"/>
      <c r="I3749" s="73"/>
    </row>
    <row r="3750" spans="5:9">
      <c r="E3750" s="73"/>
      <c r="F3750" s="73"/>
      <c r="G3750" s="73"/>
      <c r="H3750" s="73"/>
      <c r="I3750" s="73"/>
    </row>
    <row r="3751" spans="5:9">
      <c r="E3751" s="73"/>
      <c r="F3751" s="73"/>
      <c r="G3751" s="73"/>
      <c r="H3751" s="73"/>
      <c r="I3751" s="73"/>
    </row>
    <row r="3752" spans="5:9">
      <c r="E3752" s="73"/>
      <c r="F3752" s="73"/>
      <c r="G3752" s="73"/>
      <c r="H3752" s="73"/>
      <c r="I3752" s="73"/>
    </row>
    <row r="3753" spans="5:9">
      <c r="E3753" s="73"/>
      <c r="F3753" s="73"/>
      <c r="G3753" s="73"/>
      <c r="H3753" s="73"/>
      <c r="I3753" s="73"/>
    </row>
    <row r="3754" spans="5:9">
      <c r="E3754" s="73"/>
      <c r="F3754" s="73"/>
      <c r="G3754" s="73"/>
      <c r="H3754" s="73"/>
      <c r="I3754" s="73"/>
    </row>
    <row r="3755" spans="5:9">
      <c r="E3755" s="73"/>
      <c r="F3755" s="73"/>
      <c r="G3755" s="73"/>
      <c r="H3755" s="73"/>
      <c r="I3755" s="73"/>
    </row>
    <row r="3756" spans="5:9">
      <c r="E3756" s="73"/>
      <c r="F3756" s="73"/>
      <c r="G3756" s="73"/>
      <c r="H3756" s="73"/>
      <c r="I3756" s="73"/>
    </row>
    <row r="3757" spans="5:9">
      <c r="E3757" s="73"/>
      <c r="F3757" s="73"/>
      <c r="G3757" s="73"/>
      <c r="H3757" s="73"/>
      <c r="I3757" s="73"/>
    </row>
    <row r="3758" spans="5:9">
      <c r="E3758" s="73"/>
      <c r="F3758" s="73"/>
      <c r="G3758" s="73"/>
      <c r="H3758" s="73"/>
      <c r="I3758" s="73"/>
    </row>
    <row r="3759" spans="5:9">
      <c r="E3759" s="73"/>
      <c r="F3759" s="73"/>
      <c r="G3759" s="73"/>
      <c r="H3759" s="73"/>
      <c r="I3759" s="73"/>
    </row>
    <row r="3760" spans="5:9">
      <c r="E3760" s="73"/>
      <c r="F3760" s="73"/>
      <c r="G3760" s="73"/>
      <c r="H3760" s="73"/>
      <c r="I3760" s="73"/>
    </row>
    <row r="3761" spans="5:9">
      <c r="E3761" s="73"/>
      <c r="F3761" s="73"/>
      <c r="G3761" s="73"/>
      <c r="H3761" s="73"/>
      <c r="I3761" s="73"/>
    </row>
    <row r="3762" spans="5:9">
      <c r="E3762" s="73"/>
      <c r="F3762" s="73"/>
      <c r="G3762" s="73"/>
      <c r="H3762" s="73"/>
      <c r="I3762" s="73"/>
    </row>
    <row r="3763" spans="5:9">
      <c r="E3763" s="73"/>
      <c r="F3763" s="73"/>
      <c r="G3763" s="73"/>
      <c r="H3763" s="73"/>
      <c r="I3763" s="73"/>
    </row>
    <row r="3764" spans="5:9">
      <c r="E3764" s="73"/>
      <c r="F3764" s="73"/>
      <c r="G3764" s="73"/>
      <c r="H3764" s="73"/>
      <c r="I3764" s="73"/>
    </row>
    <row r="3765" spans="5:9">
      <c r="E3765" s="73"/>
      <c r="F3765" s="73"/>
      <c r="G3765" s="73"/>
      <c r="H3765" s="73"/>
      <c r="I3765" s="73"/>
    </row>
    <row r="3766" spans="5:9">
      <c r="E3766" s="73"/>
      <c r="F3766" s="73"/>
      <c r="G3766" s="73"/>
      <c r="H3766" s="73"/>
      <c r="I3766" s="73"/>
    </row>
    <row r="3767" spans="5:9">
      <c r="E3767" s="73"/>
      <c r="F3767" s="73"/>
      <c r="G3767" s="73"/>
      <c r="H3767" s="73"/>
      <c r="I3767" s="73"/>
    </row>
    <row r="3768" spans="5:9">
      <c r="E3768" s="73"/>
      <c r="F3768" s="73"/>
      <c r="G3768" s="73"/>
      <c r="H3768" s="73"/>
      <c r="I3768" s="73"/>
    </row>
    <row r="3769" spans="5:9">
      <c r="E3769" s="73"/>
      <c r="F3769" s="73"/>
      <c r="G3769" s="73"/>
      <c r="H3769" s="73"/>
      <c r="I3769" s="73"/>
    </row>
    <row r="3770" spans="5:9">
      <c r="E3770" s="73"/>
      <c r="F3770" s="73"/>
      <c r="G3770" s="73"/>
      <c r="H3770" s="73"/>
      <c r="I3770" s="73"/>
    </row>
    <row r="3771" spans="5:9">
      <c r="E3771" s="73"/>
      <c r="F3771" s="73"/>
      <c r="G3771" s="73"/>
      <c r="H3771" s="73"/>
      <c r="I3771" s="73"/>
    </row>
    <row r="3772" spans="5:9">
      <c r="E3772" s="73"/>
      <c r="F3772" s="73"/>
      <c r="G3772" s="73"/>
      <c r="H3772" s="73"/>
      <c r="I3772" s="73"/>
    </row>
    <row r="3773" spans="5:9">
      <c r="E3773" s="73"/>
      <c r="F3773" s="73"/>
      <c r="G3773" s="73"/>
      <c r="H3773" s="73"/>
      <c r="I3773" s="73"/>
    </row>
    <row r="3774" spans="5:9">
      <c r="E3774" s="73"/>
      <c r="F3774" s="73"/>
      <c r="G3774" s="73"/>
      <c r="H3774" s="73"/>
      <c r="I3774" s="73"/>
    </row>
    <row r="3775" spans="5:9">
      <c r="E3775" s="73"/>
      <c r="F3775" s="73"/>
      <c r="G3775" s="73"/>
      <c r="H3775" s="73"/>
      <c r="I3775" s="73"/>
    </row>
    <row r="3776" spans="5:9">
      <c r="E3776" s="73"/>
      <c r="F3776" s="73"/>
      <c r="G3776" s="73"/>
      <c r="H3776" s="73"/>
      <c r="I3776" s="73"/>
    </row>
    <row r="3777" spans="5:9">
      <c r="E3777" s="73"/>
      <c r="F3777" s="73"/>
      <c r="G3777" s="73"/>
      <c r="H3777" s="73"/>
      <c r="I3777" s="73"/>
    </row>
    <row r="3778" spans="5:9">
      <c r="E3778" s="73"/>
      <c r="F3778" s="73"/>
      <c r="G3778" s="73"/>
      <c r="H3778" s="73"/>
      <c r="I3778" s="73"/>
    </row>
    <row r="3779" spans="5:9">
      <c r="E3779" s="73"/>
      <c r="F3779" s="73"/>
      <c r="G3779" s="73"/>
      <c r="H3779" s="73"/>
      <c r="I3779" s="73"/>
    </row>
    <row r="3780" spans="5:9">
      <c r="E3780" s="73"/>
      <c r="F3780" s="73"/>
      <c r="G3780" s="73"/>
      <c r="H3780" s="73"/>
      <c r="I3780" s="73"/>
    </row>
    <row r="3781" spans="5:9">
      <c r="E3781" s="73"/>
      <c r="F3781" s="73"/>
      <c r="G3781" s="73"/>
      <c r="H3781" s="73"/>
      <c r="I3781" s="73"/>
    </row>
    <row r="3782" spans="5:9">
      <c r="E3782" s="73"/>
      <c r="F3782" s="73"/>
      <c r="G3782" s="73"/>
      <c r="H3782" s="73"/>
      <c r="I3782" s="73"/>
    </row>
    <row r="3783" spans="5:9">
      <c r="E3783" s="73"/>
      <c r="F3783" s="73"/>
      <c r="G3783" s="73"/>
      <c r="H3783" s="73"/>
      <c r="I3783" s="73"/>
    </row>
    <row r="3784" spans="5:9">
      <c r="E3784" s="73"/>
      <c r="F3784" s="73"/>
      <c r="G3784" s="73"/>
      <c r="H3784" s="73"/>
      <c r="I3784" s="73"/>
    </row>
    <row r="3785" spans="5:9">
      <c r="E3785" s="73"/>
      <c r="F3785" s="73"/>
      <c r="G3785" s="73"/>
      <c r="H3785" s="73"/>
      <c r="I3785" s="73"/>
    </row>
    <row r="3786" spans="5:9">
      <c r="E3786" s="73"/>
      <c r="F3786" s="73"/>
      <c r="G3786" s="73"/>
      <c r="H3786" s="73"/>
      <c r="I3786" s="73"/>
    </row>
    <row r="3787" spans="5:9">
      <c r="E3787" s="73"/>
      <c r="F3787" s="73"/>
      <c r="G3787" s="73"/>
      <c r="H3787" s="73"/>
      <c r="I3787" s="73"/>
    </row>
    <row r="3788" spans="5:9">
      <c r="E3788" s="73"/>
      <c r="F3788" s="73"/>
      <c r="G3788" s="73"/>
      <c r="H3788" s="73"/>
      <c r="I3788" s="73"/>
    </row>
    <row r="3789" spans="5:9">
      <c r="E3789" s="73"/>
      <c r="F3789" s="73"/>
      <c r="G3789" s="73"/>
      <c r="H3789" s="73"/>
      <c r="I3789" s="73"/>
    </row>
    <row r="3790" spans="5:9">
      <c r="E3790" s="73"/>
      <c r="F3790" s="73"/>
      <c r="G3790" s="73"/>
      <c r="H3790" s="73"/>
      <c r="I3790" s="73"/>
    </row>
    <row r="3791" spans="5:9">
      <c r="E3791" s="73"/>
      <c r="F3791" s="73"/>
      <c r="G3791" s="73"/>
      <c r="H3791" s="73"/>
      <c r="I3791" s="73"/>
    </row>
    <row r="3792" spans="5:9">
      <c r="E3792" s="73"/>
      <c r="F3792" s="73"/>
      <c r="G3792" s="73"/>
      <c r="H3792" s="73"/>
      <c r="I3792" s="73"/>
    </row>
    <row r="3793" spans="5:9">
      <c r="E3793" s="73"/>
      <c r="F3793" s="73"/>
      <c r="G3793" s="73"/>
      <c r="H3793" s="73"/>
      <c r="I3793" s="73"/>
    </row>
    <row r="3794" spans="5:9">
      <c r="E3794" s="73"/>
      <c r="F3794" s="73"/>
      <c r="G3794" s="73"/>
      <c r="H3794" s="73"/>
      <c r="I3794" s="73"/>
    </row>
    <row r="3795" spans="5:9">
      <c r="E3795" s="73"/>
      <c r="F3795" s="73"/>
      <c r="G3795" s="73"/>
      <c r="H3795" s="73"/>
      <c r="I3795" s="73"/>
    </row>
    <row r="3796" spans="5:9">
      <c r="E3796" s="73"/>
      <c r="F3796" s="73"/>
      <c r="G3796" s="73"/>
      <c r="H3796" s="73"/>
      <c r="I3796" s="73"/>
    </row>
    <row r="3797" spans="5:9">
      <c r="E3797" s="73"/>
      <c r="F3797" s="73"/>
      <c r="G3797" s="73"/>
      <c r="H3797" s="73"/>
      <c r="I3797" s="73"/>
    </row>
    <row r="3798" spans="5:9">
      <c r="E3798" s="73"/>
      <c r="F3798" s="73"/>
      <c r="G3798" s="73"/>
      <c r="H3798" s="73"/>
      <c r="I3798" s="73"/>
    </row>
    <row r="3799" spans="5:9">
      <c r="E3799" s="73"/>
      <c r="F3799" s="73"/>
      <c r="G3799" s="73"/>
      <c r="H3799" s="73"/>
      <c r="I3799" s="73"/>
    </row>
    <row r="3800" spans="5:9">
      <c r="E3800" s="73"/>
      <c r="F3800" s="73"/>
      <c r="G3800" s="73"/>
      <c r="H3800" s="73"/>
      <c r="I3800" s="73"/>
    </row>
    <row r="3801" spans="5:9">
      <c r="E3801" s="73"/>
      <c r="F3801" s="73"/>
      <c r="G3801" s="73"/>
      <c r="H3801" s="73"/>
      <c r="I3801" s="73"/>
    </row>
    <row r="3802" spans="5:9">
      <c r="E3802" s="73"/>
      <c r="F3802" s="73"/>
      <c r="G3802" s="73"/>
      <c r="H3802" s="73"/>
      <c r="I3802" s="73"/>
    </row>
    <row r="3803" spans="5:9">
      <c r="E3803" s="73"/>
      <c r="F3803" s="73"/>
      <c r="G3803" s="73"/>
      <c r="H3803" s="73"/>
      <c r="I3803" s="73"/>
    </row>
    <row r="3804" spans="5:9">
      <c r="E3804" s="73"/>
      <c r="F3804" s="73"/>
      <c r="G3804" s="73"/>
      <c r="H3804" s="73"/>
      <c r="I3804" s="73"/>
    </row>
    <row r="3805" spans="5:9">
      <c r="E3805" s="73"/>
      <c r="F3805" s="73"/>
      <c r="G3805" s="73"/>
      <c r="H3805" s="73"/>
      <c r="I3805" s="73"/>
    </row>
    <row r="3806" spans="5:9">
      <c r="E3806" s="73"/>
      <c r="F3806" s="73"/>
      <c r="G3806" s="73"/>
      <c r="H3806" s="73"/>
      <c r="I3806" s="73"/>
    </row>
    <row r="3807" spans="5:9">
      <c r="E3807" s="73"/>
      <c r="F3807" s="73"/>
      <c r="G3807" s="73"/>
      <c r="H3807" s="73"/>
      <c r="I3807" s="73"/>
    </row>
    <row r="3808" spans="5:9">
      <c r="E3808" s="73"/>
      <c r="F3808" s="73"/>
      <c r="G3808" s="73"/>
      <c r="H3808" s="73"/>
      <c r="I3808" s="73"/>
    </row>
    <row r="3809" spans="5:9">
      <c r="E3809" s="73"/>
      <c r="F3809" s="73"/>
      <c r="G3809" s="73"/>
      <c r="H3809" s="73"/>
      <c r="I3809" s="73"/>
    </row>
    <row r="3810" spans="5:9">
      <c r="E3810" s="73"/>
      <c r="F3810" s="73"/>
      <c r="G3810" s="73"/>
      <c r="H3810" s="73"/>
      <c r="I3810" s="73"/>
    </row>
    <row r="3811" spans="5:9">
      <c r="E3811" s="73"/>
      <c r="F3811" s="73"/>
      <c r="G3811" s="73"/>
      <c r="H3811" s="73"/>
      <c r="I3811" s="73"/>
    </row>
    <row r="3812" spans="5:9">
      <c r="E3812" s="73"/>
      <c r="F3812" s="73"/>
      <c r="G3812" s="73"/>
      <c r="H3812" s="73"/>
      <c r="I3812" s="73"/>
    </row>
    <row r="3813" spans="5:9">
      <c r="E3813" s="73"/>
      <c r="F3813" s="73"/>
      <c r="G3813" s="73"/>
      <c r="H3813" s="73"/>
      <c r="I3813" s="73"/>
    </row>
    <row r="3814" spans="5:9">
      <c r="E3814" s="73"/>
      <c r="F3814" s="73"/>
      <c r="G3814" s="73"/>
      <c r="H3814" s="73"/>
      <c r="I3814" s="73"/>
    </row>
    <row r="3815" spans="5:9">
      <c r="E3815" s="73"/>
      <c r="F3815" s="73"/>
      <c r="G3815" s="73"/>
      <c r="H3815" s="73"/>
      <c r="I3815" s="73"/>
    </row>
    <row r="3816" spans="5:9">
      <c r="E3816" s="73"/>
      <c r="F3816" s="73"/>
      <c r="G3816" s="73"/>
      <c r="H3816" s="73"/>
      <c r="I3816" s="73"/>
    </row>
    <row r="3817" spans="5:9">
      <c r="E3817" s="73"/>
      <c r="F3817" s="73"/>
      <c r="G3817" s="73"/>
      <c r="H3817" s="73"/>
      <c r="I3817" s="73"/>
    </row>
    <row r="3818" spans="5:9">
      <c r="E3818" s="73"/>
      <c r="F3818" s="73"/>
      <c r="G3818" s="73"/>
      <c r="H3818" s="73"/>
      <c r="I3818" s="73"/>
    </row>
    <row r="3819" spans="5:9">
      <c r="E3819" s="73"/>
      <c r="F3819" s="73"/>
      <c r="G3819" s="73"/>
      <c r="H3819" s="73"/>
      <c r="I3819" s="73"/>
    </row>
    <row r="3820" spans="5:9">
      <c r="E3820" s="73"/>
      <c r="F3820" s="73"/>
      <c r="G3820" s="73"/>
      <c r="H3820" s="73"/>
      <c r="I3820" s="73"/>
    </row>
    <row r="3821" spans="5:9">
      <c r="E3821" s="73"/>
      <c r="F3821" s="73"/>
      <c r="G3821" s="73"/>
      <c r="H3821" s="73"/>
      <c r="I3821" s="73"/>
    </row>
    <row r="3822" spans="5:9">
      <c r="E3822" s="73"/>
      <c r="F3822" s="73"/>
      <c r="G3822" s="73"/>
      <c r="H3822" s="73"/>
      <c r="I3822" s="73"/>
    </row>
    <row r="3823" spans="5:9">
      <c r="E3823" s="73"/>
      <c r="F3823" s="73"/>
      <c r="G3823" s="73"/>
      <c r="H3823" s="73"/>
      <c r="I3823" s="73"/>
    </row>
    <row r="3824" spans="5:9">
      <c r="E3824" s="73"/>
      <c r="F3824" s="73"/>
      <c r="G3824" s="73"/>
      <c r="H3824" s="73"/>
      <c r="I3824" s="73"/>
    </row>
    <row r="3825" spans="5:9">
      <c r="E3825" s="73"/>
      <c r="F3825" s="73"/>
      <c r="G3825" s="73"/>
      <c r="H3825" s="73"/>
      <c r="I3825" s="73"/>
    </row>
    <row r="3826" spans="5:9">
      <c r="E3826" s="73"/>
      <c r="F3826" s="73"/>
      <c r="G3826" s="73"/>
      <c r="H3826" s="73"/>
      <c r="I3826" s="73"/>
    </row>
    <row r="3827" spans="5:9">
      <c r="E3827" s="73"/>
      <c r="F3827" s="73"/>
      <c r="G3827" s="73"/>
      <c r="H3827" s="73"/>
      <c r="I3827" s="73"/>
    </row>
    <row r="3828" spans="5:9">
      <c r="E3828" s="73"/>
      <c r="F3828" s="73"/>
      <c r="G3828" s="73"/>
      <c r="H3828" s="73"/>
      <c r="I3828" s="73"/>
    </row>
    <row r="3829" spans="5:9">
      <c r="E3829" s="73"/>
      <c r="F3829" s="73"/>
      <c r="G3829" s="73"/>
      <c r="H3829" s="73"/>
      <c r="I3829" s="73"/>
    </row>
    <row r="3830" spans="5:9">
      <c r="E3830" s="73"/>
      <c r="F3830" s="73"/>
      <c r="G3830" s="73"/>
      <c r="H3830" s="73"/>
      <c r="I3830" s="73"/>
    </row>
    <row r="3831" spans="5:9">
      <c r="E3831" s="73"/>
      <c r="F3831" s="73"/>
      <c r="G3831" s="73"/>
      <c r="H3831" s="73"/>
      <c r="I3831" s="73"/>
    </row>
    <row r="3832" spans="5:9">
      <c r="E3832" s="73"/>
      <c r="F3832" s="73"/>
      <c r="G3832" s="73"/>
      <c r="H3832" s="73"/>
      <c r="I3832" s="73"/>
    </row>
    <row r="3833" spans="5:9">
      <c r="E3833" s="73"/>
      <c r="F3833" s="73"/>
      <c r="G3833" s="73"/>
      <c r="H3833" s="73"/>
      <c r="I3833" s="73"/>
    </row>
    <row r="3834" spans="5:9">
      <c r="E3834" s="73"/>
      <c r="F3834" s="73"/>
      <c r="G3834" s="73"/>
      <c r="H3834" s="73"/>
      <c r="I3834" s="73"/>
    </row>
    <row r="3835" spans="5:9">
      <c r="E3835" s="73"/>
      <c r="F3835" s="73"/>
      <c r="G3835" s="73"/>
      <c r="H3835" s="73"/>
      <c r="I3835" s="73"/>
    </row>
    <row r="3836" spans="5:9">
      <c r="E3836" s="73"/>
      <c r="F3836" s="73"/>
      <c r="G3836" s="73"/>
      <c r="H3836" s="73"/>
      <c r="I3836" s="73"/>
    </row>
    <row r="3837" spans="5:9">
      <c r="E3837" s="73"/>
      <c r="F3837" s="73"/>
      <c r="G3837" s="73"/>
      <c r="H3837" s="73"/>
      <c r="I3837" s="73"/>
    </row>
    <row r="3838" spans="5:9">
      <c r="E3838" s="73"/>
      <c r="F3838" s="73"/>
      <c r="G3838" s="73"/>
      <c r="H3838" s="73"/>
      <c r="I3838" s="73"/>
    </row>
    <row r="3839" spans="5:9">
      <c r="E3839" s="73"/>
      <c r="F3839" s="73"/>
      <c r="G3839" s="73"/>
      <c r="H3839" s="73"/>
      <c r="I3839" s="73"/>
    </row>
    <row r="3840" spans="5:9">
      <c r="E3840" s="73"/>
      <c r="F3840" s="73"/>
      <c r="G3840" s="73"/>
      <c r="H3840" s="73"/>
      <c r="I3840" s="73"/>
    </row>
    <row r="3841" spans="5:9">
      <c r="E3841" s="73"/>
      <c r="F3841" s="73"/>
      <c r="G3841" s="73"/>
      <c r="H3841" s="73"/>
      <c r="I3841" s="73"/>
    </row>
    <row r="3842" spans="5:9">
      <c r="E3842" s="73"/>
      <c r="F3842" s="73"/>
      <c r="G3842" s="73"/>
      <c r="H3842" s="73"/>
      <c r="I3842" s="73"/>
    </row>
    <row r="3843" spans="5:9">
      <c r="E3843" s="73"/>
      <c r="F3843" s="73"/>
      <c r="G3843" s="73"/>
      <c r="H3843" s="73"/>
      <c r="I3843" s="73"/>
    </row>
    <row r="3844" spans="5:9">
      <c r="E3844" s="73"/>
      <c r="F3844" s="73"/>
      <c r="G3844" s="73"/>
      <c r="H3844" s="73"/>
      <c r="I3844" s="73"/>
    </row>
    <row r="3845" spans="5:9">
      <c r="E3845" s="73"/>
      <c r="F3845" s="73"/>
      <c r="G3845" s="73"/>
      <c r="H3845" s="73"/>
      <c r="I3845" s="73"/>
    </row>
    <row r="3846" spans="5:9">
      <c r="E3846" s="73"/>
      <c r="F3846" s="73"/>
      <c r="G3846" s="73"/>
      <c r="H3846" s="73"/>
      <c r="I3846" s="73"/>
    </row>
    <row r="3847" spans="5:9">
      <c r="E3847" s="73"/>
      <c r="F3847" s="73"/>
      <c r="G3847" s="73"/>
      <c r="H3847" s="73"/>
      <c r="I3847" s="73"/>
    </row>
    <row r="3848" spans="5:9">
      <c r="E3848" s="73"/>
      <c r="F3848" s="73"/>
      <c r="G3848" s="73"/>
      <c r="H3848" s="73"/>
      <c r="I3848" s="73"/>
    </row>
    <row r="3849" spans="5:9">
      <c r="E3849" s="73"/>
      <c r="F3849" s="73"/>
      <c r="G3849" s="73"/>
      <c r="H3849" s="73"/>
      <c r="I3849" s="73"/>
    </row>
    <row r="3850" spans="5:9">
      <c r="E3850" s="73"/>
      <c r="F3850" s="73"/>
      <c r="G3850" s="73"/>
      <c r="H3850" s="73"/>
      <c r="I3850" s="73"/>
    </row>
    <row r="3851" spans="5:9">
      <c r="E3851" s="73"/>
      <c r="F3851" s="73"/>
      <c r="G3851" s="73"/>
      <c r="H3851" s="73"/>
      <c r="I3851" s="73"/>
    </row>
    <row r="3852" spans="5:9">
      <c r="E3852" s="73"/>
      <c r="F3852" s="73"/>
      <c r="G3852" s="73"/>
      <c r="H3852" s="73"/>
      <c r="I3852" s="73"/>
    </row>
    <row r="3853" spans="5:9">
      <c r="E3853" s="73"/>
      <c r="F3853" s="73"/>
      <c r="G3853" s="73"/>
      <c r="H3853" s="73"/>
      <c r="I3853" s="73"/>
    </row>
    <row r="3854" spans="5:9">
      <c r="E3854" s="73"/>
      <c r="F3854" s="73"/>
      <c r="G3854" s="73"/>
      <c r="H3854" s="73"/>
      <c r="I3854" s="73"/>
    </row>
    <row r="3855" spans="5:9">
      <c r="E3855" s="73"/>
      <c r="F3855" s="73"/>
      <c r="G3855" s="73"/>
      <c r="H3855" s="73"/>
      <c r="I3855" s="73"/>
    </row>
    <row r="3856" spans="5:9">
      <c r="E3856" s="73"/>
      <c r="F3856" s="73"/>
      <c r="G3856" s="73"/>
      <c r="H3856" s="73"/>
      <c r="I3856" s="73"/>
    </row>
    <row r="3857" spans="5:9">
      <c r="E3857" s="73"/>
      <c r="F3857" s="73"/>
      <c r="G3857" s="73"/>
      <c r="H3857" s="73"/>
      <c r="I3857" s="73"/>
    </row>
    <row r="3858" spans="5:9">
      <c r="E3858" s="73"/>
      <c r="F3858" s="73"/>
      <c r="G3858" s="73"/>
      <c r="H3858" s="73"/>
      <c r="I3858" s="73"/>
    </row>
    <row r="3859" spans="5:9">
      <c r="E3859" s="73"/>
      <c r="F3859" s="73"/>
      <c r="G3859" s="73"/>
      <c r="H3859" s="73"/>
      <c r="I3859" s="73"/>
    </row>
    <row r="3860" spans="5:9">
      <c r="E3860" s="73"/>
      <c r="F3860" s="73"/>
      <c r="G3860" s="73"/>
      <c r="H3860" s="73"/>
      <c r="I3860" s="73"/>
    </row>
    <row r="3861" spans="5:9">
      <c r="E3861" s="73"/>
      <c r="F3861" s="73"/>
      <c r="G3861" s="73"/>
      <c r="H3861" s="73"/>
      <c r="I3861" s="73"/>
    </row>
    <row r="3862" spans="5:9">
      <c r="E3862" s="73"/>
      <c r="F3862" s="73"/>
      <c r="G3862" s="73"/>
      <c r="H3862" s="73"/>
      <c r="I3862" s="73"/>
    </row>
    <row r="3863" spans="5:9">
      <c r="E3863" s="73"/>
      <c r="F3863" s="73"/>
      <c r="G3863" s="73"/>
      <c r="H3863" s="73"/>
      <c r="I3863" s="73"/>
    </row>
    <row r="3864" spans="5:9">
      <c r="E3864" s="73"/>
      <c r="F3864" s="73"/>
      <c r="G3864" s="73"/>
      <c r="H3864" s="73"/>
      <c r="I3864" s="73"/>
    </row>
    <row r="3865" spans="5:9">
      <c r="E3865" s="73"/>
      <c r="F3865" s="73"/>
      <c r="G3865" s="73"/>
      <c r="H3865" s="73"/>
      <c r="I3865" s="73"/>
    </row>
    <row r="3866" spans="5:9">
      <c r="E3866" s="73"/>
      <c r="F3866" s="73"/>
      <c r="G3866" s="73"/>
      <c r="H3866" s="73"/>
      <c r="I3866" s="73"/>
    </row>
    <row r="3867" spans="5:9">
      <c r="E3867" s="73"/>
      <c r="F3867" s="73"/>
      <c r="G3867" s="73"/>
      <c r="H3867" s="73"/>
      <c r="I3867" s="73"/>
    </row>
    <row r="3868" spans="5:9">
      <c r="E3868" s="73"/>
      <c r="F3868" s="73"/>
      <c r="G3868" s="73"/>
      <c r="H3868" s="73"/>
      <c r="I3868" s="73"/>
    </row>
    <row r="3869" spans="5:9">
      <c r="E3869" s="73"/>
      <c r="F3869" s="73"/>
      <c r="G3869" s="73"/>
      <c r="H3869" s="73"/>
      <c r="I3869" s="73"/>
    </row>
    <row r="3870" spans="5:9">
      <c r="E3870" s="73"/>
      <c r="F3870" s="73"/>
      <c r="G3870" s="73"/>
      <c r="H3870" s="73"/>
      <c r="I3870" s="73"/>
    </row>
    <row r="3871" spans="5:9">
      <c r="E3871" s="73"/>
      <c r="F3871" s="73"/>
      <c r="G3871" s="73"/>
      <c r="H3871" s="73"/>
      <c r="I3871" s="73"/>
    </row>
    <row r="3872" spans="5:9">
      <c r="E3872" s="73"/>
      <c r="F3872" s="73"/>
      <c r="G3872" s="73"/>
      <c r="H3872" s="73"/>
      <c r="I3872" s="73"/>
    </row>
    <row r="3873" spans="5:9">
      <c r="E3873" s="73"/>
      <c r="F3873" s="73"/>
      <c r="G3873" s="73"/>
      <c r="H3873" s="73"/>
      <c r="I3873" s="73"/>
    </row>
    <row r="3874" spans="5:9">
      <c r="E3874" s="73"/>
      <c r="F3874" s="73"/>
      <c r="G3874" s="73"/>
      <c r="H3874" s="73"/>
      <c r="I3874" s="73"/>
    </row>
    <row r="3875" spans="5:9">
      <c r="E3875" s="73"/>
      <c r="F3875" s="73"/>
      <c r="G3875" s="73"/>
      <c r="H3875" s="73"/>
      <c r="I3875" s="73"/>
    </row>
    <row r="3876" spans="5:9">
      <c r="E3876" s="73"/>
      <c r="F3876" s="73"/>
      <c r="G3876" s="73"/>
      <c r="H3876" s="73"/>
      <c r="I3876" s="73"/>
    </row>
    <row r="3877" spans="5:9">
      <c r="E3877" s="73"/>
      <c r="F3877" s="73"/>
      <c r="G3877" s="73"/>
      <c r="H3877" s="73"/>
      <c r="I3877" s="73"/>
    </row>
    <row r="3878" spans="5:9">
      <c r="E3878" s="73"/>
      <c r="F3878" s="73"/>
      <c r="G3878" s="73"/>
      <c r="H3878" s="73"/>
      <c r="I3878" s="73"/>
    </row>
    <row r="3879" spans="5:9">
      <c r="E3879" s="73"/>
      <c r="F3879" s="73"/>
      <c r="G3879" s="73"/>
      <c r="H3879" s="73"/>
      <c r="I3879" s="73"/>
    </row>
    <row r="3880" spans="5:9">
      <c r="E3880" s="73"/>
      <c r="F3880" s="73"/>
      <c r="G3880" s="73"/>
      <c r="H3880" s="73"/>
      <c r="I3880" s="73"/>
    </row>
    <row r="3881" spans="5:9">
      <c r="E3881" s="73"/>
      <c r="F3881" s="73"/>
      <c r="G3881" s="73"/>
      <c r="H3881" s="73"/>
      <c r="I3881" s="73"/>
    </row>
    <row r="3882" spans="5:9">
      <c r="E3882" s="73"/>
      <c r="F3882" s="73"/>
      <c r="G3882" s="73"/>
      <c r="H3882" s="73"/>
      <c r="I3882" s="73"/>
    </row>
    <row r="3883" spans="5:9">
      <c r="E3883" s="73"/>
      <c r="F3883" s="73"/>
      <c r="G3883" s="73"/>
      <c r="H3883" s="73"/>
      <c r="I3883" s="73"/>
    </row>
    <row r="3884" spans="5:9">
      <c r="E3884" s="73"/>
      <c r="F3884" s="73"/>
      <c r="G3884" s="73"/>
      <c r="H3884" s="73"/>
      <c r="I3884" s="73"/>
    </row>
    <row r="3885" spans="5:9">
      <c r="E3885" s="73"/>
      <c r="F3885" s="73"/>
      <c r="G3885" s="73"/>
      <c r="H3885" s="73"/>
      <c r="I3885" s="73"/>
    </row>
    <row r="3886" spans="5:9">
      <c r="E3886" s="73"/>
      <c r="F3886" s="73"/>
      <c r="G3886" s="73"/>
      <c r="H3886" s="73"/>
      <c r="I3886" s="73"/>
    </row>
    <row r="3887" spans="5:9">
      <c r="E3887" s="73"/>
      <c r="F3887" s="73"/>
      <c r="G3887" s="73"/>
      <c r="H3887" s="73"/>
      <c r="I3887" s="73"/>
    </row>
    <row r="3888" spans="5:9">
      <c r="E3888" s="73"/>
      <c r="F3888" s="73"/>
      <c r="G3888" s="73"/>
      <c r="H3888" s="73"/>
      <c r="I3888" s="73"/>
    </row>
    <row r="3889" spans="5:9">
      <c r="E3889" s="73"/>
      <c r="F3889" s="73"/>
      <c r="G3889" s="73"/>
      <c r="H3889" s="73"/>
      <c r="I3889" s="73"/>
    </row>
    <row r="3890" spans="5:9">
      <c r="E3890" s="73"/>
      <c r="F3890" s="73"/>
      <c r="G3890" s="73"/>
      <c r="H3890" s="73"/>
      <c r="I3890" s="73"/>
    </row>
    <row r="3891" spans="5:9">
      <c r="E3891" s="73"/>
      <c r="F3891" s="73"/>
      <c r="G3891" s="73"/>
      <c r="H3891" s="73"/>
      <c r="I3891" s="73"/>
    </row>
    <row r="3892" spans="5:9">
      <c r="E3892" s="73"/>
      <c r="F3892" s="73"/>
      <c r="G3892" s="73"/>
      <c r="H3892" s="73"/>
      <c r="I3892" s="73"/>
    </row>
    <row r="3893" spans="5:9">
      <c r="E3893" s="73"/>
      <c r="F3893" s="73"/>
      <c r="G3893" s="73"/>
      <c r="H3893" s="73"/>
      <c r="I3893" s="73"/>
    </row>
    <row r="3894" spans="5:9">
      <c r="E3894" s="73"/>
      <c r="F3894" s="73"/>
      <c r="G3894" s="73"/>
      <c r="H3894" s="73"/>
      <c r="I3894" s="73"/>
    </row>
    <row r="3895" spans="5:9">
      <c r="E3895" s="73"/>
      <c r="F3895" s="73"/>
      <c r="G3895" s="73"/>
      <c r="H3895" s="73"/>
      <c r="I3895" s="73"/>
    </row>
    <row r="3896" spans="5:9">
      <c r="E3896" s="73"/>
      <c r="F3896" s="73"/>
      <c r="G3896" s="73"/>
      <c r="H3896" s="73"/>
      <c r="I3896" s="73"/>
    </row>
    <row r="3897" spans="5:9">
      <c r="E3897" s="73"/>
      <c r="F3897" s="73"/>
      <c r="G3897" s="73"/>
      <c r="H3897" s="73"/>
      <c r="I3897" s="73"/>
    </row>
    <row r="3898" spans="5:9">
      <c r="E3898" s="73"/>
      <c r="F3898" s="73"/>
      <c r="G3898" s="73"/>
      <c r="H3898" s="73"/>
      <c r="I3898" s="73"/>
    </row>
    <row r="3899" spans="5:9">
      <c r="E3899" s="73"/>
      <c r="F3899" s="73"/>
      <c r="G3899" s="73"/>
      <c r="H3899" s="73"/>
      <c r="I3899" s="73"/>
    </row>
    <row r="3900" spans="5:9">
      <c r="E3900" s="73"/>
      <c r="F3900" s="73"/>
      <c r="G3900" s="73"/>
      <c r="H3900" s="73"/>
      <c r="I3900" s="73"/>
    </row>
    <row r="3901" spans="5:9">
      <c r="E3901" s="73"/>
      <c r="F3901" s="73"/>
      <c r="G3901" s="73"/>
      <c r="H3901" s="73"/>
      <c r="I3901" s="73"/>
    </row>
    <row r="3902" spans="5:9">
      <c r="E3902" s="73"/>
      <c r="F3902" s="73"/>
      <c r="G3902" s="73"/>
      <c r="H3902" s="73"/>
      <c r="I3902" s="73"/>
    </row>
    <row r="3903" spans="5:9">
      <c r="E3903" s="73"/>
      <c r="F3903" s="73"/>
      <c r="G3903" s="73"/>
      <c r="H3903" s="73"/>
      <c r="I3903" s="73"/>
    </row>
    <row r="3904" spans="5:9">
      <c r="E3904" s="73"/>
      <c r="F3904" s="73"/>
      <c r="G3904" s="73"/>
      <c r="H3904" s="73"/>
      <c r="I3904" s="73"/>
    </row>
    <row r="3905" spans="5:9">
      <c r="E3905" s="73"/>
      <c r="F3905" s="73"/>
      <c r="G3905" s="73"/>
      <c r="H3905" s="73"/>
      <c r="I3905" s="73"/>
    </row>
    <row r="3906" spans="5:9">
      <c r="E3906" s="73"/>
      <c r="F3906" s="73"/>
      <c r="G3906" s="73"/>
      <c r="H3906" s="73"/>
      <c r="I3906" s="73"/>
    </row>
    <row r="3907" spans="5:9">
      <c r="E3907" s="73"/>
      <c r="F3907" s="73"/>
      <c r="G3907" s="73"/>
      <c r="H3907" s="73"/>
      <c r="I3907" s="73"/>
    </row>
    <row r="3908" spans="5:9">
      <c r="E3908" s="73"/>
      <c r="F3908" s="73"/>
      <c r="G3908" s="73"/>
      <c r="H3908" s="73"/>
      <c r="I3908" s="73"/>
    </row>
    <row r="3909" spans="5:9">
      <c r="E3909" s="73"/>
      <c r="F3909" s="73"/>
      <c r="G3909" s="73"/>
      <c r="H3909" s="73"/>
      <c r="I3909" s="73"/>
    </row>
    <row r="3910" spans="5:9">
      <c r="E3910" s="73"/>
      <c r="F3910" s="73"/>
      <c r="G3910" s="73"/>
      <c r="H3910" s="73"/>
      <c r="I3910" s="73"/>
    </row>
    <row r="3911" spans="5:9">
      <c r="E3911" s="73"/>
      <c r="F3911" s="73"/>
      <c r="G3911" s="73"/>
      <c r="H3911" s="73"/>
      <c r="I3911" s="73"/>
    </row>
    <row r="3912" spans="5:9">
      <c r="E3912" s="73"/>
      <c r="F3912" s="73"/>
      <c r="G3912" s="73"/>
      <c r="H3912" s="73"/>
      <c r="I3912" s="73"/>
    </row>
    <row r="3913" spans="5:9">
      <c r="E3913" s="73"/>
      <c r="F3913" s="73"/>
      <c r="G3913" s="73"/>
      <c r="H3913" s="73"/>
      <c r="I3913" s="73"/>
    </row>
    <row r="3914" spans="5:9">
      <c r="E3914" s="73"/>
      <c r="F3914" s="73"/>
      <c r="G3914" s="73"/>
      <c r="H3914" s="73"/>
      <c r="I3914" s="73"/>
    </row>
    <row r="3915" spans="5:9">
      <c r="E3915" s="73"/>
      <c r="F3915" s="73"/>
      <c r="G3915" s="73"/>
      <c r="H3915" s="73"/>
      <c r="I3915" s="73"/>
    </row>
    <row r="3916" spans="5:9">
      <c r="E3916" s="73"/>
      <c r="F3916" s="73"/>
      <c r="G3916" s="73"/>
      <c r="H3916" s="73"/>
      <c r="I3916" s="73"/>
    </row>
    <row r="3917" spans="5:9">
      <c r="E3917" s="73"/>
      <c r="F3917" s="73"/>
      <c r="G3917" s="73"/>
      <c r="H3917" s="73"/>
      <c r="I3917" s="73"/>
    </row>
    <row r="3918" spans="5:9">
      <c r="E3918" s="73"/>
      <c r="F3918" s="73"/>
      <c r="G3918" s="73"/>
      <c r="H3918" s="73"/>
      <c r="I3918" s="73"/>
    </row>
    <row r="3919" spans="5:9">
      <c r="E3919" s="73"/>
      <c r="F3919" s="73"/>
      <c r="G3919" s="73"/>
      <c r="H3919" s="73"/>
      <c r="I3919" s="73"/>
    </row>
    <row r="3920" spans="5:9">
      <c r="E3920" s="73"/>
      <c r="F3920" s="73"/>
      <c r="G3920" s="73"/>
      <c r="H3920" s="73"/>
      <c r="I3920" s="73"/>
    </row>
    <row r="3921" spans="5:9">
      <c r="E3921" s="73"/>
      <c r="F3921" s="73"/>
      <c r="G3921" s="73"/>
      <c r="H3921" s="73"/>
      <c r="I3921" s="73"/>
    </row>
    <row r="3922" spans="5:9">
      <c r="E3922" s="73"/>
      <c r="F3922" s="73"/>
      <c r="G3922" s="73"/>
      <c r="H3922" s="73"/>
      <c r="I3922" s="73"/>
    </row>
    <row r="3923" spans="5:9">
      <c r="E3923" s="73"/>
      <c r="F3923" s="73"/>
      <c r="G3923" s="73"/>
      <c r="H3923" s="73"/>
      <c r="I3923" s="73"/>
    </row>
    <row r="3924" spans="5:9">
      <c r="E3924" s="73"/>
      <c r="F3924" s="73"/>
      <c r="G3924" s="73"/>
      <c r="H3924" s="73"/>
      <c r="I3924" s="73"/>
    </row>
    <row r="3925" spans="5:9">
      <c r="E3925" s="73"/>
      <c r="F3925" s="73"/>
      <c r="G3925" s="73"/>
      <c r="H3925" s="73"/>
      <c r="I3925" s="73"/>
    </row>
    <row r="3926" spans="5:9">
      <c r="E3926" s="73"/>
      <c r="F3926" s="73"/>
      <c r="G3926" s="73"/>
      <c r="H3926" s="73"/>
      <c r="I3926" s="73"/>
    </row>
    <row r="3927" spans="5:9">
      <c r="E3927" s="73"/>
      <c r="F3927" s="73"/>
      <c r="G3927" s="73"/>
      <c r="H3927" s="73"/>
      <c r="I3927" s="73"/>
    </row>
    <row r="3928" spans="5:9">
      <c r="E3928" s="73"/>
      <c r="F3928" s="73"/>
      <c r="G3928" s="73"/>
      <c r="H3928" s="73"/>
      <c r="I3928" s="73"/>
    </row>
    <row r="3929" spans="5:9">
      <c r="E3929" s="73"/>
      <c r="F3929" s="73"/>
      <c r="G3929" s="73"/>
      <c r="H3929" s="73"/>
      <c r="I3929" s="73"/>
    </row>
    <row r="3930" spans="5:9">
      <c r="E3930" s="73"/>
      <c r="F3930" s="73"/>
      <c r="G3930" s="73"/>
      <c r="H3930" s="73"/>
      <c r="I3930" s="73"/>
    </row>
    <row r="3931" spans="5:9">
      <c r="E3931" s="73"/>
      <c r="F3931" s="73"/>
      <c r="G3931" s="73"/>
      <c r="H3931" s="73"/>
      <c r="I3931" s="73"/>
    </row>
    <row r="3932" spans="5:9">
      <c r="E3932" s="73"/>
      <c r="F3932" s="73"/>
      <c r="G3932" s="73"/>
      <c r="H3932" s="73"/>
      <c r="I3932" s="73"/>
    </row>
    <row r="3933" spans="5:9">
      <c r="E3933" s="73"/>
      <c r="F3933" s="73"/>
      <c r="G3933" s="73"/>
      <c r="H3933" s="73"/>
      <c r="I3933" s="73"/>
    </row>
    <row r="3934" spans="5:9">
      <c r="E3934" s="73"/>
      <c r="F3934" s="73"/>
      <c r="G3934" s="73"/>
      <c r="H3934" s="73"/>
      <c r="I3934" s="73"/>
    </row>
    <row r="3935" spans="5:9">
      <c r="E3935" s="73"/>
      <c r="F3935" s="73"/>
      <c r="G3935" s="73"/>
      <c r="H3935" s="73"/>
      <c r="I3935" s="73"/>
    </row>
    <row r="3936" spans="5:9">
      <c r="E3936" s="73"/>
      <c r="F3936" s="73"/>
      <c r="G3936" s="73"/>
      <c r="H3936" s="73"/>
      <c r="I3936" s="73"/>
    </row>
    <row r="3937" spans="5:9">
      <c r="E3937" s="73"/>
      <c r="F3937" s="73"/>
      <c r="G3937" s="73"/>
      <c r="H3937" s="73"/>
      <c r="I3937" s="73"/>
    </row>
    <row r="3938" spans="5:9">
      <c r="E3938" s="73"/>
      <c r="F3938" s="73"/>
      <c r="G3938" s="73"/>
      <c r="H3938" s="73"/>
      <c r="I3938" s="73"/>
    </row>
    <row r="3939" spans="5:9">
      <c r="E3939" s="73"/>
      <c r="F3939" s="73"/>
      <c r="G3939" s="73"/>
      <c r="H3939" s="73"/>
      <c r="I3939" s="73"/>
    </row>
    <row r="3940" spans="5:9">
      <c r="E3940" s="73"/>
      <c r="F3940" s="73"/>
      <c r="G3940" s="73"/>
      <c r="H3940" s="73"/>
      <c r="I3940" s="73"/>
    </row>
    <row r="3941" spans="5:9">
      <c r="E3941" s="73"/>
      <c r="F3941" s="73"/>
      <c r="G3941" s="73"/>
      <c r="H3941" s="73"/>
      <c r="I3941" s="73"/>
    </row>
    <row r="3942" spans="5:9">
      <c r="E3942" s="73"/>
      <c r="F3942" s="73"/>
      <c r="G3942" s="73"/>
      <c r="H3942" s="73"/>
      <c r="I3942" s="73"/>
    </row>
    <row r="3943" spans="5:9">
      <c r="E3943" s="73"/>
      <c r="F3943" s="73"/>
      <c r="G3943" s="73"/>
      <c r="H3943" s="73"/>
      <c r="I3943" s="73"/>
    </row>
    <row r="3944" spans="5:9">
      <c r="E3944" s="73"/>
      <c r="F3944" s="73"/>
      <c r="G3944" s="73"/>
      <c r="H3944" s="73"/>
      <c r="I3944" s="73"/>
    </row>
    <row r="3945" spans="5:9">
      <c r="E3945" s="73"/>
      <c r="F3945" s="73"/>
      <c r="G3945" s="73"/>
      <c r="H3945" s="73"/>
      <c r="I3945" s="73"/>
    </row>
    <row r="3946" spans="5:9">
      <c r="E3946" s="73"/>
      <c r="F3946" s="73"/>
      <c r="G3946" s="73"/>
      <c r="H3946" s="73"/>
      <c r="I3946" s="73"/>
    </row>
    <row r="3947" spans="5:9">
      <c r="E3947" s="73"/>
      <c r="F3947" s="73"/>
      <c r="G3947" s="73"/>
      <c r="H3947" s="73"/>
      <c r="I3947" s="73"/>
    </row>
    <row r="3948" spans="5:9">
      <c r="E3948" s="73"/>
      <c r="F3948" s="73"/>
      <c r="G3948" s="73"/>
      <c r="H3948" s="73"/>
      <c r="I3948" s="73"/>
    </row>
    <row r="3949" spans="5:9">
      <c r="E3949" s="73"/>
      <c r="F3949" s="73"/>
      <c r="G3949" s="73"/>
      <c r="H3949" s="73"/>
      <c r="I3949" s="73"/>
    </row>
    <row r="3950" spans="5:9">
      <c r="E3950" s="73"/>
      <c r="F3950" s="73"/>
      <c r="G3950" s="73"/>
      <c r="H3950" s="73"/>
      <c r="I3950" s="73"/>
    </row>
    <row r="3951" spans="5:9">
      <c r="E3951" s="73"/>
      <c r="F3951" s="73"/>
      <c r="G3951" s="73"/>
      <c r="H3951" s="73"/>
      <c r="I3951" s="73"/>
    </row>
    <row r="3952" spans="5:9">
      <c r="E3952" s="73"/>
      <c r="F3952" s="73"/>
      <c r="G3952" s="73"/>
      <c r="H3952" s="73"/>
      <c r="I3952" s="73"/>
    </row>
    <row r="3953" spans="5:9">
      <c r="E3953" s="73"/>
      <c r="F3953" s="73"/>
      <c r="G3953" s="73"/>
      <c r="H3953" s="73"/>
      <c r="I3953" s="73"/>
    </row>
    <row r="3954" spans="5:9">
      <c r="E3954" s="73"/>
      <c r="F3954" s="73"/>
      <c r="G3954" s="73"/>
      <c r="H3954" s="73"/>
      <c r="I3954" s="73"/>
    </row>
    <row r="3955" spans="5:9">
      <c r="E3955" s="73"/>
      <c r="F3955" s="73"/>
      <c r="G3955" s="73"/>
      <c r="H3955" s="73"/>
      <c r="I3955" s="73"/>
    </row>
    <row r="3956" spans="5:9">
      <c r="E3956" s="73"/>
      <c r="F3956" s="73"/>
      <c r="G3956" s="73"/>
      <c r="H3956" s="73"/>
      <c r="I3956" s="73"/>
    </row>
    <row r="3957" spans="5:9">
      <c r="E3957" s="73"/>
      <c r="F3957" s="73"/>
      <c r="G3957" s="73"/>
      <c r="H3957" s="73"/>
      <c r="I3957" s="73"/>
    </row>
    <row r="3958" spans="5:9">
      <c r="E3958" s="73"/>
      <c r="F3958" s="73"/>
      <c r="G3958" s="73"/>
      <c r="H3958" s="73"/>
      <c r="I3958" s="73"/>
    </row>
    <row r="3959" spans="5:9">
      <c r="E3959" s="73"/>
      <c r="F3959" s="73"/>
      <c r="G3959" s="73"/>
      <c r="H3959" s="73"/>
      <c r="I3959" s="73"/>
    </row>
    <row r="3960" spans="5:9">
      <c r="E3960" s="73"/>
      <c r="F3960" s="73"/>
      <c r="G3960" s="73"/>
      <c r="H3960" s="73"/>
      <c r="I3960" s="73"/>
    </row>
    <row r="3961" spans="5:9">
      <c r="E3961" s="73"/>
      <c r="F3961" s="73"/>
      <c r="G3961" s="73"/>
      <c r="H3961" s="73"/>
      <c r="I3961" s="73"/>
    </row>
    <row r="3962" spans="5:9">
      <c r="E3962" s="73"/>
      <c r="F3962" s="73"/>
      <c r="G3962" s="73"/>
      <c r="H3962" s="73"/>
      <c r="I3962" s="73"/>
    </row>
    <row r="3963" spans="5:9">
      <c r="E3963" s="73"/>
      <c r="F3963" s="73"/>
      <c r="G3963" s="73"/>
      <c r="H3963" s="73"/>
      <c r="I3963" s="73"/>
    </row>
    <row r="3964" spans="5:9">
      <c r="E3964" s="73"/>
      <c r="F3964" s="73"/>
      <c r="G3964" s="73"/>
      <c r="H3964" s="73"/>
      <c r="I3964" s="73"/>
    </row>
    <row r="3965" spans="5:9">
      <c r="E3965" s="73"/>
      <c r="F3965" s="73"/>
      <c r="G3965" s="73"/>
      <c r="H3965" s="73"/>
      <c r="I3965" s="73"/>
    </row>
    <row r="3966" spans="5:9">
      <c r="E3966" s="73"/>
      <c r="F3966" s="73"/>
      <c r="G3966" s="73"/>
      <c r="H3966" s="73"/>
      <c r="I3966" s="73"/>
    </row>
    <row r="3967" spans="5:9">
      <c r="E3967" s="73"/>
      <c r="F3967" s="73"/>
      <c r="G3967" s="73"/>
      <c r="H3967" s="73"/>
      <c r="I3967" s="73"/>
    </row>
    <row r="3968" spans="5:9">
      <c r="E3968" s="73"/>
      <c r="F3968" s="73"/>
      <c r="G3968" s="73"/>
      <c r="H3968" s="73"/>
      <c r="I3968" s="73"/>
    </row>
    <row r="3969" spans="5:9">
      <c r="E3969" s="73"/>
      <c r="F3969" s="73"/>
      <c r="G3969" s="73"/>
      <c r="H3969" s="73"/>
      <c r="I3969" s="73"/>
    </row>
    <row r="3970" spans="5:9">
      <c r="E3970" s="73"/>
      <c r="F3970" s="73"/>
      <c r="G3970" s="73"/>
      <c r="H3970" s="73"/>
      <c r="I3970" s="73"/>
    </row>
    <row r="3971" spans="5:9">
      <c r="E3971" s="73"/>
      <c r="F3971" s="73"/>
      <c r="G3971" s="73"/>
      <c r="H3971" s="73"/>
      <c r="I3971" s="73"/>
    </row>
    <row r="3972" spans="5:9">
      <c r="E3972" s="73"/>
      <c r="F3972" s="73"/>
      <c r="G3972" s="73"/>
      <c r="H3972" s="73"/>
      <c r="I3972" s="73"/>
    </row>
    <row r="3973" spans="5:9">
      <c r="E3973" s="73"/>
      <c r="F3973" s="73"/>
      <c r="G3973" s="73"/>
      <c r="H3973" s="73"/>
      <c r="I3973" s="73"/>
    </row>
    <row r="3974" spans="5:9">
      <c r="E3974" s="73"/>
      <c r="F3974" s="73"/>
      <c r="G3974" s="73"/>
      <c r="H3974" s="73"/>
      <c r="I3974" s="73"/>
    </row>
    <row r="3975" spans="5:9">
      <c r="E3975" s="73"/>
      <c r="F3975" s="73"/>
      <c r="G3975" s="73"/>
      <c r="H3975" s="73"/>
      <c r="I3975" s="73"/>
    </row>
    <row r="3976" spans="5:9">
      <c r="E3976" s="73"/>
      <c r="F3976" s="73"/>
      <c r="G3976" s="73"/>
      <c r="H3976" s="73"/>
      <c r="I3976" s="73"/>
    </row>
    <row r="3977" spans="5:9">
      <c r="E3977" s="73"/>
      <c r="F3977" s="73"/>
      <c r="G3977" s="73"/>
      <c r="H3977" s="73"/>
      <c r="I3977" s="73"/>
    </row>
    <row r="3978" spans="5:9">
      <c r="E3978" s="73"/>
      <c r="F3978" s="73"/>
      <c r="G3978" s="73"/>
      <c r="H3978" s="73"/>
      <c r="I3978" s="73"/>
    </row>
    <row r="3979" spans="5:9">
      <c r="E3979" s="73"/>
      <c r="F3979" s="73"/>
      <c r="G3979" s="73"/>
      <c r="H3979" s="73"/>
      <c r="I3979" s="73"/>
    </row>
    <row r="3980" spans="5:9">
      <c r="E3980" s="73"/>
      <c r="F3980" s="73"/>
      <c r="G3980" s="73"/>
      <c r="H3980" s="73"/>
      <c r="I3980" s="73"/>
    </row>
    <row r="3981" spans="5:9">
      <c r="E3981" s="73"/>
      <c r="F3981" s="73"/>
      <c r="G3981" s="73"/>
      <c r="H3981" s="73"/>
      <c r="I3981" s="73"/>
    </row>
    <row r="3982" spans="5:9">
      <c r="E3982" s="73"/>
      <c r="F3982" s="73"/>
      <c r="G3982" s="73"/>
      <c r="H3982" s="73"/>
      <c r="I3982" s="73"/>
    </row>
    <row r="3983" spans="5:9">
      <c r="E3983" s="73"/>
      <c r="F3983" s="73"/>
      <c r="G3983" s="73"/>
      <c r="H3983" s="73"/>
      <c r="I3983" s="73"/>
    </row>
    <row r="3984" spans="5:9">
      <c r="E3984" s="73"/>
      <c r="F3984" s="73"/>
      <c r="G3984" s="73"/>
      <c r="H3984" s="73"/>
      <c r="I3984" s="73"/>
    </row>
    <row r="3985" spans="5:9">
      <c r="E3985" s="73"/>
      <c r="F3985" s="73"/>
      <c r="G3985" s="73"/>
      <c r="H3985" s="73"/>
      <c r="I3985" s="73"/>
    </row>
    <row r="3986" spans="5:9">
      <c r="E3986" s="73"/>
      <c r="F3986" s="73"/>
      <c r="G3986" s="73"/>
      <c r="H3986" s="73"/>
      <c r="I3986" s="73"/>
    </row>
    <row r="3987" spans="5:9">
      <c r="E3987" s="73"/>
      <c r="F3987" s="73"/>
      <c r="G3987" s="73"/>
      <c r="H3987" s="73"/>
      <c r="I3987" s="73"/>
    </row>
    <row r="3988" spans="5:9">
      <c r="E3988" s="73"/>
      <c r="F3988" s="73"/>
      <c r="G3988" s="73"/>
      <c r="H3988" s="73"/>
      <c r="I3988" s="73"/>
    </row>
    <row r="3989" spans="5:9">
      <c r="E3989" s="73"/>
      <c r="F3989" s="73"/>
      <c r="G3989" s="73"/>
      <c r="H3989" s="73"/>
      <c r="I3989" s="73"/>
    </row>
    <row r="3990" spans="5:9">
      <c r="E3990" s="73"/>
      <c r="F3990" s="73"/>
      <c r="G3990" s="73"/>
      <c r="H3990" s="73"/>
      <c r="I3990" s="73"/>
    </row>
    <row r="3991" spans="5:9">
      <c r="E3991" s="73"/>
      <c r="F3991" s="73"/>
      <c r="G3991" s="73"/>
      <c r="H3991" s="73"/>
      <c r="I3991" s="73"/>
    </row>
    <row r="3992" spans="5:9">
      <c r="E3992" s="73"/>
      <c r="F3992" s="73"/>
      <c r="G3992" s="73"/>
      <c r="H3992" s="73"/>
      <c r="I3992" s="73"/>
    </row>
    <row r="3993" spans="5:9">
      <c r="E3993" s="73"/>
      <c r="F3993" s="73"/>
      <c r="G3993" s="73"/>
      <c r="H3993" s="73"/>
      <c r="I3993" s="73"/>
    </row>
    <row r="3994" spans="5:9">
      <c r="E3994" s="73"/>
      <c r="F3994" s="73"/>
      <c r="G3994" s="73"/>
      <c r="H3994" s="73"/>
      <c r="I3994" s="73"/>
    </row>
    <row r="3995" spans="5:9">
      <c r="E3995" s="73"/>
      <c r="F3995" s="73"/>
      <c r="G3995" s="73"/>
      <c r="H3995" s="73"/>
      <c r="I3995" s="73"/>
    </row>
    <row r="3996" spans="5:9">
      <c r="E3996" s="73"/>
      <c r="F3996" s="73"/>
      <c r="G3996" s="73"/>
      <c r="H3996" s="73"/>
      <c r="I3996" s="73"/>
    </row>
    <row r="3997" spans="5:9">
      <c r="E3997" s="73"/>
      <c r="F3997" s="73"/>
      <c r="G3997" s="73"/>
      <c r="H3997" s="73"/>
      <c r="I3997" s="73"/>
    </row>
    <row r="3998" spans="5:9">
      <c r="E3998" s="73"/>
      <c r="F3998" s="73"/>
      <c r="G3998" s="73"/>
      <c r="H3998" s="73"/>
      <c r="I3998" s="73"/>
    </row>
    <row r="3999" spans="5:9">
      <c r="E3999" s="73"/>
      <c r="F3999" s="73"/>
      <c r="G3999" s="73"/>
      <c r="H3999" s="73"/>
      <c r="I3999" s="73"/>
    </row>
    <row r="4000" spans="5:9">
      <c r="E4000" s="73"/>
      <c r="F4000" s="73"/>
      <c r="G4000" s="73"/>
      <c r="H4000" s="73"/>
      <c r="I4000" s="73"/>
    </row>
    <row r="4001" spans="5:9">
      <c r="E4001" s="73"/>
      <c r="F4001" s="73"/>
      <c r="G4001" s="73"/>
      <c r="H4001" s="73"/>
      <c r="I4001" s="73"/>
    </row>
    <row r="4002" spans="5:9">
      <c r="E4002" s="73"/>
      <c r="F4002" s="73"/>
      <c r="G4002" s="73"/>
      <c r="H4002" s="73"/>
      <c r="I4002" s="73"/>
    </row>
    <row r="4003" spans="5:9">
      <c r="E4003" s="73"/>
      <c r="F4003" s="73"/>
      <c r="G4003" s="73"/>
      <c r="H4003" s="73"/>
      <c r="I4003" s="73"/>
    </row>
    <row r="4004" spans="5:9">
      <c r="E4004" s="73"/>
      <c r="F4004" s="73"/>
      <c r="G4004" s="73"/>
      <c r="H4004" s="73"/>
      <c r="I4004" s="73"/>
    </row>
    <row r="4005" spans="5:9">
      <c r="E4005" s="73"/>
      <c r="F4005" s="73"/>
      <c r="G4005" s="73"/>
      <c r="H4005" s="73"/>
      <c r="I4005" s="73"/>
    </row>
    <row r="4006" spans="5:9">
      <c r="E4006" s="73"/>
      <c r="F4006" s="73"/>
      <c r="G4006" s="73"/>
      <c r="H4006" s="73"/>
      <c r="I4006" s="73"/>
    </row>
    <row r="4007" spans="5:9">
      <c r="E4007" s="73"/>
      <c r="F4007" s="73"/>
      <c r="G4007" s="73"/>
      <c r="H4007" s="73"/>
      <c r="I4007" s="73"/>
    </row>
    <row r="4008" spans="5:9">
      <c r="E4008" s="73"/>
      <c r="F4008" s="73"/>
      <c r="G4008" s="73"/>
      <c r="H4008" s="73"/>
      <c r="I4008" s="73"/>
    </row>
    <row r="4009" spans="5:9">
      <c r="E4009" s="73"/>
      <c r="F4009" s="73"/>
      <c r="G4009" s="73"/>
      <c r="H4009" s="73"/>
      <c r="I4009" s="73"/>
    </row>
    <row r="4010" spans="5:9">
      <c r="E4010" s="73"/>
      <c r="F4010" s="73"/>
      <c r="G4010" s="73"/>
      <c r="H4010" s="73"/>
      <c r="I4010" s="73"/>
    </row>
    <row r="4011" spans="5:9">
      <c r="E4011" s="73"/>
      <c r="F4011" s="73"/>
      <c r="G4011" s="73"/>
      <c r="H4011" s="73"/>
      <c r="I4011" s="73"/>
    </row>
    <row r="4012" spans="5:9">
      <c r="E4012" s="73"/>
      <c r="F4012" s="73"/>
      <c r="G4012" s="73"/>
      <c r="H4012" s="73"/>
      <c r="I4012" s="73"/>
    </row>
    <row r="4013" spans="5:9">
      <c r="E4013" s="73"/>
      <c r="F4013" s="73"/>
      <c r="G4013" s="73"/>
      <c r="H4013" s="73"/>
      <c r="I4013" s="73"/>
    </row>
    <row r="4014" spans="5:9">
      <c r="E4014" s="73"/>
      <c r="F4014" s="73"/>
      <c r="G4014" s="73"/>
      <c r="H4014" s="73"/>
      <c r="I4014" s="73"/>
    </row>
    <row r="4015" spans="5:9">
      <c r="E4015" s="73"/>
      <c r="F4015" s="73"/>
      <c r="G4015" s="73"/>
      <c r="H4015" s="73"/>
      <c r="I4015" s="73"/>
    </row>
    <row r="4016" spans="5:9">
      <c r="E4016" s="73"/>
      <c r="F4016" s="73"/>
      <c r="G4016" s="73"/>
      <c r="H4016" s="73"/>
      <c r="I4016" s="73"/>
    </row>
    <row r="4017" spans="5:9">
      <c r="E4017" s="73"/>
      <c r="F4017" s="73"/>
      <c r="G4017" s="73"/>
      <c r="H4017" s="73"/>
      <c r="I4017" s="73"/>
    </row>
    <row r="4018" spans="5:9">
      <c r="E4018" s="73"/>
      <c r="F4018" s="73"/>
      <c r="G4018" s="73"/>
      <c r="H4018" s="73"/>
      <c r="I4018" s="73"/>
    </row>
    <row r="4019" spans="5:9">
      <c r="E4019" s="73"/>
      <c r="F4019" s="73"/>
      <c r="G4019" s="73"/>
      <c r="H4019" s="73"/>
      <c r="I4019" s="73"/>
    </row>
    <row r="4020" spans="5:9">
      <c r="E4020" s="73"/>
      <c r="F4020" s="73"/>
      <c r="G4020" s="73"/>
      <c r="H4020" s="73"/>
      <c r="I4020" s="73"/>
    </row>
    <row r="4021" spans="5:9">
      <c r="E4021" s="73"/>
      <c r="F4021" s="73"/>
      <c r="G4021" s="73"/>
      <c r="H4021" s="73"/>
      <c r="I4021" s="73"/>
    </row>
    <row r="4022" spans="5:9">
      <c r="E4022" s="73"/>
      <c r="F4022" s="73"/>
      <c r="G4022" s="73"/>
      <c r="H4022" s="73"/>
      <c r="I4022" s="73"/>
    </row>
    <row r="4023" spans="5:9">
      <c r="E4023" s="73"/>
      <c r="F4023" s="73"/>
      <c r="G4023" s="73"/>
      <c r="H4023" s="73"/>
      <c r="I4023" s="73"/>
    </row>
    <row r="4024" spans="5:9">
      <c r="E4024" s="73"/>
      <c r="F4024" s="73"/>
      <c r="G4024" s="73"/>
      <c r="H4024" s="73"/>
      <c r="I4024" s="73"/>
    </row>
    <row r="4025" spans="5:9">
      <c r="E4025" s="73"/>
      <c r="F4025" s="73"/>
      <c r="G4025" s="73"/>
      <c r="H4025" s="73"/>
      <c r="I4025" s="73"/>
    </row>
    <row r="4026" spans="5:9">
      <c r="E4026" s="73"/>
      <c r="F4026" s="73"/>
      <c r="G4026" s="73"/>
      <c r="H4026" s="73"/>
      <c r="I4026" s="73"/>
    </row>
    <row r="4027" spans="5:9">
      <c r="E4027" s="73"/>
      <c r="F4027" s="73"/>
      <c r="G4027" s="73"/>
      <c r="H4027" s="73"/>
      <c r="I4027" s="73"/>
    </row>
    <row r="4028" spans="5:9">
      <c r="E4028" s="73"/>
      <c r="F4028" s="73"/>
      <c r="G4028" s="73"/>
      <c r="H4028" s="73"/>
      <c r="I4028" s="73"/>
    </row>
    <row r="4029" spans="5:9">
      <c r="E4029" s="73"/>
      <c r="F4029" s="73"/>
      <c r="G4029" s="73"/>
      <c r="H4029" s="73"/>
      <c r="I4029" s="73"/>
    </row>
    <row r="4030" spans="5:9">
      <c r="E4030" s="73"/>
      <c r="F4030" s="73"/>
      <c r="G4030" s="73"/>
      <c r="H4030" s="73"/>
      <c r="I4030" s="73"/>
    </row>
    <row r="4031" spans="5:9">
      <c r="E4031" s="73"/>
      <c r="F4031" s="73"/>
      <c r="G4031" s="73"/>
      <c r="H4031" s="73"/>
      <c r="I4031" s="73"/>
    </row>
    <row r="4032" spans="5:9">
      <c r="E4032" s="73"/>
      <c r="F4032" s="73"/>
      <c r="G4032" s="73"/>
      <c r="H4032" s="73"/>
      <c r="I4032" s="73"/>
    </row>
    <row r="4033" spans="5:9">
      <c r="E4033" s="73"/>
      <c r="F4033" s="73"/>
      <c r="G4033" s="73"/>
      <c r="H4033" s="73"/>
      <c r="I4033" s="73"/>
    </row>
    <row r="4034" spans="5:9">
      <c r="E4034" s="73"/>
      <c r="F4034" s="73"/>
      <c r="G4034" s="73"/>
      <c r="H4034" s="73"/>
      <c r="I4034" s="73"/>
    </row>
    <row r="4035" spans="5:9">
      <c r="E4035" s="73"/>
      <c r="F4035" s="73"/>
      <c r="G4035" s="73"/>
      <c r="H4035" s="73"/>
      <c r="I4035" s="73"/>
    </row>
    <row r="4036" spans="5:9">
      <c r="E4036" s="73"/>
      <c r="F4036" s="73"/>
      <c r="G4036" s="73"/>
      <c r="H4036" s="73"/>
      <c r="I4036" s="73"/>
    </row>
    <row r="4037" spans="5:9">
      <c r="E4037" s="73"/>
      <c r="F4037" s="73"/>
      <c r="G4037" s="73"/>
      <c r="H4037" s="73"/>
      <c r="I4037" s="73"/>
    </row>
    <row r="4038" spans="5:9">
      <c r="E4038" s="73"/>
      <c r="F4038" s="73"/>
      <c r="G4038" s="73"/>
      <c r="H4038" s="73"/>
      <c r="I4038" s="73"/>
    </row>
    <row r="4039" spans="5:9">
      <c r="E4039" s="73"/>
      <c r="F4039" s="73"/>
      <c r="G4039" s="73"/>
      <c r="H4039" s="73"/>
      <c r="I4039" s="73"/>
    </row>
    <row r="4040" spans="5:9">
      <c r="E4040" s="73"/>
      <c r="F4040" s="73"/>
      <c r="G4040" s="73"/>
      <c r="H4040" s="73"/>
      <c r="I4040" s="73"/>
    </row>
    <row r="4041" spans="5:9">
      <c r="E4041" s="73"/>
      <c r="F4041" s="73"/>
      <c r="G4041" s="73"/>
      <c r="H4041" s="73"/>
      <c r="I4041" s="73"/>
    </row>
    <row r="4042" spans="5:9">
      <c r="E4042" s="73"/>
      <c r="F4042" s="73"/>
      <c r="G4042" s="73"/>
      <c r="H4042" s="73"/>
      <c r="I4042" s="73"/>
    </row>
    <row r="4043" spans="5:9">
      <c r="E4043" s="73"/>
      <c r="F4043" s="73"/>
      <c r="G4043" s="73"/>
      <c r="H4043" s="73"/>
      <c r="I4043" s="73"/>
    </row>
    <row r="4044" spans="5:9">
      <c r="E4044" s="73"/>
      <c r="F4044" s="73"/>
      <c r="G4044" s="73"/>
      <c r="H4044" s="73"/>
      <c r="I4044" s="73"/>
    </row>
    <row r="4045" spans="5:9">
      <c r="E4045" s="73"/>
      <c r="F4045" s="73"/>
      <c r="G4045" s="73"/>
      <c r="H4045" s="73"/>
      <c r="I4045" s="73"/>
    </row>
    <row r="4046" spans="5:9">
      <c r="E4046" s="73"/>
      <c r="F4046" s="73"/>
      <c r="G4046" s="73"/>
      <c r="H4046" s="73"/>
      <c r="I4046" s="73"/>
    </row>
    <row r="4047" spans="5:9">
      <c r="E4047" s="73"/>
      <c r="F4047" s="73"/>
      <c r="G4047" s="73"/>
      <c r="H4047" s="73"/>
      <c r="I4047" s="73"/>
    </row>
    <row r="4048" spans="5:9">
      <c r="E4048" s="73"/>
      <c r="F4048" s="73"/>
      <c r="G4048" s="73"/>
      <c r="H4048" s="73"/>
      <c r="I4048" s="73"/>
    </row>
    <row r="4049" spans="5:9">
      <c r="E4049" s="73"/>
      <c r="F4049" s="73"/>
      <c r="G4049" s="73"/>
      <c r="H4049" s="73"/>
      <c r="I4049" s="73"/>
    </row>
    <row r="4050" spans="5:9">
      <c r="E4050" s="73"/>
      <c r="F4050" s="73"/>
      <c r="G4050" s="73"/>
      <c r="H4050" s="73"/>
      <c r="I4050" s="73"/>
    </row>
    <row r="4051" spans="5:9">
      <c r="E4051" s="73"/>
      <c r="F4051" s="73"/>
      <c r="G4051" s="73"/>
      <c r="H4051" s="73"/>
      <c r="I4051" s="73"/>
    </row>
    <row r="4052" spans="5:9">
      <c r="E4052" s="73"/>
      <c r="F4052" s="73"/>
      <c r="G4052" s="73"/>
      <c r="H4052" s="73"/>
      <c r="I4052" s="73"/>
    </row>
    <row r="4053" spans="5:9">
      <c r="E4053" s="73"/>
      <c r="F4053" s="73"/>
      <c r="G4053" s="73"/>
      <c r="H4053" s="73"/>
      <c r="I4053" s="73"/>
    </row>
    <row r="4054" spans="5:9">
      <c r="E4054" s="73"/>
      <c r="F4054" s="73"/>
      <c r="G4054" s="73"/>
      <c r="H4054" s="73"/>
      <c r="I4054" s="73"/>
    </row>
    <row r="4055" spans="5:9">
      <c r="E4055" s="73"/>
      <c r="F4055" s="73"/>
      <c r="G4055" s="73"/>
      <c r="H4055" s="73"/>
      <c r="I4055" s="73"/>
    </row>
    <row r="4056" spans="5:9">
      <c r="E4056" s="73"/>
      <c r="F4056" s="73"/>
      <c r="G4056" s="73"/>
      <c r="H4056" s="73"/>
      <c r="I4056" s="73"/>
    </row>
    <row r="4057" spans="5:9">
      <c r="E4057" s="73"/>
      <c r="F4057" s="73"/>
      <c r="G4057" s="73"/>
      <c r="H4057" s="73"/>
      <c r="I4057" s="73"/>
    </row>
    <row r="4058" spans="5:9">
      <c r="E4058" s="73"/>
      <c r="F4058" s="73"/>
      <c r="G4058" s="73"/>
      <c r="H4058" s="73"/>
      <c r="I4058" s="73"/>
    </row>
    <row r="4059" spans="5:9">
      <c r="E4059" s="73"/>
      <c r="F4059" s="73"/>
      <c r="G4059" s="73"/>
      <c r="H4059" s="73"/>
      <c r="I4059" s="73"/>
    </row>
    <row r="4060" spans="5:9">
      <c r="E4060" s="73"/>
      <c r="F4060" s="73"/>
      <c r="G4060" s="73"/>
      <c r="H4060" s="73"/>
      <c r="I4060" s="73"/>
    </row>
    <row r="4061" spans="5:9">
      <c r="E4061" s="73"/>
      <c r="F4061" s="73"/>
      <c r="G4061" s="73"/>
      <c r="H4061" s="73"/>
      <c r="I4061" s="73"/>
    </row>
    <row r="4062" spans="5:9">
      <c r="E4062" s="73"/>
      <c r="F4062" s="73"/>
      <c r="G4062" s="73"/>
      <c r="H4062" s="73"/>
      <c r="I4062" s="73"/>
    </row>
    <row r="4063" spans="5:9">
      <c r="E4063" s="73"/>
      <c r="F4063" s="73"/>
      <c r="G4063" s="73"/>
      <c r="H4063" s="73"/>
      <c r="I4063" s="73"/>
    </row>
    <row r="4064" spans="5:9">
      <c r="E4064" s="73"/>
      <c r="F4064" s="73"/>
      <c r="G4064" s="73"/>
      <c r="H4064" s="73"/>
      <c r="I4064" s="73"/>
    </row>
    <row r="4065" spans="5:9">
      <c r="E4065" s="73"/>
      <c r="F4065" s="73"/>
      <c r="G4065" s="73"/>
      <c r="H4065" s="73"/>
      <c r="I4065" s="73"/>
    </row>
    <row r="4066" spans="5:9">
      <c r="E4066" s="73"/>
      <c r="F4066" s="73"/>
      <c r="G4066" s="73"/>
      <c r="H4066" s="73"/>
      <c r="I4066" s="73"/>
    </row>
    <row r="4067" spans="5:9">
      <c r="E4067" s="73"/>
      <c r="F4067" s="73"/>
      <c r="G4067" s="73"/>
      <c r="H4067" s="73"/>
      <c r="I4067" s="73"/>
    </row>
    <row r="4068" spans="5:9">
      <c r="E4068" s="73"/>
      <c r="F4068" s="73"/>
      <c r="G4068" s="73"/>
      <c r="H4068" s="73"/>
      <c r="I4068" s="73"/>
    </row>
    <row r="4069" spans="5:9">
      <c r="E4069" s="73"/>
      <c r="F4069" s="73"/>
      <c r="G4069" s="73"/>
      <c r="H4069" s="73"/>
      <c r="I4069" s="73"/>
    </row>
    <row r="4070" spans="5:9">
      <c r="E4070" s="73"/>
      <c r="F4070" s="73"/>
      <c r="G4070" s="73"/>
      <c r="H4070" s="73"/>
      <c r="I4070" s="73"/>
    </row>
    <row r="4071" spans="5:9">
      <c r="E4071" s="73"/>
      <c r="F4071" s="73"/>
      <c r="G4071" s="73"/>
      <c r="H4071" s="73"/>
      <c r="I4071" s="73"/>
    </row>
    <row r="4072" spans="5:9">
      <c r="E4072" s="73"/>
      <c r="F4072" s="73"/>
      <c r="G4072" s="73"/>
      <c r="H4072" s="73"/>
      <c r="I4072" s="73"/>
    </row>
    <row r="4073" spans="5:9">
      <c r="E4073" s="73"/>
      <c r="F4073" s="73"/>
      <c r="G4073" s="73"/>
      <c r="H4073" s="73"/>
      <c r="I4073" s="73"/>
    </row>
    <row r="4074" spans="5:9">
      <c r="E4074" s="73"/>
      <c r="F4074" s="73"/>
      <c r="G4074" s="73"/>
      <c r="H4074" s="73"/>
      <c r="I4074" s="73"/>
    </row>
    <row r="4075" spans="5:9">
      <c r="E4075" s="73"/>
      <c r="F4075" s="73"/>
      <c r="G4075" s="73"/>
      <c r="H4075" s="73"/>
      <c r="I4075" s="73"/>
    </row>
    <row r="4076" spans="5:9">
      <c r="E4076" s="73"/>
      <c r="F4076" s="73"/>
      <c r="G4076" s="73"/>
      <c r="H4076" s="73"/>
      <c r="I4076" s="73"/>
    </row>
    <row r="4077" spans="5:9">
      <c r="E4077" s="73"/>
      <c r="F4077" s="73"/>
      <c r="G4077" s="73"/>
      <c r="H4077" s="73"/>
      <c r="I4077" s="73"/>
    </row>
    <row r="4078" spans="5:9">
      <c r="E4078" s="73"/>
      <c r="F4078" s="73"/>
      <c r="G4078" s="73"/>
      <c r="H4078" s="73"/>
      <c r="I4078" s="73"/>
    </row>
    <row r="4079" spans="5:9">
      <c r="E4079" s="73"/>
      <c r="F4079" s="73"/>
      <c r="G4079" s="73"/>
      <c r="H4079" s="73"/>
      <c r="I4079" s="73"/>
    </row>
    <row r="4080" spans="5:9">
      <c r="E4080" s="73"/>
      <c r="F4080" s="73"/>
      <c r="G4080" s="73"/>
      <c r="H4080" s="73"/>
      <c r="I4080" s="73"/>
    </row>
    <row r="4081" spans="5:9">
      <c r="E4081" s="73"/>
      <c r="F4081" s="73"/>
      <c r="G4081" s="73"/>
      <c r="H4081" s="73"/>
      <c r="I4081" s="73"/>
    </row>
    <row r="4082" spans="5:9">
      <c r="E4082" s="73"/>
      <c r="F4082" s="73"/>
      <c r="G4082" s="73"/>
      <c r="H4082" s="73"/>
      <c r="I4082" s="73"/>
    </row>
    <row r="4083" spans="5:9">
      <c r="E4083" s="73"/>
      <c r="F4083" s="73"/>
      <c r="G4083" s="73"/>
      <c r="H4083" s="73"/>
      <c r="I4083" s="73"/>
    </row>
    <row r="4084" spans="5:9">
      <c r="E4084" s="73"/>
      <c r="F4084" s="73"/>
      <c r="G4084" s="73"/>
      <c r="H4084" s="73"/>
      <c r="I4084" s="73"/>
    </row>
    <row r="4085" spans="5:9">
      <c r="E4085" s="73"/>
      <c r="F4085" s="73"/>
      <c r="G4085" s="73"/>
      <c r="H4085" s="73"/>
      <c r="I4085" s="73"/>
    </row>
    <row r="4086" spans="5:9">
      <c r="E4086" s="73"/>
      <c r="F4086" s="73"/>
      <c r="G4086" s="73"/>
      <c r="H4086" s="73"/>
      <c r="I4086" s="73"/>
    </row>
    <row r="4087" spans="5:9">
      <c r="E4087" s="73"/>
      <c r="F4087" s="73"/>
      <c r="G4087" s="73"/>
      <c r="H4087" s="73"/>
      <c r="I4087" s="73"/>
    </row>
    <row r="4088" spans="5:9">
      <c r="E4088" s="73"/>
      <c r="F4088" s="73"/>
      <c r="G4088" s="73"/>
      <c r="H4088" s="73"/>
      <c r="I4088" s="73"/>
    </row>
    <row r="4089" spans="5:9">
      <c r="E4089" s="73"/>
      <c r="F4089" s="73"/>
      <c r="G4089" s="73"/>
      <c r="H4089" s="73"/>
      <c r="I4089" s="73"/>
    </row>
    <row r="4090" spans="5:9">
      <c r="E4090" s="73"/>
      <c r="F4090" s="73"/>
      <c r="G4090" s="73"/>
      <c r="H4090" s="73"/>
      <c r="I4090" s="73"/>
    </row>
    <row r="4091" spans="5:9">
      <c r="E4091" s="73"/>
      <c r="F4091" s="73"/>
      <c r="G4091" s="73"/>
      <c r="H4091" s="73"/>
      <c r="I4091" s="73"/>
    </row>
    <row r="4092" spans="5:9">
      <c r="E4092" s="73"/>
      <c r="F4092" s="73"/>
      <c r="G4092" s="73"/>
      <c r="H4092" s="73"/>
      <c r="I4092" s="73"/>
    </row>
    <row r="4093" spans="5:9">
      <c r="E4093" s="73"/>
      <c r="F4093" s="73"/>
      <c r="G4093" s="73"/>
      <c r="H4093" s="73"/>
      <c r="I4093" s="73"/>
    </row>
    <row r="4094" spans="5:9">
      <c r="E4094" s="73"/>
      <c r="F4094" s="73"/>
      <c r="G4094" s="73"/>
      <c r="H4094" s="73"/>
      <c r="I4094" s="73"/>
    </row>
    <row r="4095" spans="5:9">
      <c r="E4095" s="73"/>
      <c r="F4095" s="73"/>
      <c r="G4095" s="73"/>
      <c r="H4095" s="73"/>
      <c r="I4095" s="73"/>
    </row>
    <row r="4096" spans="5:9">
      <c r="E4096" s="73"/>
      <c r="F4096" s="73"/>
      <c r="G4096" s="73"/>
      <c r="H4096" s="73"/>
      <c r="I4096" s="73"/>
    </row>
    <row r="4097" spans="5:9">
      <c r="E4097" s="73"/>
      <c r="F4097" s="73"/>
      <c r="G4097" s="73"/>
      <c r="H4097" s="73"/>
      <c r="I4097" s="73"/>
    </row>
    <row r="4098" spans="5:9">
      <c r="E4098" s="73"/>
      <c r="F4098" s="73"/>
      <c r="G4098" s="73"/>
      <c r="H4098" s="73"/>
      <c r="I4098" s="73"/>
    </row>
    <row r="4099" spans="5:9">
      <c r="E4099" s="73"/>
      <c r="F4099" s="73"/>
      <c r="G4099" s="73"/>
      <c r="H4099" s="73"/>
      <c r="I4099" s="73"/>
    </row>
    <row r="4100" spans="5:9">
      <c r="E4100" s="73"/>
      <c r="F4100" s="73"/>
      <c r="G4100" s="73"/>
      <c r="H4100" s="73"/>
      <c r="I4100" s="73"/>
    </row>
    <row r="4101" spans="5:9">
      <c r="E4101" s="73"/>
      <c r="F4101" s="73"/>
      <c r="G4101" s="73"/>
      <c r="H4101" s="73"/>
      <c r="I4101" s="73"/>
    </row>
    <row r="4102" spans="5:9">
      <c r="E4102" s="73"/>
      <c r="F4102" s="73"/>
      <c r="G4102" s="73"/>
      <c r="H4102" s="73"/>
      <c r="I4102" s="73"/>
    </row>
    <row r="4103" spans="5:9">
      <c r="E4103" s="73"/>
      <c r="F4103" s="73"/>
      <c r="G4103" s="73"/>
      <c r="H4103" s="73"/>
      <c r="I4103" s="73"/>
    </row>
    <row r="4104" spans="5:9">
      <c r="E4104" s="73"/>
      <c r="F4104" s="73"/>
      <c r="G4104" s="73"/>
      <c r="H4104" s="73"/>
      <c r="I4104" s="73"/>
    </row>
    <row r="4105" spans="5:9">
      <c r="E4105" s="73"/>
      <c r="F4105" s="73"/>
      <c r="G4105" s="73"/>
      <c r="H4105" s="73"/>
      <c r="I4105" s="73"/>
    </row>
    <row r="4106" spans="5:9">
      <c r="E4106" s="73"/>
      <c r="F4106" s="73"/>
      <c r="G4106" s="73"/>
      <c r="H4106" s="73"/>
      <c r="I4106" s="73"/>
    </row>
    <row r="4107" spans="5:9">
      <c r="E4107" s="73"/>
      <c r="F4107" s="73"/>
      <c r="G4107" s="73"/>
      <c r="H4107" s="73"/>
      <c r="I4107" s="73"/>
    </row>
    <row r="4108" spans="5:9">
      <c r="E4108" s="73"/>
      <c r="F4108" s="73"/>
      <c r="G4108" s="73"/>
      <c r="H4108" s="73"/>
      <c r="I4108" s="73"/>
    </row>
    <row r="4109" spans="5:9">
      <c r="E4109" s="73"/>
      <c r="F4109" s="73"/>
      <c r="G4109" s="73"/>
      <c r="H4109" s="73"/>
      <c r="I4109" s="73"/>
    </row>
    <row r="4110" spans="5:9">
      <c r="E4110" s="73"/>
      <c r="F4110" s="73"/>
      <c r="G4110" s="73"/>
      <c r="H4110" s="73"/>
      <c r="I4110" s="73"/>
    </row>
    <row r="4111" spans="5:9">
      <c r="E4111" s="73"/>
      <c r="F4111" s="73"/>
      <c r="G4111" s="73"/>
      <c r="H4111" s="73"/>
      <c r="I4111" s="73"/>
    </row>
    <row r="4112" spans="5:9">
      <c r="E4112" s="73"/>
      <c r="F4112" s="73"/>
      <c r="G4112" s="73"/>
      <c r="H4112" s="73"/>
      <c r="I4112" s="73"/>
    </row>
    <row r="4113" spans="5:9">
      <c r="E4113" s="73"/>
      <c r="F4113" s="73"/>
      <c r="G4113" s="73"/>
      <c r="H4113" s="73"/>
      <c r="I4113" s="73"/>
    </row>
    <row r="4114" spans="5:9">
      <c r="E4114" s="73"/>
      <c r="F4114" s="73"/>
      <c r="G4114" s="73"/>
      <c r="H4114" s="73"/>
      <c r="I4114" s="73"/>
    </row>
    <row r="4115" spans="5:9">
      <c r="E4115" s="73"/>
      <c r="F4115" s="73"/>
      <c r="G4115" s="73"/>
      <c r="H4115" s="73"/>
      <c r="I4115" s="73"/>
    </row>
    <row r="4116" spans="5:9">
      <c r="E4116" s="73"/>
      <c r="F4116" s="73"/>
      <c r="G4116" s="73"/>
      <c r="H4116" s="73"/>
      <c r="I4116" s="73"/>
    </row>
    <row r="4117" spans="5:9">
      <c r="E4117" s="73"/>
      <c r="F4117" s="73"/>
      <c r="G4117" s="73"/>
      <c r="H4117" s="73"/>
      <c r="I4117" s="73"/>
    </row>
    <row r="4118" spans="5:9">
      <c r="E4118" s="73"/>
      <c r="F4118" s="73"/>
      <c r="G4118" s="73"/>
      <c r="H4118" s="73"/>
      <c r="I4118" s="73"/>
    </row>
    <row r="4119" spans="5:9">
      <c r="E4119" s="73"/>
      <c r="F4119" s="73"/>
      <c r="G4119" s="73"/>
      <c r="H4119" s="73"/>
      <c r="I4119" s="73"/>
    </row>
    <row r="4120" spans="5:9">
      <c r="E4120" s="73"/>
      <c r="F4120" s="73"/>
      <c r="G4120" s="73"/>
      <c r="H4120" s="73"/>
      <c r="I4120" s="73"/>
    </row>
    <row r="4121" spans="5:9">
      <c r="E4121" s="73"/>
      <c r="F4121" s="73"/>
      <c r="G4121" s="73"/>
      <c r="H4121" s="73"/>
      <c r="I4121" s="73"/>
    </row>
    <row r="4122" spans="5:9">
      <c r="E4122" s="73"/>
      <c r="F4122" s="73"/>
      <c r="G4122" s="73"/>
      <c r="H4122" s="73"/>
      <c r="I4122" s="73"/>
    </row>
    <row r="4123" spans="5:9">
      <c r="E4123" s="73"/>
      <c r="F4123" s="73"/>
      <c r="G4123" s="73"/>
      <c r="H4123" s="73"/>
      <c r="I4123" s="73"/>
    </row>
    <row r="4124" spans="5:9">
      <c r="E4124" s="73"/>
      <c r="F4124" s="73"/>
      <c r="G4124" s="73"/>
      <c r="H4124" s="73"/>
      <c r="I4124" s="73"/>
    </row>
    <row r="4125" spans="5:9">
      <c r="E4125" s="73"/>
      <c r="F4125" s="73"/>
      <c r="G4125" s="73"/>
      <c r="H4125" s="73"/>
      <c r="I4125" s="73"/>
    </row>
    <row r="4126" spans="5:9">
      <c r="E4126" s="73"/>
      <c r="F4126" s="73"/>
      <c r="G4126" s="73"/>
      <c r="H4126" s="73"/>
      <c r="I4126" s="73"/>
    </row>
    <row r="4127" spans="5:9">
      <c r="E4127" s="73"/>
      <c r="F4127" s="73"/>
      <c r="G4127" s="73"/>
      <c r="H4127" s="73"/>
      <c r="I4127" s="73"/>
    </row>
    <row r="4128" spans="5:9">
      <c r="E4128" s="73"/>
      <c r="F4128" s="73"/>
      <c r="G4128" s="73"/>
      <c r="H4128" s="73"/>
      <c r="I4128" s="73"/>
    </row>
    <row r="4129" spans="5:9">
      <c r="E4129" s="73"/>
      <c r="F4129" s="73"/>
      <c r="G4129" s="73"/>
      <c r="H4129" s="73"/>
      <c r="I4129" s="73"/>
    </row>
    <row r="4130" spans="5:9">
      <c r="E4130" s="73"/>
      <c r="F4130" s="73"/>
      <c r="G4130" s="73"/>
      <c r="H4130" s="73"/>
      <c r="I4130" s="73"/>
    </row>
    <row r="4131" spans="5:9">
      <c r="E4131" s="73"/>
      <c r="F4131" s="73"/>
      <c r="G4131" s="73"/>
      <c r="H4131" s="73"/>
      <c r="I4131" s="73"/>
    </row>
    <row r="4132" spans="5:9">
      <c r="E4132" s="73"/>
      <c r="F4132" s="73"/>
      <c r="G4132" s="73"/>
      <c r="H4132" s="73"/>
      <c r="I4132" s="73"/>
    </row>
    <row r="4133" spans="5:9">
      <c r="E4133" s="73"/>
      <c r="F4133" s="73"/>
      <c r="G4133" s="73"/>
      <c r="H4133" s="73"/>
      <c r="I4133" s="73"/>
    </row>
    <row r="4134" spans="5:9">
      <c r="E4134" s="73"/>
      <c r="F4134" s="73"/>
      <c r="G4134" s="73"/>
      <c r="H4134" s="73"/>
      <c r="I4134" s="73"/>
    </row>
    <row r="4135" spans="5:9">
      <c r="E4135" s="73"/>
      <c r="F4135" s="73"/>
      <c r="G4135" s="73"/>
      <c r="H4135" s="73"/>
      <c r="I4135" s="73"/>
    </row>
    <row r="4136" spans="5:9">
      <c r="E4136" s="73"/>
      <c r="F4136" s="73"/>
      <c r="G4136" s="73"/>
      <c r="H4136" s="73"/>
      <c r="I4136" s="73"/>
    </row>
    <row r="4137" spans="5:9">
      <c r="E4137" s="73"/>
      <c r="F4137" s="73"/>
      <c r="G4137" s="73"/>
      <c r="H4137" s="73"/>
      <c r="I4137" s="73"/>
    </row>
    <row r="4138" spans="5:9">
      <c r="E4138" s="73"/>
      <c r="F4138" s="73"/>
      <c r="G4138" s="73"/>
      <c r="H4138" s="73"/>
      <c r="I4138" s="73"/>
    </row>
    <row r="4139" spans="5:9">
      <c r="E4139" s="73"/>
      <c r="F4139" s="73"/>
      <c r="G4139" s="73"/>
      <c r="H4139" s="73"/>
      <c r="I4139" s="73"/>
    </row>
    <row r="4140" spans="5:9">
      <c r="E4140" s="73"/>
      <c r="F4140" s="73"/>
      <c r="G4140" s="73"/>
      <c r="H4140" s="73"/>
      <c r="I4140" s="73"/>
    </row>
    <row r="4141" spans="5:9">
      <c r="E4141" s="73"/>
      <c r="F4141" s="73"/>
      <c r="G4141" s="73"/>
      <c r="H4141" s="73"/>
      <c r="I4141" s="73"/>
    </row>
    <row r="4142" spans="5:9">
      <c r="E4142" s="73"/>
      <c r="F4142" s="73"/>
      <c r="G4142" s="73"/>
      <c r="H4142" s="73"/>
      <c r="I4142" s="73"/>
    </row>
    <row r="4143" spans="5:9">
      <c r="E4143" s="73"/>
      <c r="F4143" s="73"/>
      <c r="G4143" s="73"/>
      <c r="H4143" s="73"/>
      <c r="I4143" s="73"/>
    </row>
    <row r="4144" spans="5:9">
      <c r="E4144" s="73"/>
      <c r="F4144" s="73"/>
      <c r="G4144" s="73"/>
      <c r="H4144" s="73"/>
      <c r="I4144" s="73"/>
    </row>
    <row r="4145" spans="5:9">
      <c r="E4145" s="73"/>
      <c r="F4145" s="73"/>
      <c r="G4145" s="73"/>
      <c r="H4145" s="73"/>
      <c r="I4145" s="73"/>
    </row>
    <row r="4146" spans="5:9">
      <c r="E4146" s="73"/>
      <c r="F4146" s="73"/>
      <c r="G4146" s="73"/>
      <c r="H4146" s="73"/>
      <c r="I4146" s="73"/>
    </row>
    <row r="4147" spans="5:9">
      <c r="E4147" s="73"/>
      <c r="F4147" s="73"/>
      <c r="G4147" s="73"/>
      <c r="H4147" s="73"/>
      <c r="I4147" s="73"/>
    </row>
    <row r="4148" spans="5:9">
      <c r="E4148" s="73"/>
      <c r="F4148" s="73"/>
      <c r="G4148" s="73"/>
      <c r="H4148" s="73"/>
      <c r="I4148" s="73"/>
    </row>
    <row r="4149" spans="5:9">
      <c r="E4149" s="73"/>
      <c r="F4149" s="73"/>
      <c r="G4149" s="73"/>
      <c r="H4149" s="73"/>
      <c r="I4149" s="73"/>
    </row>
    <row r="4150" spans="5:9">
      <c r="E4150" s="73"/>
      <c r="F4150" s="73"/>
      <c r="G4150" s="73"/>
      <c r="H4150" s="73"/>
      <c r="I4150" s="73"/>
    </row>
    <row r="4151" spans="5:9">
      <c r="E4151" s="73"/>
      <c r="F4151" s="73"/>
      <c r="G4151" s="73"/>
      <c r="H4151" s="73"/>
      <c r="I4151" s="73"/>
    </row>
    <row r="4152" spans="5:9">
      <c r="E4152" s="73"/>
      <c r="F4152" s="73"/>
      <c r="G4152" s="73"/>
      <c r="H4152" s="73"/>
      <c r="I4152" s="73"/>
    </row>
    <row r="4153" spans="5:9">
      <c r="E4153" s="73"/>
      <c r="F4153" s="73"/>
      <c r="G4153" s="73"/>
      <c r="H4153" s="73"/>
      <c r="I4153" s="73"/>
    </row>
    <row r="4154" spans="5:9">
      <c r="E4154" s="73"/>
      <c r="F4154" s="73"/>
      <c r="G4154" s="73"/>
      <c r="H4154" s="73"/>
      <c r="I4154" s="73"/>
    </row>
    <row r="4155" spans="5:9">
      <c r="E4155" s="73"/>
      <c r="F4155" s="73"/>
      <c r="G4155" s="73"/>
      <c r="H4155" s="73"/>
      <c r="I4155" s="73"/>
    </row>
    <row r="4156" spans="5:9">
      <c r="E4156" s="73"/>
      <c r="F4156" s="73"/>
      <c r="G4156" s="73"/>
      <c r="H4156" s="73"/>
      <c r="I4156" s="73"/>
    </row>
    <row r="4157" spans="5:9">
      <c r="E4157" s="73"/>
      <c r="F4157" s="73"/>
      <c r="G4157" s="73"/>
      <c r="H4157" s="73"/>
      <c r="I4157" s="73"/>
    </row>
    <row r="4158" spans="5:9">
      <c r="E4158" s="73"/>
      <c r="F4158" s="73"/>
      <c r="G4158" s="73"/>
      <c r="H4158" s="73"/>
      <c r="I4158" s="73"/>
    </row>
    <row r="4159" spans="5:9">
      <c r="E4159" s="73"/>
      <c r="F4159" s="73"/>
      <c r="G4159" s="73"/>
      <c r="H4159" s="73"/>
      <c r="I4159" s="73"/>
    </row>
    <row r="4160" spans="5:9">
      <c r="E4160" s="73"/>
      <c r="F4160" s="73"/>
      <c r="G4160" s="73"/>
      <c r="H4160" s="73"/>
      <c r="I4160" s="73"/>
    </row>
    <row r="4161" spans="5:9">
      <c r="E4161" s="73"/>
      <c r="F4161" s="73"/>
      <c r="G4161" s="73"/>
      <c r="H4161" s="73"/>
      <c r="I4161" s="73"/>
    </row>
    <row r="4162" spans="5:9">
      <c r="E4162" s="73"/>
      <c r="F4162" s="73"/>
      <c r="G4162" s="73"/>
      <c r="H4162" s="73"/>
      <c r="I4162" s="73"/>
    </row>
    <row r="4163" spans="5:9">
      <c r="E4163" s="73"/>
      <c r="F4163" s="73"/>
      <c r="G4163" s="73"/>
      <c r="H4163" s="73"/>
      <c r="I4163" s="73"/>
    </row>
    <row r="4164" spans="5:9">
      <c r="E4164" s="73"/>
      <c r="F4164" s="73"/>
      <c r="G4164" s="73"/>
      <c r="H4164" s="73"/>
      <c r="I4164" s="73"/>
    </row>
    <row r="4165" spans="5:9">
      <c r="E4165" s="73"/>
      <c r="F4165" s="73"/>
      <c r="G4165" s="73"/>
      <c r="H4165" s="73"/>
      <c r="I4165" s="73"/>
    </row>
    <row r="4166" spans="5:9">
      <c r="E4166" s="73"/>
      <c r="F4166" s="73"/>
      <c r="G4166" s="73"/>
      <c r="H4166" s="73"/>
      <c r="I4166" s="73"/>
    </row>
    <row r="4167" spans="5:9">
      <c r="E4167" s="73"/>
      <c r="F4167" s="73"/>
      <c r="G4167" s="73"/>
      <c r="H4167" s="73"/>
      <c r="I4167" s="73"/>
    </row>
    <row r="4168" spans="5:9">
      <c r="E4168" s="73"/>
      <c r="F4168" s="73"/>
      <c r="G4168" s="73"/>
      <c r="H4168" s="73"/>
      <c r="I4168" s="73"/>
    </row>
    <row r="4169" spans="5:9">
      <c r="E4169" s="73"/>
      <c r="F4169" s="73"/>
      <c r="G4169" s="73"/>
      <c r="H4169" s="73"/>
      <c r="I4169" s="73"/>
    </row>
    <row r="4170" spans="5:9">
      <c r="E4170" s="73"/>
      <c r="F4170" s="73"/>
      <c r="G4170" s="73"/>
      <c r="H4170" s="73"/>
      <c r="I4170" s="73"/>
    </row>
    <row r="4171" spans="5:9">
      <c r="E4171" s="73"/>
      <c r="F4171" s="73"/>
      <c r="G4171" s="73"/>
      <c r="H4171" s="73"/>
      <c r="I4171" s="73"/>
    </row>
    <row r="4172" spans="5:9">
      <c r="E4172" s="73"/>
      <c r="F4172" s="73"/>
      <c r="G4172" s="73"/>
      <c r="H4172" s="73"/>
      <c r="I4172" s="73"/>
    </row>
    <row r="4173" spans="5:9">
      <c r="E4173" s="73"/>
      <c r="F4173" s="73"/>
      <c r="G4173" s="73"/>
      <c r="H4173" s="73"/>
      <c r="I4173" s="73"/>
    </row>
    <row r="4174" spans="5:9">
      <c r="E4174" s="73"/>
      <c r="F4174" s="73"/>
      <c r="G4174" s="73"/>
      <c r="H4174" s="73"/>
      <c r="I4174" s="73"/>
    </row>
    <row r="4175" spans="5:9">
      <c r="E4175" s="73"/>
      <c r="F4175" s="73"/>
      <c r="G4175" s="73"/>
      <c r="H4175" s="73"/>
      <c r="I4175" s="73"/>
    </row>
    <row r="4176" spans="5:9">
      <c r="E4176" s="73"/>
      <c r="F4176" s="73"/>
      <c r="G4176" s="73"/>
      <c r="H4176" s="73"/>
      <c r="I4176" s="73"/>
    </row>
    <row r="4177" spans="5:9">
      <c r="E4177" s="73"/>
      <c r="F4177" s="73"/>
      <c r="G4177" s="73"/>
      <c r="H4177" s="73"/>
      <c r="I4177" s="73"/>
    </row>
    <row r="4178" spans="5:9">
      <c r="E4178" s="73"/>
      <c r="F4178" s="73"/>
      <c r="G4178" s="73"/>
      <c r="H4178" s="73"/>
      <c r="I4178" s="73"/>
    </row>
    <row r="4179" spans="5:9">
      <c r="E4179" s="73"/>
      <c r="F4179" s="73"/>
      <c r="G4179" s="73"/>
      <c r="H4179" s="73"/>
      <c r="I4179" s="73"/>
    </row>
    <row r="4180" spans="5:9">
      <c r="E4180" s="73"/>
      <c r="F4180" s="73"/>
      <c r="G4180" s="73"/>
      <c r="H4180" s="73"/>
      <c r="I4180" s="73"/>
    </row>
    <row r="4181" spans="5:9">
      <c r="E4181" s="73"/>
      <c r="F4181" s="73"/>
      <c r="G4181" s="73"/>
      <c r="H4181" s="73"/>
      <c r="I4181" s="73"/>
    </row>
    <row r="4182" spans="5:9">
      <c r="E4182" s="73"/>
      <c r="F4182" s="73"/>
      <c r="G4182" s="73"/>
      <c r="H4182" s="73"/>
      <c r="I4182" s="73"/>
    </row>
    <row r="4183" spans="5:9">
      <c r="E4183" s="73"/>
      <c r="F4183" s="73"/>
      <c r="G4183" s="73"/>
      <c r="H4183" s="73"/>
      <c r="I4183" s="73"/>
    </row>
    <row r="4184" spans="5:9">
      <c r="E4184" s="73"/>
      <c r="F4184" s="73"/>
      <c r="G4184" s="73"/>
      <c r="H4184" s="73"/>
      <c r="I4184" s="73"/>
    </row>
    <row r="4185" spans="5:9">
      <c r="E4185" s="73"/>
      <c r="F4185" s="73"/>
      <c r="G4185" s="73"/>
      <c r="H4185" s="73"/>
      <c r="I4185" s="73"/>
    </row>
    <row r="4186" spans="5:9">
      <c r="E4186" s="73"/>
      <c r="F4186" s="73"/>
      <c r="G4186" s="73"/>
      <c r="H4186" s="73"/>
      <c r="I4186" s="73"/>
    </row>
    <row r="4187" spans="5:9">
      <c r="E4187" s="73"/>
      <c r="F4187" s="73"/>
      <c r="G4187" s="73"/>
      <c r="H4187" s="73"/>
      <c r="I4187" s="73"/>
    </row>
    <row r="4188" spans="5:9">
      <c r="E4188" s="73"/>
      <c r="F4188" s="73"/>
      <c r="G4188" s="73"/>
      <c r="H4188" s="73"/>
      <c r="I4188" s="73"/>
    </row>
    <row r="4189" spans="5:9">
      <c r="E4189" s="73"/>
      <c r="F4189" s="73"/>
      <c r="G4189" s="73"/>
      <c r="H4189" s="73"/>
      <c r="I4189" s="73"/>
    </row>
    <row r="4190" spans="5:9">
      <c r="E4190" s="73"/>
      <c r="F4190" s="73"/>
      <c r="G4190" s="73"/>
      <c r="H4190" s="73"/>
      <c r="I4190" s="73"/>
    </row>
    <row r="4191" spans="5:9">
      <c r="E4191" s="73"/>
      <c r="F4191" s="73"/>
      <c r="G4191" s="73"/>
      <c r="H4191" s="73"/>
      <c r="I4191" s="73"/>
    </row>
    <row r="4192" spans="5:9">
      <c r="E4192" s="73"/>
      <c r="F4192" s="73"/>
      <c r="G4192" s="73"/>
      <c r="H4192" s="73"/>
      <c r="I4192" s="73"/>
    </row>
    <row r="4193" spans="5:9">
      <c r="E4193" s="73"/>
      <c r="F4193" s="73"/>
      <c r="G4193" s="73"/>
      <c r="H4193" s="73"/>
      <c r="I4193" s="73"/>
    </row>
    <row r="4194" spans="5:9">
      <c r="E4194" s="73"/>
      <c r="F4194" s="73"/>
      <c r="G4194" s="73"/>
      <c r="H4194" s="73"/>
      <c r="I4194" s="73"/>
    </row>
    <row r="4195" spans="5:9">
      <c r="E4195" s="73"/>
      <c r="F4195" s="73"/>
      <c r="G4195" s="73"/>
      <c r="H4195" s="73"/>
      <c r="I4195" s="73"/>
    </row>
    <row r="4196" spans="5:9">
      <c r="E4196" s="73"/>
      <c r="F4196" s="73"/>
      <c r="G4196" s="73"/>
      <c r="H4196" s="73"/>
      <c r="I4196" s="73"/>
    </row>
    <row r="4197" spans="5:9">
      <c r="E4197" s="73"/>
      <c r="F4197" s="73"/>
      <c r="G4197" s="73"/>
      <c r="H4197" s="73"/>
      <c r="I4197" s="73"/>
    </row>
    <row r="4198" spans="5:9">
      <c r="E4198" s="73"/>
      <c r="F4198" s="73"/>
      <c r="G4198" s="73"/>
      <c r="H4198" s="73"/>
      <c r="I4198" s="73"/>
    </row>
    <row r="4199" spans="5:9">
      <c r="E4199" s="73"/>
      <c r="F4199" s="73"/>
      <c r="G4199" s="73"/>
      <c r="H4199" s="73"/>
      <c r="I4199" s="73"/>
    </row>
    <row r="4200" spans="5:9">
      <c r="E4200" s="73"/>
      <c r="F4200" s="73"/>
      <c r="G4200" s="73"/>
      <c r="H4200" s="73"/>
      <c r="I4200" s="73"/>
    </row>
    <row r="4201" spans="5:9">
      <c r="E4201" s="73"/>
      <c r="F4201" s="73"/>
      <c r="G4201" s="73"/>
      <c r="H4201" s="73"/>
      <c r="I4201" s="73"/>
    </row>
    <row r="4202" spans="5:9">
      <c r="E4202" s="73"/>
      <c r="F4202" s="73"/>
      <c r="G4202" s="73"/>
      <c r="H4202" s="73"/>
      <c r="I4202" s="73"/>
    </row>
    <row r="4203" spans="5:9">
      <c r="E4203" s="73"/>
      <c r="F4203" s="73"/>
      <c r="G4203" s="73"/>
      <c r="H4203" s="73"/>
      <c r="I4203" s="73"/>
    </row>
    <row r="4204" spans="5:9">
      <c r="E4204" s="73"/>
      <c r="F4204" s="73"/>
      <c r="G4204" s="73"/>
      <c r="H4204" s="73"/>
      <c r="I4204" s="73"/>
    </row>
    <row r="4205" spans="5:9">
      <c r="E4205" s="73"/>
      <c r="F4205" s="73"/>
      <c r="G4205" s="73"/>
      <c r="H4205" s="73"/>
      <c r="I4205" s="73"/>
    </row>
    <row r="4206" spans="5:9">
      <c r="E4206" s="73"/>
      <c r="F4206" s="73"/>
      <c r="G4206" s="73"/>
      <c r="H4206" s="73"/>
      <c r="I4206" s="73"/>
    </row>
    <row r="4207" spans="5:9">
      <c r="E4207" s="73"/>
      <c r="F4207" s="73"/>
      <c r="G4207" s="73"/>
      <c r="H4207" s="73"/>
      <c r="I4207" s="73"/>
    </row>
    <row r="4208" spans="5:9">
      <c r="E4208" s="73"/>
      <c r="F4208" s="73"/>
      <c r="G4208" s="73"/>
      <c r="H4208" s="73"/>
      <c r="I4208" s="73"/>
    </row>
    <row r="4209" spans="5:9">
      <c r="E4209" s="73"/>
      <c r="F4209" s="73"/>
      <c r="G4209" s="73"/>
      <c r="H4209" s="73"/>
      <c r="I4209" s="73"/>
    </row>
    <row r="4210" spans="5:9">
      <c r="E4210" s="73"/>
      <c r="F4210" s="73"/>
      <c r="G4210" s="73"/>
      <c r="H4210" s="73"/>
      <c r="I4210" s="73"/>
    </row>
    <row r="4211" spans="5:9">
      <c r="E4211" s="73"/>
      <c r="F4211" s="73"/>
      <c r="G4211" s="73"/>
      <c r="H4211" s="73"/>
      <c r="I4211" s="73"/>
    </row>
    <row r="4212" spans="5:9">
      <c r="E4212" s="73"/>
      <c r="F4212" s="73"/>
      <c r="G4212" s="73"/>
      <c r="H4212" s="73"/>
      <c r="I4212" s="73"/>
    </row>
    <row r="4213" spans="5:9">
      <c r="E4213" s="73"/>
      <c r="F4213" s="73"/>
      <c r="G4213" s="73"/>
      <c r="H4213" s="73"/>
      <c r="I4213" s="73"/>
    </row>
    <row r="4214" spans="5:9">
      <c r="E4214" s="73"/>
      <c r="F4214" s="73"/>
      <c r="G4214" s="73"/>
      <c r="H4214" s="73"/>
      <c r="I4214" s="73"/>
    </row>
    <row r="4215" spans="5:9">
      <c r="E4215" s="73"/>
      <c r="F4215" s="73"/>
      <c r="G4215" s="73"/>
      <c r="H4215" s="73"/>
      <c r="I4215" s="73"/>
    </row>
    <row r="4216" spans="5:9">
      <c r="E4216" s="73"/>
      <c r="F4216" s="73"/>
      <c r="G4216" s="73"/>
      <c r="H4216" s="73"/>
      <c r="I4216" s="73"/>
    </row>
    <row r="4217" spans="5:9">
      <c r="E4217" s="73"/>
      <c r="F4217" s="73"/>
      <c r="G4217" s="73"/>
      <c r="H4217" s="73"/>
      <c r="I4217" s="73"/>
    </row>
    <row r="4218" spans="5:9">
      <c r="E4218" s="73"/>
      <c r="F4218" s="73"/>
      <c r="G4218" s="73"/>
      <c r="H4218" s="73"/>
      <c r="I4218" s="73"/>
    </row>
    <row r="4219" spans="5:9">
      <c r="E4219" s="73"/>
      <c r="F4219" s="73"/>
      <c r="G4219" s="73"/>
      <c r="H4219" s="73"/>
      <c r="I4219" s="73"/>
    </row>
    <row r="4220" spans="5:9">
      <c r="E4220" s="73"/>
      <c r="F4220" s="73"/>
      <c r="G4220" s="73"/>
      <c r="H4220" s="73"/>
      <c r="I4220" s="73"/>
    </row>
    <row r="4221" spans="5:9">
      <c r="E4221" s="73"/>
      <c r="F4221" s="73"/>
      <c r="G4221" s="73"/>
      <c r="H4221" s="73"/>
      <c r="I4221" s="73"/>
    </row>
    <row r="4222" spans="5:9">
      <c r="E4222" s="73"/>
      <c r="F4222" s="73"/>
      <c r="G4222" s="73"/>
      <c r="H4222" s="73"/>
      <c r="I4222" s="73"/>
    </row>
    <row r="4223" spans="5:9">
      <c r="E4223" s="73"/>
      <c r="F4223" s="73"/>
      <c r="G4223" s="73"/>
      <c r="H4223" s="73"/>
      <c r="I4223" s="73"/>
    </row>
    <row r="4224" spans="5:9">
      <c r="E4224" s="73"/>
      <c r="F4224" s="73"/>
      <c r="G4224" s="73"/>
      <c r="H4224" s="73"/>
      <c r="I4224" s="73"/>
    </row>
    <row r="4225" spans="5:9">
      <c r="E4225" s="73"/>
      <c r="F4225" s="73"/>
      <c r="G4225" s="73"/>
      <c r="H4225" s="73"/>
      <c r="I4225" s="73"/>
    </row>
    <row r="4226" spans="5:9">
      <c r="E4226" s="73"/>
      <c r="F4226" s="73"/>
      <c r="G4226" s="73"/>
      <c r="H4226" s="73"/>
      <c r="I4226" s="73"/>
    </row>
    <row r="4227" spans="5:9">
      <c r="E4227" s="73"/>
      <c r="F4227" s="73"/>
      <c r="G4227" s="73"/>
      <c r="H4227" s="73"/>
      <c r="I4227" s="73"/>
    </row>
    <row r="4228" spans="5:9">
      <c r="E4228" s="73"/>
      <c r="F4228" s="73"/>
      <c r="G4228" s="73"/>
      <c r="H4228" s="73"/>
      <c r="I4228" s="73"/>
    </row>
    <row r="4229" spans="5:9">
      <c r="E4229" s="73"/>
      <c r="F4229" s="73"/>
      <c r="G4229" s="73"/>
      <c r="H4229" s="73"/>
      <c r="I4229" s="73"/>
    </row>
    <row r="4230" spans="5:9">
      <c r="E4230" s="73"/>
      <c r="F4230" s="73"/>
      <c r="G4230" s="73"/>
      <c r="H4230" s="73"/>
      <c r="I4230" s="73"/>
    </row>
    <row r="4231" spans="5:9">
      <c r="E4231" s="73"/>
      <c r="F4231" s="73"/>
      <c r="G4231" s="73"/>
      <c r="H4231" s="73"/>
      <c r="I4231" s="73"/>
    </row>
    <row r="4232" spans="5:9">
      <c r="E4232" s="73"/>
      <c r="F4232" s="73"/>
      <c r="G4232" s="73"/>
      <c r="H4232" s="73"/>
      <c r="I4232" s="73"/>
    </row>
    <row r="4233" spans="5:9">
      <c r="E4233" s="73"/>
      <c r="F4233" s="73"/>
      <c r="G4233" s="73"/>
      <c r="H4233" s="73"/>
      <c r="I4233" s="73"/>
    </row>
    <row r="4234" spans="5:9">
      <c r="E4234" s="73"/>
      <c r="F4234" s="73"/>
      <c r="G4234" s="73"/>
      <c r="H4234" s="73"/>
      <c r="I4234" s="73"/>
    </row>
    <row r="4235" spans="5:9">
      <c r="E4235" s="73"/>
      <c r="F4235" s="73"/>
      <c r="G4235" s="73"/>
      <c r="H4235" s="73"/>
      <c r="I4235" s="73"/>
    </row>
    <row r="4236" spans="5:9">
      <c r="E4236" s="73"/>
      <c r="F4236" s="73"/>
      <c r="G4236" s="73"/>
      <c r="H4236" s="73"/>
      <c r="I4236" s="73"/>
    </row>
    <row r="4237" spans="5:9">
      <c r="E4237" s="73"/>
      <c r="F4237" s="73"/>
      <c r="G4237" s="73"/>
      <c r="H4237" s="73"/>
      <c r="I4237" s="73"/>
    </row>
    <row r="4238" spans="5:9">
      <c r="E4238" s="73"/>
      <c r="F4238" s="73"/>
      <c r="G4238" s="73"/>
      <c r="H4238" s="73"/>
      <c r="I4238" s="73"/>
    </row>
    <row r="4239" spans="5:9">
      <c r="E4239" s="73"/>
      <c r="F4239" s="73"/>
      <c r="G4239" s="73"/>
      <c r="H4239" s="73"/>
      <c r="I4239" s="73"/>
    </row>
    <row r="4240" spans="5:9">
      <c r="E4240" s="73"/>
      <c r="F4240" s="73"/>
      <c r="G4240" s="73"/>
      <c r="H4240" s="73"/>
      <c r="I4240" s="73"/>
    </row>
    <row r="4241" spans="5:9">
      <c r="E4241" s="73"/>
      <c r="F4241" s="73"/>
      <c r="G4241" s="73"/>
      <c r="H4241" s="73"/>
      <c r="I4241" s="73"/>
    </row>
    <row r="4242" spans="5:9">
      <c r="E4242" s="73"/>
      <c r="F4242" s="73"/>
      <c r="G4242" s="73"/>
      <c r="H4242" s="73"/>
      <c r="I4242" s="73"/>
    </row>
    <row r="4243" spans="5:9">
      <c r="E4243" s="73"/>
      <c r="F4243" s="73"/>
      <c r="G4243" s="73"/>
      <c r="H4243" s="73"/>
      <c r="I4243" s="73"/>
    </row>
    <row r="4244" spans="5:9">
      <c r="E4244" s="73"/>
      <c r="F4244" s="73"/>
      <c r="G4244" s="73"/>
      <c r="H4244" s="73"/>
      <c r="I4244" s="73"/>
    </row>
    <row r="4245" spans="5:9">
      <c r="E4245" s="73"/>
      <c r="F4245" s="73"/>
      <c r="G4245" s="73"/>
      <c r="H4245" s="73"/>
      <c r="I4245" s="73"/>
    </row>
    <row r="4246" spans="5:9">
      <c r="E4246" s="73"/>
      <c r="F4246" s="73"/>
      <c r="G4246" s="73"/>
      <c r="H4246" s="73"/>
      <c r="I4246" s="73"/>
    </row>
    <row r="4247" spans="5:9">
      <c r="E4247" s="73"/>
      <c r="F4247" s="73"/>
      <c r="G4247" s="73"/>
      <c r="H4247" s="73"/>
      <c r="I4247" s="73"/>
    </row>
    <row r="4248" spans="5:9">
      <c r="E4248" s="73"/>
      <c r="F4248" s="73"/>
      <c r="G4248" s="73"/>
      <c r="H4248" s="73"/>
      <c r="I4248" s="73"/>
    </row>
    <row r="4249" spans="5:9">
      <c r="E4249" s="73"/>
      <c r="F4249" s="73"/>
      <c r="G4249" s="73"/>
      <c r="H4249" s="73"/>
      <c r="I4249" s="73"/>
    </row>
    <row r="4250" spans="5:9">
      <c r="E4250" s="73"/>
      <c r="F4250" s="73"/>
      <c r="G4250" s="73"/>
      <c r="H4250" s="73"/>
      <c r="I4250" s="73"/>
    </row>
    <row r="4251" spans="5:9">
      <c r="E4251" s="73"/>
      <c r="F4251" s="73"/>
      <c r="G4251" s="73"/>
      <c r="H4251" s="73"/>
      <c r="I4251" s="73"/>
    </row>
    <row r="4252" spans="5:9">
      <c r="E4252" s="73"/>
      <c r="F4252" s="73"/>
      <c r="G4252" s="73"/>
      <c r="H4252" s="73"/>
      <c r="I4252" s="73"/>
    </row>
    <row r="4253" spans="5:9">
      <c r="E4253" s="73"/>
      <c r="F4253" s="73"/>
      <c r="G4253" s="73"/>
      <c r="H4253" s="73"/>
      <c r="I4253" s="73"/>
    </row>
    <row r="4254" spans="5:9">
      <c r="E4254" s="73"/>
      <c r="F4254" s="73"/>
      <c r="G4254" s="73"/>
      <c r="H4254" s="73"/>
      <c r="I4254" s="73"/>
    </row>
    <row r="4255" spans="5:9">
      <c r="E4255" s="73"/>
      <c r="F4255" s="73"/>
      <c r="G4255" s="73"/>
      <c r="H4255" s="73"/>
      <c r="I4255" s="73"/>
    </row>
    <row r="4256" spans="5:9">
      <c r="E4256" s="73"/>
      <c r="F4256" s="73"/>
      <c r="G4256" s="73"/>
      <c r="H4256" s="73"/>
      <c r="I4256" s="73"/>
    </row>
    <row r="4257" spans="5:9">
      <c r="E4257" s="73"/>
      <c r="F4257" s="73"/>
      <c r="G4257" s="73"/>
      <c r="H4257" s="73"/>
      <c r="I4257" s="73"/>
    </row>
    <row r="4258" spans="5:9">
      <c r="E4258" s="73"/>
      <c r="F4258" s="73"/>
      <c r="G4258" s="73"/>
      <c r="H4258" s="73"/>
      <c r="I4258" s="73"/>
    </row>
    <row r="4259" spans="5:9">
      <c r="E4259" s="73"/>
      <c r="F4259" s="73"/>
      <c r="G4259" s="73"/>
      <c r="H4259" s="73"/>
      <c r="I4259" s="73"/>
    </row>
    <row r="4260" spans="5:9">
      <c r="E4260" s="73"/>
      <c r="F4260" s="73"/>
      <c r="G4260" s="73"/>
      <c r="H4260" s="73"/>
      <c r="I4260" s="73"/>
    </row>
    <row r="4261" spans="5:9">
      <c r="E4261" s="73"/>
      <c r="F4261" s="73"/>
      <c r="G4261" s="73"/>
      <c r="H4261" s="73"/>
      <c r="I4261" s="73"/>
    </row>
    <row r="4262" spans="5:9">
      <c r="E4262" s="73"/>
      <c r="F4262" s="73"/>
      <c r="G4262" s="73"/>
      <c r="H4262" s="73"/>
      <c r="I4262" s="73"/>
    </row>
    <row r="4263" spans="5:9">
      <c r="E4263" s="73"/>
      <c r="F4263" s="73"/>
      <c r="G4263" s="73"/>
      <c r="H4263" s="73"/>
      <c r="I4263" s="73"/>
    </row>
    <row r="4264" spans="5:9">
      <c r="E4264" s="73"/>
      <c r="F4264" s="73"/>
      <c r="G4264" s="73"/>
      <c r="H4264" s="73"/>
      <c r="I4264" s="73"/>
    </row>
    <row r="4265" spans="5:9">
      <c r="E4265" s="73"/>
      <c r="F4265" s="73"/>
      <c r="G4265" s="73"/>
      <c r="H4265" s="73"/>
      <c r="I4265" s="73"/>
    </row>
    <row r="4266" spans="5:9">
      <c r="E4266" s="73"/>
      <c r="F4266" s="73"/>
      <c r="G4266" s="73"/>
      <c r="H4266" s="73"/>
      <c r="I4266" s="73"/>
    </row>
    <row r="4267" spans="5:9">
      <c r="E4267" s="73"/>
      <c r="F4267" s="73"/>
      <c r="G4267" s="73"/>
      <c r="H4267" s="73"/>
      <c r="I4267" s="73"/>
    </row>
    <row r="4268" spans="5:9">
      <c r="E4268" s="73"/>
      <c r="F4268" s="73"/>
      <c r="G4268" s="73"/>
      <c r="H4268" s="73"/>
      <c r="I4268" s="73"/>
    </row>
    <row r="4269" spans="5:9">
      <c r="E4269" s="73"/>
      <c r="F4269" s="73"/>
      <c r="G4269" s="73"/>
      <c r="H4269" s="73"/>
      <c r="I4269" s="73"/>
    </row>
    <row r="4270" spans="5:9">
      <c r="E4270" s="73"/>
      <c r="F4270" s="73"/>
      <c r="G4270" s="73"/>
      <c r="H4270" s="73"/>
      <c r="I4270" s="73"/>
    </row>
    <row r="4271" spans="5:9">
      <c r="E4271" s="73"/>
      <c r="F4271" s="73"/>
      <c r="G4271" s="73"/>
      <c r="H4271" s="73"/>
      <c r="I4271" s="73"/>
    </row>
    <row r="4272" spans="5:9">
      <c r="E4272" s="73"/>
      <c r="F4272" s="73"/>
      <c r="G4272" s="73"/>
      <c r="H4272" s="73"/>
      <c r="I4272" s="73"/>
    </row>
    <row r="4273" spans="5:9">
      <c r="E4273" s="73"/>
      <c r="F4273" s="73"/>
      <c r="G4273" s="73"/>
      <c r="H4273" s="73"/>
      <c r="I4273" s="73"/>
    </row>
    <row r="4274" spans="5:9">
      <c r="E4274" s="73"/>
      <c r="F4274" s="73"/>
      <c r="G4274" s="73"/>
      <c r="H4274" s="73"/>
      <c r="I4274" s="73"/>
    </row>
    <row r="4275" spans="5:9">
      <c r="E4275" s="73"/>
      <c r="F4275" s="73"/>
      <c r="G4275" s="73"/>
      <c r="H4275" s="73"/>
      <c r="I4275" s="73"/>
    </row>
    <row r="4276" spans="5:9">
      <c r="E4276" s="73"/>
      <c r="F4276" s="73"/>
      <c r="G4276" s="73"/>
      <c r="H4276" s="73"/>
      <c r="I4276" s="73"/>
    </row>
    <row r="4277" spans="5:9">
      <c r="E4277" s="73"/>
      <c r="F4277" s="73"/>
      <c r="G4277" s="73"/>
      <c r="H4277" s="73"/>
      <c r="I4277" s="73"/>
    </row>
    <row r="4278" spans="5:9">
      <c r="E4278" s="73"/>
      <c r="F4278" s="73"/>
      <c r="G4278" s="73"/>
      <c r="H4278" s="73"/>
      <c r="I4278" s="73"/>
    </row>
    <row r="4279" spans="5:9">
      <c r="E4279" s="73"/>
      <c r="F4279" s="73"/>
      <c r="G4279" s="73"/>
      <c r="H4279" s="73"/>
      <c r="I4279" s="73"/>
    </row>
    <row r="4280" spans="5:9">
      <c r="E4280" s="73"/>
      <c r="F4280" s="73"/>
      <c r="G4280" s="73"/>
      <c r="H4280" s="73"/>
      <c r="I4280" s="73"/>
    </row>
    <row r="4281" spans="5:9">
      <c r="E4281" s="73"/>
      <c r="F4281" s="73"/>
      <c r="G4281" s="73"/>
      <c r="H4281" s="73"/>
      <c r="I4281" s="73"/>
    </row>
    <row r="4282" spans="5:9">
      <c r="E4282" s="73"/>
      <c r="F4282" s="73"/>
      <c r="G4282" s="73"/>
      <c r="H4282" s="73"/>
      <c r="I4282" s="73"/>
    </row>
    <row r="4283" spans="5:9">
      <c r="E4283" s="73"/>
      <c r="F4283" s="73"/>
      <c r="G4283" s="73"/>
      <c r="H4283" s="73"/>
      <c r="I4283" s="73"/>
    </row>
    <row r="4284" spans="5:9">
      <c r="E4284" s="73"/>
      <c r="F4284" s="73"/>
      <c r="G4284" s="73"/>
      <c r="H4284" s="73"/>
      <c r="I4284" s="73"/>
    </row>
    <row r="4285" spans="5:9">
      <c r="E4285" s="73"/>
      <c r="F4285" s="73"/>
      <c r="G4285" s="73"/>
      <c r="H4285" s="73"/>
      <c r="I4285" s="73"/>
    </row>
    <row r="4286" spans="5:9">
      <c r="E4286" s="73"/>
      <c r="F4286" s="73"/>
      <c r="G4286" s="73"/>
      <c r="H4286" s="73"/>
      <c r="I4286" s="73"/>
    </row>
    <row r="4287" spans="5:9">
      <c r="E4287" s="73"/>
      <c r="F4287" s="73"/>
      <c r="G4287" s="73"/>
      <c r="H4287" s="73"/>
      <c r="I4287" s="73"/>
    </row>
    <row r="4288" spans="5:9">
      <c r="E4288" s="73"/>
      <c r="F4288" s="73"/>
      <c r="G4288" s="73"/>
      <c r="H4288" s="73"/>
      <c r="I4288" s="73"/>
    </row>
    <row r="4289" spans="5:9">
      <c r="E4289" s="73"/>
      <c r="F4289" s="73"/>
      <c r="G4289" s="73"/>
      <c r="H4289" s="73"/>
      <c r="I4289" s="73"/>
    </row>
    <row r="4290" spans="5:9">
      <c r="E4290" s="73"/>
      <c r="F4290" s="73"/>
      <c r="G4290" s="73"/>
      <c r="H4290" s="73"/>
      <c r="I4290" s="73"/>
    </row>
    <row r="4291" spans="5:9">
      <c r="E4291" s="73"/>
      <c r="F4291" s="73"/>
      <c r="G4291" s="73"/>
      <c r="H4291" s="73"/>
      <c r="I4291" s="73"/>
    </row>
    <row r="4292" spans="5:9">
      <c r="E4292" s="73"/>
      <c r="F4292" s="73"/>
      <c r="G4292" s="73"/>
      <c r="H4292" s="73"/>
      <c r="I4292" s="73"/>
    </row>
    <row r="4293" spans="5:9">
      <c r="E4293" s="73"/>
      <c r="F4293" s="73"/>
      <c r="G4293" s="73"/>
      <c r="H4293" s="73"/>
      <c r="I4293" s="73"/>
    </row>
    <row r="4294" spans="5:9">
      <c r="E4294" s="73"/>
      <c r="F4294" s="73"/>
      <c r="G4294" s="73"/>
      <c r="H4294" s="73"/>
      <c r="I4294" s="73"/>
    </row>
    <row r="4295" spans="5:9">
      <c r="E4295" s="73"/>
      <c r="F4295" s="73"/>
      <c r="G4295" s="73"/>
      <c r="H4295" s="73"/>
      <c r="I4295" s="73"/>
    </row>
    <row r="4296" spans="5:9">
      <c r="E4296" s="73"/>
      <c r="F4296" s="73"/>
      <c r="G4296" s="73"/>
      <c r="H4296" s="73"/>
      <c r="I4296" s="73"/>
    </row>
    <row r="4297" spans="5:9">
      <c r="E4297" s="73"/>
      <c r="F4297" s="73"/>
      <c r="G4297" s="73"/>
      <c r="H4297" s="73"/>
      <c r="I4297" s="73"/>
    </row>
    <row r="4298" spans="5:9">
      <c r="E4298" s="73"/>
      <c r="F4298" s="73"/>
      <c r="G4298" s="73"/>
      <c r="H4298" s="73"/>
      <c r="I4298" s="73"/>
    </row>
    <row r="4299" spans="5:9">
      <c r="E4299" s="73"/>
      <c r="F4299" s="73"/>
      <c r="G4299" s="73"/>
      <c r="H4299" s="73"/>
      <c r="I4299" s="73"/>
    </row>
    <row r="4300" spans="5:9">
      <c r="E4300" s="73"/>
      <c r="F4300" s="73"/>
      <c r="G4300" s="73"/>
      <c r="H4300" s="73"/>
      <c r="I4300" s="73"/>
    </row>
    <row r="4301" spans="5:9">
      <c r="E4301" s="73"/>
      <c r="F4301" s="73"/>
      <c r="G4301" s="73"/>
      <c r="H4301" s="73"/>
      <c r="I4301" s="73"/>
    </row>
    <row r="4302" spans="5:9">
      <c r="E4302" s="73"/>
      <c r="F4302" s="73"/>
      <c r="G4302" s="73"/>
      <c r="H4302" s="73"/>
      <c r="I4302" s="73"/>
    </row>
    <row r="4303" spans="5:9">
      <c r="E4303" s="73"/>
      <c r="F4303" s="73"/>
      <c r="G4303" s="73"/>
      <c r="H4303" s="73"/>
      <c r="I4303" s="73"/>
    </row>
    <row r="4304" spans="5:9">
      <c r="E4304" s="73"/>
      <c r="F4304" s="73"/>
      <c r="G4304" s="73"/>
      <c r="H4304" s="73"/>
      <c r="I4304" s="73"/>
    </row>
    <row r="4305" spans="5:9">
      <c r="E4305" s="73"/>
      <c r="F4305" s="73"/>
      <c r="G4305" s="73"/>
      <c r="H4305" s="73"/>
      <c r="I4305" s="73"/>
    </row>
    <row r="4306" spans="5:9">
      <c r="E4306" s="73"/>
      <c r="F4306" s="73"/>
      <c r="G4306" s="73"/>
      <c r="H4306" s="73"/>
      <c r="I4306" s="73"/>
    </row>
    <row r="4307" spans="5:9">
      <c r="E4307" s="73"/>
      <c r="F4307" s="73"/>
      <c r="G4307" s="73"/>
      <c r="H4307" s="73"/>
      <c r="I4307" s="73"/>
    </row>
    <row r="4308" spans="5:9">
      <c r="E4308" s="73"/>
      <c r="F4308" s="73"/>
      <c r="G4308" s="73"/>
      <c r="H4308" s="73"/>
      <c r="I4308" s="73"/>
    </row>
    <row r="4309" spans="5:9">
      <c r="E4309" s="73"/>
      <c r="F4309" s="73"/>
      <c r="G4309" s="73"/>
      <c r="H4309" s="73"/>
      <c r="I4309" s="73"/>
    </row>
    <row r="4310" spans="5:9">
      <c r="E4310" s="73"/>
      <c r="F4310" s="73"/>
      <c r="G4310" s="73"/>
      <c r="H4310" s="73"/>
      <c r="I4310" s="73"/>
    </row>
    <row r="4311" spans="5:9">
      <c r="E4311" s="73"/>
      <c r="F4311" s="73"/>
      <c r="G4311" s="73"/>
      <c r="H4311" s="73"/>
      <c r="I4311" s="73"/>
    </row>
    <row r="4312" spans="5:9">
      <c r="E4312" s="73"/>
      <c r="F4312" s="73"/>
      <c r="G4312" s="73"/>
      <c r="H4312" s="73"/>
      <c r="I4312" s="73"/>
    </row>
    <row r="4313" spans="5:9">
      <c r="E4313" s="73"/>
      <c r="F4313" s="73"/>
      <c r="G4313" s="73"/>
      <c r="H4313" s="73"/>
      <c r="I4313" s="73"/>
    </row>
    <row r="4314" spans="5:9">
      <c r="E4314" s="73"/>
      <c r="F4314" s="73"/>
      <c r="G4314" s="73"/>
      <c r="H4314" s="73"/>
      <c r="I4314" s="73"/>
    </row>
    <row r="4315" spans="5:9">
      <c r="E4315" s="73"/>
      <c r="F4315" s="73"/>
      <c r="G4315" s="73"/>
      <c r="H4315" s="73"/>
      <c r="I4315" s="73"/>
    </row>
    <row r="4316" spans="5:9">
      <c r="E4316" s="73"/>
      <c r="F4316" s="73"/>
      <c r="G4316" s="73"/>
      <c r="H4316" s="73"/>
      <c r="I4316" s="73"/>
    </row>
    <row r="4317" spans="5:9">
      <c r="E4317" s="73"/>
      <c r="F4317" s="73"/>
      <c r="G4317" s="73"/>
      <c r="H4317" s="73"/>
      <c r="I4317" s="73"/>
    </row>
    <row r="4318" spans="5:9">
      <c r="E4318" s="73"/>
      <c r="F4318" s="73"/>
      <c r="G4318" s="73"/>
      <c r="H4318" s="73"/>
      <c r="I4318" s="73"/>
    </row>
    <row r="4319" spans="5:9">
      <c r="E4319" s="73"/>
      <c r="F4319" s="73"/>
      <c r="G4319" s="73"/>
      <c r="H4319" s="73"/>
      <c r="I4319" s="73"/>
    </row>
    <row r="4320" spans="5:9">
      <c r="E4320" s="73"/>
      <c r="F4320" s="73"/>
      <c r="G4320" s="73"/>
      <c r="H4320" s="73"/>
      <c r="I4320" s="73"/>
    </row>
    <row r="4321" spans="5:9">
      <c r="E4321" s="73"/>
      <c r="F4321" s="73"/>
      <c r="G4321" s="73"/>
      <c r="H4321" s="73"/>
      <c r="I4321" s="73"/>
    </row>
    <row r="4322" spans="5:9">
      <c r="E4322" s="73"/>
      <c r="F4322" s="73"/>
      <c r="G4322" s="73"/>
      <c r="H4322" s="73"/>
      <c r="I4322" s="73"/>
    </row>
    <row r="4323" spans="5:9">
      <c r="E4323" s="73"/>
      <c r="F4323" s="73"/>
      <c r="G4323" s="73"/>
      <c r="H4323" s="73"/>
      <c r="I4323" s="73"/>
    </row>
    <row r="4324" spans="5:9">
      <c r="E4324" s="73"/>
      <c r="F4324" s="73"/>
      <c r="G4324" s="73"/>
      <c r="H4324" s="73"/>
      <c r="I4324" s="73"/>
    </row>
    <row r="4325" spans="5:9">
      <c r="E4325" s="73"/>
      <c r="F4325" s="73"/>
      <c r="G4325" s="73"/>
      <c r="H4325" s="73"/>
      <c r="I4325" s="73"/>
    </row>
    <row r="4326" spans="5:9">
      <c r="E4326" s="73"/>
      <c r="F4326" s="73"/>
      <c r="G4326" s="73"/>
      <c r="H4326" s="73"/>
      <c r="I4326" s="73"/>
    </row>
    <row r="4327" spans="5:9">
      <c r="E4327" s="73"/>
      <c r="F4327" s="73"/>
      <c r="G4327" s="73"/>
      <c r="H4327" s="73"/>
      <c r="I4327" s="73"/>
    </row>
    <row r="4328" spans="5:9">
      <c r="E4328" s="73"/>
      <c r="F4328" s="73"/>
      <c r="G4328" s="73"/>
      <c r="H4328" s="73"/>
      <c r="I4328" s="73"/>
    </row>
    <row r="4329" spans="5:9">
      <c r="E4329" s="73"/>
      <c r="F4329" s="73"/>
      <c r="G4329" s="73"/>
      <c r="H4329" s="73"/>
      <c r="I4329" s="73"/>
    </row>
    <row r="4330" spans="5:9">
      <c r="E4330" s="73"/>
      <c r="F4330" s="73"/>
      <c r="G4330" s="73"/>
      <c r="H4330" s="73"/>
      <c r="I4330" s="73"/>
    </row>
    <row r="4331" spans="5:9">
      <c r="E4331" s="73"/>
      <c r="F4331" s="73"/>
      <c r="G4331" s="73"/>
      <c r="H4331" s="73"/>
      <c r="I4331" s="73"/>
    </row>
    <row r="4332" spans="5:9">
      <c r="E4332" s="73"/>
      <c r="F4332" s="73"/>
      <c r="G4332" s="73"/>
      <c r="H4332" s="73"/>
      <c r="I4332" s="73"/>
    </row>
    <row r="4333" spans="5:9">
      <c r="E4333" s="73"/>
      <c r="F4333" s="73"/>
      <c r="G4333" s="73"/>
      <c r="H4333" s="73"/>
      <c r="I4333" s="73"/>
    </row>
    <row r="4334" spans="5:9">
      <c r="E4334" s="73"/>
      <c r="F4334" s="73"/>
      <c r="G4334" s="73"/>
      <c r="H4334" s="73"/>
      <c r="I4334" s="73"/>
    </row>
    <row r="4335" spans="5:9">
      <c r="E4335" s="73"/>
      <c r="F4335" s="73"/>
      <c r="G4335" s="73"/>
      <c r="H4335" s="73"/>
      <c r="I4335" s="73"/>
    </row>
    <row r="4336" spans="5:9">
      <c r="E4336" s="73"/>
      <c r="F4336" s="73"/>
      <c r="G4336" s="73"/>
      <c r="H4336" s="73"/>
      <c r="I4336" s="73"/>
    </row>
    <row r="4337" spans="5:9">
      <c r="E4337" s="73"/>
      <c r="F4337" s="73"/>
      <c r="G4337" s="73"/>
      <c r="H4337" s="73"/>
      <c r="I4337" s="73"/>
    </row>
    <row r="4338" spans="5:9">
      <c r="E4338" s="73"/>
      <c r="F4338" s="73"/>
      <c r="G4338" s="73"/>
      <c r="H4338" s="73"/>
      <c r="I4338" s="73"/>
    </row>
    <row r="4339" spans="5:9">
      <c r="E4339" s="73"/>
      <c r="F4339" s="73"/>
      <c r="G4339" s="73"/>
      <c r="H4339" s="73"/>
      <c r="I4339" s="73"/>
    </row>
    <row r="4340" spans="5:9">
      <c r="E4340" s="73"/>
      <c r="F4340" s="73"/>
      <c r="G4340" s="73"/>
      <c r="H4340" s="73"/>
      <c r="I4340" s="73"/>
    </row>
    <row r="4341" spans="5:9">
      <c r="E4341" s="73"/>
      <c r="F4341" s="73"/>
      <c r="G4341" s="73"/>
      <c r="H4341" s="73"/>
      <c r="I4341" s="73"/>
    </row>
    <row r="4342" spans="5:9">
      <c r="E4342" s="73"/>
      <c r="F4342" s="73"/>
      <c r="G4342" s="73"/>
      <c r="H4342" s="73"/>
      <c r="I4342" s="73"/>
    </row>
    <row r="4343" spans="5:9">
      <c r="E4343" s="73"/>
      <c r="F4343" s="73"/>
      <c r="G4343" s="73"/>
      <c r="H4343" s="73"/>
      <c r="I4343" s="73"/>
    </row>
    <row r="4344" spans="5:9">
      <c r="E4344" s="73"/>
      <c r="F4344" s="73"/>
      <c r="G4344" s="73"/>
      <c r="H4344" s="73"/>
      <c r="I4344" s="73"/>
    </row>
    <row r="4345" spans="5:9">
      <c r="E4345" s="73"/>
      <c r="F4345" s="73"/>
      <c r="G4345" s="73"/>
      <c r="H4345" s="73"/>
      <c r="I4345" s="73"/>
    </row>
    <row r="4346" spans="5:9">
      <c r="E4346" s="73"/>
      <c r="F4346" s="73"/>
      <c r="G4346" s="73"/>
      <c r="H4346" s="73"/>
      <c r="I4346" s="73"/>
    </row>
    <row r="4347" spans="5:9">
      <c r="E4347" s="73"/>
      <c r="F4347" s="73"/>
      <c r="G4347" s="73"/>
      <c r="H4347" s="73"/>
      <c r="I4347" s="73"/>
    </row>
    <row r="4348" spans="5:9">
      <c r="E4348" s="73"/>
      <c r="F4348" s="73"/>
      <c r="G4348" s="73"/>
      <c r="H4348" s="73"/>
      <c r="I4348" s="73"/>
    </row>
    <row r="4349" spans="5:9">
      <c r="E4349" s="73"/>
      <c r="F4349" s="73"/>
      <c r="G4349" s="73"/>
      <c r="H4349" s="73"/>
      <c r="I4349" s="73"/>
    </row>
    <row r="4350" spans="5:9">
      <c r="E4350" s="73"/>
      <c r="F4350" s="73"/>
      <c r="G4350" s="73"/>
      <c r="H4350" s="73"/>
      <c r="I4350" s="73"/>
    </row>
    <row r="4351" spans="5:9">
      <c r="E4351" s="73"/>
      <c r="F4351" s="73"/>
      <c r="G4351" s="73"/>
      <c r="H4351" s="73"/>
      <c r="I4351" s="73"/>
    </row>
    <row r="4352" spans="5:9">
      <c r="E4352" s="73"/>
      <c r="F4352" s="73"/>
      <c r="G4352" s="73"/>
      <c r="H4352" s="73"/>
      <c r="I4352" s="73"/>
    </row>
    <row r="4353" spans="5:9">
      <c r="E4353" s="73"/>
      <c r="F4353" s="73"/>
      <c r="G4353" s="73"/>
      <c r="H4353" s="73"/>
      <c r="I4353" s="73"/>
    </row>
    <row r="4354" spans="5:9">
      <c r="E4354" s="73"/>
      <c r="F4354" s="73"/>
      <c r="G4354" s="73"/>
      <c r="H4354" s="73"/>
      <c r="I4354" s="73"/>
    </row>
    <row r="4355" spans="5:9">
      <c r="E4355" s="73"/>
      <c r="F4355" s="73"/>
      <c r="G4355" s="73"/>
      <c r="H4355" s="73"/>
      <c r="I4355" s="73"/>
    </row>
    <row r="4356" spans="5:9">
      <c r="E4356" s="73"/>
      <c r="F4356" s="73"/>
      <c r="G4356" s="73"/>
      <c r="H4356" s="73"/>
      <c r="I4356" s="73"/>
    </row>
    <row r="4357" spans="5:9">
      <c r="E4357" s="73"/>
      <c r="F4357" s="73"/>
      <c r="G4357" s="73"/>
      <c r="H4357" s="73"/>
      <c r="I4357" s="73"/>
    </row>
    <row r="4358" spans="5:9">
      <c r="E4358" s="73"/>
      <c r="F4358" s="73"/>
      <c r="G4358" s="73"/>
      <c r="H4358" s="73"/>
      <c r="I4358" s="73"/>
    </row>
    <row r="4359" spans="5:9">
      <c r="E4359" s="73"/>
      <c r="F4359" s="73"/>
      <c r="G4359" s="73"/>
      <c r="H4359" s="73"/>
      <c r="I4359" s="73"/>
    </row>
    <row r="4360" spans="5:9">
      <c r="E4360" s="73"/>
      <c r="F4360" s="73"/>
      <c r="G4360" s="73"/>
      <c r="H4360" s="73"/>
      <c r="I4360" s="73"/>
    </row>
    <row r="4361" spans="5:9">
      <c r="E4361" s="73"/>
      <c r="F4361" s="73"/>
      <c r="G4361" s="73"/>
      <c r="H4361" s="73"/>
      <c r="I4361" s="73"/>
    </row>
    <row r="4362" spans="5:9">
      <c r="E4362" s="73"/>
      <c r="F4362" s="73"/>
      <c r="G4362" s="73"/>
      <c r="H4362" s="73"/>
      <c r="I4362" s="73"/>
    </row>
    <row r="4363" spans="5:9">
      <c r="E4363" s="73"/>
      <c r="F4363" s="73"/>
      <c r="G4363" s="73"/>
      <c r="H4363" s="73"/>
      <c r="I4363" s="73"/>
    </row>
    <row r="4364" spans="5:9">
      <c r="E4364" s="73"/>
      <c r="F4364" s="73"/>
      <c r="G4364" s="73"/>
      <c r="H4364" s="73"/>
      <c r="I4364" s="73"/>
    </row>
    <row r="4365" spans="5:9">
      <c r="E4365" s="73"/>
      <c r="F4365" s="73"/>
      <c r="G4365" s="73"/>
      <c r="H4365" s="73"/>
      <c r="I4365" s="73"/>
    </row>
    <row r="4366" spans="5:9">
      <c r="E4366" s="73"/>
      <c r="F4366" s="73"/>
      <c r="G4366" s="73"/>
      <c r="H4366" s="73"/>
      <c r="I4366" s="73"/>
    </row>
    <row r="4367" spans="5:9">
      <c r="E4367" s="73"/>
      <c r="F4367" s="73"/>
      <c r="G4367" s="73"/>
      <c r="H4367" s="73"/>
      <c r="I4367" s="73"/>
    </row>
    <row r="4368" spans="5:9">
      <c r="E4368" s="73"/>
      <c r="F4368" s="73"/>
      <c r="G4368" s="73"/>
      <c r="H4368" s="73"/>
      <c r="I4368" s="73"/>
    </row>
    <row r="4369" spans="5:9">
      <c r="E4369" s="73"/>
      <c r="F4369" s="73"/>
      <c r="G4369" s="73"/>
      <c r="H4369" s="73"/>
      <c r="I4369" s="73"/>
    </row>
    <row r="4370" spans="5:9">
      <c r="E4370" s="73"/>
      <c r="F4370" s="73"/>
      <c r="G4370" s="73"/>
      <c r="H4370" s="73"/>
      <c r="I4370" s="73"/>
    </row>
    <row r="4371" spans="5:9">
      <c r="E4371" s="73"/>
      <c r="F4371" s="73"/>
      <c r="G4371" s="73"/>
      <c r="H4371" s="73"/>
      <c r="I4371" s="73"/>
    </row>
    <row r="4372" spans="5:9">
      <c r="E4372" s="73"/>
      <c r="F4372" s="73"/>
      <c r="G4372" s="73"/>
      <c r="H4372" s="73"/>
      <c r="I4372" s="73"/>
    </row>
    <row r="4373" spans="5:9">
      <c r="E4373" s="73"/>
      <c r="F4373" s="73"/>
      <c r="G4373" s="73"/>
      <c r="H4373" s="73"/>
      <c r="I4373" s="73"/>
    </row>
    <row r="4374" spans="5:9">
      <c r="E4374" s="73"/>
      <c r="F4374" s="73"/>
      <c r="G4374" s="73"/>
      <c r="H4374" s="73"/>
      <c r="I4374" s="73"/>
    </row>
    <row r="4375" spans="5:9">
      <c r="E4375" s="73"/>
      <c r="F4375" s="73"/>
      <c r="G4375" s="73"/>
      <c r="H4375" s="73"/>
      <c r="I4375" s="73"/>
    </row>
    <row r="4376" spans="5:9">
      <c r="E4376" s="73"/>
      <c r="F4376" s="73"/>
      <c r="G4376" s="73"/>
      <c r="H4376" s="73"/>
      <c r="I4376" s="73"/>
    </row>
    <row r="4377" spans="5:9">
      <c r="E4377" s="73"/>
      <c r="F4377" s="73"/>
      <c r="G4377" s="73"/>
      <c r="H4377" s="73"/>
      <c r="I4377" s="73"/>
    </row>
    <row r="4378" spans="5:9">
      <c r="E4378" s="73"/>
      <c r="F4378" s="73"/>
      <c r="G4378" s="73"/>
      <c r="H4378" s="73"/>
      <c r="I4378" s="73"/>
    </row>
    <row r="4379" spans="5:9">
      <c r="E4379" s="73"/>
      <c r="F4379" s="73"/>
      <c r="G4379" s="73"/>
      <c r="H4379" s="73"/>
      <c r="I4379" s="73"/>
    </row>
    <row r="4380" spans="5:9">
      <c r="E4380" s="73"/>
      <c r="F4380" s="73"/>
      <c r="G4380" s="73"/>
      <c r="H4380" s="73"/>
      <c r="I4380" s="73"/>
    </row>
    <row r="4381" spans="5:9">
      <c r="E4381" s="73"/>
      <c r="F4381" s="73"/>
      <c r="G4381" s="73"/>
      <c r="H4381" s="73"/>
      <c r="I4381" s="73"/>
    </row>
    <row r="4382" spans="5:9">
      <c r="E4382" s="73"/>
      <c r="F4382" s="73"/>
      <c r="G4382" s="73"/>
      <c r="H4382" s="73"/>
      <c r="I4382" s="73"/>
    </row>
    <row r="4383" spans="5:9">
      <c r="E4383" s="73"/>
      <c r="F4383" s="73"/>
      <c r="G4383" s="73"/>
      <c r="H4383" s="73"/>
      <c r="I4383" s="73"/>
    </row>
    <row r="4384" spans="5:9">
      <c r="E4384" s="73"/>
      <c r="F4384" s="73"/>
      <c r="G4384" s="73"/>
      <c r="H4384" s="73"/>
      <c r="I4384" s="73"/>
    </row>
    <row r="4385" spans="5:9">
      <c r="E4385" s="73"/>
      <c r="F4385" s="73"/>
      <c r="G4385" s="73"/>
      <c r="H4385" s="73"/>
      <c r="I4385" s="73"/>
    </row>
    <row r="4386" spans="5:9">
      <c r="E4386" s="73"/>
      <c r="F4386" s="73"/>
      <c r="G4386" s="73"/>
      <c r="H4386" s="73"/>
      <c r="I4386" s="73"/>
    </row>
    <row r="4387" spans="5:9">
      <c r="E4387" s="73"/>
      <c r="F4387" s="73"/>
      <c r="G4387" s="73"/>
      <c r="H4387" s="73"/>
      <c r="I4387" s="73"/>
    </row>
    <row r="4388" spans="5:9">
      <c r="E4388" s="73"/>
      <c r="F4388" s="73"/>
      <c r="G4388" s="73"/>
      <c r="H4388" s="73"/>
      <c r="I4388" s="73"/>
    </row>
    <row r="4389" spans="5:9">
      <c r="E4389" s="73"/>
      <c r="F4389" s="73"/>
      <c r="G4389" s="73"/>
      <c r="H4389" s="73"/>
      <c r="I4389" s="73"/>
    </row>
    <row r="4390" spans="5:9">
      <c r="E4390" s="73"/>
      <c r="F4390" s="73"/>
      <c r="G4390" s="73"/>
      <c r="H4390" s="73"/>
      <c r="I4390" s="73"/>
    </row>
    <row r="4391" spans="5:9">
      <c r="E4391" s="73"/>
      <c r="F4391" s="73"/>
      <c r="G4391" s="73"/>
      <c r="H4391" s="73"/>
      <c r="I4391" s="73"/>
    </row>
    <row r="4392" spans="5:9">
      <c r="E4392" s="73"/>
      <c r="F4392" s="73"/>
      <c r="G4392" s="73"/>
      <c r="H4392" s="73"/>
      <c r="I4392" s="73"/>
    </row>
    <row r="4393" spans="5:9">
      <c r="E4393" s="73"/>
      <c r="F4393" s="73"/>
      <c r="G4393" s="73"/>
      <c r="H4393" s="73"/>
      <c r="I4393" s="73"/>
    </row>
    <row r="4394" spans="5:9">
      <c r="E4394" s="73"/>
      <c r="F4394" s="73"/>
      <c r="G4394" s="73"/>
      <c r="H4394" s="73"/>
      <c r="I4394" s="73"/>
    </row>
    <row r="4395" spans="5:9">
      <c r="E4395" s="73"/>
      <c r="F4395" s="73"/>
      <c r="G4395" s="73"/>
      <c r="H4395" s="73"/>
      <c r="I4395" s="73"/>
    </row>
    <row r="4396" spans="5:9">
      <c r="E4396" s="73"/>
      <c r="F4396" s="73"/>
      <c r="G4396" s="73"/>
      <c r="H4396" s="73"/>
      <c r="I4396" s="73"/>
    </row>
    <row r="4397" spans="5:9">
      <c r="E4397" s="73"/>
      <c r="F4397" s="73"/>
      <c r="G4397" s="73"/>
      <c r="H4397" s="73"/>
      <c r="I4397" s="73"/>
    </row>
    <row r="4398" spans="5:9">
      <c r="E4398" s="73"/>
      <c r="F4398" s="73"/>
      <c r="G4398" s="73"/>
      <c r="H4398" s="73"/>
      <c r="I4398" s="73"/>
    </row>
    <row r="4399" spans="5:9">
      <c r="E4399" s="73"/>
      <c r="F4399" s="73"/>
      <c r="G4399" s="73"/>
      <c r="H4399" s="73"/>
      <c r="I4399" s="73"/>
    </row>
    <row r="4400" spans="5:9">
      <c r="E4400" s="73"/>
      <c r="F4400" s="73"/>
      <c r="G4400" s="73"/>
      <c r="H4400" s="73"/>
      <c r="I4400" s="73"/>
    </row>
    <row r="4401" spans="5:9">
      <c r="E4401" s="73"/>
      <c r="F4401" s="73"/>
      <c r="G4401" s="73"/>
      <c r="H4401" s="73"/>
      <c r="I4401" s="73"/>
    </row>
    <row r="4402" spans="5:9">
      <c r="E4402" s="73"/>
      <c r="F4402" s="73"/>
      <c r="G4402" s="73"/>
      <c r="H4402" s="73"/>
      <c r="I4402" s="73"/>
    </row>
    <row r="4403" spans="5:9">
      <c r="E4403" s="73"/>
      <c r="F4403" s="73"/>
      <c r="G4403" s="73"/>
      <c r="H4403" s="73"/>
      <c r="I4403" s="73"/>
    </row>
    <row r="4404" spans="5:9">
      <c r="E4404" s="73"/>
      <c r="F4404" s="73"/>
      <c r="G4404" s="73"/>
      <c r="H4404" s="73"/>
      <c r="I4404" s="73"/>
    </row>
    <row r="4405" spans="5:9">
      <c r="E4405" s="73"/>
      <c r="F4405" s="73"/>
      <c r="G4405" s="73"/>
      <c r="H4405" s="73"/>
      <c r="I4405" s="73"/>
    </row>
    <row r="4406" spans="5:9">
      <c r="E4406" s="73"/>
      <c r="F4406" s="73"/>
      <c r="G4406" s="73"/>
      <c r="H4406" s="73"/>
      <c r="I4406" s="73"/>
    </row>
    <row r="4407" spans="5:9">
      <c r="E4407" s="73"/>
      <c r="F4407" s="73"/>
      <c r="G4407" s="73"/>
      <c r="H4407" s="73"/>
      <c r="I4407" s="73"/>
    </row>
    <row r="4408" spans="5:9">
      <c r="E4408" s="73"/>
      <c r="F4408" s="73"/>
      <c r="G4408" s="73"/>
      <c r="H4408" s="73"/>
      <c r="I4408" s="73"/>
    </row>
    <row r="4409" spans="5:9">
      <c r="E4409" s="73"/>
      <c r="F4409" s="73"/>
      <c r="G4409" s="73"/>
      <c r="H4409" s="73"/>
      <c r="I4409" s="73"/>
    </row>
    <row r="4410" spans="5:9">
      <c r="E4410" s="73"/>
      <c r="F4410" s="73"/>
      <c r="G4410" s="73"/>
      <c r="H4410" s="73"/>
      <c r="I4410" s="73"/>
    </row>
    <row r="4411" spans="5:9">
      <c r="E4411" s="73"/>
      <c r="F4411" s="73"/>
      <c r="G4411" s="73"/>
      <c r="H4411" s="73"/>
      <c r="I4411" s="73"/>
    </row>
    <row r="4412" spans="5:9">
      <c r="E4412" s="73"/>
      <c r="F4412" s="73"/>
      <c r="G4412" s="73"/>
      <c r="H4412" s="73"/>
      <c r="I4412" s="73"/>
    </row>
    <row r="4413" spans="5:9">
      <c r="E4413" s="73"/>
      <c r="F4413" s="73"/>
      <c r="G4413" s="73"/>
      <c r="H4413" s="73"/>
      <c r="I4413" s="73"/>
    </row>
    <row r="4414" spans="5:9">
      <c r="E4414" s="73"/>
      <c r="F4414" s="73"/>
      <c r="G4414" s="73"/>
      <c r="H4414" s="73"/>
      <c r="I4414" s="73"/>
    </row>
    <row r="4415" spans="5:9">
      <c r="E4415" s="73"/>
      <c r="F4415" s="73"/>
      <c r="G4415" s="73"/>
      <c r="H4415" s="73"/>
      <c r="I4415" s="73"/>
    </row>
    <row r="4416" spans="5:9">
      <c r="E4416" s="73"/>
      <c r="F4416" s="73"/>
      <c r="G4416" s="73"/>
      <c r="H4416" s="73"/>
      <c r="I4416" s="73"/>
    </row>
    <row r="4417" spans="5:9">
      <c r="E4417" s="73"/>
      <c r="F4417" s="73"/>
      <c r="G4417" s="73"/>
      <c r="H4417" s="73"/>
      <c r="I4417" s="73"/>
    </row>
    <row r="4418" spans="5:9">
      <c r="E4418" s="73"/>
      <c r="F4418" s="73"/>
      <c r="G4418" s="73"/>
      <c r="H4418" s="73"/>
      <c r="I4418" s="73"/>
    </row>
    <row r="4419" spans="5:9">
      <c r="E4419" s="73"/>
      <c r="F4419" s="73"/>
      <c r="G4419" s="73"/>
      <c r="H4419" s="73"/>
      <c r="I4419" s="73"/>
    </row>
    <row r="4420" spans="5:9">
      <c r="E4420" s="73"/>
      <c r="F4420" s="73"/>
      <c r="G4420" s="73"/>
      <c r="H4420" s="73"/>
      <c r="I4420" s="73"/>
    </row>
    <row r="4421" spans="5:9">
      <c r="E4421" s="73"/>
      <c r="F4421" s="73"/>
      <c r="G4421" s="73"/>
      <c r="H4421" s="73"/>
      <c r="I4421" s="73"/>
    </row>
    <row r="4422" spans="5:9">
      <c r="E4422" s="73"/>
      <c r="F4422" s="73"/>
      <c r="G4422" s="73"/>
      <c r="H4422" s="73"/>
      <c r="I4422" s="73"/>
    </row>
    <row r="4423" spans="5:9">
      <c r="E4423" s="73"/>
      <c r="F4423" s="73"/>
      <c r="G4423" s="73"/>
      <c r="H4423" s="73"/>
      <c r="I4423" s="73"/>
    </row>
    <row r="4424" spans="5:9">
      <c r="E4424" s="73"/>
      <c r="F4424" s="73"/>
      <c r="G4424" s="73"/>
      <c r="H4424" s="73"/>
      <c r="I4424" s="73"/>
    </row>
    <row r="4425" spans="5:9">
      <c r="E4425" s="73"/>
      <c r="F4425" s="73"/>
      <c r="G4425" s="73"/>
      <c r="H4425" s="73"/>
      <c r="I4425" s="73"/>
    </row>
    <row r="4426" spans="5:9">
      <c r="E4426" s="73"/>
      <c r="F4426" s="73"/>
      <c r="G4426" s="73"/>
      <c r="H4426" s="73"/>
      <c r="I4426" s="73"/>
    </row>
    <row r="4427" spans="5:9">
      <c r="E4427" s="73"/>
      <c r="F4427" s="73"/>
      <c r="G4427" s="73"/>
      <c r="H4427" s="73"/>
      <c r="I4427" s="73"/>
    </row>
    <row r="4428" spans="5:9">
      <c r="E4428" s="73"/>
      <c r="F4428" s="73"/>
      <c r="G4428" s="73"/>
      <c r="H4428" s="73"/>
      <c r="I4428" s="73"/>
    </row>
    <row r="4429" spans="5:9">
      <c r="E4429" s="73"/>
      <c r="F4429" s="73"/>
      <c r="G4429" s="73"/>
      <c r="H4429" s="73"/>
      <c r="I4429" s="73"/>
    </row>
    <row r="4430" spans="5:9">
      <c r="E4430" s="73"/>
      <c r="F4430" s="73"/>
      <c r="G4430" s="73"/>
      <c r="H4430" s="73"/>
      <c r="I4430" s="73"/>
    </row>
    <row r="4431" spans="5:9">
      <c r="E4431" s="73"/>
      <c r="F4431" s="73"/>
      <c r="G4431" s="73"/>
      <c r="H4431" s="73"/>
      <c r="I4431" s="73"/>
    </row>
    <row r="4432" spans="5:9">
      <c r="E4432" s="73"/>
      <c r="F4432" s="73"/>
      <c r="G4432" s="73"/>
      <c r="H4432" s="73"/>
      <c r="I4432" s="73"/>
    </row>
    <row r="4433" spans="5:9">
      <c r="E4433" s="73"/>
      <c r="F4433" s="73"/>
      <c r="G4433" s="73"/>
      <c r="H4433" s="73"/>
      <c r="I4433" s="73"/>
    </row>
    <row r="4434" spans="5:9">
      <c r="E4434" s="73"/>
      <c r="F4434" s="73"/>
      <c r="G4434" s="73"/>
      <c r="H4434" s="73"/>
      <c r="I4434" s="73"/>
    </row>
    <row r="4435" spans="5:9">
      <c r="E4435" s="73"/>
      <c r="F4435" s="73"/>
      <c r="G4435" s="73"/>
      <c r="H4435" s="73"/>
      <c r="I4435" s="73"/>
    </row>
    <row r="4436" spans="5:9">
      <c r="E4436" s="73"/>
      <c r="F4436" s="73"/>
      <c r="G4436" s="73"/>
      <c r="H4436" s="73"/>
      <c r="I4436" s="73"/>
    </row>
    <row r="4437" spans="5:9">
      <c r="E4437" s="73"/>
      <c r="F4437" s="73"/>
      <c r="G4437" s="73"/>
      <c r="H4437" s="73"/>
      <c r="I4437" s="73"/>
    </row>
    <row r="4438" spans="5:9">
      <c r="E4438" s="73"/>
      <c r="F4438" s="73"/>
      <c r="G4438" s="73"/>
      <c r="H4438" s="73"/>
      <c r="I4438" s="73"/>
    </row>
    <row r="4439" spans="5:9">
      <c r="E4439" s="73"/>
      <c r="F4439" s="73"/>
      <c r="G4439" s="73"/>
      <c r="H4439" s="73"/>
      <c r="I4439" s="73"/>
    </row>
    <row r="4440" spans="5:9">
      <c r="E4440" s="73"/>
      <c r="F4440" s="73"/>
      <c r="G4440" s="73"/>
      <c r="H4440" s="73"/>
      <c r="I4440" s="73"/>
    </row>
    <row r="4441" spans="5:9">
      <c r="E4441" s="73"/>
      <c r="F4441" s="73"/>
      <c r="G4441" s="73"/>
      <c r="H4441" s="73"/>
      <c r="I4441" s="73"/>
    </row>
    <row r="4442" spans="5:9">
      <c r="E4442" s="73"/>
      <c r="F4442" s="73"/>
      <c r="G4442" s="73"/>
      <c r="H4442" s="73"/>
      <c r="I4442" s="73"/>
    </row>
    <row r="4443" spans="5:9">
      <c r="E4443" s="73"/>
      <c r="F4443" s="73"/>
      <c r="G4443" s="73"/>
      <c r="H4443" s="73"/>
      <c r="I4443" s="73"/>
    </row>
    <row r="4444" spans="5:9">
      <c r="E4444" s="73"/>
      <c r="F4444" s="73"/>
      <c r="G4444" s="73"/>
      <c r="H4444" s="73"/>
      <c r="I4444" s="73"/>
    </row>
    <row r="4445" spans="5:9">
      <c r="E4445" s="73"/>
      <c r="F4445" s="73"/>
      <c r="G4445" s="73"/>
      <c r="H4445" s="73"/>
      <c r="I4445" s="73"/>
    </row>
    <row r="4446" spans="5:9">
      <c r="E4446" s="73"/>
      <c r="F4446" s="73"/>
      <c r="G4446" s="73"/>
      <c r="H4446" s="73"/>
      <c r="I4446" s="73"/>
    </row>
    <row r="4447" spans="5:9">
      <c r="E4447" s="73"/>
      <c r="F4447" s="73"/>
      <c r="G4447" s="73"/>
      <c r="H4447" s="73"/>
      <c r="I4447" s="73"/>
    </row>
    <row r="4448" spans="5:9">
      <c r="E4448" s="73"/>
      <c r="F4448" s="73"/>
      <c r="G4448" s="73"/>
      <c r="H4448" s="73"/>
      <c r="I4448" s="73"/>
    </row>
    <row r="4449" spans="5:9">
      <c r="E4449" s="73"/>
      <c r="F4449" s="73"/>
      <c r="G4449" s="73"/>
      <c r="H4449" s="73"/>
      <c r="I4449" s="73"/>
    </row>
    <row r="4450" spans="5:9">
      <c r="E4450" s="73"/>
      <c r="F4450" s="73"/>
      <c r="G4450" s="73"/>
      <c r="H4450" s="73"/>
      <c r="I4450" s="73"/>
    </row>
    <row r="4451" spans="5:9">
      <c r="E4451" s="73"/>
      <c r="F4451" s="73"/>
      <c r="G4451" s="73"/>
      <c r="H4451" s="73"/>
      <c r="I4451" s="73"/>
    </row>
    <row r="4452" spans="5:9">
      <c r="E4452" s="73"/>
      <c r="F4452" s="73"/>
      <c r="G4452" s="73"/>
      <c r="H4452" s="73"/>
      <c r="I4452" s="73"/>
    </row>
    <row r="4453" spans="5:9">
      <c r="E4453" s="73"/>
      <c r="F4453" s="73"/>
      <c r="G4453" s="73"/>
      <c r="H4453" s="73"/>
      <c r="I4453" s="73"/>
    </row>
    <row r="4454" spans="5:9">
      <c r="E4454" s="73"/>
      <c r="F4454" s="73"/>
      <c r="G4454" s="73"/>
      <c r="H4454" s="73"/>
      <c r="I4454" s="73"/>
    </row>
    <row r="4455" spans="5:9">
      <c r="E4455" s="73"/>
      <c r="F4455" s="73"/>
      <c r="G4455" s="73"/>
      <c r="H4455" s="73"/>
      <c r="I4455" s="73"/>
    </row>
    <row r="4456" spans="5:9">
      <c r="E4456" s="73"/>
      <c r="F4456" s="73"/>
      <c r="G4456" s="73"/>
      <c r="H4456" s="73"/>
      <c r="I4456" s="73"/>
    </row>
    <row r="4457" spans="5:9">
      <c r="E4457" s="73"/>
      <c r="F4457" s="73"/>
      <c r="G4457" s="73"/>
      <c r="H4457" s="73"/>
      <c r="I4457" s="73"/>
    </row>
    <row r="4458" spans="5:9">
      <c r="E4458" s="73"/>
      <c r="F4458" s="73"/>
      <c r="G4458" s="73"/>
      <c r="H4458" s="73"/>
      <c r="I4458" s="73"/>
    </row>
    <row r="4459" spans="5:9">
      <c r="E4459" s="73"/>
      <c r="F4459" s="73"/>
      <c r="G4459" s="73"/>
      <c r="H4459" s="73"/>
      <c r="I4459" s="73"/>
    </row>
    <row r="4460" spans="5:9">
      <c r="E4460" s="73"/>
      <c r="F4460" s="73"/>
      <c r="G4460" s="73"/>
      <c r="H4460" s="73"/>
      <c r="I4460" s="73"/>
    </row>
    <row r="4461" spans="5:9">
      <c r="E4461" s="73"/>
      <c r="F4461" s="73"/>
      <c r="G4461" s="73"/>
      <c r="H4461" s="73"/>
      <c r="I4461" s="73"/>
    </row>
    <row r="4462" spans="5:9">
      <c r="E4462" s="73"/>
      <c r="F4462" s="73"/>
      <c r="G4462" s="73"/>
      <c r="H4462" s="73"/>
      <c r="I4462" s="73"/>
    </row>
    <row r="4463" spans="5:9">
      <c r="E4463" s="73"/>
      <c r="F4463" s="73"/>
      <c r="G4463" s="73"/>
      <c r="H4463" s="73"/>
      <c r="I4463" s="73"/>
    </row>
    <row r="4464" spans="5:9">
      <c r="E4464" s="73"/>
      <c r="F4464" s="73"/>
      <c r="G4464" s="73"/>
      <c r="H4464" s="73"/>
      <c r="I4464" s="73"/>
    </row>
    <row r="4465" spans="5:9">
      <c r="E4465" s="73"/>
      <c r="F4465" s="73"/>
      <c r="G4465" s="73"/>
      <c r="H4465" s="73"/>
      <c r="I4465" s="73"/>
    </row>
    <row r="4466" spans="5:9">
      <c r="E4466" s="73"/>
      <c r="F4466" s="73"/>
      <c r="G4466" s="73"/>
      <c r="H4466" s="73"/>
      <c r="I4466" s="73"/>
    </row>
    <row r="4467" spans="5:9">
      <c r="E4467" s="73"/>
      <c r="F4467" s="73"/>
      <c r="G4467" s="73"/>
      <c r="H4467" s="73"/>
      <c r="I4467" s="73"/>
    </row>
    <row r="4468" spans="5:9">
      <c r="E4468" s="73"/>
      <c r="F4468" s="73"/>
      <c r="G4468" s="73"/>
      <c r="H4468" s="73"/>
      <c r="I4468" s="73"/>
    </row>
    <row r="4469" spans="5:9">
      <c r="E4469" s="73"/>
      <c r="F4469" s="73"/>
      <c r="G4469" s="73"/>
      <c r="H4469" s="73"/>
      <c r="I4469" s="73"/>
    </row>
    <row r="4470" spans="5:9">
      <c r="E4470" s="73"/>
      <c r="F4470" s="73"/>
      <c r="G4470" s="73"/>
      <c r="H4470" s="73"/>
      <c r="I4470" s="73"/>
    </row>
    <row r="4471" spans="5:9">
      <c r="E4471" s="73"/>
      <c r="F4471" s="73"/>
      <c r="G4471" s="73"/>
      <c r="H4471" s="73"/>
      <c r="I4471" s="73"/>
    </row>
    <row r="4472" spans="5:9">
      <c r="E4472" s="73"/>
      <c r="F4472" s="73"/>
      <c r="G4472" s="73"/>
      <c r="H4472" s="73"/>
      <c r="I4472" s="73"/>
    </row>
    <row r="4473" spans="5:9">
      <c r="E4473" s="73"/>
      <c r="F4473" s="73"/>
      <c r="G4473" s="73"/>
      <c r="H4473" s="73"/>
      <c r="I4473" s="73"/>
    </row>
    <row r="4474" spans="5:9">
      <c r="E4474" s="73"/>
      <c r="F4474" s="73"/>
      <c r="G4474" s="73"/>
      <c r="H4474" s="73"/>
      <c r="I4474" s="73"/>
    </row>
    <row r="4475" spans="5:9">
      <c r="E4475" s="73"/>
      <c r="F4475" s="73"/>
      <c r="G4475" s="73"/>
      <c r="H4475" s="73"/>
      <c r="I4475" s="73"/>
    </row>
    <row r="4476" spans="5:9">
      <c r="E4476" s="73"/>
      <c r="F4476" s="73"/>
      <c r="G4476" s="73"/>
      <c r="H4476" s="73"/>
      <c r="I4476" s="73"/>
    </row>
    <row r="4477" spans="5:9">
      <c r="E4477" s="73"/>
      <c r="F4477" s="73"/>
      <c r="G4477" s="73"/>
      <c r="H4477" s="73"/>
      <c r="I4477" s="73"/>
    </row>
    <row r="4478" spans="5:9">
      <c r="E4478" s="73"/>
      <c r="F4478" s="73"/>
      <c r="G4478" s="73"/>
      <c r="H4478" s="73"/>
      <c r="I4478" s="73"/>
    </row>
    <row r="4479" spans="5:9">
      <c r="E4479" s="73"/>
      <c r="F4479" s="73"/>
      <c r="G4479" s="73"/>
      <c r="H4479" s="73"/>
      <c r="I4479" s="73"/>
    </row>
    <row r="4480" spans="5:9">
      <c r="E4480" s="73"/>
      <c r="F4480" s="73"/>
      <c r="G4480" s="73"/>
      <c r="H4480" s="73"/>
      <c r="I4480" s="73"/>
    </row>
    <row r="4481" spans="5:9">
      <c r="E4481" s="73"/>
      <c r="F4481" s="73"/>
      <c r="G4481" s="73"/>
      <c r="H4481" s="73"/>
      <c r="I4481" s="73"/>
    </row>
    <row r="4482" spans="5:9">
      <c r="E4482" s="73"/>
      <c r="F4482" s="73"/>
      <c r="G4482" s="73"/>
      <c r="H4482" s="73"/>
      <c r="I4482" s="73"/>
    </row>
    <row r="4483" spans="5:9">
      <c r="E4483" s="73"/>
      <c r="F4483" s="73"/>
      <c r="G4483" s="73"/>
      <c r="H4483" s="73"/>
      <c r="I4483" s="73"/>
    </row>
    <row r="4484" spans="5:9">
      <c r="E4484" s="73"/>
      <c r="F4484" s="73"/>
      <c r="G4484" s="73"/>
      <c r="H4484" s="73"/>
      <c r="I4484" s="73"/>
    </row>
    <row r="4485" spans="5:9">
      <c r="E4485" s="73"/>
      <c r="F4485" s="73"/>
      <c r="G4485" s="73"/>
      <c r="H4485" s="73"/>
      <c r="I4485" s="73"/>
    </row>
    <row r="4486" spans="5:9">
      <c r="E4486" s="73"/>
      <c r="F4486" s="73"/>
      <c r="G4486" s="73"/>
      <c r="H4486" s="73"/>
      <c r="I4486" s="73"/>
    </row>
    <row r="4487" spans="5:9">
      <c r="E4487" s="73"/>
      <c r="F4487" s="73"/>
      <c r="G4487" s="73"/>
      <c r="H4487" s="73"/>
      <c r="I4487" s="73"/>
    </row>
    <row r="4488" spans="5:9">
      <c r="E4488" s="73"/>
      <c r="F4488" s="73"/>
      <c r="G4488" s="73"/>
      <c r="H4488" s="73"/>
      <c r="I4488" s="73"/>
    </row>
    <row r="4489" spans="5:9">
      <c r="E4489" s="73"/>
      <c r="F4489" s="73"/>
      <c r="G4489" s="73"/>
      <c r="H4489" s="73"/>
      <c r="I4489" s="73"/>
    </row>
    <row r="4490" spans="5:9">
      <c r="E4490" s="73"/>
      <c r="F4490" s="73"/>
      <c r="G4490" s="73"/>
      <c r="H4490" s="73"/>
      <c r="I4490" s="73"/>
    </row>
    <row r="4491" spans="5:9">
      <c r="E4491" s="73"/>
      <c r="F4491" s="73"/>
      <c r="G4491" s="73"/>
      <c r="H4491" s="73"/>
      <c r="I4491" s="73"/>
    </row>
    <row r="4492" spans="5:9">
      <c r="E4492" s="73"/>
      <c r="F4492" s="73"/>
      <c r="G4492" s="73"/>
      <c r="H4492" s="73"/>
      <c r="I4492" s="73"/>
    </row>
    <row r="4493" spans="5:9">
      <c r="E4493" s="73"/>
      <c r="F4493" s="73"/>
      <c r="G4493" s="73"/>
      <c r="H4493" s="73"/>
      <c r="I4493" s="73"/>
    </row>
    <row r="4494" spans="5:9">
      <c r="E4494" s="73"/>
      <c r="F4494" s="73"/>
      <c r="G4494" s="73"/>
      <c r="H4494" s="73"/>
      <c r="I4494" s="73"/>
    </row>
    <row r="4495" spans="5:9">
      <c r="E4495" s="73"/>
      <c r="F4495" s="73"/>
      <c r="G4495" s="73"/>
      <c r="H4495" s="73"/>
      <c r="I4495" s="73"/>
    </row>
    <row r="4496" spans="5:9">
      <c r="E4496" s="73"/>
      <c r="F4496" s="73"/>
      <c r="G4496" s="73"/>
      <c r="H4496" s="73"/>
      <c r="I4496" s="73"/>
    </row>
    <row r="4497" spans="5:9">
      <c r="E4497" s="73"/>
      <c r="F4497" s="73"/>
      <c r="G4497" s="73"/>
      <c r="H4497" s="73"/>
      <c r="I4497" s="73"/>
    </row>
    <row r="4498" spans="5:9">
      <c r="E4498" s="73"/>
      <c r="F4498" s="73"/>
      <c r="G4498" s="73"/>
      <c r="H4498" s="73"/>
      <c r="I4498" s="73"/>
    </row>
    <row r="4499" spans="5:9">
      <c r="E4499" s="73"/>
      <c r="F4499" s="73"/>
      <c r="G4499" s="73"/>
      <c r="H4499" s="73"/>
      <c r="I4499" s="73"/>
    </row>
    <row r="4500" spans="5:9">
      <c r="E4500" s="73"/>
      <c r="F4500" s="73"/>
      <c r="G4500" s="73"/>
      <c r="H4500" s="73"/>
      <c r="I4500" s="73"/>
    </row>
    <row r="4501" spans="5:9">
      <c r="E4501" s="73"/>
      <c r="F4501" s="73"/>
      <c r="G4501" s="73"/>
      <c r="H4501" s="73"/>
      <c r="I4501" s="73"/>
    </row>
    <row r="4502" spans="5:9">
      <c r="E4502" s="73"/>
      <c r="F4502" s="73"/>
      <c r="G4502" s="73"/>
      <c r="H4502" s="73"/>
      <c r="I4502" s="73"/>
    </row>
    <row r="4503" spans="5:9">
      <c r="E4503" s="73"/>
      <c r="F4503" s="73"/>
      <c r="G4503" s="73"/>
      <c r="H4503" s="73"/>
      <c r="I4503" s="73"/>
    </row>
    <row r="4504" spans="5:9">
      <c r="E4504" s="73"/>
      <c r="F4504" s="73"/>
      <c r="G4504" s="73"/>
      <c r="H4504" s="73"/>
      <c r="I4504" s="73"/>
    </row>
    <row r="4505" spans="5:9">
      <c r="E4505" s="73"/>
      <c r="F4505" s="73"/>
      <c r="G4505" s="73"/>
      <c r="H4505" s="73"/>
      <c r="I4505" s="73"/>
    </row>
    <row r="4506" spans="5:9">
      <c r="E4506" s="73"/>
      <c r="F4506" s="73"/>
      <c r="G4506" s="73"/>
      <c r="H4506" s="73"/>
      <c r="I4506" s="73"/>
    </row>
    <row r="4507" spans="5:9">
      <c r="E4507" s="73"/>
      <c r="F4507" s="73"/>
      <c r="G4507" s="73"/>
      <c r="H4507" s="73"/>
      <c r="I4507" s="73"/>
    </row>
    <row r="4508" spans="5:9">
      <c r="E4508" s="73"/>
      <c r="F4508" s="73"/>
      <c r="G4508" s="73"/>
      <c r="H4508" s="73"/>
      <c r="I4508" s="73"/>
    </row>
    <row r="4509" spans="5:9">
      <c r="E4509" s="73"/>
      <c r="F4509" s="73"/>
      <c r="G4509" s="73"/>
      <c r="H4509" s="73"/>
      <c r="I4509" s="73"/>
    </row>
    <row r="4510" spans="5:9">
      <c r="E4510" s="73"/>
      <c r="F4510" s="73"/>
      <c r="G4510" s="73"/>
      <c r="H4510" s="73"/>
      <c r="I4510" s="73"/>
    </row>
    <row r="4511" spans="5:9">
      <c r="E4511" s="73"/>
      <c r="F4511" s="73"/>
      <c r="G4511" s="73"/>
      <c r="H4511" s="73"/>
      <c r="I4511" s="73"/>
    </row>
    <row r="4512" spans="5:9">
      <c r="E4512" s="73"/>
      <c r="F4512" s="73"/>
      <c r="G4512" s="73"/>
      <c r="H4512" s="73"/>
      <c r="I4512" s="73"/>
    </row>
    <row r="4513" spans="5:9">
      <c r="E4513" s="73"/>
      <c r="F4513" s="73"/>
      <c r="G4513" s="73"/>
      <c r="H4513" s="73"/>
      <c r="I4513" s="73"/>
    </row>
    <row r="4514" spans="5:9">
      <c r="E4514" s="73"/>
      <c r="F4514" s="73"/>
      <c r="G4514" s="73"/>
      <c r="H4514" s="73"/>
      <c r="I4514" s="73"/>
    </row>
    <row r="4515" spans="5:9">
      <c r="E4515" s="73"/>
      <c r="F4515" s="73"/>
      <c r="G4515" s="73"/>
      <c r="H4515" s="73"/>
      <c r="I4515" s="73"/>
    </row>
    <row r="4516" spans="5:9">
      <c r="E4516" s="73"/>
      <c r="F4516" s="73"/>
      <c r="G4516" s="73"/>
      <c r="H4516" s="73"/>
      <c r="I4516" s="73"/>
    </row>
    <row r="4517" spans="5:9">
      <c r="E4517" s="73"/>
      <c r="F4517" s="73"/>
      <c r="G4517" s="73"/>
      <c r="H4517" s="73"/>
      <c r="I4517" s="73"/>
    </row>
    <row r="4518" spans="5:9">
      <c r="E4518" s="73"/>
      <c r="F4518" s="73"/>
      <c r="G4518" s="73"/>
      <c r="H4518" s="73"/>
      <c r="I4518" s="73"/>
    </row>
    <row r="4519" spans="5:9">
      <c r="E4519" s="73"/>
      <c r="F4519" s="73"/>
      <c r="G4519" s="73"/>
      <c r="H4519" s="73"/>
      <c r="I4519" s="73"/>
    </row>
    <row r="4520" spans="5:9">
      <c r="E4520" s="73"/>
      <c r="F4520" s="73"/>
      <c r="G4520" s="73"/>
      <c r="H4520" s="73"/>
      <c r="I4520" s="73"/>
    </row>
    <row r="4521" spans="5:9">
      <c r="E4521" s="73"/>
      <c r="F4521" s="73"/>
      <c r="G4521" s="73"/>
      <c r="H4521" s="73"/>
      <c r="I4521" s="73"/>
    </row>
    <row r="4522" spans="5:9">
      <c r="E4522" s="73"/>
      <c r="F4522" s="73"/>
      <c r="G4522" s="73"/>
      <c r="H4522" s="73"/>
      <c r="I4522" s="73"/>
    </row>
    <row r="4523" spans="5:9">
      <c r="E4523" s="73"/>
      <c r="F4523" s="73"/>
      <c r="G4523" s="73"/>
      <c r="H4523" s="73"/>
      <c r="I4523" s="73"/>
    </row>
    <row r="4524" spans="5:9">
      <c r="E4524" s="73"/>
      <c r="F4524" s="73"/>
      <c r="G4524" s="73"/>
      <c r="H4524" s="73"/>
      <c r="I4524" s="73"/>
    </row>
    <row r="4525" spans="5:9">
      <c r="E4525" s="73"/>
      <c r="F4525" s="73"/>
      <c r="G4525" s="73"/>
      <c r="H4525" s="73"/>
      <c r="I4525" s="73"/>
    </row>
    <row r="4526" spans="5:9">
      <c r="E4526" s="73"/>
      <c r="F4526" s="73"/>
      <c r="G4526" s="73"/>
      <c r="H4526" s="73"/>
      <c r="I4526" s="73"/>
    </row>
    <row r="4527" spans="5:9">
      <c r="E4527" s="73"/>
      <c r="F4527" s="73"/>
      <c r="G4527" s="73"/>
      <c r="H4527" s="73"/>
      <c r="I4527" s="73"/>
    </row>
    <row r="4528" spans="5:9">
      <c r="E4528" s="73"/>
      <c r="F4528" s="73"/>
      <c r="G4528" s="73"/>
      <c r="H4528" s="73"/>
      <c r="I4528" s="73"/>
    </row>
    <row r="4529" spans="5:9">
      <c r="E4529" s="73"/>
      <c r="F4529" s="73"/>
      <c r="G4529" s="73"/>
      <c r="H4529" s="73"/>
      <c r="I4529" s="73"/>
    </row>
    <row r="4530" spans="5:9">
      <c r="E4530" s="73"/>
      <c r="F4530" s="73"/>
      <c r="G4530" s="73"/>
      <c r="H4530" s="73"/>
      <c r="I4530" s="73"/>
    </row>
    <row r="4531" spans="5:9">
      <c r="E4531" s="73"/>
      <c r="F4531" s="73"/>
      <c r="G4531" s="73"/>
      <c r="H4531" s="73"/>
      <c r="I4531" s="73"/>
    </row>
    <row r="4532" spans="5:9">
      <c r="E4532" s="73"/>
      <c r="F4532" s="73"/>
      <c r="G4532" s="73"/>
      <c r="H4532" s="73"/>
      <c r="I4532" s="73"/>
    </row>
    <row r="4533" spans="5:9">
      <c r="E4533" s="73"/>
      <c r="F4533" s="73"/>
      <c r="G4533" s="73"/>
      <c r="H4533" s="73"/>
      <c r="I4533" s="73"/>
    </row>
    <row r="4534" spans="5:9">
      <c r="E4534" s="73"/>
      <c r="F4534" s="73"/>
      <c r="G4534" s="73"/>
      <c r="H4534" s="73"/>
      <c r="I4534" s="73"/>
    </row>
    <row r="4535" spans="5:9">
      <c r="E4535" s="73"/>
      <c r="F4535" s="73"/>
      <c r="G4535" s="73"/>
      <c r="H4535" s="73"/>
      <c r="I4535" s="73"/>
    </row>
    <row r="4536" spans="5:9">
      <c r="E4536" s="73"/>
      <c r="F4536" s="73"/>
      <c r="G4536" s="73"/>
      <c r="H4536" s="73"/>
      <c r="I4536" s="73"/>
    </row>
    <row r="4537" spans="5:9">
      <c r="E4537" s="73"/>
      <c r="F4537" s="73"/>
      <c r="G4537" s="73"/>
      <c r="H4537" s="73"/>
      <c r="I4537" s="73"/>
    </row>
    <row r="4538" spans="5:9">
      <c r="E4538" s="73"/>
      <c r="F4538" s="73"/>
      <c r="G4538" s="73"/>
      <c r="H4538" s="73"/>
      <c r="I4538" s="73"/>
    </row>
    <row r="4539" spans="5:9">
      <c r="E4539" s="73"/>
      <c r="F4539" s="73"/>
      <c r="G4539" s="73"/>
      <c r="H4539" s="73"/>
      <c r="I4539" s="73"/>
    </row>
    <row r="4540" spans="5:9">
      <c r="E4540" s="73"/>
      <c r="F4540" s="73"/>
      <c r="G4540" s="73"/>
      <c r="H4540" s="73"/>
      <c r="I4540" s="73"/>
    </row>
    <row r="4541" spans="5:9">
      <c r="E4541" s="73"/>
      <c r="F4541" s="73"/>
      <c r="G4541" s="73"/>
      <c r="H4541" s="73"/>
      <c r="I4541" s="73"/>
    </row>
    <row r="4542" spans="5:9">
      <c r="E4542" s="73"/>
      <c r="F4542" s="73"/>
      <c r="G4542" s="73"/>
      <c r="H4542" s="73"/>
      <c r="I4542" s="73"/>
    </row>
    <row r="4543" spans="5:9">
      <c r="E4543" s="73"/>
      <c r="F4543" s="73"/>
      <c r="G4543" s="73"/>
      <c r="H4543" s="73"/>
      <c r="I4543" s="73"/>
    </row>
    <row r="4544" spans="5:9">
      <c r="E4544" s="73"/>
      <c r="F4544" s="73"/>
      <c r="G4544" s="73"/>
      <c r="H4544" s="73"/>
      <c r="I4544" s="73"/>
    </row>
    <row r="4545" spans="5:9">
      <c r="E4545" s="73"/>
      <c r="F4545" s="73"/>
      <c r="G4545" s="73"/>
      <c r="H4545" s="73"/>
      <c r="I4545" s="73"/>
    </row>
    <row r="4546" spans="5:9">
      <c r="E4546" s="73"/>
      <c r="F4546" s="73"/>
      <c r="G4546" s="73"/>
      <c r="H4546" s="73"/>
      <c r="I4546" s="73"/>
    </row>
    <row r="4547" spans="5:9">
      <c r="E4547" s="73"/>
      <c r="F4547" s="73"/>
      <c r="G4547" s="73"/>
      <c r="H4547" s="73"/>
      <c r="I4547" s="73"/>
    </row>
    <row r="4548" spans="5:9">
      <c r="E4548" s="73"/>
      <c r="F4548" s="73"/>
      <c r="G4548" s="73"/>
      <c r="H4548" s="73"/>
      <c r="I4548" s="73"/>
    </row>
    <row r="4549" spans="5:9">
      <c r="E4549" s="73"/>
      <c r="F4549" s="73"/>
      <c r="G4549" s="73"/>
      <c r="H4549" s="73"/>
      <c r="I4549" s="73"/>
    </row>
    <row r="4550" spans="5:9">
      <c r="E4550" s="73"/>
      <c r="F4550" s="73"/>
      <c r="G4550" s="73"/>
      <c r="H4550" s="73"/>
      <c r="I4550" s="73"/>
    </row>
    <row r="4551" spans="5:9">
      <c r="E4551" s="73"/>
      <c r="F4551" s="73"/>
      <c r="G4551" s="73"/>
      <c r="H4551" s="73"/>
      <c r="I4551" s="73"/>
    </row>
    <row r="4552" spans="5:9">
      <c r="E4552" s="73"/>
      <c r="F4552" s="73"/>
      <c r="G4552" s="73"/>
      <c r="H4552" s="73"/>
      <c r="I4552" s="73"/>
    </row>
    <row r="4553" spans="5:9">
      <c r="E4553" s="73"/>
      <c r="F4553" s="73"/>
      <c r="G4553" s="73"/>
      <c r="H4553" s="73"/>
      <c r="I4553" s="73"/>
    </row>
    <row r="4554" spans="5:9">
      <c r="E4554" s="73"/>
      <c r="F4554" s="73"/>
      <c r="G4554" s="73"/>
      <c r="H4554" s="73"/>
      <c r="I4554" s="73"/>
    </row>
    <row r="4555" spans="5:9">
      <c r="E4555" s="73"/>
      <c r="F4555" s="73"/>
      <c r="G4555" s="73"/>
      <c r="H4555" s="73"/>
      <c r="I4555" s="73"/>
    </row>
    <row r="4556" spans="5:9">
      <c r="E4556" s="73"/>
      <c r="F4556" s="73"/>
      <c r="G4556" s="73"/>
      <c r="H4556" s="73"/>
      <c r="I4556" s="73"/>
    </row>
    <row r="4557" spans="5:9">
      <c r="E4557" s="73"/>
      <c r="F4557" s="73"/>
      <c r="G4557" s="73"/>
      <c r="H4557" s="73"/>
      <c r="I4557" s="73"/>
    </row>
    <row r="4558" spans="5:9">
      <c r="E4558" s="73"/>
      <c r="F4558" s="73"/>
      <c r="G4558" s="73"/>
      <c r="H4558" s="73"/>
      <c r="I4558" s="73"/>
    </row>
    <row r="4559" spans="5:9">
      <c r="E4559" s="73"/>
      <c r="F4559" s="73"/>
      <c r="G4559" s="73"/>
      <c r="H4559" s="73"/>
      <c r="I4559" s="73"/>
    </row>
    <row r="4560" spans="5:9">
      <c r="E4560" s="73"/>
      <c r="F4560" s="73"/>
      <c r="G4560" s="73"/>
      <c r="H4560" s="73"/>
      <c r="I4560" s="73"/>
    </row>
    <row r="4561" spans="5:9">
      <c r="E4561" s="73"/>
      <c r="F4561" s="73"/>
      <c r="G4561" s="73"/>
      <c r="H4561" s="73"/>
      <c r="I4561" s="73"/>
    </row>
    <row r="4562" spans="5:9">
      <c r="E4562" s="73"/>
      <c r="F4562" s="73"/>
      <c r="G4562" s="73"/>
      <c r="H4562" s="73"/>
      <c r="I4562" s="73"/>
    </row>
    <row r="4563" spans="5:9">
      <c r="E4563" s="73"/>
      <c r="F4563" s="73"/>
      <c r="G4563" s="73"/>
      <c r="H4563" s="73"/>
      <c r="I4563" s="73"/>
    </row>
    <row r="4564" spans="5:9">
      <c r="E4564" s="73"/>
      <c r="F4564" s="73"/>
      <c r="G4564" s="73"/>
      <c r="H4564" s="73"/>
      <c r="I4564" s="73"/>
    </row>
    <row r="4565" spans="5:9">
      <c r="E4565" s="73"/>
      <c r="F4565" s="73"/>
      <c r="G4565" s="73"/>
      <c r="H4565" s="73"/>
      <c r="I4565" s="73"/>
    </row>
    <row r="4566" spans="5:9">
      <c r="E4566" s="73"/>
      <c r="F4566" s="73"/>
      <c r="G4566" s="73"/>
      <c r="H4566" s="73"/>
      <c r="I4566" s="73"/>
    </row>
    <row r="4567" spans="5:9">
      <c r="E4567" s="73"/>
      <c r="F4567" s="73"/>
      <c r="G4567" s="73"/>
      <c r="H4567" s="73"/>
      <c r="I4567" s="73"/>
    </row>
    <row r="4568" spans="5:9">
      <c r="E4568" s="73"/>
      <c r="F4568" s="73"/>
      <c r="G4568" s="73"/>
      <c r="H4568" s="73"/>
      <c r="I4568" s="73"/>
    </row>
    <row r="4569" spans="5:9">
      <c r="E4569" s="73"/>
      <c r="F4569" s="73"/>
      <c r="G4569" s="73"/>
      <c r="H4569" s="73"/>
      <c r="I4569" s="73"/>
    </row>
    <row r="4570" spans="5:9">
      <c r="E4570" s="73"/>
      <c r="F4570" s="73"/>
      <c r="G4570" s="73"/>
      <c r="H4570" s="73"/>
      <c r="I4570" s="73"/>
    </row>
    <row r="4571" spans="5:9">
      <c r="E4571" s="73"/>
      <c r="F4571" s="73"/>
      <c r="G4571" s="73"/>
      <c r="H4571" s="73"/>
      <c r="I4571" s="73"/>
    </row>
    <row r="4572" spans="5:9">
      <c r="E4572" s="73"/>
      <c r="F4572" s="73"/>
      <c r="G4572" s="73"/>
      <c r="H4572" s="73"/>
      <c r="I4572" s="73"/>
    </row>
    <row r="4573" spans="5:9">
      <c r="E4573" s="73"/>
      <c r="F4573" s="73"/>
      <c r="G4573" s="73"/>
      <c r="H4573" s="73"/>
      <c r="I4573" s="73"/>
    </row>
    <row r="4574" spans="5:9">
      <c r="E4574" s="73"/>
      <c r="F4574" s="73"/>
      <c r="G4574" s="73"/>
      <c r="H4574" s="73"/>
      <c r="I4574" s="73"/>
    </row>
    <row r="4575" spans="5:9">
      <c r="E4575" s="73"/>
      <c r="F4575" s="73"/>
      <c r="G4575" s="73"/>
      <c r="H4575" s="73"/>
      <c r="I4575" s="73"/>
    </row>
    <row r="4576" spans="5:9">
      <c r="E4576" s="73"/>
      <c r="F4576" s="73"/>
      <c r="G4576" s="73"/>
      <c r="H4576" s="73"/>
      <c r="I4576" s="73"/>
    </row>
    <row r="4577" spans="5:9">
      <c r="E4577" s="73"/>
      <c r="F4577" s="73"/>
      <c r="G4577" s="73"/>
      <c r="H4577" s="73"/>
      <c r="I4577" s="73"/>
    </row>
    <row r="4578" spans="5:9">
      <c r="E4578" s="73"/>
      <c r="F4578" s="73"/>
      <c r="G4578" s="73"/>
      <c r="H4578" s="73"/>
      <c r="I4578" s="73"/>
    </row>
    <row r="4579" spans="5:9">
      <c r="E4579" s="73"/>
      <c r="F4579" s="73"/>
      <c r="G4579" s="73"/>
      <c r="H4579" s="73"/>
      <c r="I4579" s="73"/>
    </row>
    <row r="4580" spans="5:9">
      <c r="E4580" s="73"/>
      <c r="F4580" s="73"/>
      <c r="G4580" s="73"/>
      <c r="H4580" s="73"/>
      <c r="I4580" s="73"/>
    </row>
    <row r="4581" spans="5:9">
      <c r="E4581" s="73"/>
      <c r="F4581" s="73"/>
      <c r="G4581" s="73"/>
      <c r="H4581" s="73"/>
      <c r="I4581" s="73"/>
    </row>
    <row r="4582" spans="5:9">
      <c r="E4582" s="73"/>
      <c r="F4582" s="73"/>
      <c r="G4582" s="73"/>
      <c r="H4582" s="73"/>
      <c r="I4582" s="73"/>
    </row>
    <row r="4583" spans="5:9">
      <c r="E4583" s="73"/>
      <c r="F4583" s="73"/>
      <c r="G4583" s="73"/>
      <c r="H4583" s="73"/>
      <c r="I4583" s="73"/>
    </row>
    <row r="4584" spans="5:9">
      <c r="E4584" s="73"/>
      <c r="F4584" s="73"/>
      <c r="G4584" s="73"/>
      <c r="H4584" s="73"/>
      <c r="I4584" s="73"/>
    </row>
    <row r="4585" spans="5:9">
      <c r="E4585" s="73"/>
      <c r="F4585" s="73"/>
      <c r="G4585" s="73"/>
      <c r="H4585" s="73"/>
      <c r="I4585" s="73"/>
    </row>
    <row r="4586" spans="5:9">
      <c r="E4586" s="73"/>
      <c r="F4586" s="73"/>
      <c r="G4586" s="73"/>
      <c r="H4586" s="73"/>
      <c r="I4586" s="73"/>
    </row>
    <row r="4587" spans="5:9">
      <c r="E4587" s="73"/>
      <c r="F4587" s="73"/>
      <c r="G4587" s="73"/>
      <c r="H4587" s="73"/>
      <c r="I4587" s="73"/>
    </row>
    <row r="4588" spans="5:9">
      <c r="E4588" s="73"/>
      <c r="F4588" s="73"/>
      <c r="G4588" s="73"/>
      <c r="H4588" s="73"/>
      <c r="I4588" s="73"/>
    </row>
    <row r="4589" spans="5:9">
      <c r="E4589" s="73"/>
      <c r="F4589" s="73"/>
      <c r="G4589" s="73"/>
      <c r="H4589" s="73"/>
      <c r="I4589" s="73"/>
    </row>
    <row r="4590" spans="5:9">
      <c r="E4590" s="73"/>
      <c r="F4590" s="73"/>
      <c r="G4590" s="73"/>
      <c r="H4590" s="73"/>
      <c r="I4590" s="73"/>
    </row>
    <row r="4591" spans="5:9">
      <c r="E4591" s="73"/>
      <c r="F4591" s="73"/>
      <c r="G4591" s="73"/>
      <c r="H4591" s="73"/>
      <c r="I4591" s="73"/>
    </row>
    <row r="4592" spans="5:9">
      <c r="E4592" s="73"/>
      <c r="F4592" s="73"/>
      <c r="G4592" s="73"/>
      <c r="H4592" s="73"/>
      <c r="I4592" s="73"/>
    </row>
    <row r="4593" spans="5:9">
      <c r="E4593" s="73"/>
      <c r="F4593" s="73"/>
      <c r="G4593" s="73"/>
      <c r="H4593" s="73"/>
      <c r="I4593" s="73"/>
    </row>
    <row r="4594" spans="5:9">
      <c r="E4594" s="73"/>
      <c r="F4594" s="73"/>
      <c r="G4594" s="73"/>
      <c r="H4594" s="73"/>
      <c r="I4594" s="73"/>
    </row>
    <row r="4595" spans="5:9">
      <c r="E4595" s="73"/>
      <c r="F4595" s="73"/>
      <c r="G4595" s="73"/>
      <c r="H4595" s="73"/>
      <c r="I4595" s="73"/>
    </row>
    <row r="4596" spans="5:9">
      <c r="E4596" s="73"/>
      <c r="F4596" s="73"/>
      <c r="G4596" s="73"/>
      <c r="H4596" s="73"/>
      <c r="I4596" s="73"/>
    </row>
    <row r="4597" spans="5:9">
      <c r="E4597" s="73"/>
      <c r="F4597" s="73"/>
      <c r="G4597" s="73"/>
      <c r="H4597" s="73"/>
      <c r="I4597" s="73"/>
    </row>
    <row r="4598" spans="5:9">
      <c r="E4598" s="73"/>
      <c r="F4598" s="73"/>
      <c r="G4598" s="73"/>
      <c r="H4598" s="73"/>
      <c r="I4598" s="73"/>
    </row>
    <row r="4599" spans="5:9">
      <c r="E4599" s="73"/>
      <c r="F4599" s="73"/>
      <c r="G4599" s="73"/>
      <c r="H4599" s="73"/>
      <c r="I4599" s="73"/>
    </row>
    <row r="4600" spans="5:9">
      <c r="E4600" s="73"/>
      <c r="F4600" s="73"/>
      <c r="G4600" s="73"/>
      <c r="H4600" s="73"/>
      <c r="I4600" s="73"/>
    </row>
    <row r="4601" spans="5:9">
      <c r="E4601" s="73"/>
      <c r="F4601" s="73"/>
      <c r="G4601" s="73"/>
      <c r="H4601" s="73"/>
      <c r="I4601" s="73"/>
    </row>
    <row r="4602" spans="5:9">
      <c r="E4602" s="73"/>
      <c r="F4602" s="73"/>
      <c r="G4602" s="73"/>
      <c r="H4602" s="73"/>
      <c r="I4602" s="73"/>
    </row>
    <row r="4603" spans="5:9">
      <c r="E4603" s="73"/>
      <c r="F4603" s="73"/>
      <c r="G4603" s="73"/>
      <c r="H4603" s="73"/>
      <c r="I4603" s="73"/>
    </row>
    <row r="4604" spans="5:9">
      <c r="E4604" s="73"/>
      <c r="F4604" s="73"/>
      <c r="G4604" s="73"/>
      <c r="H4604" s="73"/>
      <c r="I4604" s="73"/>
    </row>
    <row r="4605" spans="5:9">
      <c r="E4605" s="73"/>
      <c r="F4605" s="73"/>
      <c r="G4605" s="73"/>
      <c r="H4605" s="73"/>
      <c r="I4605" s="73"/>
    </row>
    <row r="4606" spans="5:9">
      <c r="E4606" s="73"/>
      <c r="F4606" s="73"/>
      <c r="G4606" s="73"/>
      <c r="H4606" s="73"/>
      <c r="I4606" s="73"/>
    </row>
    <row r="4607" spans="5:9">
      <c r="E4607" s="73"/>
      <c r="F4607" s="73"/>
      <c r="G4607" s="73"/>
      <c r="H4607" s="73"/>
      <c r="I4607" s="73"/>
    </row>
    <row r="4608" spans="5:9">
      <c r="E4608" s="73"/>
      <c r="F4608" s="73"/>
      <c r="G4608" s="73"/>
      <c r="H4608" s="73"/>
      <c r="I4608" s="73"/>
    </row>
    <row r="4609" spans="5:9">
      <c r="E4609" s="73"/>
      <c r="F4609" s="73"/>
      <c r="G4609" s="73"/>
      <c r="H4609" s="73"/>
      <c r="I4609" s="73"/>
    </row>
    <row r="4610" spans="5:9">
      <c r="E4610" s="73"/>
      <c r="F4610" s="73"/>
      <c r="G4610" s="73"/>
      <c r="H4610" s="73"/>
      <c r="I4610" s="73"/>
    </row>
    <row r="4611" spans="5:9">
      <c r="E4611" s="73"/>
      <c r="F4611" s="73"/>
      <c r="G4611" s="73"/>
      <c r="H4611" s="73"/>
      <c r="I4611" s="73"/>
    </row>
    <row r="4612" spans="5:9">
      <c r="E4612" s="73"/>
      <c r="F4612" s="73"/>
      <c r="G4612" s="73"/>
      <c r="H4612" s="73"/>
      <c r="I4612" s="73"/>
    </row>
    <row r="4613" spans="5:9">
      <c r="E4613" s="73"/>
      <c r="F4613" s="73"/>
      <c r="G4613" s="73"/>
      <c r="H4613" s="73"/>
      <c r="I4613" s="73"/>
    </row>
    <row r="4614" spans="5:9">
      <c r="E4614" s="73"/>
      <c r="F4614" s="73"/>
      <c r="G4614" s="73"/>
      <c r="H4614" s="73"/>
      <c r="I4614" s="73"/>
    </row>
    <row r="4615" spans="5:9">
      <c r="E4615" s="73"/>
      <c r="F4615" s="73"/>
      <c r="G4615" s="73"/>
      <c r="H4615" s="73"/>
      <c r="I4615" s="73"/>
    </row>
    <row r="4616" spans="5:9">
      <c r="E4616" s="73"/>
      <c r="F4616" s="73"/>
      <c r="G4616" s="73"/>
      <c r="H4616" s="73"/>
      <c r="I4616" s="73"/>
    </row>
    <row r="4617" spans="5:9">
      <c r="E4617" s="73"/>
      <c r="F4617" s="73"/>
      <c r="G4617" s="73"/>
      <c r="H4617" s="73"/>
      <c r="I4617" s="73"/>
    </row>
    <row r="4618" spans="5:9">
      <c r="E4618" s="73"/>
      <c r="F4618" s="73"/>
      <c r="G4618" s="73"/>
      <c r="H4618" s="73"/>
      <c r="I4618" s="73"/>
    </row>
    <row r="4619" spans="5:9">
      <c r="E4619" s="73"/>
      <c r="F4619" s="73"/>
      <c r="G4619" s="73"/>
      <c r="H4619" s="73"/>
      <c r="I4619" s="73"/>
    </row>
    <row r="4620" spans="5:9">
      <c r="E4620" s="73"/>
      <c r="F4620" s="73"/>
      <c r="G4620" s="73"/>
      <c r="H4620" s="73"/>
      <c r="I4620" s="73"/>
    </row>
    <row r="4621" spans="5:9">
      <c r="E4621" s="73"/>
      <c r="F4621" s="73"/>
      <c r="G4621" s="73"/>
      <c r="H4621" s="73"/>
      <c r="I4621" s="73"/>
    </row>
    <row r="4622" spans="5:9">
      <c r="E4622" s="73"/>
      <c r="F4622" s="73"/>
      <c r="G4622" s="73"/>
      <c r="H4622" s="73"/>
      <c r="I4622" s="73"/>
    </row>
    <row r="4623" spans="5:9">
      <c r="E4623" s="73"/>
      <c r="F4623" s="73"/>
      <c r="G4623" s="73"/>
      <c r="H4623" s="73"/>
      <c r="I4623" s="73"/>
    </row>
    <row r="4624" spans="5:9">
      <c r="E4624" s="73"/>
      <c r="F4624" s="73"/>
      <c r="G4624" s="73"/>
      <c r="H4624" s="73"/>
      <c r="I4624" s="73"/>
    </row>
    <row r="4625" spans="5:9">
      <c r="E4625" s="73"/>
      <c r="F4625" s="73"/>
      <c r="G4625" s="73"/>
      <c r="H4625" s="73"/>
      <c r="I4625" s="73"/>
    </row>
    <row r="4626" spans="5:9">
      <c r="E4626" s="73"/>
      <c r="F4626" s="73"/>
      <c r="G4626" s="73"/>
      <c r="H4626" s="73"/>
      <c r="I4626" s="73"/>
    </row>
    <row r="4627" spans="5:9">
      <c r="E4627" s="73"/>
      <c r="F4627" s="73"/>
      <c r="G4627" s="73"/>
      <c r="H4627" s="73"/>
      <c r="I4627" s="73"/>
    </row>
    <row r="4628" spans="5:9">
      <c r="E4628" s="73"/>
      <c r="F4628" s="73"/>
      <c r="G4628" s="73"/>
      <c r="H4628" s="73"/>
      <c r="I4628" s="73"/>
    </row>
    <row r="4629" spans="5:9">
      <c r="E4629" s="73"/>
      <c r="F4629" s="73"/>
      <c r="G4629" s="73"/>
      <c r="H4629" s="73"/>
      <c r="I4629" s="73"/>
    </row>
    <row r="4630" spans="5:9">
      <c r="E4630" s="73"/>
      <c r="F4630" s="73"/>
      <c r="G4630" s="73"/>
      <c r="H4630" s="73"/>
      <c r="I4630" s="73"/>
    </row>
    <row r="4631" spans="5:9">
      <c r="E4631" s="73"/>
      <c r="F4631" s="73"/>
      <c r="G4631" s="73"/>
      <c r="H4631" s="73"/>
      <c r="I4631" s="73"/>
    </row>
    <row r="4632" spans="5:9">
      <c r="E4632" s="73"/>
      <c r="F4632" s="73"/>
      <c r="G4632" s="73"/>
      <c r="H4632" s="73"/>
      <c r="I4632" s="73"/>
    </row>
    <row r="4633" spans="5:9">
      <c r="E4633" s="73"/>
      <c r="F4633" s="73"/>
      <c r="G4633" s="73"/>
      <c r="H4633" s="73"/>
      <c r="I4633" s="73"/>
    </row>
    <row r="4634" spans="5:9">
      <c r="E4634" s="73"/>
      <c r="F4634" s="73"/>
      <c r="G4634" s="73"/>
      <c r="H4634" s="73"/>
      <c r="I4634" s="73"/>
    </row>
    <row r="4635" spans="5:9">
      <c r="E4635" s="73"/>
      <c r="F4635" s="73"/>
      <c r="G4635" s="73"/>
      <c r="H4635" s="73"/>
      <c r="I4635" s="73"/>
    </row>
    <row r="4636" spans="5:9">
      <c r="E4636" s="73"/>
      <c r="F4636" s="73"/>
      <c r="G4636" s="73"/>
      <c r="H4636" s="73"/>
      <c r="I4636" s="73"/>
    </row>
    <row r="4637" spans="5:9">
      <c r="E4637" s="73"/>
      <c r="F4637" s="73"/>
      <c r="G4637" s="73"/>
      <c r="H4637" s="73"/>
      <c r="I4637" s="73"/>
    </row>
    <row r="4638" spans="5:9">
      <c r="E4638" s="73"/>
      <c r="F4638" s="73"/>
      <c r="G4638" s="73"/>
      <c r="H4638" s="73"/>
      <c r="I4638" s="73"/>
    </row>
    <row r="4639" spans="5:9">
      <c r="E4639" s="73"/>
      <c r="F4639" s="73"/>
      <c r="G4639" s="73"/>
      <c r="H4639" s="73"/>
      <c r="I4639" s="73"/>
    </row>
    <row r="4640" spans="5:9">
      <c r="E4640" s="73"/>
      <c r="F4640" s="73"/>
      <c r="G4640" s="73"/>
      <c r="H4640" s="73"/>
      <c r="I4640" s="73"/>
    </row>
    <row r="4641" spans="5:9">
      <c r="E4641" s="73"/>
      <c r="F4641" s="73"/>
      <c r="G4641" s="73"/>
      <c r="H4641" s="73"/>
      <c r="I4641" s="73"/>
    </row>
    <row r="4642" spans="5:9">
      <c r="E4642" s="73"/>
      <c r="F4642" s="73"/>
      <c r="G4642" s="73"/>
      <c r="H4642" s="73"/>
      <c r="I4642" s="73"/>
    </row>
    <row r="4643" spans="5:9">
      <c r="E4643" s="73"/>
      <c r="F4643" s="73"/>
      <c r="G4643" s="73"/>
      <c r="H4643" s="73"/>
      <c r="I4643" s="73"/>
    </row>
    <row r="4644" spans="5:9">
      <c r="E4644" s="73"/>
      <c r="F4644" s="73"/>
      <c r="G4644" s="73"/>
      <c r="H4644" s="73"/>
      <c r="I4644" s="73"/>
    </row>
    <row r="4645" spans="5:9">
      <c r="E4645" s="73"/>
      <c r="F4645" s="73"/>
      <c r="G4645" s="73"/>
      <c r="H4645" s="73"/>
      <c r="I4645" s="73"/>
    </row>
    <row r="4646" spans="5:9">
      <c r="E4646" s="73"/>
      <c r="F4646" s="73"/>
      <c r="G4646" s="73"/>
      <c r="H4646" s="73"/>
      <c r="I4646" s="73"/>
    </row>
    <row r="4647" spans="5:9">
      <c r="E4647" s="73"/>
      <c r="F4647" s="73"/>
      <c r="G4647" s="73"/>
      <c r="H4647" s="73"/>
      <c r="I4647" s="73"/>
    </row>
    <row r="4648" spans="5:9">
      <c r="E4648" s="73"/>
      <c r="F4648" s="73"/>
      <c r="G4648" s="73"/>
      <c r="H4648" s="73"/>
      <c r="I4648" s="73"/>
    </row>
    <row r="4649" spans="5:9">
      <c r="E4649" s="73"/>
      <c r="F4649" s="73"/>
      <c r="G4649" s="73"/>
      <c r="H4649" s="73"/>
      <c r="I4649" s="73"/>
    </row>
    <row r="4650" spans="5:9">
      <c r="E4650" s="73"/>
      <c r="F4650" s="73"/>
      <c r="G4650" s="73"/>
      <c r="H4650" s="73"/>
      <c r="I4650" s="73"/>
    </row>
    <row r="4651" spans="5:9">
      <c r="E4651" s="73"/>
      <c r="F4651" s="73"/>
      <c r="G4651" s="73"/>
      <c r="H4651" s="73"/>
      <c r="I4651" s="73"/>
    </row>
    <row r="4652" spans="5:9">
      <c r="E4652" s="73"/>
      <c r="F4652" s="73"/>
      <c r="G4652" s="73"/>
      <c r="H4652" s="73"/>
      <c r="I4652" s="73"/>
    </row>
    <row r="4653" spans="5:9">
      <c r="E4653" s="73"/>
      <c r="F4653" s="73"/>
      <c r="G4653" s="73"/>
      <c r="H4653" s="73"/>
      <c r="I4653" s="73"/>
    </row>
  </sheetData>
  <autoFilter ref="E139:M188" xr:uid="{D419AD47-D9B8-4578-B1BF-DD3CB5F2B013}"/>
  <mergeCells count="7">
    <mergeCell ref="E15:E50"/>
    <mergeCell ref="K6:L6"/>
    <mergeCell ref="M6:N6"/>
    <mergeCell ref="E5:E6"/>
    <mergeCell ref="F5:F6"/>
    <mergeCell ref="G5:H5"/>
    <mergeCell ref="I5:I6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30730" r:id="rId4">
          <objectPr defaultSize="0" autoPict="0" r:id="rId5">
            <anchor moveWithCells="1">
              <from>
                <xdr:col>14</xdr:col>
                <xdr:colOff>0</xdr:colOff>
                <xdr:row>197</xdr:row>
                <xdr:rowOff>0</xdr:rowOff>
              </from>
              <to>
                <xdr:col>14</xdr:col>
                <xdr:colOff>579120</xdr:colOff>
                <xdr:row>200</xdr:row>
                <xdr:rowOff>0</xdr:rowOff>
              </to>
            </anchor>
          </objectPr>
        </oleObject>
      </mc:Choice>
      <mc:Fallback>
        <oleObject progId="Acrobat Document" dvAspect="DVASPECT_ICON" shapeId="30730" r:id="rId4"/>
      </mc:Fallback>
    </mc:AlternateContent>
    <mc:AlternateContent xmlns:mc="http://schemas.openxmlformats.org/markup-compatibility/2006">
      <mc:Choice Requires="x14">
        <oleObject progId="Acrobat Document" dvAspect="DVASPECT_ICON" shapeId="30731" r:id="rId6">
          <objectPr defaultSize="0" autoPict="0" r:id="rId7">
            <anchor moveWithCells="1">
              <from>
                <xdr:col>14</xdr:col>
                <xdr:colOff>0</xdr:colOff>
                <xdr:row>201</xdr:row>
                <xdr:rowOff>0</xdr:rowOff>
              </from>
              <to>
                <xdr:col>14</xdr:col>
                <xdr:colOff>563880</xdr:colOff>
                <xdr:row>203</xdr:row>
                <xdr:rowOff>152400</xdr:rowOff>
              </to>
            </anchor>
          </objectPr>
        </oleObject>
      </mc:Choice>
      <mc:Fallback>
        <oleObject progId="Acrobat Document" dvAspect="DVASPECT_ICON" shapeId="30731" r:id="rId6"/>
      </mc:Fallback>
    </mc:AlternateContent>
    <mc:AlternateContent xmlns:mc="http://schemas.openxmlformats.org/markup-compatibility/2006">
      <mc:Choice Requires="x14">
        <oleObject progId="Acrobat Document" dvAspect="DVASPECT_ICON" shapeId="30734" r:id="rId8">
          <objectPr defaultSize="0" autoPict="0" r:id="rId9">
            <anchor moveWithCells="1">
              <from>
                <xdr:col>14</xdr:col>
                <xdr:colOff>0</xdr:colOff>
                <xdr:row>225</xdr:row>
                <xdr:rowOff>0</xdr:rowOff>
              </from>
              <to>
                <xdr:col>14</xdr:col>
                <xdr:colOff>563880</xdr:colOff>
                <xdr:row>227</xdr:row>
                <xdr:rowOff>152400</xdr:rowOff>
              </to>
            </anchor>
          </objectPr>
        </oleObject>
      </mc:Choice>
      <mc:Fallback>
        <oleObject progId="Acrobat Document" dvAspect="DVASPECT_ICON" shapeId="30734" r:id="rId8"/>
      </mc:Fallback>
    </mc:AlternateContent>
    <mc:AlternateContent xmlns:mc="http://schemas.openxmlformats.org/markup-compatibility/2006">
      <mc:Choice Requires="x14">
        <oleObject progId="Acrobat Document" dvAspect="DVASPECT_ICON" shapeId="30735" r:id="rId10">
          <objectPr defaultSize="0" autoPict="0" r:id="rId11">
            <anchor moveWithCells="1">
              <from>
                <xdr:col>15</xdr:col>
                <xdr:colOff>0</xdr:colOff>
                <xdr:row>261</xdr:row>
                <xdr:rowOff>0</xdr:rowOff>
              </from>
              <to>
                <xdr:col>15</xdr:col>
                <xdr:colOff>563880</xdr:colOff>
                <xdr:row>263</xdr:row>
                <xdr:rowOff>152400</xdr:rowOff>
              </to>
            </anchor>
          </objectPr>
        </oleObject>
      </mc:Choice>
      <mc:Fallback>
        <oleObject progId="Acrobat Document" dvAspect="DVASPECT_ICON" shapeId="30735" r:id="rId10"/>
      </mc:Fallback>
    </mc:AlternateContent>
    <mc:AlternateContent xmlns:mc="http://schemas.openxmlformats.org/markup-compatibility/2006">
      <mc:Choice Requires="x14">
        <oleObject progId="Acrobat Document" dvAspect="DVASPECT_ICON" shapeId="30739" r:id="rId12">
          <objectPr defaultSize="0" autoPict="0" r:id="rId13">
            <anchor moveWithCells="1">
              <from>
                <xdr:col>16</xdr:col>
                <xdr:colOff>38100</xdr:colOff>
                <xdr:row>261</xdr:row>
                <xdr:rowOff>0</xdr:rowOff>
              </from>
              <to>
                <xdr:col>16</xdr:col>
                <xdr:colOff>601980</xdr:colOff>
                <xdr:row>263</xdr:row>
                <xdr:rowOff>152400</xdr:rowOff>
              </to>
            </anchor>
          </objectPr>
        </oleObject>
      </mc:Choice>
      <mc:Fallback>
        <oleObject progId="Acrobat Document" dvAspect="DVASPECT_ICON" shapeId="30739" r:id="rId12"/>
      </mc:Fallback>
    </mc:AlternateContent>
    <mc:AlternateContent xmlns:mc="http://schemas.openxmlformats.org/markup-compatibility/2006">
      <mc:Choice Requires="x14">
        <oleObject progId="Acrobat Document" dvAspect="DVASPECT_ICON" shapeId="30740" r:id="rId14">
          <objectPr defaultSize="0" autoPict="0" r:id="rId15">
            <anchor moveWithCells="1">
              <from>
                <xdr:col>17</xdr:col>
                <xdr:colOff>0</xdr:colOff>
                <xdr:row>261</xdr:row>
                <xdr:rowOff>0</xdr:rowOff>
              </from>
              <to>
                <xdr:col>17</xdr:col>
                <xdr:colOff>563880</xdr:colOff>
                <xdr:row>263</xdr:row>
                <xdr:rowOff>152400</xdr:rowOff>
              </to>
            </anchor>
          </objectPr>
        </oleObject>
      </mc:Choice>
      <mc:Fallback>
        <oleObject progId="Acrobat Document" dvAspect="DVASPECT_ICON" shapeId="30740" r:id="rId14"/>
      </mc:Fallback>
    </mc:AlternateContent>
    <mc:AlternateContent xmlns:mc="http://schemas.openxmlformats.org/markup-compatibility/2006">
      <mc:Choice Requires="x14">
        <oleObject progId="Acrobat Document" dvAspect="DVASPECT_ICON" shapeId="30741" r:id="rId16">
          <objectPr defaultSize="0" autoPict="0" r:id="rId17">
            <anchor moveWithCells="1">
              <from>
                <xdr:col>18</xdr:col>
                <xdr:colOff>0</xdr:colOff>
                <xdr:row>261</xdr:row>
                <xdr:rowOff>0</xdr:rowOff>
              </from>
              <to>
                <xdr:col>18</xdr:col>
                <xdr:colOff>563880</xdr:colOff>
                <xdr:row>263</xdr:row>
                <xdr:rowOff>152400</xdr:rowOff>
              </to>
            </anchor>
          </objectPr>
        </oleObject>
      </mc:Choice>
      <mc:Fallback>
        <oleObject progId="Acrobat Document" dvAspect="DVASPECT_ICON" shapeId="30741" r:id="rId16"/>
      </mc:Fallback>
    </mc:AlternateContent>
    <mc:AlternateContent xmlns:mc="http://schemas.openxmlformats.org/markup-compatibility/2006">
      <mc:Choice Requires="x14">
        <oleObject progId="Acrobat Document" dvAspect="DVASPECT_ICON" shapeId="30742" r:id="rId18">
          <objectPr defaultSize="0" autoPict="0" r:id="rId19">
            <anchor moveWithCells="1">
              <from>
                <xdr:col>19</xdr:col>
                <xdr:colOff>0</xdr:colOff>
                <xdr:row>313</xdr:row>
                <xdr:rowOff>0</xdr:rowOff>
              </from>
              <to>
                <xdr:col>19</xdr:col>
                <xdr:colOff>563880</xdr:colOff>
                <xdr:row>315</xdr:row>
                <xdr:rowOff>152400</xdr:rowOff>
              </to>
            </anchor>
          </objectPr>
        </oleObject>
      </mc:Choice>
      <mc:Fallback>
        <oleObject progId="Acrobat Document" dvAspect="DVASPECT_ICON" shapeId="30742" r:id="rId18"/>
      </mc:Fallback>
    </mc:AlternateContent>
    <mc:AlternateContent xmlns:mc="http://schemas.openxmlformats.org/markup-compatibility/2006">
      <mc:Choice Requires="x14">
        <oleObject progId="Acrobat Document" dvAspect="DVASPECT_ICON" shapeId="30744" r:id="rId20">
          <objectPr defaultSize="0" autoPict="0" r:id="rId21">
            <anchor moveWithCells="1">
              <from>
                <xdr:col>20</xdr:col>
                <xdr:colOff>0</xdr:colOff>
                <xdr:row>313</xdr:row>
                <xdr:rowOff>0</xdr:rowOff>
              </from>
              <to>
                <xdr:col>20</xdr:col>
                <xdr:colOff>563880</xdr:colOff>
                <xdr:row>315</xdr:row>
                <xdr:rowOff>152400</xdr:rowOff>
              </to>
            </anchor>
          </objectPr>
        </oleObject>
      </mc:Choice>
      <mc:Fallback>
        <oleObject progId="Acrobat Document" dvAspect="DVASPECT_ICON" shapeId="30744" r:id="rId20"/>
      </mc:Fallback>
    </mc:AlternateContent>
    <mc:AlternateContent xmlns:mc="http://schemas.openxmlformats.org/markup-compatibility/2006">
      <mc:Choice Requires="x14">
        <oleObject progId="Acrobat Document" dvAspect="DVASPECT_ICON" shapeId="30745" r:id="rId22">
          <objectPr defaultSize="0" autoPict="0" r:id="rId23">
            <anchor moveWithCells="1">
              <from>
                <xdr:col>19</xdr:col>
                <xdr:colOff>0</xdr:colOff>
                <xdr:row>346</xdr:row>
                <xdr:rowOff>0</xdr:rowOff>
              </from>
              <to>
                <xdr:col>19</xdr:col>
                <xdr:colOff>556260</xdr:colOff>
                <xdr:row>348</xdr:row>
                <xdr:rowOff>144780</xdr:rowOff>
              </to>
            </anchor>
          </objectPr>
        </oleObject>
      </mc:Choice>
      <mc:Fallback>
        <oleObject progId="Acrobat Document" dvAspect="DVASPECT_ICON" shapeId="30745" r:id="rId22"/>
      </mc:Fallback>
    </mc:AlternateContent>
    <mc:AlternateContent xmlns:mc="http://schemas.openxmlformats.org/markup-compatibility/2006">
      <mc:Choice Requires="x14">
        <oleObject progId="Acrobat Document" dvAspect="DVASPECT_ICON" shapeId="30747" r:id="rId24">
          <objectPr defaultSize="0" autoPict="0" r:id="rId25">
            <anchor moveWithCells="1">
              <from>
                <xdr:col>20</xdr:col>
                <xdr:colOff>91440</xdr:colOff>
                <xdr:row>346</xdr:row>
                <xdr:rowOff>0</xdr:rowOff>
              </from>
              <to>
                <xdr:col>20</xdr:col>
                <xdr:colOff>647700</xdr:colOff>
                <xdr:row>348</xdr:row>
                <xdr:rowOff>144780</xdr:rowOff>
              </to>
            </anchor>
          </objectPr>
        </oleObject>
      </mc:Choice>
      <mc:Fallback>
        <oleObject progId="Acrobat Document" dvAspect="DVASPECT_ICON" shapeId="30747" r:id="rId2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0C9E6-44CA-4B7F-A734-1787743F8526}">
  <sheetPr>
    <tabColor rgb="FF0070C0"/>
  </sheetPr>
  <dimension ref="A1:N25"/>
  <sheetViews>
    <sheetView workbookViewId="0">
      <selection activeCell="H19" sqref="H19"/>
    </sheetView>
    <sheetView workbookViewId="1">
      <selection activeCell="E26" sqref="E26:L41"/>
    </sheetView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14" width="15.296875" style="34" customWidth="1"/>
    <col min="15" max="16384" width="8.796875" style="34"/>
  </cols>
  <sheetData>
    <row r="1" spans="1:14" s="37" customFormat="1">
      <c r="A1" s="34"/>
      <c r="B1" s="35" t="s">
        <v>3126</v>
      </c>
      <c r="C1" s="36"/>
      <c r="D1" s="36"/>
    </row>
    <row r="3" spans="1:14" s="41" customFormat="1">
      <c r="A3" s="34"/>
      <c r="B3" s="38"/>
      <c r="C3" s="40" t="s">
        <v>88</v>
      </c>
      <c r="D3" s="40"/>
    </row>
    <row r="5" spans="1:14">
      <c r="E5" s="561" t="s">
        <v>55</v>
      </c>
      <c r="F5" s="561" t="s">
        <v>56</v>
      </c>
      <c r="G5" s="561" t="s">
        <v>57</v>
      </c>
      <c r="H5" s="561"/>
      <c r="I5" s="561" t="s">
        <v>60</v>
      </c>
      <c r="K5" s="39" t="s">
        <v>8728</v>
      </c>
    </row>
    <row r="6" spans="1:14">
      <c r="E6" s="561"/>
      <c r="F6" s="561"/>
      <c r="G6" s="410" t="s">
        <v>58</v>
      </c>
      <c r="H6" s="410" t="s">
        <v>59</v>
      </c>
      <c r="I6" s="561"/>
      <c r="K6" s="559" t="s">
        <v>8726</v>
      </c>
      <c r="L6" s="560"/>
      <c r="M6" s="559" t="s">
        <v>8727</v>
      </c>
      <c r="N6" s="560"/>
    </row>
    <row r="7" spans="1:14">
      <c r="E7" s="56" t="s">
        <v>335</v>
      </c>
      <c r="F7" s="43">
        <f>Raw_BS!D12</f>
        <v>59000000</v>
      </c>
      <c r="G7" s="43">
        <f>-F7</f>
        <v>-59000000</v>
      </c>
      <c r="H7" s="43">
        <v>0</v>
      </c>
      <c r="I7" s="43">
        <f>SUM(F7:H7)</f>
        <v>0</v>
      </c>
      <c r="K7" s="466" t="s">
        <v>8734</v>
      </c>
      <c r="L7" s="467">
        <f>I9</f>
        <v>59000000</v>
      </c>
      <c r="M7" s="466" t="s">
        <v>335</v>
      </c>
      <c r="N7" s="467">
        <f>L7</f>
        <v>59000000</v>
      </c>
    </row>
    <row r="8" spans="1:14">
      <c r="E8" s="56" t="s">
        <v>307</v>
      </c>
      <c r="F8" s="43">
        <v>0</v>
      </c>
      <c r="G8" s="43">
        <v>0</v>
      </c>
      <c r="H8" s="43">
        <v>0</v>
      </c>
      <c r="I8" s="43">
        <f>SUM(F8:H8)</f>
        <v>0</v>
      </c>
    </row>
    <row r="9" spans="1:14">
      <c r="E9" s="56" t="s">
        <v>3122</v>
      </c>
      <c r="F9" s="43">
        <v>0</v>
      </c>
      <c r="G9" s="43">
        <f>-G7</f>
        <v>59000000</v>
      </c>
      <c r="H9" s="43">
        <v>0</v>
      </c>
      <c r="I9" s="43">
        <f t="shared" ref="I9:I10" si="0">SUM(F9:H9)</f>
        <v>59000000</v>
      </c>
    </row>
    <row r="10" spans="1:14" s="39" customFormat="1">
      <c r="B10" s="38"/>
      <c r="E10" s="415" t="s">
        <v>66</v>
      </c>
      <c r="F10" s="417">
        <f>SUM(F7:F9)</f>
        <v>59000000</v>
      </c>
      <c r="G10" s="417"/>
      <c r="H10" s="417"/>
      <c r="I10" s="417">
        <f t="shared" si="0"/>
        <v>59000000</v>
      </c>
    </row>
    <row r="11" spans="1:14">
      <c r="B11" s="47"/>
      <c r="E11" s="45" t="s">
        <v>87</v>
      </c>
      <c r="F11" s="46" t="b">
        <f>F10=G19</f>
        <v>1</v>
      </c>
    </row>
    <row r="12" spans="1:14">
      <c r="B12" s="47"/>
    </row>
    <row r="13" spans="1:14" s="49" customFormat="1">
      <c r="A13" s="34"/>
      <c r="B13" s="47"/>
      <c r="C13" s="39"/>
      <c r="D13" s="48" t="s">
        <v>89</v>
      </c>
    </row>
    <row r="14" spans="1:14">
      <c r="B14" s="47"/>
    </row>
    <row r="15" spans="1:14">
      <c r="B15" s="47"/>
      <c r="E15" s="410" t="s">
        <v>82</v>
      </c>
      <c r="F15" s="410" t="s">
        <v>2975</v>
      </c>
      <c r="G15" s="410" t="s">
        <v>2977</v>
      </c>
      <c r="H15" s="410" t="s">
        <v>70</v>
      </c>
    </row>
    <row r="16" spans="1:14">
      <c r="E16" s="556" t="str">
        <f>잔액명세서!A63</f>
        <v>단기대여금</v>
      </c>
      <c r="F16" s="56" t="str">
        <f>잔액명세서!B63</f>
        <v>P</v>
      </c>
      <c r="G16" s="43">
        <f>잔액명세서!C63</f>
        <v>24000000</v>
      </c>
      <c r="H16" s="56" t="s">
        <v>8735</v>
      </c>
    </row>
    <row r="17" spans="5:8">
      <c r="E17" s="557"/>
      <c r="F17" s="56" t="str">
        <f>잔액명세서!B64</f>
        <v>S</v>
      </c>
      <c r="G17" s="43">
        <f>잔액명세서!C64</f>
        <v>15000000</v>
      </c>
      <c r="H17" s="56" t="s">
        <v>8735</v>
      </c>
    </row>
    <row r="18" spans="5:8">
      <c r="E18" s="558"/>
      <c r="F18" s="56" t="str">
        <f>잔액명세서!B65</f>
        <v>H</v>
      </c>
      <c r="G18" s="43">
        <f>잔액명세서!C65</f>
        <v>20000000</v>
      </c>
      <c r="H18" s="56" t="s">
        <v>8735</v>
      </c>
    </row>
    <row r="19" spans="5:8">
      <c r="E19" s="415" t="s">
        <v>66</v>
      </c>
      <c r="F19" s="416"/>
      <c r="G19" s="417">
        <f>SUM(G16:G18)</f>
        <v>59000000</v>
      </c>
      <c r="H19" s="417">
        <f>SUM(H16:H18)</f>
        <v>0</v>
      </c>
    </row>
    <row r="21" spans="5:8">
      <c r="E21" s="39" t="s">
        <v>5805</v>
      </c>
    </row>
    <row r="22" spans="5:8">
      <c r="E22" s="100" t="s">
        <v>3124</v>
      </c>
    </row>
    <row r="23" spans="5:8">
      <c r="E23" s="100" t="s">
        <v>3125</v>
      </c>
    </row>
    <row r="24" spans="5:8">
      <c r="E24" s="100"/>
    </row>
    <row r="25" spans="5:8">
      <c r="E25" s="131" t="s">
        <v>3127</v>
      </c>
    </row>
  </sheetData>
  <mergeCells count="7">
    <mergeCell ref="E16:E18"/>
    <mergeCell ref="K6:L6"/>
    <mergeCell ref="M6:N6"/>
    <mergeCell ref="E5:E6"/>
    <mergeCell ref="F5:F6"/>
    <mergeCell ref="G5:H5"/>
    <mergeCell ref="I5:I6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9C9EB-3A98-45FF-AF33-DFB7E1A6A012}">
  <sheetPr>
    <tabColor rgb="FF0070C0"/>
  </sheetPr>
  <dimension ref="A1:K95"/>
  <sheetViews>
    <sheetView topLeftCell="A65" workbookViewId="0">
      <selection activeCell="D96" sqref="D96"/>
    </sheetView>
    <sheetView workbookViewId="1"/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5" width="15.296875" style="34" customWidth="1"/>
    <col min="6" max="6" width="29.296875" style="34" bestFit="1" customWidth="1"/>
    <col min="7" max="14" width="15.296875" style="34" customWidth="1"/>
    <col min="15" max="16384" width="8.796875" style="34"/>
  </cols>
  <sheetData>
    <row r="1" spans="1:11" s="37" customFormat="1">
      <c r="A1" s="34"/>
      <c r="B1" s="35" t="s">
        <v>3129</v>
      </c>
      <c r="C1" s="36"/>
      <c r="D1" s="36"/>
    </row>
    <row r="3" spans="1:11" s="41" customFormat="1">
      <c r="A3" s="34"/>
      <c r="B3" s="38"/>
      <c r="C3" s="40" t="s">
        <v>88</v>
      </c>
      <c r="D3" s="40"/>
    </row>
    <row r="5" spans="1:11">
      <c r="E5" s="561" t="s">
        <v>55</v>
      </c>
      <c r="F5" s="562" t="s">
        <v>56</v>
      </c>
      <c r="G5" s="559" t="s">
        <v>57</v>
      </c>
      <c r="H5" s="560"/>
      <c r="I5" s="562" t="s">
        <v>60</v>
      </c>
    </row>
    <row r="6" spans="1:11">
      <c r="E6" s="561"/>
      <c r="F6" s="563"/>
      <c r="G6" s="410" t="s">
        <v>58</v>
      </c>
      <c r="H6" s="410" t="s">
        <v>59</v>
      </c>
      <c r="I6" s="563"/>
    </row>
    <row r="7" spans="1:11">
      <c r="E7" s="418" t="s">
        <v>3129</v>
      </c>
      <c r="F7" s="43">
        <f>Raw_BS!D15</f>
        <v>282958251</v>
      </c>
      <c r="G7" s="43"/>
      <c r="H7" s="43"/>
      <c r="I7" s="43">
        <f>SUM(F7:H7)</f>
        <v>282958251</v>
      </c>
    </row>
    <row r="8" spans="1:11">
      <c r="E8" s="418" t="s">
        <v>307</v>
      </c>
      <c r="F8" s="43"/>
      <c r="G8" s="43"/>
      <c r="H8" s="43"/>
      <c r="I8" s="43"/>
    </row>
    <row r="9" spans="1:11" s="39" customFormat="1">
      <c r="B9" s="38"/>
      <c r="E9" s="415" t="s">
        <v>66</v>
      </c>
      <c r="F9" s="417">
        <f>SUM(F7:F7)</f>
        <v>282958251</v>
      </c>
      <c r="G9" s="417"/>
      <c r="H9" s="417"/>
      <c r="I9" s="417">
        <f t="shared" ref="I9" si="0">SUM(F9:H9)</f>
        <v>282958251</v>
      </c>
    </row>
    <row r="10" spans="1:11">
      <c r="B10" s="47"/>
      <c r="E10" s="45" t="s">
        <v>87</v>
      </c>
      <c r="F10" s="46" t="b">
        <f>F9=G34</f>
        <v>1</v>
      </c>
    </row>
    <row r="11" spans="1:11">
      <c r="B11" s="47"/>
    </row>
    <row r="12" spans="1:11" s="49" customFormat="1">
      <c r="A12" s="34"/>
      <c r="B12" s="47"/>
      <c r="C12" s="39"/>
      <c r="D12" s="48" t="s">
        <v>89</v>
      </c>
    </row>
    <row r="13" spans="1:11">
      <c r="B13" s="47"/>
    </row>
    <row r="14" spans="1:11">
      <c r="B14" s="47"/>
      <c r="E14" s="472" t="s">
        <v>82</v>
      </c>
      <c r="F14" s="472" t="s">
        <v>3123</v>
      </c>
      <c r="G14" s="472" t="s">
        <v>2977</v>
      </c>
      <c r="H14" s="69" t="s">
        <v>3130</v>
      </c>
      <c r="I14" s="69" t="s">
        <v>3131</v>
      </c>
      <c r="K14" s="456" t="s">
        <v>6109</v>
      </c>
    </row>
    <row r="15" spans="1:11">
      <c r="E15" s="556" t="s">
        <v>11</v>
      </c>
      <c r="F15" s="43"/>
      <c r="G15" s="43">
        <f>잔액명세서!C70</f>
        <v>3095545</v>
      </c>
      <c r="H15" s="43"/>
      <c r="I15" s="43">
        <f>잔액명세서!E70</f>
        <v>0</v>
      </c>
      <c r="K15" s="34">
        <f>SUM(G16, G21, G26, G28, G31)</f>
        <v>250759182</v>
      </c>
    </row>
    <row r="16" spans="1:11">
      <c r="E16" s="557"/>
      <c r="F16" s="43"/>
      <c r="G16" s="43">
        <f>잔액명세서!C71</f>
        <v>159500000</v>
      </c>
      <c r="H16" s="43" t="s">
        <v>3164</v>
      </c>
      <c r="I16" s="43" t="s">
        <v>3132</v>
      </c>
      <c r="K16" s="34">
        <f>G34</f>
        <v>282958251</v>
      </c>
    </row>
    <row r="17" spans="5:11" ht="13.8" thickBot="1">
      <c r="E17" s="557"/>
      <c r="F17" s="43"/>
      <c r="G17" s="43">
        <f>잔액명세서!C72</f>
        <v>326859</v>
      </c>
      <c r="H17" s="43"/>
      <c r="I17" s="43">
        <f>잔액명세서!E72</f>
        <v>0</v>
      </c>
      <c r="K17" s="458">
        <f>K15/K16</f>
        <v>0.88620558373468317</v>
      </c>
    </row>
    <row r="18" spans="5:11">
      <c r="E18" s="557"/>
      <c r="F18" s="43"/>
      <c r="G18" s="43">
        <f>잔액명세서!C73</f>
        <v>6265</v>
      </c>
      <c r="H18" s="43"/>
      <c r="I18" s="43">
        <f>잔액명세서!E73</f>
        <v>0</v>
      </c>
    </row>
    <row r="19" spans="5:11">
      <c r="E19" s="557"/>
      <c r="F19" s="43"/>
      <c r="G19" s="43">
        <f>잔액명세서!C74</f>
        <v>3530</v>
      </c>
      <c r="H19" s="43"/>
      <c r="I19" s="43">
        <f>잔액명세서!E74</f>
        <v>0</v>
      </c>
    </row>
    <row r="20" spans="5:11">
      <c r="E20" s="557"/>
      <c r="F20" s="43"/>
      <c r="G20" s="43">
        <f>잔액명세서!C75</f>
        <v>80670</v>
      </c>
      <c r="H20" s="43"/>
      <c r="I20" s="43">
        <f>잔액명세서!E75</f>
        <v>0</v>
      </c>
    </row>
    <row r="21" spans="5:11">
      <c r="E21" s="557"/>
      <c r="F21" s="43"/>
      <c r="G21" s="43">
        <f>잔액명세서!C76</f>
        <v>3851536</v>
      </c>
      <c r="H21" s="43" t="s">
        <v>3164</v>
      </c>
      <c r="I21" s="43" t="s">
        <v>3161</v>
      </c>
    </row>
    <row r="22" spans="5:11">
      <c r="E22" s="557"/>
      <c r="F22" s="43"/>
      <c r="G22" s="43">
        <f>잔액명세서!C77</f>
        <v>4330000</v>
      </c>
      <c r="H22" s="43"/>
      <c r="I22" s="43">
        <f>잔액명세서!E77</f>
        <v>0</v>
      </c>
    </row>
    <row r="23" spans="5:11">
      <c r="E23" s="557"/>
      <c r="F23" s="43"/>
      <c r="G23" s="43">
        <f>잔액명세서!C78</f>
        <v>16014120</v>
      </c>
      <c r="H23" s="43"/>
      <c r="I23" s="43">
        <f>잔액명세서!E78</f>
        <v>0</v>
      </c>
    </row>
    <row r="24" spans="5:11">
      <c r="E24" s="557"/>
      <c r="F24" s="43"/>
      <c r="G24" s="43">
        <f>잔액명세서!C79</f>
        <v>2104000</v>
      </c>
      <c r="H24" s="43"/>
      <c r="I24" s="43">
        <f>잔액명세서!E79</f>
        <v>0</v>
      </c>
    </row>
    <row r="25" spans="5:11">
      <c r="E25" s="557"/>
      <c r="F25" s="43"/>
      <c r="G25" s="43">
        <f>잔액명세서!C80</f>
        <v>965000</v>
      </c>
      <c r="H25" s="43"/>
      <c r="I25" s="43">
        <f>잔액명세서!E80</f>
        <v>0</v>
      </c>
    </row>
    <row r="26" spans="5:11">
      <c r="E26" s="557"/>
      <c r="F26" s="43"/>
      <c r="G26" s="43">
        <f>잔액명세서!C81</f>
        <v>3960000</v>
      </c>
      <c r="H26" s="43" t="b">
        <f>G26=F72</f>
        <v>1</v>
      </c>
      <c r="I26" s="43" t="s">
        <v>3162</v>
      </c>
    </row>
    <row r="27" spans="5:11">
      <c r="E27" s="557"/>
      <c r="F27" s="43"/>
      <c r="G27" s="43">
        <f>잔액명세서!C82</f>
        <v>1212000</v>
      </c>
      <c r="H27" s="43"/>
      <c r="I27" s="43">
        <f>잔액명세서!E82</f>
        <v>0</v>
      </c>
    </row>
    <row r="28" spans="5:11">
      <c r="E28" s="557"/>
      <c r="F28" s="43"/>
      <c r="G28" s="43">
        <f>잔액명세서!C83</f>
        <v>57836422</v>
      </c>
      <c r="H28" s="43" t="b">
        <f>G28=F95</f>
        <v>1</v>
      </c>
      <c r="I28" s="43" t="s">
        <v>3163</v>
      </c>
    </row>
    <row r="29" spans="5:11">
      <c r="E29" s="557"/>
      <c r="F29" s="43"/>
      <c r="G29" s="43">
        <f>잔액명세서!C84</f>
        <v>1812500</v>
      </c>
      <c r="H29" s="43"/>
      <c r="I29" s="43">
        <f>잔액명세서!E84</f>
        <v>0</v>
      </c>
    </row>
    <row r="30" spans="5:11">
      <c r="E30" s="557"/>
      <c r="F30" s="43"/>
      <c r="G30" s="43">
        <f>잔액명세서!C85</f>
        <v>580</v>
      </c>
      <c r="H30" s="43"/>
      <c r="I30" s="43">
        <f>잔액명세서!E85</f>
        <v>0</v>
      </c>
    </row>
    <row r="31" spans="5:11">
      <c r="E31" s="557"/>
      <c r="F31" s="43"/>
      <c r="G31" s="43">
        <f>잔액명세서!C86</f>
        <v>25611224</v>
      </c>
      <c r="H31" s="43" t="b">
        <f>G31=J59</f>
        <v>1</v>
      </c>
      <c r="I31" s="43" t="s">
        <v>3157</v>
      </c>
    </row>
    <row r="32" spans="5:11">
      <c r="E32" s="557"/>
      <c r="F32" s="43"/>
      <c r="G32" s="43">
        <f>잔액명세서!C87</f>
        <v>693000</v>
      </c>
      <c r="H32" s="43"/>
      <c r="I32" s="43">
        <f>잔액명세서!E87</f>
        <v>0</v>
      </c>
    </row>
    <row r="33" spans="1:10">
      <c r="E33" s="558"/>
      <c r="F33" s="43"/>
      <c r="G33" s="43">
        <f>잔액명세서!C88</f>
        <v>1555000</v>
      </c>
      <c r="H33" s="43"/>
      <c r="I33" s="43">
        <f>잔액명세서!E88</f>
        <v>0</v>
      </c>
    </row>
    <row r="34" spans="1:10" s="39" customFormat="1">
      <c r="B34" s="38"/>
      <c r="E34" s="415" t="s">
        <v>319</v>
      </c>
      <c r="F34" s="417"/>
      <c r="G34" s="417">
        <f>잔액명세서!C89</f>
        <v>282958251</v>
      </c>
      <c r="H34" s="44"/>
      <c r="I34" s="44">
        <f>잔액명세서!E89</f>
        <v>0</v>
      </c>
    </row>
    <row r="37" spans="1:10" s="49" customFormat="1">
      <c r="A37" s="34"/>
      <c r="B37" s="47"/>
      <c r="C37" s="39"/>
      <c r="D37" s="48" t="s">
        <v>3160</v>
      </c>
    </row>
    <row r="39" spans="1:10">
      <c r="D39" s="39" t="s">
        <v>9384</v>
      </c>
    </row>
    <row r="46" spans="1:10">
      <c r="D46" s="39" t="s">
        <v>9385</v>
      </c>
    </row>
    <row r="47" spans="1:10">
      <c r="E47" s="621" t="s">
        <v>9386</v>
      </c>
      <c r="F47" s="73"/>
      <c r="G47" s="73"/>
      <c r="H47" s="73"/>
      <c r="I47" s="73"/>
      <c r="J47" s="73"/>
    </row>
    <row r="48" spans="1:10">
      <c r="E48" s="102" t="s">
        <v>3133</v>
      </c>
      <c r="F48" s="102" t="s">
        <v>104</v>
      </c>
      <c r="G48" s="102" t="s">
        <v>309</v>
      </c>
      <c r="H48" s="102" t="s">
        <v>3134</v>
      </c>
      <c r="I48" s="102" t="s">
        <v>3135</v>
      </c>
      <c r="J48" s="102" t="s">
        <v>3136</v>
      </c>
    </row>
    <row r="49" spans="5:10">
      <c r="E49" s="103"/>
      <c r="F49" s="103" t="s">
        <v>3137</v>
      </c>
      <c r="G49" s="103"/>
      <c r="H49" s="104">
        <v>46403930</v>
      </c>
      <c r="I49" s="105"/>
      <c r="J49" s="104">
        <v>46403930</v>
      </c>
    </row>
    <row r="50" spans="5:10">
      <c r="E50" s="103" t="s">
        <v>3138</v>
      </c>
      <c r="F50" s="103"/>
      <c r="G50" s="103"/>
      <c r="H50" s="105"/>
      <c r="I50" s="104">
        <v>172000</v>
      </c>
      <c r="J50" s="106"/>
    </row>
    <row r="51" spans="5:10">
      <c r="E51" s="103" t="s">
        <v>3138</v>
      </c>
      <c r="F51" s="103"/>
      <c r="G51" s="103"/>
      <c r="H51" s="105"/>
      <c r="I51" s="104">
        <v>46231930</v>
      </c>
      <c r="J51" s="106"/>
    </row>
    <row r="52" spans="5:10">
      <c r="E52" s="103" t="s">
        <v>3139</v>
      </c>
      <c r="F52" s="103"/>
      <c r="G52" s="103"/>
      <c r="H52" s="104">
        <v>39939974</v>
      </c>
      <c r="I52" s="105"/>
      <c r="J52" s="104">
        <v>39939974</v>
      </c>
    </row>
    <row r="53" spans="5:10">
      <c r="E53" s="107" t="s">
        <v>3140</v>
      </c>
      <c r="F53" s="103"/>
      <c r="G53" s="103"/>
      <c r="H53" s="104">
        <v>39939974</v>
      </c>
      <c r="I53" s="104">
        <v>46403930</v>
      </c>
      <c r="J53" s="104">
        <v>39939974</v>
      </c>
    </row>
    <row r="54" spans="5:10">
      <c r="E54" s="103" t="s">
        <v>3141</v>
      </c>
      <c r="F54" s="103"/>
      <c r="G54" s="103"/>
      <c r="H54" s="105"/>
      <c r="I54" s="104">
        <v>39939974</v>
      </c>
      <c r="J54" s="106"/>
    </row>
    <row r="55" spans="5:10">
      <c r="E55" s="103" t="s">
        <v>3142</v>
      </c>
      <c r="F55" s="103"/>
      <c r="G55" s="103"/>
      <c r="H55" s="104">
        <v>32224516</v>
      </c>
      <c r="I55" s="105"/>
      <c r="J55" s="104">
        <v>32224516</v>
      </c>
    </row>
    <row r="56" spans="5:10">
      <c r="E56" s="107" t="s">
        <v>3143</v>
      </c>
      <c r="F56" s="103"/>
      <c r="G56" s="103"/>
      <c r="H56" s="104">
        <v>32224516</v>
      </c>
      <c r="I56" s="104">
        <v>39939974</v>
      </c>
      <c r="J56" s="104">
        <v>32224516</v>
      </c>
    </row>
    <row r="57" spans="5:10">
      <c r="E57" s="103" t="s">
        <v>3144</v>
      </c>
      <c r="F57" s="103"/>
      <c r="G57" s="103"/>
      <c r="H57" s="105"/>
      <c r="I57" s="104">
        <v>32224516</v>
      </c>
      <c r="J57" s="106"/>
    </row>
    <row r="58" spans="5:10">
      <c r="E58" s="103" t="s">
        <v>3145</v>
      </c>
      <c r="F58" s="103"/>
      <c r="G58" s="103"/>
      <c r="H58" s="104">
        <v>25611224</v>
      </c>
      <c r="I58" s="105"/>
      <c r="J58" s="104">
        <v>25611224</v>
      </c>
    </row>
    <row r="59" spans="5:10">
      <c r="E59" s="94" t="s">
        <v>3146</v>
      </c>
      <c r="F59" s="92"/>
      <c r="G59" s="92"/>
      <c r="H59" s="93">
        <v>25611224</v>
      </c>
      <c r="I59" s="93">
        <v>32224516</v>
      </c>
      <c r="J59" s="108">
        <v>25611224</v>
      </c>
    </row>
    <row r="60" spans="5:10">
      <c r="E60" s="103" t="s">
        <v>3147</v>
      </c>
      <c r="F60" s="103"/>
      <c r="G60" s="103"/>
      <c r="H60" s="105"/>
      <c r="I60" s="104">
        <v>25611224</v>
      </c>
      <c r="J60" s="106"/>
    </row>
    <row r="61" spans="5:10">
      <c r="E61" s="103" t="s">
        <v>3148</v>
      </c>
      <c r="F61" s="103"/>
      <c r="G61" s="103"/>
      <c r="H61" s="104">
        <v>26400885</v>
      </c>
      <c r="I61" s="105"/>
      <c r="J61" s="104">
        <v>26400885</v>
      </c>
    </row>
    <row r="62" spans="5:10">
      <c r="E62" s="103" t="s">
        <v>3149</v>
      </c>
      <c r="F62" s="103"/>
      <c r="G62" s="103"/>
      <c r="H62" s="104">
        <v>255000</v>
      </c>
      <c r="I62" s="105"/>
      <c r="J62" s="104">
        <v>26655885</v>
      </c>
    </row>
    <row r="63" spans="5:10">
      <c r="E63" s="107" t="s">
        <v>3150</v>
      </c>
      <c r="F63" s="103"/>
      <c r="G63" s="103"/>
      <c r="H63" s="104">
        <v>26655885</v>
      </c>
      <c r="I63" s="104">
        <v>25611224</v>
      </c>
      <c r="J63" s="104">
        <v>26655885</v>
      </c>
    </row>
    <row r="64" spans="5:10">
      <c r="E64" s="103" t="s">
        <v>3151</v>
      </c>
      <c r="F64" s="103"/>
      <c r="G64" s="103"/>
      <c r="H64" s="105"/>
      <c r="I64" s="104">
        <v>26400885</v>
      </c>
      <c r="J64" s="106"/>
    </row>
    <row r="65" spans="4:10">
      <c r="E65" s="103" t="s">
        <v>3152</v>
      </c>
      <c r="F65" s="103"/>
      <c r="G65" s="103"/>
      <c r="H65" s="104">
        <v>20553290</v>
      </c>
      <c r="I65" s="105"/>
      <c r="J65" s="104">
        <v>20808290</v>
      </c>
    </row>
    <row r="66" spans="4:10">
      <c r="E66" s="103" t="s">
        <v>3153</v>
      </c>
      <c r="F66" s="103"/>
      <c r="G66" s="103"/>
      <c r="H66" s="104">
        <v>1361824</v>
      </c>
      <c r="I66" s="105"/>
      <c r="J66" s="106"/>
    </row>
    <row r="67" spans="4:10">
      <c r="E67" s="103" t="s">
        <v>3153</v>
      </c>
      <c r="F67" s="103"/>
      <c r="G67" s="103"/>
      <c r="H67" s="104">
        <v>1445000</v>
      </c>
      <c r="I67" s="105"/>
      <c r="J67" s="104">
        <v>23615114</v>
      </c>
    </row>
    <row r="68" spans="4:10">
      <c r="E68" s="107" t="s">
        <v>3154</v>
      </c>
      <c r="F68" s="103"/>
      <c r="G68" s="103"/>
      <c r="H68" s="104">
        <v>23360114</v>
      </c>
      <c r="I68" s="104">
        <v>26400885</v>
      </c>
      <c r="J68" s="104">
        <v>23615114</v>
      </c>
    </row>
    <row r="69" spans="4:10">
      <c r="E69" s="107" t="s">
        <v>3155</v>
      </c>
      <c r="F69" s="103"/>
      <c r="G69" s="103"/>
      <c r="H69" s="104">
        <v>194195643</v>
      </c>
      <c r="I69" s="104">
        <v>170580529</v>
      </c>
      <c r="J69" s="104">
        <v>23615114</v>
      </c>
    </row>
    <row r="70" spans="4:10">
      <c r="E70" s="73" t="s">
        <v>3156</v>
      </c>
      <c r="F70" s="73"/>
      <c r="G70" s="73"/>
      <c r="H70" s="73"/>
      <c r="I70" s="73"/>
      <c r="J70" s="73"/>
    </row>
    <row r="72" spans="4:10">
      <c r="D72" s="39" t="s">
        <v>9387</v>
      </c>
      <c r="F72" s="34">
        <v>3960000</v>
      </c>
    </row>
    <row r="73" spans="4:10" ht="22.2" customHeight="1"/>
    <row r="74" spans="4:10" ht="19.2" customHeight="1"/>
    <row r="75" spans="4:10" ht="13.2" customHeight="1"/>
    <row r="76" spans="4:10" ht="13.2" customHeight="1"/>
    <row r="77" spans="4:10" ht="13.2" customHeight="1"/>
    <row r="78" spans="4:10" ht="13.2" customHeight="1"/>
    <row r="87" spans="4:6" ht="13.2" customHeight="1"/>
    <row r="89" spans="4:6" ht="17.399999999999999" customHeight="1"/>
    <row r="90" spans="4:6" ht="17.399999999999999" customHeight="1"/>
    <row r="95" spans="4:6">
      <c r="D95" s="39" t="s">
        <v>9388</v>
      </c>
      <c r="F95" s="34">
        <v>57836422</v>
      </c>
    </row>
  </sheetData>
  <mergeCells count="5">
    <mergeCell ref="E5:E6"/>
    <mergeCell ref="F5:F6"/>
    <mergeCell ref="G5:H5"/>
    <mergeCell ref="I5:I6"/>
    <mergeCell ref="E15:E3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22D8-EBF1-4E64-9126-1ECBCFD2F5BE}">
  <sheetPr>
    <tabColor rgb="FF0070C0"/>
  </sheetPr>
  <dimension ref="A1:S2865"/>
  <sheetViews>
    <sheetView workbookViewId="0">
      <selection activeCell="G2" sqref="G2"/>
    </sheetView>
    <sheetView workbookViewId="1">
      <selection activeCell="F15" sqref="F15"/>
    </sheetView>
  </sheetViews>
  <sheetFormatPr defaultColWidth="8.796875" defaultRowHeight="13.2"/>
  <cols>
    <col min="1" max="1" width="1.69921875" style="34" customWidth="1"/>
    <col min="2" max="2" width="1.69921875" style="38" customWidth="1"/>
    <col min="3" max="4" width="1.69921875" style="39" customWidth="1"/>
    <col min="5" max="5" width="15.296875" style="34" customWidth="1"/>
    <col min="6" max="19" width="14.3984375" style="34" customWidth="1"/>
    <col min="20" max="16384" width="8.796875" style="34"/>
  </cols>
  <sheetData>
    <row r="1" spans="1:19" s="37" customFormat="1">
      <c r="A1" s="34"/>
      <c r="B1" s="35" t="s">
        <v>3174</v>
      </c>
      <c r="C1" s="36"/>
      <c r="D1" s="36"/>
    </row>
    <row r="3" spans="1:19" s="41" customFormat="1">
      <c r="A3" s="34"/>
      <c r="B3" s="38"/>
      <c r="C3" s="40" t="s">
        <v>88</v>
      </c>
      <c r="D3" s="40"/>
    </row>
    <row r="5" spans="1:19">
      <c r="E5" s="546" t="s">
        <v>55</v>
      </c>
      <c r="F5" s="546" t="s">
        <v>56</v>
      </c>
      <c r="G5" s="546" t="s">
        <v>57</v>
      </c>
      <c r="H5" s="546"/>
      <c r="I5" s="546" t="s">
        <v>60</v>
      </c>
      <c r="K5" s="34" t="s">
        <v>9057</v>
      </c>
    </row>
    <row r="6" spans="1:19">
      <c r="E6" s="546"/>
      <c r="F6" s="546"/>
      <c r="G6" s="42" t="s">
        <v>58</v>
      </c>
      <c r="H6" s="42" t="s">
        <v>59</v>
      </c>
      <c r="I6" s="546"/>
      <c r="K6" s="34">
        <f>BS!F7</f>
        <v>4654877717.2706957</v>
      </c>
    </row>
    <row r="7" spans="1:19" s="39" customFormat="1">
      <c r="B7" s="38"/>
      <c r="D7" s="110"/>
      <c r="E7" s="44" t="s">
        <v>3174</v>
      </c>
      <c r="F7" s="44">
        <f>Raw_BS!D18</f>
        <v>27805715</v>
      </c>
      <c r="G7" s="44">
        <f>G8</f>
        <v>0</v>
      </c>
      <c r="H7" s="44">
        <f>H8</f>
        <v>0</v>
      </c>
      <c r="I7" s="44">
        <f>SUM(F7:H7)</f>
        <v>27805715</v>
      </c>
      <c r="J7" s="383"/>
      <c r="K7" s="473">
        <f>F9/K6</f>
        <v>5.9734576693248522E-3</v>
      </c>
    </row>
    <row r="8" spans="1:19">
      <c r="B8" s="47"/>
      <c r="C8" s="34"/>
      <c r="D8" s="34"/>
      <c r="E8" s="132" t="s">
        <v>5806</v>
      </c>
      <c r="F8" s="43">
        <f>Raw_BS!D19</f>
        <v>27805715</v>
      </c>
      <c r="G8" s="43">
        <v>0</v>
      </c>
      <c r="H8" s="43">
        <v>0</v>
      </c>
      <c r="I8" s="43">
        <f>SUM(F8:H8)</f>
        <v>27805715</v>
      </c>
    </row>
    <row r="9" spans="1:19" s="39" customFormat="1">
      <c r="B9" s="38"/>
      <c r="E9" s="44" t="s">
        <v>9056</v>
      </c>
      <c r="F9" s="44">
        <f>F7</f>
        <v>27805715</v>
      </c>
      <c r="G9" s="44">
        <f>G7</f>
        <v>0</v>
      </c>
      <c r="H9" s="44">
        <f>H7</f>
        <v>0</v>
      </c>
      <c r="I9" s="44">
        <f>I7</f>
        <v>27805715</v>
      </c>
    </row>
    <row r="10" spans="1:19">
      <c r="B10" s="47"/>
      <c r="E10" s="46" t="s">
        <v>87</v>
      </c>
      <c r="F10" s="46" t="b">
        <f>F8=S2865</f>
        <v>1</v>
      </c>
    </row>
    <row r="11" spans="1:19">
      <c r="B11" s="47"/>
    </row>
    <row r="12" spans="1:19" s="49" customFormat="1">
      <c r="A12" s="34"/>
      <c r="B12" s="47"/>
      <c r="C12" s="39"/>
      <c r="D12" s="48" t="s">
        <v>3170</v>
      </c>
    </row>
    <row r="15" spans="1:19">
      <c r="E15" s="44" t="s">
        <v>3197</v>
      </c>
      <c r="F15" s="44" t="s">
        <v>3198</v>
      </c>
      <c r="G15" s="44" t="s">
        <v>3199</v>
      </c>
      <c r="H15" s="44" t="s">
        <v>3200</v>
      </c>
      <c r="I15" s="44"/>
      <c r="J15" s="44"/>
      <c r="K15" s="44" t="s">
        <v>3201</v>
      </c>
      <c r="L15" s="44"/>
      <c r="M15" s="44"/>
      <c r="N15" s="44" t="s">
        <v>3202</v>
      </c>
      <c r="O15" s="44"/>
      <c r="P15" s="44"/>
      <c r="Q15" s="44" t="s">
        <v>3203</v>
      </c>
      <c r="R15" s="44"/>
      <c r="S15" s="44"/>
    </row>
    <row r="16" spans="1:19">
      <c r="E16" s="44" t="s">
        <v>115</v>
      </c>
      <c r="F16" s="44" t="s">
        <v>115</v>
      </c>
      <c r="G16" s="44" t="s">
        <v>115</v>
      </c>
      <c r="H16" s="44" t="s">
        <v>3158</v>
      </c>
      <c r="I16" s="44" t="s">
        <v>3159</v>
      </c>
      <c r="J16" s="44" t="s">
        <v>2976</v>
      </c>
      <c r="K16" s="44" t="s">
        <v>3158</v>
      </c>
      <c r="L16" s="44" t="s">
        <v>3159</v>
      </c>
      <c r="M16" s="44" t="s">
        <v>2976</v>
      </c>
      <c r="N16" s="44" t="s">
        <v>3158</v>
      </c>
      <c r="O16" s="44" t="s">
        <v>3159</v>
      </c>
      <c r="P16" s="44" t="s">
        <v>2976</v>
      </c>
      <c r="Q16" s="44" t="s">
        <v>3158</v>
      </c>
      <c r="R16" s="44" t="s">
        <v>3159</v>
      </c>
      <c r="S16" s="44" t="s">
        <v>2976</v>
      </c>
    </row>
    <row r="17" spans="5:19">
      <c r="E17" s="43">
        <v>17</v>
      </c>
      <c r="F17" s="43" t="s">
        <v>3204</v>
      </c>
      <c r="G17" s="43" t="s">
        <v>14</v>
      </c>
      <c r="H17" s="43">
        <v>0</v>
      </c>
      <c r="I17" s="43">
        <v>0</v>
      </c>
      <c r="J17" s="43">
        <v>0</v>
      </c>
      <c r="K17" s="43">
        <v>16</v>
      </c>
      <c r="L17" s="43">
        <v>1446</v>
      </c>
      <c r="M17" s="43">
        <v>23137</v>
      </c>
      <c r="N17" s="43">
        <v>16</v>
      </c>
      <c r="O17" s="43">
        <v>1446</v>
      </c>
      <c r="P17" s="43">
        <v>23137</v>
      </c>
      <c r="Q17" s="43">
        <v>0</v>
      </c>
      <c r="R17" s="43">
        <v>0</v>
      </c>
      <c r="S17" s="43">
        <v>0</v>
      </c>
    </row>
    <row r="18" spans="5:19">
      <c r="E18" s="43">
        <v>19</v>
      </c>
      <c r="F18" s="43" t="s">
        <v>3205</v>
      </c>
      <c r="G18" s="43" t="s">
        <v>14</v>
      </c>
      <c r="H18" s="43">
        <v>0</v>
      </c>
      <c r="I18" s="43">
        <v>0</v>
      </c>
      <c r="J18" s="43">
        <v>0</v>
      </c>
      <c r="K18" s="43">
        <v>2</v>
      </c>
      <c r="L18" s="43">
        <v>2909</v>
      </c>
      <c r="M18" s="43">
        <v>5818</v>
      </c>
      <c r="N18" s="43">
        <v>2</v>
      </c>
      <c r="O18" s="43">
        <v>2909</v>
      </c>
      <c r="P18" s="43">
        <v>5818</v>
      </c>
      <c r="Q18" s="43">
        <v>0</v>
      </c>
      <c r="R18" s="43">
        <v>0</v>
      </c>
      <c r="S18" s="43">
        <v>0</v>
      </c>
    </row>
    <row r="19" spans="5:19">
      <c r="E19" s="43">
        <v>21</v>
      </c>
      <c r="F19" s="43" t="s">
        <v>3206</v>
      </c>
      <c r="G19" s="43" t="s">
        <v>14</v>
      </c>
      <c r="H19" s="43">
        <v>0</v>
      </c>
      <c r="I19" s="43">
        <v>0</v>
      </c>
      <c r="J19" s="43">
        <v>0</v>
      </c>
      <c r="K19" s="43">
        <v>30</v>
      </c>
      <c r="L19" s="43">
        <v>2947</v>
      </c>
      <c r="M19" s="43">
        <v>88409</v>
      </c>
      <c r="N19" s="43">
        <v>30</v>
      </c>
      <c r="O19" s="43">
        <v>2947</v>
      </c>
      <c r="P19" s="43">
        <v>88409</v>
      </c>
      <c r="Q19" s="43">
        <v>0</v>
      </c>
      <c r="R19" s="43">
        <v>0</v>
      </c>
      <c r="S19" s="43">
        <v>0</v>
      </c>
    </row>
    <row r="20" spans="5:19">
      <c r="E20" s="43">
        <v>23</v>
      </c>
      <c r="F20" s="43" t="s">
        <v>3207</v>
      </c>
      <c r="G20" s="43" t="s">
        <v>14</v>
      </c>
      <c r="H20" s="43">
        <v>0</v>
      </c>
      <c r="I20" s="43">
        <v>0</v>
      </c>
      <c r="J20" s="43">
        <v>0</v>
      </c>
      <c r="K20" s="43">
        <v>19</v>
      </c>
      <c r="L20" s="43">
        <v>4278</v>
      </c>
      <c r="M20" s="43">
        <v>81282</v>
      </c>
      <c r="N20" s="43">
        <v>19</v>
      </c>
      <c r="O20" s="43">
        <v>4278</v>
      </c>
      <c r="P20" s="43">
        <v>81282</v>
      </c>
      <c r="Q20" s="43">
        <v>0</v>
      </c>
      <c r="R20" s="43">
        <v>0</v>
      </c>
      <c r="S20" s="43">
        <v>0</v>
      </c>
    </row>
    <row r="21" spans="5:19">
      <c r="E21" s="43">
        <v>44</v>
      </c>
      <c r="F21" s="43" t="s">
        <v>3208</v>
      </c>
      <c r="G21" s="43" t="s">
        <v>14</v>
      </c>
      <c r="H21" s="43">
        <v>0</v>
      </c>
      <c r="I21" s="43">
        <v>0</v>
      </c>
      <c r="J21" s="43">
        <v>0</v>
      </c>
      <c r="K21" s="43">
        <v>1</v>
      </c>
      <c r="L21" s="43">
        <v>8045</v>
      </c>
      <c r="M21" s="43">
        <v>8045</v>
      </c>
      <c r="N21" s="43">
        <v>1</v>
      </c>
      <c r="O21" s="43">
        <v>8045</v>
      </c>
      <c r="P21" s="43">
        <v>8045</v>
      </c>
      <c r="Q21" s="43">
        <v>0</v>
      </c>
      <c r="R21" s="43">
        <v>0</v>
      </c>
      <c r="S21" s="43">
        <v>0</v>
      </c>
    </row>
    <row r="22" spans="5:19">
      <c r="E22" s="43">
        <v>76</v>
      </c>
      <c r="F22" s="43" t="s">
        <v>3209</v>
      </c>
      <c r="G22" s="43" t="s">
        <v>14</v>
      </c>
      <c r="H22" s="43">
        <v>0</v>
      </c>
      <c r="I22" s="43">
        <v>0</v>
      </c>
      <c r="J22" s="43">
        <v>0</v>
      </c>
      <c r="K22" s="43">
        <v>4</v>
      </c>
      <c r="L22" s="43">
        <v>2973</v>
      </c>
      <c r="M22" s="43">
        <v>11891</v>
      </c>
      <c r="N22" s="43">
        <v>4</v>
      </c>
      <c r="O22" s="43">
        <v>2973</v>
      </c>
      <c r="P22" s="43">
        <v>11891</v>
      </c>
      <c r="Q22" s="43">
        <v>0</v>
      </c>
      <c r="R22" s="43">
        <v>0</v>
      </c>
      <c r="S22" s="43">
        <v>0</v>
      </c>
    </row>
    <row r="23" spans="5:19">
      <c r="E23" s="43">
        <v>80</v>
      </c>
      <c r="F23" s="43" t="s">
        <v>3210</v>
      </c>
      <c r="G23" s="43" t="s">
        <v>14</v>
      </c>
      <c r="H23" s="43">
        <v>0</v>
      </c>
      <c r="I23" s="43">
        <v>0</v>
      </c>
      <c r="J23" s="43">
        <v>0</v>
      </c>
      <c r="K23" s="43">
        <v>3</v>
      </c>
      <c r="L23" s="43">
        <v>4427</v>
      </c>
      <c r="M23" s="43">
        <v>13282</v>
      </c>
      <c r="N23" s="43">
        <v>3</v>
      </c>
      <c r="O23" s="43">
        <v>4427</v>
      </c>
      <c r="P23" s="43">
        <v>13282</v>
      </c>
      <c r="Q23" s="43">
        <v>0</v>
      </c>
      <c r="R23" s="43">
        <v>0</v>
      </c>
      <c r="S23" s="43">
        <v>0</v>
      </c>
    </row>
    <row r="24" spans="5:19">
      <c r="E24" s="43">
        <v>90</v>
      </c>
      <c r="F24" s="43" t="s">
        <v>3211</v>
      </c>
      <c r="G24" s="43" t="s">
        <v>14</v>
      </c>
      <c r="H24" s="43">
        <v>0</v>
      </c>
      <c r="I24" s="43">
        <v>0</v>
      </c>
      <c r="J24" s="43">
        <v>0</v>
      </c>
      <c r="K24" s="43">
        <v>1</v>
      </c>
      <c r="L24" s="43">
        <v>10455</v>
      </c>
      <c r="M24" s="43">
        <v>10455</v>
      </c>
      <c r="N24" s="43">
        <v>1</v>
      </c>
      <c r="O24" s="43">
        <v>10455</v>
      </c>
      <c r="P24" s="43">
        <v>10455</v>
      </c>
      <c r="Q24" s="43">
        <v>0</v>
      </c>
      <c r="R24" s="43">
        <v>0</v>
      </c>
      <c r="S24" s="43">
        <v>0</v>
      </c>
    </row>
    <row r="25" spans="5:19">
      <c r="E25" s="43">
        <v>98</v>
      </c>
      <c r="F25" s="43" t="s">
        <v>3212</v>
      </c>
      <c r="G25" s="43" t="s">
        <v>14</v>
      </c>
      <c r="H25" s="43">
        <v>0</v>
      </c>
      <c r="I25" s="43">
        <v>0</v>
      </c>
      <c r="J25" s="43">
        <v>0</v>
      </c>
      <c r="K25" s="43">
        <v>10</v>
      </c>
      <c r="L25" s="43">
        <v>3000</v>
      </c>
      <c r="M25" s="43">
        <v>30000</v>
      </c>
      <c r="N25" s="43">
        <v>10</v>
      </c>
      <c r="O25" s="43">
        <v>3000</v>
      </c>
      <c r="P25" s="43">
        <v>30000</v>
      </c>
      <c r="Q25" s="43">
        <v>0</v>
      </c>
      <c r="R25" s="43">
        <v>0</v>
      </c>
      <c r="S25" s="43">
        <v>0</v>
      </c>
    </row>
    <row r="26" spans="5:19">
      <c r="E26" s="43">
        <v>124</v>
      </c>
      <c r="F26" s="43" t="s">
        <v>3213</v>
      </c>
      <c r="G26" s="43" t="s">
        <v>14</v>
      </c>
      <c r="H26" s="43">
        <v>0</v>
      </c>
      <c r="I26" s="43">
        <v>0</v>
      </c>
      <c r="J26" s="43">
        <v>0</v>
      </c>
      <c r="K26" s="43">
        <v>1</v>
      </c>
      <c r="L26" s="43">
        <v>4727</v>
      </c>
      <c r="M26" s="43">
        <v>4727</v>
      </c>
      <c r="N26" s="43">
        <v>1</v>
      </c>
      <c r="O26" s="43">
        <v>4727</v>
      </c>
      <c r="P26" s="43">
        <v>4727</v>
      </c>
      <c r="Q26" s="43">
        <v>0</v>
      </c>
      <c r="R26" s="43">
        <v>0</v>
      </c>
      <c r="S26" s="43">
        <v>0</v>
      </c>
    </row>
    <row r="27" spans="5:19">
      <c r="E27" s="43">
        <v>130</v>
      </c>
      <c r="F27" s="43" t="s">
        <v>3214</v>
      </c>
      <c r="G27" s="43" t="s">
        <v>14</v>
      </c>
      <c r="H27" s="43">
        <v>1</v>
      </c>
      <c r="I27" s="43">
        <v>4727</v>
      </c>
      <c r="J27" s="43">
        <v>4727</v>
      </c>
      <c r="K27" s="43">
        <v>2</v>
      </c>
      <c r="L27" s="43">
        <v>4728</v>
      </c>
      <c r="M27" s="43">
        <v>9455</v>
      </c>
      <c r="N27" s="43">
        <v>2</v>
      </c>
      <c r="O27" s="43">
        <v>4727</v>
      </c>
      <c r="P27" s="43">
        <v>9454</v>
      </c>
      <c r="Q27" s="43">
        <v>1</v>
      </c>
      <c r="R27" s="43">
        <v>4728</v>
      </c>
      <c r="S27" s="43">
        <v>4728</v>
      </c>
    </row>
    <row r="28" spans="5:19">
      <c r="E28" s="43">
        <v>136</v>
      </c>
      <c r="F28" s="43" t="s">
        <v>3215</v>
      </c>
      <c r="G28" s="43" t="s">
        <v>14</v>
      </c>
      <c r="H28" s="43">
        <v>0</v>
      </c>
      <c r="I28" s="43">
        <v>0</v>
      </c>
      <c r="J28" s="43">
        <v>0</v>
      </c>
      <c r="K28" s="43">
        <v>15</v>
      </c>
      <c r="L28" s="43">
        <v>3884</v>
      </c>
      <c r="M28" s="43">
        <v>58254</v>
      </c>
      <c r="N28" s="43">
        <v>15</v>
      </c>
      <c r="O28" s="43">
        <v>3884</v>
      </c>
      <c r="P28" s="43">
        <v>58254</v>
      </c>
      <c r="Q28" s="43">
        <v>0</v>
      </c>
      <c r="R28" s="43">
        <v>0</v>
      </c>
      <c r="S28" s="43">
        <v>0</v>
      </c>
    </row>
    <row r="29" spans="5:19">
      <c r="E29" s="43">
        <v>141</v>
      </c>
      <c r="F29" s="43" t="s">
        <v>3216</v>
      </c>
      <c r="G29" s="43" t="s">
        <v>14</v>
      </c>
      <c r="H29" s="43">
        <v>1</v>
      </c>
      <c r="I29" s="43">
        <v>4363</v>
      </c>
      <c r="J29" s="43">
        <v>4363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1</v>
      </c>
      <c r="R29" s="43">
        <v>4363</v>
      </c>
      <c r="S29" s="43">
        <v>4363</v>
      </c>
    </row>
    <row r="30" spans="5:19">
      <c r="E30" s="43">
        <v>146</v>
      </c>
      <c r="F30" s="43" t="s">
        <v>3217</v>
      </c>
      <c r="G30" s="43" t="s">
        <v>14</v>
      </c>
      <c r="H30" s="43">
        <v>0</v>
      </c>
      <c r="I30" s="43">
        <v>0</v>
      </c>
      <c r="J30" s="43">
        <v>0</v>
      </c>
      <c r="K30" s="43">
        <v>1</v>
      </c>
      <c r="L30" s="43">
        <v>4855</v>
      </c>
      <c r="M30" s="43">
        <v>4855</v>
      </c>
      <c r="N30" s="43">
        <v>0</v>
      </c>
      <c r="O30" s="43">
        <v>0</v>
      </c>
      <c r="P30" s="43">
        <v>0</v>
      </c>
      <c r="Q30" s="43">
        <v>1</v>
      </c>
      <c r="R30" s="43">
        <v>4855</v>
      </c>
      <c r="S30" s="43">
        <v>4855</v>
      </c>
    </row>
    <row r="31" spans="5:19">
      <c r="E31" s="43">
        <v>148</v>
      </c>
      <c r="F31" s="43" t="s">
        <v>3218</v>
      </c>
      <c r="G31" s="43" t="s">
        <v>14</v>
      </c>
      <c r="H31" s="43">
        <v>0</v>
      </c>
      <c r="I31" s="43">
        <v>0</v>
      </c>
      <c r="J31" s="43">
        <v>0</v>
      </c>
      <c r="K31" s="43">
        <v>5</v>
      </c>
      <c r="L31" s="43">
        <v>4536</v>
      </c>
      <c r="M31" s="43">
        <v>22682</v>
      </c>
      <c r="N31" s="43">
        <v>5</v>
      </c>
      <c r="O31" s="43">
        <v>4536</v>
      </c>
      <c r="P31" s="43">
        <v>22682</v>
      </c>
      <c r="Q31" s="43">
        <v>0</v>
      </c>
      <c r="R31" s="43">
        <v>0</v>
      </c>
      <c r="S31" s="43">
        <v>0</v>
      </c>
    </row>
    <row r="32" spans="5:19">
      <c r="E32" s="43">
        <v>159</v>
      </c>
      <c r="F32" s="43" t="s">
        <v>3219</v>
      </c>
      <c r="G32" s="43" t="s">
        <v>14</v>
      </c>
      <c r="H32" s="43">
        <v>1</v>
      </c>
      <c r="I32" s="43">
        <v>5355</v>
      </c>
      <c r="J32" s="43">
        <v>5355</v>
      </c>
      <c r="K32" s="43">
        <v>70</v>
      </c>
      <c r="L32" s="43">
        <v>5355</v>
      </c>
      <c r="M32" s="43">
        <v>374818</v>
      </c>
      <c r="N32" s="43">
        <v>50</v>
      </c>
      <c r="O32" s="43">
        <v>5355</v>
      </c>
      <c r="P32" s="43">
        <v>267727</v>
      </c>
      <c r="Q32" s="43">
        <v>21</v>
      </c>
      <c r="R32" s="43">
        <v>5355</v>
      </c>
      <c r="S32" s="43">
        <v>112446</v>
      </c>
    </row>
    <row r="33" spans="5:19">
      <c r="E33" s="43">
        <v>169</v>
      </c>
      <c r="F33" s="43" t="s">
        <v>3220</v>
      </c>
      <c r="G33" s="43" t="s">
        <v>14</v>
      </c>
      <c r="H33" s="43">
        <v>0</v>
      </c>
      <c r="I33" s="43">
        <v>0</v>
      </c>
      <c r="J33" s="43">
        <v>0</v>
      </c>
      <c r="K33" s="43">
        <v>1</v>
      </c>
      <c r="L33" s="43">
        <v>8273</v>
      </c>
      <c r="M33" s="43">
        <v>8273</v>
      </c>
      <c r="N33" s="43">
        <v>1</v>
      </c>
      <c r="O33" s="43">
        <v>8273</v>
      </c>
      <c r="P33" s="43">
        <v>8273</v>
      </c>
      <c r="Q33" s="43">
        <v>0</v>
      </c>
      <c r="R33" s="43">
        <v>0</v>
      </c>
      <c r="S33" s="43">
        <v>0</v>
      </c>
    </row>
    <row r="34" spans="5:19">
      <c r="E34" s="43">
        <v>171</v>
      </c>
      <c r="F34" s="43" t="s">
        <v>3221</v>
      </c>
      <c r="G34" s="43" t="s">
        <v>14</v>
      </c>
      <c r="H34" s="43">
        <v>0</v>
      </c>
      <c r="I34" s="43">
        <v>0</v>
      </c>
      <c r="J34" s="43">
        <v>0</v>
      </c>
      <c r="K34" s="43">
        <v>6</v>
      </c>
      <c r="L34" s="43">
        <v>6895</v>
      </c>
      <c r="M34" s="43">
        <v>41372</v>
      </c>
      <c r="N34" s="43">
        <v>6</v>
      </c>
      <c r="O34" s="43">
        <v>6895</v>
      </c>
      <c r="P34" s="43">
        <v>41372</v>
      </c>
      <c r="Q34" s="43">
        <v>0</v>
      </c>
      <c r="R34" s="43">
        <v>0</v>
      </c>
      <c r="S34" s="43">
        <v>0</v>
      </c>
    </row>
    <row r="35" spans="5:19">
      <c r="E35" s="43">
        <v>208</v>
      </c>
      <c r="F35" s="43" t="s">
        <v>3222</v>
      </c>
      <c r="G35" s="43" t="s">
        <v>14</v>
      </c>
      <c r="H35" s="43">
        <v>0</v>
      </c>
      <c r="I35" s="43">
        <v>0</v>
      </c>
      <c r="J35" s="43">
        <v>0</v>
      </c>
      <c r="K35" s="43">
        <v>3</v>
      </c>
      <c r="L35" s="43">
        <v>2400</v>
      </c>
      <c r="M35" s="43">
        <v>7200</v>
      </c>
      <c r="N35" s="43">
        <v>3</v>
      </c>
      <c r="O35" s="43">
        <v>2400</v>
      </c>
      <c r="P35" s="43">
        <v>7200</v>
      </c>
      <c r="Q35" s="43">
        <v>0</v>
      </c>
      <c r="R35" s="43">
        <v>0</v>
      </c>
      <c r="S35" s="43">
        <v>0</v>
      </c>
    </row>
    <row r="36" spans="5:19">
      <c r="E36" s="43">
        <v>218</v>
      </c>
      <c r="F36" s="43" t="s">
        <v>3223</v>
      </c>
      <c r="G36" s="43" t="s">
        <v>14</v>
      </c>
      <c r="H36" s="43">
        <v>0</v>
      </c>
      <c r="I36" s="43">
        <v>0</v>
      </c>
      <c r="J36" s="43">
        <v>0</v>
      </c>
      <c r="K36" s="43">
        <v>1</v>
      </c>
      <c r="L36" s="43">
        <v>2100</v>
      </c>
      <c r="M36" s="43">
        <v>2100</v>
      </c>
      <c r="N36" s="43">
        <v>1</v>
      </c>
      <c r="O36" s="43">
        <v>2100</v>
      </c>
      <c r="P36" s="43">
        <v>2100</v>
      </c>
      <c r="Q36" s="43">
        <v>0</v>
      </c>
      <c r="R36" s="43">
        <v>0</v>
      </c>
      <c r="S36" s="43">
        <v>0</v>
      </c>
    </row>
    <row r="37" spans="5:19">
      <c r="E37" s="43">
        <v>245</v>
      </c>
      <c r="F37" s="43" t="s">
        <v>3224</v>
      </c>
      <c r="G37" s="43" t="s">
        <v>14</v>
      </c>
      <c r="H37" s="43">
        <v>0</v>
      </c>
      <c r="I37" s="43">
        <v>0</v>
      </c>
      <c r="J37" s="43">
        <v>0</v>
      </c>
      <c r="K37" s="43">
        <v>1</v>
      </c>
      <c r="L37" s="43">
        <v>5455</v>
      </c>
      <c r="M37" s="43">
        <v>5455</v>
      </c>
      <c r="N37" s="43">
        <v>1</v>
      </c>
      <c r="O37" s="43">
        <v>5455</v>
      </c>
      <c r="P37" s="43">
        <v>5455</v>
      </c>
      <c r="Q37" s="43">
        <v>0</v>
      </c>
      <c r="R37" s="43">
        <v>0</v>
      </c>
      <c r="S37" s="43">
        <v>0</v>
      </c>
    </row>
    <row r="38" spans="5:19">
      <c r="E38" s="43">
        <v>373</v>
      </c>
      <c r="F38" s="43" t="s">
        <v>3225</v>
      </c>
      <c r="G38" s="43" t="s">
        <v>14</v>
      </c>
      <c r="H38" s="43">
        <v>0</v>
      </c>
      <c r="I38" s="43">
        <v>0</v>
      </c>
      <c r="J38" s="43">
        <v>0</v>
      </c>
      <c r="K38" s="43">
        <v>1</v>
      </c>
      <c r="L38" s="43">
        <v>1427</v>
      </c>
      <c r="M38" s="43">
        <v>1427</v>
      </c>
      <c r="N38" s="43">
        <v>1</v>
      </c>
      <c r="O38" s="43">
        <v>1427</v>
      </c>
      <c r="P38" s="43">
        <v>1427</v>
      </c>
      <c r="Q38" s="43">
        <v>0</v>
      </c>
      <c r="R38" s="43">
        <v>0</v>
      </c>
      <c r="S38" s="43">
        <v>0</v>
      </c>
    </row>
    <row r="39" spans="5:19">
      <c r="E39" s="43">
        <v>374</v>
      </c>
      <c r="F39" s="43" t="s">
        <v>3226</v>
      </c>
      <c r="G39" s="43" t="s">
        <v>14</v>
      </c>
      <c r="H39" s="43">
        <v>0</v>
      </c>
      <c r="I39" s="43">
        <v>0</v>
      </c>
      <c r="J39" s="43">
        <v>0</v>
      </c>
      <c r="K39" s="43">
        <v>3</v>
      </c>
      <c r="L39" s="43">
        <v>1427</v>
      </c>
      <c r="M39" s="43">
        <v>4282</v>
      </c>
      <c r="N39" s="43">
        <v>3</v>
      </c>
      <c r="O39" s="43">
        <v>1427</v>
      </c>
      <c r="P39" s="43">
        <v>4282</v>
      </c>
      <c r="Q39" s="43">
        <v>0</v>
      </c>
      <c r="R39" s="43">
        <v>0</v>
      </c>
      <c r="S39" s="43">
        <v>0</v>
      </c>
    </row>
    <row r="40" spans="5:19">
      <c r="E40" s="43">
        <v>384</v>
      </c>
      <c r="F40" s="43" t="s">
        <v>3227</v>
      </c>
      <c r="G40" s="43" t="s">
        <v>14</v>
      </c>
      <c r="H40" s="43">
        <v>0</v>
      </c>
      <c r="I40" s="43">
        <v>0</v>
      </c>
      <c r="J40" s="43">
        <v>0</v>
      </c>
      <c r="K40" s="43">
        <v>1</v>
      </c>
      <c r="L40" s="43">
        <v>71455</v>
      </c>
      <c r="M40" s="43">
        <v>71455</v>
      </c>
      <c r="N40" s="43">
        <v>1</v>
      </c>
      <c r="O40" s="43">
        <v>71455</v>
      </c>
      <c r="P40" s="43">
        <v>71455</v>
      </c>
      <c r="Q40" s="43">
        <v>0</v>
      </c>
      <c r="R40" s="43">
        <v>0</v>
      </c>
      <c r="S40" s="43">
        <v>0</v>
      </c>
    </row>
    <row r="41" spans="5:19">
      <c r="E41" s="43">
        <v>438</v>
      </c>
      <c r="F41" s="43" t="s">
        <v>3228</v>
      </c>
      <c r="G41" s="43" t="s">
        <v>14</v>
      </c>
      <c r="H41" s="43">
        <v>0</v>
      </c>
      <c r="I41" s="43">
        <v>0</v>
      </c>
      <c r="J41" s="43">
        <v>0</v>
      </c>
      <c r="K41" s="43">
        <v>1</v>
      </c>
      <c r="L41" s="43">
        <v>9818</v>
      </c>
      <c r="M41" s="43">
        <v>9818</v>
      </c>
      <c r="N41" s="43">
        <v>1</v>
      </c>
      <c r="O41" s="43">
        <v>9818</v>
      </c>
      <c r="P41" s="43">
        <v>9818</v>
      </c>
      <c r="Q41" s="43">
        <v>0</v>
      </c>
      <c r="R41" s="43">
        <v>0</v>
      </c>
      <c r="S41" s="43">
        <v>0</v>
      </c>
    </row>
    <row r="42" spans="5:19">
      <c r="E42" s="43">
        <v>472</v>
      </c>
      <c r="F42" s="43" t="s">
        <v>3229</v>
      </c>
      <c r="G42" s="43" t="s">
        <v>14</v>
      </c>
      <c r="H42" s="43">
        <v>2</v>
      </c>
      <c r="I42" s="43">
        <v>11000</v>
      </c>
      <c r="J42" s="43">
        <v>22000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2</v>
      </c>
      <c r="R42" s="43">
        <v>11000</v>
      </c>
      <c r="S42" s="43">
        <v>22000</v>
      </c>
    </row>
    <row r="43" spans="5:19">
      <c r="E43" s="43">
        <v>484</v>
      </c>
      <c r="F43" s="43" t="s">
        <v>3230</v>
      </c>
      <c r="G43" s="43" t="s">
        <v>14</v>
      </c>
      <c r="H43" s="43">
        <v>0</v>
      </c>
      <c r="I43" s="43">
        <v>0</v>
      </c>
      <c r="J43" s="43">
        <v>0</v>
      </c>
      <c r="K43" s="43">
        <v>4</v>
      </c>
      <c r="L43" s="43">
        <v>11364</v>
      </c>
      <c r="M43" s="43">
        <v>45455</v>
      </c>
      <c r="N43" s="43">
        <v>4</v>
      </c>
      <c r="O43" s="43">
        <v>11364</v>
      </c>
      <c r="P43" s="43">
        <v>45455</v>
      </c>
      <c r="Q43" s="43">
        <v>0</v>
      </c>
      <c r="R43" s="43">
        <v>0</v>
      </c>
      <c r="S43" s="43">
        <v>0</v>
      </c>
    </row>
    <row r="44" spans="5:19">
      <c r="E44" s="43">
        <v>497</v>
      </c>
      <c r="F44" s="43" t="s">
        <v>3231</v>
      </c>
      <c r="G44" s="43" t="s">
        <v>14</v>
      </c>
      <c r="H44" s="43">
        <v>0</v>
      </c>
      <c r="I44" s="43">
        <v>0</v>
      </c>
      <c r="J44" s="43">
        <v>0</v>
      </c>
      <c r="K44" s="43">
        <v>5</v>
      </c>
      <c r="L44" s="43">
        <v>882</v>
      </c>
      <c r="M44" s="43">
        <v>4409</v>
      </c>
      <c r="N44" s="43">
        <v>5</v>
      </c>
      <c r="O44" s="43">
        <v>882</v>
      </c>
      <c r="P44" s="43">
        <v>4409</v>
      </c>
      <c r="Q44" s="43">
        <v>0</v>
      </c>
      <c r="R44" s="43">
        <v>0</v>
      </c>
      <c r="S44" s="43">
        <v>0</v>
      </c>
    </row>
    <row r="45" spans="5:19">
      <c r="E45" s="43">
        <v>498</v>
      </c>
      <c r="F45" s="43" t="s">
        <v>3232</v>
      </c>
      <c r="G45" s="43" t="s">
        <v>14</v>
      </c>
      <c r="H45" s="43">
        <v>0</v>
      </c>
      <c r="I45" s="43">
        <v>0</v>
      </c>
      <c r="J45" s="43">
        <v>0</v>
      </c>
      <c r="K45" s="43">
        <v>6</v>
      </c>
      <c r="L45" s="43">
        <v>1318</v>
      </c>
      <c r="M45" s="43">
        <v>7909</v>
      </c>
      <c r="N45" s="43">
        <v>5</v>
      </c>
      <c r="O45" s="43">
        <v>1318</v>
      </c>
      <c r="P45" s="43">
        <v>6591</v>
      </c>
      <c r="Q45" s="43">
        <v>1</v>
      </c>
      <c r="R45" s="43">
        <v>1318</v>
      </c>
      <c r="S45" s="43">
        <v>1318</v>
      </c>
    </row>
    <row r="46" spans="5:19">
      <c r="E46" s="43">
        <v>499</v>
      </c>
      <c r="F46" s="43" t="s">
        <v>3233</v>
      </c>
      <c r="G46" s="43" t="s">
        <v>14</v>
      </c>
      <c r="H46" s="43">
        <v>0</v>
      </c>
      <c r="I46" s="43">
        <v>0</v>
      </c>
      <c r="J46" s="43">
        <v>0</v>
      </c>
      <c r="K46" s="43">
        <v>8</v>
      </c>
      <c r="L46" s="43">
        <v>3845</v>
      </c>
      <c r="M46" s="43">
        <v>30763</v>
      </c>
      <c r="N46" s="43">
        <v>7</v>
      </c>
      <c r="O46" s="43">
        <v>3845</v>
      </c>
      <c r="P46" s="43">
        <v>26918</v>
      </c>
      <c r="Q46" s="43">
        <v>1</v>
      </c>
      <c r="R46" s="43">
        <v>3845</v>
      </c>
      <c r="S46" s="43">
        <v>3845</v>
      </c>
    </row>
    <row r="47" spans="5:19">
      <c r="E47" s="43">
        <v>501</v>
      </c>
      <c r="F47" s="43" t="s">
        <v>3234</v>
      </c>
      <c r="G47" s="43" t="s">
        <v>14</v>
      </c>
      <c r="H47" s="43">
        <v>1</v>
      </c>
      <c r="I47" s="43">
        <v>9455</v>
      </c>
      <c r="J47" s="43">
        <v>9455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1</v>
      </c>
      <c r="R47" s="43">
        <v>9455</v>
      </c>
      <c r="S47" s="43">
        <v>9455</v>
      </c>
    </row>
    <row r="48" spans="5:19">
      <c r="E48" s="43">
        <v>507</v>
      </c>
      <c r="F48" s="43" t="s">
        <v>3235</v>
      </c>
      <c r="G48" s="43" t="s">
        <v>14</v>
      </c>
      <c r="H48" s="43">
        <v>0</v>
      </c>
      <c r="I48" s="43">
        <v>0</v>
      </c>
      <c r="J48" s="43">
        <v>0</v>
      </c>
      <c r="K48" s="43">
        <v>2</v>
      </c>
      <c r="L48" s="43">
        <v>1500</v>
      </c>
      <c r="M48" s="43">
        <v>3000</v>
      </c>
      <c r="N48" s="43">
        <v>2</v>
      </c>
      <c r="O48" s="43">
        <v>1500</v>
      </c>
      <c r="P48" s="43">
        <v>3000</v>
      </c>
      <c r="Q48" s="43">
        <v>0</v>
      </c>
      <c r="R48" s="43">
        <v>0</v>
      </c>
      <c r="S48" s="43">
        <v>0</v>
      </c>
    </row>
    <row r="49" spans="5:19">
      <c r="E49" s="43">
        <v>508</v>
      </c>
      <c r="F49" s="43" t="s">
        <v>3236</v>
      </c>
      <c r="G49" s="43" t="s">
        <v>14</v>
      </c>
      <c r="H49" s="43">
        <v>0</v>
      </c>
      <c r="I49" s="43">
        <v>0</v>
      </c>
      <c r="J49" s="43">
        <v>0</v>
      </c>
      <c r="K49" s="43">
        <v>4</v>
      </c>
      <c r="L49" s="43">
        <v>1500</v>
      </c>
      <c r="M49" s="43">
        <v>6000</v>
      </c>
      <c r="N49" s="43">
        <v>4</v>
      </c>
      <c r="O49" s="43">
        <v>1500</v>
      </c>
      <c r="P49" s="43">
        <v>6000</v>
      </c>
      <c r="Q49" s="43">
        <v>0</v>
      </c>
      <c r="R49" s="43">
        <v>0</v>
      </c>
      <c r="S49" s="43">
        <v>0</v>
      </c>
    </row>
    <row r="50" spans="5:19">
      <c r="E50" s="43">
        <v>517</v>
      </c>
      <c r="F50" s="43" t="s">
        <v>3237</v>
      </c>
      <c r="G50" s="43" t="s">
        <v>14</v>
      </c>
      <c r="H50" s="43">
        <v>4</v>
      </c>
      <c r="I50" s="43">
        <v>3645</v>
      </c>
      <c r="J50" s="43">
        <v>14580</v>
      </c>
      <c r="K50" s="43">
        <v>15</v>
      </c>
      <c r="L50" s="43">
        <v>1136</v>
      </c>
      <c r="M50" s="43">
        <v>17046</v>
      </c>
      <c r="N50" s="43">
        <v>15</v>
      </c>
      <c r="O50" s="43">
        <v>1805</v>
      </c>
      <c r="P50" s="43">
        <v>27080</v>
      </c>
      <c r="Q50" s="43">
        <v>4</v>
      </c>
      <c r="R50" s="43">
        <v>1137</v>
      </c>
      <c r="S50" s="43">
        <v>4546</v>
      </c>
    </row>
    <row r="51" spans="5:19">
      <c r="E51" s="43">
        <v>519</v>
      </c>
      <c r="F51" s="43" t="s">
        <v>3238</v>
      </c>
      <c r="G51" s="43" t="s">
        <v>14</v>
      </c>
      <c r="H51" s="43">
        <v>0</v>
      </c>
      <c r="I51" s="43">
        <v>0</v>
      </c>
      <c r="J51" s="43">
        <v>0</v>
      </c>
      <c r="K51" s="43">
        <v>11</v>
      </c>
      <c r="L51" s="43">
        <v>1173</v>
      </c>
      <c r="M51" s="43">
        <v>12900</v>
      </c>
      <c r="N51" s="43">
        <v>0</v>
      </c>
      <c r="O51" s="43">
        <v>0</v>
      </c>
      <c r="P51" s="43">
        <v>0</v>
      </c>
      <c r="Q51" s="43">
        <v>11</v>
      </c>
      <c r="R51" s="43">
        <v>1173</v>
      </c>
      <c r="S51" s="43">
        <v>12900</v>
      </c>
    </row>
    <row r="52" spans="5:19">
      <c r="E52" s="43">
        <v>535</v>
      </c>
      <c r="F52" s="43" t="s">
        <v>3239</v>
      </c>
      <c r="G52" s="43" t="s">
        <v>14</v>
      </c>
      <c r="H52" s="43">
        <v>0</v>
      </c>
      <c r="I52" s="43">
        <v>0</v>
      </c>
      <c r="J52" s="43">
        <v>0</v>
      </c>
      <c r="K52" s="43">
        <v>50</v>
      </c>
      <c r="L52" s="43">
        <v>1100</v>
      </c>
      <c r="M52" s="43">
        <v>55000</v>
      </c>
      <c r="N52" s="43">
        <v>0</v>
      </c>
      <c r="O52" s="43">
        <v>0</v>
      </c>
      <c r="P52" s="43">
        <v>0</v>
      </c>
      <c r="Q52" s="43">
        <v>50</v>
      </c>
      <c r="R52" s="43">
        <v>1100</v>
      </c>
      <c r="S52" s="43">
        <v>55000</v>
      </c>
    </row>
    <row r="53" spans="5:19">
      <c r="E53" s="43">
        <v>537</v>
      </c>
      <c r="F53" s="43" t="s">
        <v>3240</v>
      </c>
      <c r="G53" s="43" t="s">
        <v>14</v>
      </c>
      <c r="H53" s="43">
        <v>0</v>
      </c>
      <c r="I53" s="43">
        <v>0</v>
      </c>
      <c r="J53" s="43">
        <v>0</v>
      </c>
      <c r="K53" s="43">
        <v>5</v>
      </c>
      <c r="L53" s="43">
        <v>1645</v>
      </c>
      <c r="M53" s="43">
        <v>8227</v>
      </c>
      <c r="N53" s="43">
        <v>5</v>
      </c>
      <c r="O53" s="43">
        <v>1645</v>
      </c>
      <c r="P53" s="43">
        <v>8227</v>
      </c>
      <c r="Q53" s="43">
        <v>0</v>
      </c>
      <c r="R53" s="43">
        <v>0</v>
      </c>
      <c r="S53" s="43">
        <v>0</v>
      </c>
    </row>
    <row r="54" spans="5:19">
      <c r="E54" s="43">
        <v>548</v>
      </c>
      <c r="F54" s="43" t="s">
        <v>3241</v>
      </c>
      <c r="G54" s="43" t="s">
        <v>14</v>
      </c>
      <c r="H54" s="43">
        <v>0</v>
      </c>
      <c r="I54" s="43">
        <v>0</v>
      </c>
      <c r="J54" s="43">
        <v>0</v>
      </c>
      <c r="K54" s="43">
        <v>11</v>
      </c>
      <c r="L54" s="43">
        <v>1967</v>
      </c>
      <c r="M54" s="43">
        <v>21636</v>
      </c>
      <c r="N54" s="43">
        <v>11</v>
      </c>
      <c r="O54" s="43">
        <v>1967</v>
      </c>
      <c r="P54" s="43">
        <v>21636</v>
      </c>
      <c r="Q54" s="43">
        <v>0</v>
      </c>
      <c r="R54" s="43">
        <v>0</v>
      </c>
      <c r="S54" s="43">
        <v>0</v>
      </c>
    </row>
    <row r="55" spans="5:19">
      <c r="E55" s="43">
        <v>555</v>
      </c>
      <c r="F55" s="43" t="s">
        <v>3242</v>
      </c>
      <c r="G55" s="43" t="s">
        <v>14</v>
      </c>
      <c r="H55" s="43">
        <v>0</v>
      </c>
      <c r="I55" s="43">
        <v>0</v>
      </c>
      <c r="J55" s="43">
        <v>0</v>
      </c>
      <c r="K55" s="43">
        <v>1</v>
      </c>
      <c r="L55" s="43">
        <v>33000</v>
      </c>
      <c r="M55" s="43">
        <v>33000</v>
      </c>
      <c r="N55" s="43">
        <v>1</v>
      </c>
      <c r="O55" s="43">
        <v>33000</v>
      </c>
      <c r="P55" s="43">
        <v>33000</v>
      </c>
      <c r="Q55" s="43">
        <v>0</v>
      </c>
      <c r="R55" s="43">
        <v>0</v>
      </c>
      <c r="S55" s="43">
        <v>0</v>
      </c>
    </row>
    <row r="56" spans="5:19">
      <c r="E56" s="43">
        <v>562</v>
      </c>
      <c r="F56" s="43" t="s">
        <v>3243</v>
      </c>
      <c r="G56" s="43" t="s">
        <v>14</v>
      </c>
      <c r="H56" s="43">
        <v>0</v>
      </c>
      <c r="I56" s="43">
        <v>0</v>
      </c>
      <c r="J56" s="43">
        <v>0</v>
      </c>
      <c r="K56" s="43">
        <v>1</v>
      </c>
      <c r="L56" s="43">
        <v>4318</v>
      </c>
      <c r="M56" s="43">
        <v>4318</v>
      </c>
      <c r="N56" s="43">
        <v>1</v>
      </c>
      <c r="O56" s="43">
        <v>4318</v>
      </c>
      <c r="P56" s="43">
        <v>4318</v>
      </c>
      <c r="Q56" s="43">
        <v>0</v>
      </c>
      <c r="R56" s="43">
        <v>0</v>
      </c>
      <c r="S56" s="43">
        <v>0</v>
      </c>
    </row>
    <row r="57" spans="5:19">
      <c r="E57" s="43">
        <v>586</v>
      </c>
      <c r="F57" s="43" t="s">
        <v>3244</v>
      </c>
      <c r="G57" s="43" t="s">
        <v>14</v>
      </c>
      <c r="H57" s="43">
        <v>0</v>
      </c>
      <c r="I57" s="43">
        <v>0</v>
      </c>
      <c r="J57" s="43">
        <v>0</v>
      </c>
      <c r="K57" s="43">
        <v>1</v>
      </c>
      <c r="L57" s="43">
        <v>24500</v>
      </c>
      <c r="M57" s="43">
        <v>24500</v>
      </c>
      <c r="N57" s="43">
        <v>0</v>
      </c>
      <c r="O57" s="43">
        <v>0</v>
      </c>
      <c r="P57" s="43">
        <v>0</v>
      </c>
      <c r="Q57" s="43">
        <v>1</v>
      </c>
      <c r="R57" s="43">
        <v>24500</v>
      </c>
      <c r="S57" s="43">
        <v>24500</v>
      </c>
    </row>
    <row r="58" spans="5:19">
      <c r="E58" s="43">
        <v>608</v>
      </c>
      <c r="F58" s="43" t="s">
        <v>3245</v>
      </c>
      <c r="G58" s="43" t="s">
        <v>14</v>
      </c>
      <c r="H58" s="43">
        <v>0</v>
      </c>
      <c r="I58" s="43">
        <v>0</v>
      </c>
      <c r="J58" s="43">
        <v>0</v>
      </c>
      <c r="K58" s="43">
        <v>3</v>
      </c>
      <c r="L58" s="43">
        <v>22000</v>
      </c>
      <c r="M58" s="43">
        <v>66000</v>
      </c>
      <c r="N58" s="43">
        <v>3</v>
      </c>
      <c r="O58" s="43">
        <v>22000</v>
      </c>
      <c r="P58" s="43">
        <v>66000</v>
      </c>
      <c r="Q58" s="43">
        <v>0</v>
      </c>
      <c r="R58" s="43">
        <v>0</v>
      </c>
      <c r="S58" s="43">
        <v>0</v>
      </c>
    </row>
    <row r="59" spans="5:19">
      <c r="E59" s="43">
        <v>609</v>
      </c>
      <c r="F59" s="43" t="s">
        <v>3246</v>
      </c>
      <c r="G59" s="43" t="s">
        <v>14</v>
      </c>
      <c r="H59" s="43">
        <v>0</v>
      </c>
      <c r="I59" s="43">
        <v>0</v>
      </c>
      <c r="J59" s="43">
        <v>0</v>
      </c>
      <c r="K59" s="43">
        <v>1</v>
      </c>
      <c r="L59" s="43">
        <v>24182</v>
      </c>
      <c r="M59" s="43">
        <v>24182</v>
      </c>
      <c r="N59" s="43">
        <v>1</v>
      </c>
      <c r="O59" s="43">
        <v>24182</v>
      </c>
      <c r="P59" s="43">
        <v>24182</v>
      </c>
      <c r="Q59" s="43">
        <v>0</v>
      </c>
      <c r="R59" s="43">
        <v>0</v>
      </c>
      <c r="S59" s="43">
        <v>0</v>
      </c>
    </row>
    <row r="60" spans="5:19">
      <c r="E60" s="43">
        <v>623</v>
      </c>
      <c r="F60" s="43" t="s">
        <v>3247</v>
      </c>
      <c r="G60" s="43" t="s">
        <v>14</v>
      </c>
      <c r="H60" s="43">
        <v>0</v>
      </c>
      <c r="I60" s="43">
        <v>0</v>
      </c>
      <c r="J60" s="43">
        <v>0</v>
      </c>
      <c r="K60" s="43">
        <v>5</v>
      </c>
      <c r="L60" s="43">
        <v>33000</v>
      </c>
      <c r="M60" s="43">
        <v>165000</v>
      </c>
      <c r="N60" s="43">
        <v>5</v>
      </c>
      <c r="O60" s="43">
        <v>33000</v>
      </c>
      <c r="P60" s="43">
        <v>165000</v>
      </c>
      <c r="Q60" s="43">
        <v>0</v>
      </c>
      <c r="R60" s="43">
        <v>0</v>
      </c>
      <c r="S60" s="43">
        <v>0</v>
      </c>
    </row>
    <row r="61" spans="5:19">
      <c r="E61" s="43">
        <v>638</v>
      </c>
      <c r="F61" s="43" t="s">
        <v>3248</v>
      </c>
      <c r="G61" s="43" t="s">
        <v>14</v>
      </c>
      <c r="H61" s="43">
        <v>0</v>
      </c>
      <c r="I61" s="43">
        <v>0</v>
      </c>
      <c r="J61" s="43">
        <v>0</v>
      </c>
      <c r="K61" s="43">
        <v>16</v>
      </c>
      <c r="L61" s="43">
        <v>2136</v>
      </c>
      <c r="M61" s="43">
        <v>34182</v>
      </c>
      <c r="N61" s="43">
        <v>16</v>
      </c>
      <c r="O61" s="43">
        <v>2136</v>
      </c>
      <c r="P61" s="43">
        <v>34182</v>
      </c>
      <c r="Q61" s="43">
        <v>0</v>
      </c>
      <c r="R61" s="43">
        <v>0</v>
      </c>
      <c r="S61" s="43">
        <v>0</v>
      </c>
    </row>
    <row r="62" spans="5:19">
      <c r="E62" s="43">
        <v>677</v>
      </c>
      <c r="F62" s="43" t="s">
        <v>3249</v>
      </c>
      <c r="G62" s="43" t="s">
        <v>14</v>
      </c>
      <c r="H62" s="43">
        <v>0</v>
      </c>
      <c r="I62" s="43">
        <v>0</v>
      </c>
      <c r="J62" s="43">
        <v>0</v>
      </c>
      <c r="K62" s="43">
        <v>1</v>
      </c>
      <c r="L62" s="43">
        <v>13200</v>
      </c>
      <c r="M62" s="43">
        <v>13200</v>
      </c>
      <c r="N62" s="43">
        <v>1</v>
      </c>
      <c r="O62" s="43">
        <v>13200</v>
      </c>
      <c r="P62" s="43">
        <v>13200</v>
      </c>
      <c r="Q62" s="43">
        <v>0</v>
      </c>
      <c r="R62" s="43">
        <v>0</v>
      </c>
      <c r="S62" s="43">
        <v>0</v>
      </c>
    </row>
    <row r="63" spans="5:19">
      <c r="E63" s="43">
        <v>685</v>
      </c>
      <c r="F63" s="43" t="s">
        <v>3250</v>
      </c>
      <c r="G63" s="43" t="s">
        <v>14</v>
      </c>
      <c r="H63" s="43">
        <v>10</v>
      </c>
      <c r="I63" s="43">
        <v>3636</v>
      </c>
      <c r="J63" s="43">
        <v>36360</v>
      </c>
      <c r="K63" s="43">
        <v>10</v>
      </c>
      <c r="L63" s="43">
        <v>3909</v>
      </c>
      <c r="M63" s="43">
        <v>39091</v>
      </c>
      <c r="N63" s="43">
        <v>0</v>
      </c>
      <c r="O63" s="43">
        <v>0</v>
      </c>
      <c r="P63" s="43">
        <v>0</v>
      </c>
      <c r="Q63" s="43">
        <v>20</v>
      </c>
      <c r="R63" s="43">
        <v>3773</v>
      </c>
      <c r="S63" s="43">
        <v>75451</v>
      </c>
    </row>
    <row r="64" spans="5:19">
      <c r="E64" s="43">
        <v>692</v>
      </c>
      <c r="F64" s="43" t="s">
        <v>3251</v>
      </c>
      <c r="G64" s="43" t="s">
        <v>14</v>
      </c>
      <c r="H64" s="43">
        <v>0</v>
      </c>
      <c r="I64" s="43">
        <v>0</v>
      </c>
      <c r="J64" s="43">
        <v>0</v>
      </c>
      <c r="K64" s="43">
        <v>1</v>
      </c>
      <c r="L64" s="43">
        <v>3091</v>
      </c>
      <c r="M64" s="43">
        <v>3091</v>
      </c>
      <c r="N64" s="43">
        <v>1</v>
      </c>
      <c r="O64" s="43">
        <v>3091</v>
      </c>
      <c r="P64" s="43">
        <v>3091</v>
      </c>
      <c r="Q64" s="43">
        <v>0</v>
      </c>
      <c r="R64" s="43">
        <v>0</v>
      </c>
      <c r="S64" s="43">
        <v>0</v>
      </c>
    </row>
    <row r="65" spans="5:19">
      <c r="E65" s="43">
        <v>698</v>
      </c>
      <c r="F65" s="43" t="s">
        <v>3252</v>
      </c>
      <c r="G65" s="43" t="s">
        <v>14</v>
      </c>
      <c r="H65" s="43">
        <v>0</v>
      </c>
      <c r="I65" s="43">
        <v>0</v>
      </c>
      <c r="J65" s="43">
        <v>0</v>
      </c>
      <c r="K65" s="43">
        <v>4</v>
      </c>
      <c r="L65" s="43">
        <v>13282</v>
      </c>
      <c r="M65" s="43">
        <v>53127</v>
      </c>
      <c r="N65" s="43">
        <v>4</v>
      </c>
      <c r="O65" s="43">
        <v>13282</v>
      </c>
      <c r="P65" s="43">
        <v>53127</v>
      </c>
      <c r="Q65" s="43">
        <v>0</v>
      </c>
      <c r="R65" s="43">
        <v>0</v>
      </c>
      <c r="S65" s="43">
        <v>0</v>
      </c>
    </row>
    <row r="66" spans="5:19">
      <c r="E66" s="43">
        <v>701</v>
      </c>
      <c r="F66" s="43" t="s">
        <v>3253</v>
      </c>
      <c r="G66" s="43" t="s">
        <v>14</v>
      </c>
      <c r="H66" s="43">
        <v>0</v>
      </c>
      <c r="I66" s="43">
        <v>0</v>
      </c>
      <c r="J66" s="43">
        <v>0</v>
      </c>
      <c r="K66" s="43">
        <v>3</v>
      </c>
      <c r="L66" s="43">
        <v>7645</v>
      </c>
      <c r="M66" s="43">
        <v>22935</v>
      </c>
      <c r="N66" s="43">
        <v>3</v>
      </c>
      <c r="O66" s="43">
        <v>7645</v>
      </c>
      <c r="P66" s="43">
        <v>22935</v>
      </c>
      <c r="Q66" s="43">
        <v>0</v>
      </c>
      <c r="R66" s="43">
        <v>0</v>
      </c>
      <c r="S66" s="43">
        <v>0</v>
      </c>
    </row>
    <row r="67" spans="5:19">
      <c r="E67" s="43">
        <v>706</v>
      </c>
      <c r="F67" s="43" t="s">
        <v>3254</v>
      </c>
      <c r="G67" s="43" t="s">
        <v>14</v>
      </c>
      <c r="H67" s="43">
        <v>0</v>
      </c>
      <c r="I67" s="43">
        <v>0</v>
      </c>
      <c r="J67" s="43">
        <v>0</v>
      </c>
      <c r="K67" s="43">
        <v>4</v>
      </c>
      <c r="L67" s="43">
        <v>10636</v>
      </c>
      <c r="M67" s="43">
        <v>42545</v>
      </c>
      <c r="N67" s="43">
        <v>4</v>
      </c>
      <c r="O67" s="43">
        <v>10636</v>
      </c>
      <c r="P67" s="43">
        <v>42545</v>
      </c>
      <c r="Q67" s="43">
        <v>0</v>
      </c>
      <c r="R67" s="43">
        <v>0</v>
      </c>
      <c r="S67" s="43">
        <v>0</v>
      </c>
    </row>
    <row r="68" spans="5:19">
      <c r="E68" s="43">
        <v>785</v>
      </c>
      <c r="F68" s="43" t="s">
        <v>3255</v>
      </c>
      <c r="G68" s="43" t="s">
        <v>14</v>
      </c>
      <c r="H68" s="43">
        <v>1</v>
      </c>
      <c r="I68" s="43">
        <v>48600</v>
      </c>
      <c r="J68" s="43">
        <v>48600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1</v>
      </c>
      <c r="R68" s="43">
        <v>48600</v>
      </c>
      <c r="S68" s="43">
        <v>48600</v>
      </c>
    </row>
    <row r="69" spans="5:19">
      <c r="E69" s="43">
        <v>787</v>
      </c>
      <c r="F69" s="43" t="s">
        <v>3256</v>
      </c>
      <c r="G69" s="43" t="s">
        <v>14</v>
      </c>
      <c r="H69" s="43">
        <v>1</v>
      </c>
      <c r="I69" s="43">
        <v>45800</v>
      </c>
      <c r="J69" s="43">
        <v>45800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1</v>
      </c>
      <c r="R69" s="43">
        <v>45800</v>
      </c>
      <c r="S69" s="43">
        <v>45800</v>
      </c>
    </row>
    <row r="70" spans="5:19">
      <c r="E70" s="43">
        <v>839</v>
      </c>
      <c r="F70" s="43" t="s">
        <v>3257</v>
      </c>
      <c r="G70" s="43" t="s">
        <v>14</v>
      </c>
      <c r="H70" s="43">
        <v>1</v>
      </c>
      <c r="I70" s="43">
        <v>25700</v>
      </c>
      <c r="J70" s="43">
        <v>25700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1</v>
      </c>
      <c r="R70" s="43">
        <v>25700</v>
      </c>
      <c r="S70" s="43">
        <v>25700</v>
      </c>
    </row>
    <row r="71" spans="5:19">
      <c r="E71" s="43">
        <v>844</v>
      </c>
      <c r="F71" s="43" t="s">
        <v>3258</v>
      </c>
      <c r="G71" s="43" t="s">
        <v>14</v>
      </c>
      <c r="H71" s="43">
        <v>3</v>
      </c>
      <c r="I71" s="43">
        <v>25700</v>
      </c>
      <c r="J71" s="43">
        <v>77100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3</v>
      </c>
      <c r="R71" s="43">
        <v>25700</v>
      </c>
      <c r="S71" s="43">
        <v>77100</v>
      </c>
    </row>
    <row r="72" spans="5:19">
      <c r="E72" s="43">
        <v>914</v>
      </c>
      <c r="F72" s="43" t="s">
        <v>3259</v>
      </c>
      <c r="G72" s="43" t="s">
        <v>14</v>
      </c>
      <c r="H72" s="43">
        <v>2</v>
      </c>
      <c r="I72" s="43">
        <v>68200</v>
      </c>
      <c r="J72" s="43">
        <v>136400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2</v>
      </c>
      <c r="R72" s="43">
        <v>68200</v>
      </c>
      <c r="S72" s="43">
        <v>136400</v>
      </c>
    </row>
    <row r="73" spans="5:19">
      <c r="E73" s="43">
        <v>938</v>
      </c>
      <c r="F73" s="43" t="s">
        <v>3260</v>
      </c>
      <c r="G73" s="43" t="s">
        <v>14</v>
      </c>
      <c r="H73" s="43">
        <v>2</v>
      </c>
      <c r="I73" s="43">
        <v>48100</v>
      </c>
      <c r="J73" s="43">
        <v>96200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2</v>
      </c>
      <c r="R73" s="43">
        <v>48100</v>
      </c>
      <c r="S73" s="43">
        <v>96200</v>
      </c>
    </row>
    <row r="74" spans="5:19">
      <c r="E74" s="43">
        <v>955</v>
      </c>
      <c r="F74" s="43" t="s">
        <v>3261</v>
      </c>
      <c r="G74" s="43" t="s">
        <v>14</v>
      </c>
      <c r="H74" s="43">
        <v>0</v>
      </c>
      <c r="I74" s="43">
        <v>0</v>
      </c>
      <c r="J74" s="43">
        <v>0</v>
      </c>
      <c r="K74" s="43">
        <v>2</v>
      </c>
      <c r="L74" s="43">
        <v>51100</v>
      </c>
      <c r="M74" s="43">
        <v>102200</v>
      </c>
      <c r="N74" s="43">
        <v>2</v>
      </c>
      <c r="O74" s="43">
        <v>51100</v>
      </c>
      <c r="P74" s="43">
        <v>102200</v>
      </c>
      <c r="Q74" s="43">
        <v>0</v>
      </c>
      <c r="R74" s="43">
        <v>0</v>
      </c>
      <c r="S74" s="43">
        <v>0</v>
      </c>
    </row>
    <row r="75" spans="5:19">
      <c r="E75" s="43">
        <v>980</v>
      </c>
      <c r="F75" s="43" t="s">
        <v>3262</v>
      </c>
      <c r="G75" s="43" t="s">
        <v>14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</row>
    <row r="76" spans="5:19">
      <c r="E76" s="43">
        <v>986</v>
      </c>
      <c r="F76" s="43" t="s">
        <v>3263</v>
      </c>
      <c r="G76" s="43" t="s">
        <v>14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</row>
    <row r="77" spans="5:19">
      <c r="E77" s="43">
        <v>990</v>
      </c>
      <c r="F77" s="43" t="s">
        <v>3264</v>
      </c>
      <c r="G77" s="43" t="s">
        <v>14</v>
      </c>
      <c r="H77" s="43">
        <v>0</v>
      </c>
      <c r="I77" s="43">
        <v>0</v>
      </c>
      <c r="J77" s="43">
        <v>0</v>
      </c>
      <c r="K77" s="43">
        <v>1</v>
      </c>
      <c r="L77" s="43">
        <v>39900</v>
      </c>
      <c r="M77" s="43">
        <v>39900</v>
      </c>
      <c r="N77" s="43">
        <v>1</v>
      </c>
      <c r="O77" s="43">
        <v>39900</v>
      </c>
      <c r="P77" s="43">
        <v>39900</v>
      </c>
      <c r="Q77" s="43">
        <v>0</v>
      </c>
      <c r="R77" s="43">
        <v>0</v>
      </c>
      <c r="S77" s="43">
        <v>0</v>
      </c>
    </row>
    <row r="78" spans="5:19">
      <c r="E78" s="43">
        <v>1004</v>
      </c>
      <c r="F78" s="43" t="s">
        <v>3265</v>
      </c>
      <c r="G78" s="43" t="s">
        <v>14</v>
      </c>
      <c r="H78" s="43">
        <v>0</v>
      </c>
      <c r="I78" s="43">
        <v>0</v>
      </c>
      <c r="J78" s="43">
        <v>0</v>
      </c>
      <c r="K78" s="43">
        <v>1</v>
      </c>
      <c r="L78" s="43">
        <v>4282</v>
      </c>
      <c r="M78" s="43">
        <v>4282</v>
      </c>
      <c r="N78" s="43">
        <v>1</v>
      </c>
      <c r="O78" s="43">
        <v>4282</v>
      </c>
      <c r="P78" s="43">
        <v>4282</v>
      </c>
      <c r="Q78" s="43">
        <v>0</v>
      </c>
      <c r="R78" s="43">
        <v>0</v>
      </c>
      <c r="S78" s="43">
        <v>0</v>
      </c>
    </row>
    <row r="79" spans="5:19">
      <c r="E79" s="43">
        <v>1029</v>
      </c>
      <c r="F79" s="43" t="s">
        <v>3266</v>
      </c>
      <c r="G79" s="43" t="s">
        <v>14</v>
      </c>
      <c r="H79" s="43">
        <v>10</v>
      </c>
      <c r="I79" s="43">
        <v>654</v>
      </c>
      <c r="J79" s="43">
        <v>6540</v>
      </c>
      <c r="K79" s="43">
        <v>60</v>
      </c>
      <c r="L79" s="43">
        <v>655</v>
      </c>
      <c r="M79" s="43">
        <v>39273</v>
      </c>
      <c r="N79" s="43">
        <v>23</v>
      </c>
      <c r="O79" s="43">
        <v>654</v>
      </c>
      <c r="P79" s="43">
        <v>15049</v>
      </c>
      <c r="Q79" s="43">
        <v>47</v>
      </c>
      <c r="R79" s="43">
        <v>655</v>
      </c>
      <c r="S79" s="43">
        <v>30764</v>
      </c>
    </row>
    <row r="80" spans="5:19">
      <c r="E80" s="43">
        <v>1031</v>
      </c>
      <c r="F80" s="43" t="s">
        <v>3266</v>
      </c>
      <c r="G80" s="43" t="s">
        <v>14</v>
      </c>
      <c r="H80" s="43">
        <v>0</v>
      </c>
      <c r="I80" s="43">
        <v>0</v>
      </c>
      <c r="J80" s="43">
        <v>0</v>
      </c>
      <c r="K80" s="43">
        <v>189</v>
      </c>
      <c r="L80" s="43">
        <v>865</v>
      </c>
      <c r="M80" s="43">
        <v>163454</v>
      </c>
      <c r="N80" s="43">
        <v>50</v>
      </c>
      <c r="O80" s="43">
        <v>865</v>
      </c>
      <c r="P80" s="43">
        <v>43270</v>
      </c>
      <c r="Q80" s="43">
        <v>139</v>
      </c>
      <c r="R80" s="43">
        <v>865</v>
      </c>
      <c r="S80" s="43">
        <v>120184</v>
      </c>
    </row>
    <row r="81" spans="5:19">
      <c r="E81" s="43">
        <v>1033</v>
      </c>
      <c r="F81" s="43" t="s">
        <v>3266</v>
      </c>
      <c r="G81" s="43" t="s">
        <v>14</v>
      </c>
      <c r="H81" s="43">
        <v>31</v>
      </c>
      <c r="I81" s="43">
        <v>1800</v>
      </c>
      <c r="J81" s="43">
        <v>55800</v>
      </c>
      <c r="K81" s="43">
        <v>30</v>
      </c>
      <c r="L81" s="43">
        <v>1491</v>
      </c>
      <c r="M81" s="43">
        <v>44727</v>
      </c>
      <c r="N81" s="43">
        <v>6</v>
      </c>
      <c r="O81" s="43">
        <v>1800</v>
      </c>
      <c r="P81" s="43">
        <v>10800</v>
      </c>
      <c r="Q81" s="43">
        <v>55</v>
      </c>
      <c r="R81" s="43">
        <v>1631</v>
      </c>
      <c r="S81" s="43">
        <v>89727</v>
      </c>
    </row>
    <row r="82" spans="5:19">
      <c r="E82" s="43">
        <v>1044</v>
      </c>
      <c r="F82" s="43" t="s">
        <v>3267</v>
      </c>
      <c r="G82" s="43" t="s">
        <v>14</v>
      </c>
      <c r="H82" s="43">
        <v>0</v>
      </c>
      <c r="I82" s="43">
        <v>0</v>
      </c>
      <c r="J82" s="43">
        <v>0</v>
      </c>
      <c r="K82" s="43">
        <v>1</v>
      </c>
      <c r="L82" s="43">
        <v>1373</v>
      </c>
      <c r="M82" s="43">
        <v>1373</v>
      </c>
      <c r="N82" s="43">
        <v>1</v>
      </c>
      <c r="O82" s="43">
        <v>1373</v>
      </c>
      <c r="P82" s="43">
        <v>1373</v>
      </c>
      <c r="Q82" s="43">
        <v>0</v>
      </c>
      <c r="R82" s="43">
        <v>0</v>
      </c>
      <c r="S82" s="43">
        <v>0</v>
      </c>
    </row>
    <row r="83" spans="5:19">
      <c r="E83" s="43">
        <v>1045</v>
      </c>
      <c r="F83" s="43" t="s">
        <v>3268</v>
      </c>
      <c r="G83" s="43" t="s">
        <v>14</v>
      </c>
      <c r="H83" s="43">
        <v>17</v>
      </c>
      <c r="I83" s="43">
        <v>2121</v>
      </c>
      <c r="J83" s="43">
        <v>36057</v>
      </c>
      <c r="K83" s="43">
        <v>102</v>
      </c>
      <c r="L83" s="43">
        <v>1912</v>
      </c>
      <c r="M83" s="43">
        <v>194999</v>
      </c>
      <c r="N83" s="43">
        <v>98</v>
      </c>
      <c r="O83" s="43">
        <v>1949</v>
      </c>
      <c r="P83" s="43">
        <v>190965</v>
      </c>
      <c r="Q83" s="43">
        <v>21</v>
      </c>
      <c r="R83" s="43">
        <v>1909</v>
      </c>
      <c r="S83" s="43">
        <v>40091</v>
      </c>
    </row>
    <row r="84" spans="5:19">
      <c r="E84" s="43">
        <v>1051</v>
      </c>
      <c r="F84" s="43" t="s">
        <v>3269</v>
      </c>
      <c r="G84" s="43" t="s">
        <v>14</v>
      </c>
      <c r="H84" s="43">
        <v>0</v>
      </c>
      <c r="I84" s="43">
        <v>0</v>
      </c>
      <c r="J84" s="43">
        <v>0</v>
      </c>
      <c r="K84" s="43">
        <v>3</v>
      </c>
      <c r="L84" s="43">
        <v>1273</v>
      </c>
      <c r="M84" s="43">
        <v>3818</v>
      </c>
      <c r="N84" s="43">
        <v>3</v>
      </c>
      <c r="O84" s="43">
        <v>1273</v>
      </c>
      <c r="P84" s="43">
        <v>3818</v>
      </c>
      <c r="Q84" s="43">
        <v>0</v>
      </c>
      <c r="R84" s="43">
        <v>0</v>
      </c>
      <c r="S84" s="43">
        <v>0</v>
      </c>
    </row>
    <row r="85" spans="5:19">
      <c r="E85" s="43">
        <v>1057</v>
      </c>
      <c r="F85" s="43" t="s">
        <v>3270</v>
      </c>
      <c r="G85" s="43" t="s">
        <v>14</v>
      </c>
      <c r="H85" s="43">
        <v>0</v>
      </c>
      <c r="I85" s="43">
        <v>0</v>
      </c>
      <c r="J85" s="43">
        <v>0</v>
      </c>
      <c r="K85" s="43">
        <v>4</v>
      </c>
      <c r="L85" s="43">
        <v>8182</v>
      </c>
      <c r="M85" s="43">
        <v>32727</v>
      </c>
      <c r="N85" s="43">
        <v>0</v>
      </c>
      <c r="O85" s="43">
        <v>0</v>
      </c>
      <c r="P85" s="43">
        <v>0</v>
      </c>
      <c r="Q85" s="43">
        <v>4</v>
      </c>
      <c r="R85" s="43">
        <v>8182</v>
      </c>
      <c r="S85" s="43">
        <v>32727</v>
      </c>
    </row>
    <row r="86" spans="5:19">
      <c r="E86" s="43">
        <v>1067</v>
      </c>
      <c r="F86" s="43" t="s">
        <v>3271</v>
      </c>
      <c r="G86" s="43" t="s">
        <v>14</v>
      </c>
      <c r="H86" s="43">
        <v>4</v>
      </c>
      <c r="I86" s="43">
        <v>4091</v>
      </c>
      <c r="J86" s="43">
        <v>16364</v>
      </c>
      <c r="K86" s="43">
        <v>4</v>
      </c>
      <c r="L86" s="43">
        <v>3546</v>
      </c>
      <c r="M86" s="43">
        <v>14182</v>
      </c>
      <c r="N86" s="43">
        <v>4</v>
      </c>
      <c r="O86" s="43">
        <v>4091</v>
      </c>
      <c r="P86" s="43">
        <v>16364</v>
      </c>
      <c r="Q86" s="43">
        <v>4</v>
      </c>
      <c r="R86" s="43">
        <v>3546</v>
      </c>
      <c r="S86" s="43">
        <v>14182</v>
      </c>
    </row>
    <row r="87" spans="5:19">
      <c r="E87" s="43">
        <v>1089</v>
      </c>
      <c r="F87" s="43" t="s">
        <v>3272</v>
      </c>
      <c r="G87" s="43" t="s">
        <v>14</v>
      </c>
      <c r="H87" s="43">
        <v>6</v>
      </c>
      <c r="I87" s="43">
        <v>7636</v>
      </c>
      <c r="J87" s="43">
        <v>45816</v>
      </c>
      <c r="K87" s="43">
        <v>3</v>
      </c>
      <c r="L87" s="43">
        <v>7636</v>
      </c>
      <c r="M87" s="43">
        <v>22909</v>
      </c>
      <c r="N87" s="43">
        <v>1</v>
      </c>
      <c r="O87" s="43">
        <v>7636</v>
      </c>
      <c r="P87" s="43">
        <v>7636</v>
      </c>
      <c r="Q87" s="43">
        <v>8</v>
      </c>
      <c r="R87" s="43">
        <v>7636</v>
      </c>
      <c r="S87" s="43">
        <v>61089</v>
      </c>
    </row>
    <row r="88" spans="5:19">
      <c r="E88" s="43">
        <v>1118</v>
      </c>
      <c r="F88" s="43" t="s">
        <v>3273</v>
      </c>
      <c r="G88" s="43" t="s">
        <v>14</v>
      </c>
      <c r="H88" s="43">
        <v>0</v>
      </c>
      <c r="I88" s="43">
        <v>0</v>
      </c>
      <c r="J88" s="43">
        <v>0</v>
      </c>
      <c r="K88" s="43">
        <v>4</v>
      </c>
      <c r="L88" s="43">
        <v>10341</v>
      </c>
      <c r="M88" s="43">
        <v>41365</v>
      </c>
      <c r="N88" s="43">
        <v>4</v>
      </c>
      <c r="O88" s="43">
        <v>10341</v>
      </c>
      <c r="P88" s="43">
        <v>41365</v>
      </c>
      <c r="Q88" s="43">
        <v>0</v>
      </c>
      <c r="R88" s="43">
        <v>0</v>
      </c>
      <c r="S88" s="43">
        <v>0</v>
      </c>
    </row>
    <row r="89" spans="5:19">
      <c r="E89" s="43">
        <v>1134</v>
      </c>
      <c r="F89" s="43" t="s">
        <v>3274</v>
      </c>
      <c r="G89" s="43" t="s">
        <v>14</v>
      </c>
      <c r="H89" s="43">
        <v>0</v>
      </c>
      <c r="I89" s="43">
        <v>0</v>
      </c>
      <c r="J89" s="43">
        <v>0</v>
      </c>
      <c r="K89" s="43">
        <v>1</v>
      </c>
      <c r="L89" s="43">
        <v>2227</v>
      </c>
      <c r="M89" s="43">
        <v>2227</v>
      </c>
      <c r="N89" s="43">
        <v>1</v>
      </c>
      <c r="O89" s="43">
        <v>2227</v>
      </c>
      <c r="P89" s="43">
        <v>2227</v>
      </c>
      <c r="Q89" s="43">
        <v>0</v>
      </c>
      <c r="R89" s="43">
        <v>0</v>
      </c>
      <c r="S89" s="43">
        <v>0</v>
      </c>
    </row>
    <row r="90" spans="5:19">
      <c r="E90" s="43">
        <v>1135</v>
      </c>
      <c r="F90" s="43" t="s">
        <v>3275</v>
      </c>
      <c r="G90" s="43" t="s">
        <v>14</v>
      </c>
      <c r="H90" s="43">
        <v>0</v>
      </c>
      <c r="I90" s="43">
        <v>0</v>
      </c>
      <c r="J90" s="43">
        <v>0</v>
      </c>
      <c r="K90" s="43">
        <v>16</v>
      </c>
      <c r="L90" s="43">
        <v>3736</v>
      </c>
      <c r="M90" s="43">
        <v>59782</v>
      </c>
      <c r="N90" s="43">
        <v>16</v>
      </c>
      <c r="O90" s="43">
        <v>3736</v>
      </c>
      <c r="P90" s="43">
        <v>59782</v>
      </c>
      <c r="Q90" s="43">
        <v>0</v>
      </c>
      <c r="R90" s="43">
        <v>0</v>
      </c>
      <c r="S90" s="43">
        <v>0</v>
      </c>
    </row>
    <row r="91" spans="5:19">
      <c r="E91" s="43">
        <v>1166</v>
      </c>
      <c r="F91" s="43" t="s">
        <v>3276</v>
      </c>
      <c r="G91" s="43" t="s">
        <v>14</v>
      </c>
      <c r="H91" s="43">
        <v>9</v>
      </c>
      <c r="I91" s="43">
        <v>23727</v>
      </c>
      <c r="J91" s="43">
        <v>213546</v>
      </c>
      <c r="K91" s="43">
        <v>0</v>
      </c>
      <c r="L91" s="43">
        <v>0</v>
      </c>
      <c r="M91" s="43">
        <v>0</v>
      </c>
      <c r="N91" s="43">
        <v>1</v>
      </c>
      <c r="O91" s="43">
        <v>23727</v>
      </c>
      <c r="P91" s="43">
        <v>23727</v>
      </c>
      <c r="Q91" s="43">
        <v>8</v>
      </c>
      <c r="R91" s="43">
        <v>23727</v>
      </c>
      <c r="S91" s="43">
        <v>189819</v>
      </c>
    </row>
    <row r="92" spans="5:19">
      <c r="E92" s="43">
        <v>1167</v>
      </c>
      <c r="F92" s="43" t="s">
        <v>3277</v>
      </c>
      <c r="G92" s="43" t="s">
        <v>14</v>
      </c>
      <c r="H92" s="43">
        <v>9</v>
      </c>
      <c r="I92" s="43">
        <v>18091</v>
      </c>
      <c r="J92" s="43">
        <v>162818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9</v>
      </c>
      <c r="R92" s="43">
        <v>18091</v>
      </c>
      <c r="S92" s="43">
        <v>162818</v>
      </c>
    </row>
    <row r="93" spans="5:19">
      <c r="E93" s="43">
        <v>1168</v>
      </c>
      <c r="F93" s="43" t="s">
        <v>3278</v>
      </c>
      <c r="G93" s="43" t="s">
        <v>14</v>
      </c>
      <c r="H93" s="43">
        <v>0</v>
      </c>
      <c r="I93" s="43">
        <v>0</v>
      </c>
      <c r="J93" s="43">
        <v>0</v>
      </c>
      <c r="K93" s="43">
        <v>10</v>
      </c>
      <c r="L93" s="43">
        <v>60364</v>
      </c>
      <c r="M93" s="43">
        <v>603636</v>
      </c>
      <c r="N93" s="43">
        <v>0</v>
      </c>
      <c r="O93" s="43">
        <v>0</v>
      </c>
      <c r="P93" s="43">
        <v>0</v>
      </c>
      <c r="Q93" s="43">
        <v>10</v>
      </c>
      <c r="R93" s="43">
        <v>60364</v>
      </c>
      <c r="S93" s="43">
        <v>603636</v>
      </c>
    </row>
    <row r="94" spans="5:19">
      <c r="E94" s="43">
        <v>1177</v>
      </c>
      <c r="F94" s="43" t="s">
        <v>3279</v>
      </c>
      <c r="G94" s="43" t="s">
        <v>14</v>
      </c>
      <c r="H94" s="43">
        <v>3</v>
      </c>
      <c r="I94" s="43">
        <v>70909</v>
      </c>
      <c r="J94" s="43">
        <v>212727</v>
      </c>
      <c r="K94" s="43">
        <v>0</v>
      </c>
      <c r="L94" s="43">
        <v>0</v>
      </c>
      <c r="M94" s="43">
        <v>0</v>
      </c>
      <c r="N94" s="43">
        <v>2</v>
      </c>
      <c r="O94" s="43">
        <v>70909</v>
      </c>
      <c r="P94" s="43">
        <v>141818</v>
      </c>
      <c r="Q94" s="43">
        <v>1</v>
      </c>
      <c r="R94" s="43">
        <v>70909</v>
      </c>
      <c r="S94" s="43">
        <v>70909</v>
      </c>
    </row>
    <row r="95" spans="5:19">
      <c r="E95" s="43">
        <v>1178</v>
      </c>
      <c r="F95" s="43" t="s">
        <v>3280</v>
      </c>
      <c r="G95" s="43" t="s">
        <v>14</v>
      </c>
      <c r="H95" s="43">
        <v>6</v>
      </c>
      <c r="I95" s="43">
        <v>45546</v>
      </c>
      <c r="J95" s="43">
        <v>273273</v>
      </c>
      <c r="K95" s="43">
        <v>20</v>
      </c>
      <c r="L95" s="43">
        <v>45546</v>
      </c>
      <c r="M95" s="43">
        <v>910910</v>
      </c>
      <c r="N95" s="43">
        <v>16</v>
      </c>
      <c r="O95" s="43">
        <v>45546</v>
      </c>
      <c r="P95" s="43">
        <v>728728</v>
      </c>
      <c r="Q95" s="43">
        <v>10</v>
      </c>
      <c r="R95" s="43">
        <v>45546</v>
      </c>
      <c r="S95" s="43">
        <v>455455</v>
      </c>
    </row>
    <row r="96" spans="5:19">
      <c r="E96" s="43">
        <v>1179</v>
      </c>
      <c r="F96" s="43" t="s">
        <v>3281</v>
      </c>
      <c r="G96" s="43" t="s">
        <v>14</v>
      </c>
      <c r="H96" s="43">
        <v>5</v>
      </c>
      <c r="I96" s="43">
        <v>19091</v>
      </c>
      <c r="J96" s="43">
        <v>95455</v>
      </c>
      <c r="K96" s="43">
        <v>40</v>
      </c>
      <c r="L96" s="43">
        <v>19091</v>
      </c>
      <c r="M96" s="43">
        <v>763636</v>
      </c>
      <c r="N96" s="43">
        <v>35</v>
      </c>
      <c r="O96" s="43">
        <v>19091</v>
      </c>
      <c r="P96" s="43">
        <v>668182</v>
      </c>
      <c r="Q96" s="43">
        <v>10</v>
      </c>
      <c r="R96" s="43">
        <v>19091</v>
      </c>
      <c r="S96" s="43">
        <v>190909</v>
      </c>
    </row>
    <row r="97" spans="5:19">
      <c r="E97" s="43">
        <v>1180</v>
      </c>
      <c r="F97" s="43" t="s">
        <v>3282</v>
      </c>
      <c r="G97" s="43" t="s">
        <v>14</v>
      </c>
      <c r="H97" s="43">
        <v>7</v>
      </c>
      <c r="I97" s="43">
        <v>24727</v>
      </c>
      <c r="J97" s="43">
        <v>173089</v>
      </c>
      <c r="K97" s="43">
        <v>10</v>
      </c>
      <c r="L97" s="43">
        <v>24727</v>
      </c>
      <c r="M97" s="43">
        <v>247273</v>
      </c>
      <c r="N97" s="43">
        <v>11</v>
      </c>
      <c r="O97" s="43">
        <v>24727</v>
      </c>
      <c r="P97" s="43">
        <v>271998</v>
      </c>
      <c r="Q97" s="43">
        <v>6</v>
      </c>
      <c r="R97" s="43">
        <v>24727</v>
      </c>
      <c r="S97" s="43">
        <v>148364</v>
      </c>
    </row>
    <row r="98" spans="5:19">
      <c r="E98" s="43">
        <v>1186</v>
      </c>
      <c r="F98" s="43" t="s">
        <v>3283</v>
      </c>
      <c r="G98" s="43" t="s">
        <v>14</v>
      </c>
      <c r="H98" s="43">
        <v>2</v>
      </c>
      <c r="I98" s="43">
        <v>16172</v>
      </c>
      <c r="J98" s="43">
        <v>32344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2</v>
      </c>
      <c r="R98" s="43">
        <v>16172</v>
      </c>
      <c r="S98" s="43">
        <v>32344</v>
      </c>
    </row>
    <row r="99" spans="5:19">
      <c r="E99" s="43">
        <v>1187</v>
      </c>
      <c r="F99" s="43" t="s">
        <v>3284</v>
      </c>
      <c r="G99" s="43" t="s">
        <v>14</v>
      </c>
      <c r="H99" s="43">
        <v>0</v>
      </c>
      <c r="I99" s="43">
        <v>0</v>
      </c>
      <c r="J99" s="43">
        <v>0</v>
      </c>
      <c r="K99" s="43">
        <v>2</v>
      </c>
      <c r="L99" s="43">
        <v>25273</v>
      </c>
      <c r="M99" s="43">
        <v>50546</v>
      </c>
      <c r="N99" s="43">
        <v>2</v>
      </c>
      <c r="O99" s="43">
        <v>25273</v>
      </c>
      <c r="P99" s="43">
        <v>50546</v>
      </c>
      <c r="Q99" s="43">
        <v>0</v>
      </c>
      <c r="R99" s="43">
        <v>0</v>
      </c>
      <c r="S99" s="43">
        <v>0</v>
      </c>
    </row>
    <row r="100" spans="5:19">
      <c r="E100" s="43">
        <v>1193</v>
      </c>
      <c r="F100" s="43" t="s">
        <v>3285</v>
      </c>
      <c r="G100" s="43" t="s">
        <v>14</v>
      </c>
      <c r="H100" s="43">
        <v>0</v>
      </c>
      <c r="I100" s="43">
        <v>0</v>
      </c>
      <c r="J100" s="43">
        <v>0</v>
      </c>
      <c r="K100" s="43">
        <v>2</v>
      </c>
      <c r="L100" s="43">
        <v>22000</v>
      </c>
      <c r="M100" s="43">
        <v>44000</v>
      </c>
      <c r="N100" s="43">
        <v>2</v>
      </c>
      <c r="O100" s="43">
        <v>22000</v>
      </c>
      <c r="P100" s="43">
        <v>44000</v>
      </c>
      <c r="Q100" s="43">
        <v>0</v>
      </c>
      <c r="R100" s="43">
        <v>0</v>
      </c>
      <c r="S100" s="43">
        <v>0</v>
      </c>
    </row>
    <row r="101" spans="5:19">
      <c r="E101" s="43">
        <v>1195</v>
      </c>
      <c r="F101" s="43" t="s">
        <v>3286</v>
      </c>
      <c r="G101" s="43" t="s">
        <v>14</v>
      </c>
      <c r="H101" s="43">
        <v>0</v>
      </c>
      <c r="I101" s="43">
        <v>0</v>
      </c>
      <c r="J101" s="43">
        <v>0</v>
      </c>
      <c r="K101" s="43">
        <v>1</v>
      </c>
      <c r="L101" s="43">
        <v>18136</v>
      </c>
      <c r="M101" s="43">
        <v>18136</v>
      </c>
      <c r="N101" s="43">
        <v>1</v>
      </c>
      <c r="O101" s="43">
        <v>18136</v>
      </c>
      <c r="P101" s="43">
        <v>18136</v>
      </c>
      <c r="Q101" s="43">
        <v>0</v>
      </c>
      <c r="R101" s="43">
        <v>0</v>
      </c>
      <c r="S101" s="43">
        <v>0</v>
      </c>
    </row>
    <row r="102" spans="5:19">
      <c r="E102" s="43">
        <v>1204</v>
      </c>
      <c r="F102" s="43" t="s">
        <v>3287</v>
      </c>
      <c r="G102" s="43" t="s">
        <v>14</v>
      </c>
      <c r="H102" s="43">
        <v>6</v>
      </c>
      <c r="I102" s="43">
        <v>17036</v>
      </c>
      <c r="J102" s="43">
        <v>102216</v>
      </c>
      <c r="K102" s="43">
        <v>3</v>
      </c>
      <c r="L102" s="43">
        <v>17036</v>
      </c>
      <c r="M102" s="43">
        <v>51109</v>
      </c>
      <c r="N102" s="43">
        <v>3</v>
      </c>
      <c r="O102" s="43">
        <v>17036</v>
      </c>
      <c r="P102" s="43">
        <v>51108</v>
      </c>
      <c r="Q102" s="43">
        <v>6</v>
      </c>
      <c r="R102" s="43">
        <v>17036</v>
      </c>
      <c r="S102" s="43">
        <v>102217</v>
      </c>
    </row>
    <row r="103" spans="5:19">
      <c r="E103" s="43">
        <v>1224</v>
      </c>
      <c r="F103" s="43" t="s">
        <v>3288</v>
      </c>
      <c r="G103" s="43" t="s">
        <v>14</v>
      </c>
      <c r="H103" s="43">
        <v>0</v>
      </c>
      <c r="I103" s="43">
        <v>0</v>
      </c>
      <c r="J103" s="43">
        <v>0</v>
      </c>
      <c r="K103" s="43">
        <v>2</v>
      </c>
      <c r="L103" s="43">
        <v>19728</v>
      </c>
      <c r="M103" s="43">
        <v>39455</v>
      </c>
      <c r="N103" s="43">
        <v>2</v>
      </c>
      <c r="O103" s="43">
        <v>19728</v>
      </c>
      <c r="P103" s="43">
        <v>39455</v>
      </c>
      <c r="Q103" s="43">
        <v>0</v>
      </c>
      <c r="R103" s="43">
        <v>0</v>
      </c>
      <c r="S103" s="43">
        <v>0</v>
      </c>
    </row>
    <row r="104" spans="5:19">
      <c r="E104" s="43">
        <v>1241</v>
      </c>
      <c r="F104" s="43" t="s">
        <v>3289</v>
      </c>
      <c r="G104" s="43" t="s">
        <v>14</v>
      </c>
      <c r="H104" s="43">
        <v>0</v>
      </c>
      <c r="I104" s="43">
        <v>0</v>
      </c>
      <c r="J104" s="43">
        <v>0</v>
      </c>
      <c r="K104" s="43">
        <v>2</v>
      </c>
      <c r="L104" s="43">
        <v>36182</v>
      </c>
      <c r="M104" s="43">
        <v>72364</v>
      </c>
      <c r="N104" s="43">
        <v>2</v>
      </c>
      <c r="O104" s="43">
        <v>36182</v>
      </c>
      <c r="P104" s="43">
        <v>72364</v>
      </c>
      <c r="Q104" s="43">
        <v>0</v>
      </c>
      <c r="R104" s="43">
        <v>0</v>
      </c>
      <c r="S104" s="43">
        <v>0</v>
      </c>
    </row>
    <row r="105" spans="5:19">
      <c r="E105" s="43">
        <v>1271</v>
      </c>
      <c r="F105" s="43" t="s">
        <v>3290</v>
      </c>
      <c r="G105" s="43" t="s">
        <v>14</v>
      </c>
      <c r="H105" s="43">
        <v>0</v>
      </c>
      <c r="I105" s="43">
        <v>0</v>
      </c>
      <c r="J105" s="43">
        <v>0</v>
      </c>
      <c r="K105" s="43">
        <v>1</v>
      </c>
      <c r="L105" s="43">
        <v>37727</v>
      </c>
      <c r="M105" s="43">
        <v>37727</v>
      </c>
      <c r="N105" s="43">
        <v>1</v>
      </c>
      <c r="O105" s="43">
        <v>37727</v>
      </c>
      <c r="P105" s="43">
        <v>37727</v>
      </c>
      <c r="Q105" s="43">
        <v>0</v>
      </c>
      <c r="R105" s="43">
        <v>0</v>
      </c>
      <c r="S105" s="43">
        <v>0</v>
      </c>
    </row>
    <row r="106" spans="5:19">
      <c r="E106" s="43">
        <v>1288</v>
      </c>
      <c r="F106" s="43" t="s">
        <v>3291</v>
      </c>
      <c r="G106" s="43" t="s">
        <v>14</v>
      </c>
      <c r="H106" s="43">
        <v>0</v>
      </c>
      <c r="I106" s="43">
        <v>0</v>
      </c>
      <c r="J106" s="43">
        <v>0</v>
      </c>
      <c r="K106" s="43">
        <v>1</v>
      </c>
      <c r="L106" s="43">
        <v>6718</v>
      </c>
      <c r="M106" s="43">
        <v>6718</v>
      </c>
      <c r="N106" s="43">
        <v>1</v>
      </c>
      <c r="O106" s="43">
        <v>6718</v>
      </c>
      <c r="P106" s="43">
        <v>6718</v>
      </c>
      <c r="Q106" s="43">
        <v>0</v>
      </c>
      <c r="R106" s="43">
        <v>0</v>
      </c>
      <c r="S106" s="43">
        <v>0</v>
      </c>
    </row>
    <row r="107" spans="5:19">
      <c r="E107" s="43">
        <v>1289</v>
      </c>
      <c r="F107" s="43" t="s">
        <v>3292</v>
      </c>
      <c r="G107" s="43" t="s">
        <v>14</v>
      </c>
      <c r="H107" s="43">
        <v>3</v>
      </c>
      <c r="I107" s="43">
        <v>7818</v>
      </c>
      <c r="J107" s="43">
        <v>23455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3">
        <v>3</v>
      </c>
      <c r="R107" s="43">
        <v>7818</v>
      </c>
      <c r="S107" s="43">
        <v>23455</v>
      </c>
    </row>
    <row r="108" spans="5:19">
      <c r="E108" s="43">
        <v>1293</v>
      </c>
      <c r="F108" s="43" t="s">
        <v>3293</v>
      </c>
      <c r="G108" s="43" t="s">
        <v>14</v>
      </c>
      <c r="H108" s="43">
        <v>0</v>
      </c>
      <c r="I108" s="43">
        <v>0</v>
      </c>
      <c r="J108" s="43">
        <v>0</v>
      </c>
      <c r="K108" s="43">
        <v>3</v>
      </c>
      <c r="L108" s="43">
        <v>5091</v>
      </c>
      <c r="M108" s="43">
        <v>15273</v>
      </c>
      <c r="N108" s="43">
        <v>3</v>
      </c>
      <c r="O108" s="43">
        <v>5091</v>
      </c>
      <c r="P108" s="43">
        <v>15273</v>
      </c>
      <c r="Q108" s="43">
        <v>0</v>
      </c>
      <c r="R108" s="43">
        <v>0</v>
      </c>
      <c r="S108" s="43">
        <v>0</v>
      </c>
    </row>
    <row r="109" spans="5:19">
      <c r="E109" s="43">
        <v>1298</v>
      </c>
      <c r="F109" s="43" t="s">
        <v>3294</v>
      </c>
      <c r="G109" s="43" t="s">
        <v>14</v>
      </c>
      <c r="H109" s="43">
        <v>0</v>
      </c>
      <c r="I109" s="43">
        <v>0</v>
      </c>
      <c r="J109" s="43">
        <v>0</v>
      </c>
      <c r="K109" s="43">
        <v>1</v>
      </c>
      <c r="L109" s="43">
        <v>20727</v>
      </c>
      <c r="M109" s="43">
        <v>20727</v>
      </c>
      <c r="N109" s="43">
        <v>1</v>
      </c>
      <c r="O109" s="43">
        <v>20727</v>
      </c>
      <c r="P109" s="43">
        <v>20727</v>
      </c>
      <c r="Q109" s="43">
        <v>0</v>
      </c>
      <c r="R109" s="43">
        <v>0</v>
      </c>
      <c r="S109" s="43">
        <v>0</v>
      </c>
    </row>
    <row r="110" spans="5:19">
      <c r="E110" s="43">
        <v>1299</v>
      </c>
      <c r="F110" s="43" t="s">
        <v>3295</v>
      </c>
      <c r="G110" s="43" t="s">
        <v>14</v>
      </c>
      <c r="H110" s="43">
        <v>0</v>
      </c>
      <c r="I110" s="43">
        <v>0</v>
      </c>
      <c r="J110" s="43">
        <v>0</v>
      </c>
      <c r="K110" s="43">
        <v>1</v>
      </c>
      <c r="L110" s="43">
        <v>40455</v>
      </c>
      <c r="M110" s="43">
        <v>40455</v>
      </c>
      <c r="N110" s="43">
        <v>1</v>
      </c>
      <c r="O110" s="43">
        <v>40455</v>
      </c>
      <c r="P110" s="43">
        <v>40455</v>
      </c>
      <c r="Q110" s="43">
        <v>0</v>
      </c>
      <c r="R110" s="43">
        <v>0</v>
      </c>
      <c r="S110" s="43">
        <v>0</v>
      </c>
    </row>
    <row r="111" spans="5:19">
      <c r="E111" s="43">
        <v>1364</v>
      </c>
      <c r="F111" s="43" t="s">
        <v>3296</v>
      </c>
      <c r="G111" s="43" t="s">
        <v>14</v>
      </c>
      <c r="H111" s="43">
        <v>1</v>
      </c>
      <c r="I111" s="43">
        <v>14527</v>
      </c>
      <c r="J111" s="43">
        <v>14527</v>
      </c>
      <c r="K111" s="43">
        <v>0</v>
      </c>
      <c r="L111" s="43">
        <v>0</v>
      </c>
      <c r="M111" s="43">
        <v>0</v>
      </c>
      <c r="N111" s="43">
        <v>0</v>
      </c>
      <c r="O111" s="43">
        <v>0</v>
      </c>
      <c r="P111" s="43">
        <v>0</v>
      </c>
      <c r="Q111" s="43">
        <v>1</v>
      </c>
      <c r="R111" s="43">
        <v>14527</v>
      </c>
      <c r="S111" s="43">
        <v>14527</v>
      </c>
    </row>
    <row r="112" spans="5:19">
      <c r="E112" s="43">
        <v>1385</v>
      </c>
      <c r="F112" s="43" t="s">
        <v>3297</v>
      </c>
      <c r="G112" s="43" t="s">
        <v>14</v>
      </c>
      <c r="H112" s="43">
        <v>0</v>
      </c>
      <c r="I112" s="43">
        <v>0</v>
      </c>
      <c r="J112" s="43">
        <v>0</v>
      </c>
      <c r="K112" s="43">
        <v>6</v>
      </c>
      <c r="L112" s="43">
        <v>10118</v>
      </c>
      <c r="M112" s="43">
        <v>60709</v>
      </c>
      <c r="N112" s="43">
        <v>6</v>
      </c>
      <c r="O112" s="43">
        <v>10118</v>
      </c>
      <c r="P112" s="43">
        <v>60709</v>
      </c>
      <c r="Q112" s="43">
        <v>0</v>
      </c>
      <c r="R112" s="43">
        <v>0</v>
      </c>
      <c r="S112" s="43">
        <v>0</v>
      </c>
    </row>
    <row r="113" spans="5:19">
      <c r="E113" s="43">
        <v>1386</v>
      </c>
      <c r="F113" s="43" t="s">
        <v>3298</v>
      </c>
      <c r="G113" s="43" t="s">
        <v>14</v>
      </c>
      <c r="H113" s="43">
        <v>0</v>
      </c>
      <c r="I113" s="43">
        <v>0</v>
      </c>
      <c r="J113" s="43">
        <v>0</v>
      </c>
      <c r="K113" s="43">
        <v>2</v>
      </c>
      <c r="L113" s="43">
        <v>6691</v>
      </c>
      <c r="M113" s="43">
        <v>13382</v>
      </c>
      <c r="N113" s="43">
        <v>0</v>
      </c>
      <c r="O113" s="43">
        <v>0</v>
      </c>
      <c r="P113" s="43">
        <v>0</v>
      </c>
      <c r="Q113" s="43">
        <v>2</v>
      </c>
      <c r="R113" s="43">
        <v>6691</v>
      </c>
      <c r="S113" s="43">
        <v>13382</v>
      </c>
    </row>
    <row r="114" spans="5:19">
      <c r="E114" s="43">
        <v>1401</v>
      </c>
      <c r="F114" s="43" t="s">
        <v>3299</v>
      </c>
      <c r="G114" s="43" t="s">
        <v>14</v>
      </c>
      <c r="H114" s="43">
        <v>0</v>
      </c>
      <c r="I114" s="43">
        <v>0</v>
      </c>
      <c r="J114" s="43">
        <v>0</v>
      </c>
      <c r="K114" s="43">
        <v>2</v>
      </c>
      <c r="L114" s="43">
        <v>1564</v>
      </c>
      <c r="M114" s="43">
        <v>3127</v>
      </c>
      <c r="N114" s="43">
        <v>2</v>
      </c>
      <c r="O114" s="43">
        <v>1564</v>
      </c>
      <c r="P114" s="43">
        <v>3127</v>
      </c>
      <c r="Q114" s="43">
        <v>0</v>
      </c>
      <c r="R114" s="43">
        <v>0</v>
      </c>
      <c r="S114" s="43">
        <v>0</v>
      </c>
    </row>
    <row r="115" spans="5:19">
      <c r="E115" s="43">
        <v>1405</v>
      </c>
      <c r="F115" s="43" t="s">
        <v>3300</v>
      </c>
      <c r="G115" s="43" t="s">
        <v>14</v>
      </c>
      <c r="H115" s="43">
        <v>4</v>
      </c>
      <c r="I115" s="43">
        <v>4750</v>
      </c>
      <c r="J115" s="43">
        <v>19000</v>
      </c>
      <c r="K115" s="43">
        <v>0</v>
      </c>
      <c r="L115" s="43">
        <v>0</v>
      </c>
      <c r="M115" s="43">
        <v>0</v>
      </c>
      <c r="N115" s="43">
        <v>0</v>
      </c>
      <c r="O115" s="43">
        <v>0</v>
      </c>
      <c r="P115" s="43">
        <v>0</v>
      </c>
      <c r="Q115" s="43">
        <v>4</v>
      </c>
      <c r="R115" s="43">
        <v>4750</v>
      </c>
      <c r="S115" s="43">
        <v>19000</v>
      </c>
    </row>
    <row r="116" spans="5:19">
      <c r="E116" s="43">
        <v>1415</v>
      </c>
      <c r="F116" s="43" t="s">
        <v>3301</v>
      </c>
      <c r="G116" s="43" t="s">
        <v>14</v>
      </c>
      <c r="H116" s="43">
        <v>0</v>
      </c>
      <c r="I116" s="43">
        <v>0</v>
      </c>
      <c r="J116" s="43">
        <v>0</v>
      </c>
      <c r="K116" s="43">
        <v>2</v>
      </c>
      <c r="L116" s="43">
        <v>4600</v>
      </c>
      <c r="M116" s="43">
        <v>9200</v>
      </c>
      <c r="N116" s="43">
        <v>2</v>
      </c>
      <c r="O116" s="43">
        <v>4600</v>
      </c>
      <c r="P116" s="43">
        <v>9200</v>
      </c>
      <c r="Q116" s="43">
        <v>0</v>
      </c>
      <c r="R116" s="43">
        <v>0</v>
      </c>
      <c r="S116" s="43">
        <v>0</v>
      </c>
    </row>
    <row r="117" spans="5:19">
      <c r="E117" s="43">
        <v>1494</v>
      </c>
      <c r="F117" s="43" t="s">
        <v>3302</v>
      </c>
      <c r="G117" s="43" t="s">
        <v>14</v>
      </c>
      <c r="H117" s="43">
        <v>0</v>
      </c>
      <c r="I117" s="43">
        <v>0</v>
      </c>
      <c r="J117" s="43">
        <v>0</v>
      </c>
      <c r="K117" s="43">
        <v>3</v>
      </c>
      <c r="L117" s="43">
        <v>3273</v>
      </c>
      <c r="M117" s="43">
        <v>9818</v>
      </c>
      <c r="N117" s="43">
        <v>3</v>
      </c>
      <c r="O117" s="43">
        <v>3273</v>
      </c>
      <c r="P117" s="43">
        <v>9818</v>
      </c>
      <c r="Q117" s="43">
        <v>0</v>
      </c>
      <c r="R117" s="43">
        <v>0</v>
      </c>
      <c r="S117" s="43">
        <v>0</v>
      </c>
    </row>
    <row r="118" spans="5:19">
      <c r="E118" s="43">
        <v>1508</v>
      </c>
      <c r="F118" s="43" t="s">
        <v>3303</v>
      </c>
      <c r="G118" s="43" t="s">
        <v>14</v>
      </c>
      <c r="H118" s="43">
        <v>0</v>
      </c>
      <c r="I118" s="43">
        <v>0</v>
      </c>
      <c r="J118" s="43">
        <v>0</v>
      </c>
      <c r="K118" s="43">
        <v>21</v>
      </c>
      <c r="L118" s="43">
        <v>1100</v>
      </c>
      <c r="M118" s="43">
        <v>23100</v>
      </c>
      <c r="N118" s="43">
        <v>21</v>
      </c>
      <c r="O118" s="43">
        <v>1100</v>
      </c>
      <c r="P118" s="43">
        <v>23100</v>
      </c>
      <c r="Q118" s="43">
        <v>0</v>
      </c>
      <c r="R118" s="43">
        <v>0</v>
      </c>
      <c r="S118" s="43">
        <v>0</v>
      </c>
    </row>
    <row r="119" spans="5:19">
      <c r="E119" s="43">
        <v>1530</v>
      </c>
      <c r="F119" s="43" t="s">
        <v>3304</v>
      </c>
      <c r="G119" s="43" t="s">
        <v>14</v>
      </c>
      <c r="H119" s="43">
        <v>0</v>
      </c>
      <c r="I119" s="43">
        <v>0</v>
      </c>
      <c r="J119" s="43">
        <v>0</v>
      </c>
      <c r="K119" s="43">
        <v>7</v>
      </c>
      <c r="L119" s="43">
        <v>2545</v>
      </c>
      <c r="M119" s="43">
        <v>17817</v>
      </c>
      <c r="N119" s="43">
        <v>7</v>
      </c>
      <c r="O119" s="43">
        <v>2545</v>
      </c>
      <c r="P119" s="43">
        <v>17817</v>
      </c>
      <c r="Q119" s="43">
        <v>0</v>
      </c>
      <c r="R119" s="43">
        <v>0</v>
      </c>
      <c r="S119" s="43">
        <v>0</v>
      </c>
    </row>
    <row r="120" spans="5:19">
      <c r="E120" s="43">
        <v>1564</v>
      </c>
      <c r="F120" s="43" t="s">
        <v>3305</v>
      </c>
      <c r="G120" s="43" t="s">
        <v>14</v>
      </c>
      <c r="H120" s="43">
        <v>0</v>
      </c>
      <c r="I120" s="43">
        <v>0</v>
      </c>
      <c r="J120" s="43">
        <v>0</v>
      </c>
      <c r="K120" s="43">
        <v>2</v>
      </c>
      <c r="L120" s="43">
        <v>20000</v>
      </c>
      <c r="M120" s="43">
        <v>40000</v>
      </c>
      <c r="N120" s="43">
        <v>2</v>
      </c>
      <c r="O120" s="43">
        <v>20000</v>
      </c>
      <c r="P120" s="43">
        <v>40000</v>
      </c>
      <c r="Q120" s="43">
        <v>0</v>
      </c>
      <c r="R120" s="43">
        <v>0</v>
      </c>
      <c r="S120" s="43">
        <v>0</v>
      </c>
    </row>
    <row r="121" spans="5:19">
      <c r="E121" s="43">
        <v>1566</v>
      </c>
      <c r="F121" s="43" t="s">
        <v>3306</v>
      </c>
      <c r="G121" s="43" t="s">
        <v>14</v>
      </c>
      <c r="H121" s="43">
        <v>0</v>
      </c>
      <c r="I121" s="43">
        <v>0</v>
      </c>
      <c r="J121" s="43">
        <v>0</v>
      </c>
      <c r="K121" s="43">
        <v>1</v>
      </c>
      <c r="L121" s="43">
        <v>818</v>
      </c>
      <c r="M121" s="43">
        <v>818</v>
      </c>
      <c r="N121" s="43">
        <v>1</v>
      </c>
      <c r="O121" s="43">
        <v>818</v>
      </c>
      <c r="P121" s="43">
        <v>818</v>
      </c>
      <c r="Q121" s="43">
        <v>0</v>
      </c>
      <c r="R121" s="43">
        <v>0</v>
      </c>
      <c r="S121" s="43">
        <v>0</v>
      </c>
    </row>
    <row r="122" spans="5:19">
      <c r="E122" s="43">
        <v>1694</v>
      </c>
      <c r="F122" s="43" t="s">
        <v>3307</v>
      </c>
      <c r="G122" s="43" t="s">
        <v>14</v>
      </c>
      <c r="H122" s="43">
        <v>0</v>
      </c>
      <c r="I122" s="43">
        <v>0</v>
      </c>
      <c r="J122" s="43">
        <v>0</v>
      </c>
      <c r="K122" s="43">
        <v>10</v>
      </c>
      <c r="L122" s="43">
        <v>536</v>
      </c>
      <c r="M122" s="43">
        <v>5364</v>
      </c>
      <c r="N122" s="43">
        <v>10</v>
      </c>
      <c r="O122" s="43">
        <v>536</v>
      </c>
      <c r="P122" s="43">
        <v>5364</v>
      </c>
      <c r="Q122" s="43">
        <v>0</v>
      </c>
      <c r="R122" s="43">
        <v>0</v>
      </c>
      <c r="S122" s="43">
        <v>0</v>
      </c>
    </row>
    <row r="123" spans="5:19">
      <c r="E123" s="43">
        <v>1728</v>
      </c>
      <c r="F123" s="43" t="s">
        <v>3308</v>
      </c>
      <c r="G123" s="43" t="s">
        <v>14</v>
      </c>
      <c r="H123" s="43">
        <v>0</v>
      </c>
      <c r="I123" s="43">
        <v>0</v>
      </c>
      <c r="J123" s="43">
        <v>0</v>
      </c>
      <c r="K123" s="43">
        <v>3</v>
      </c>
      <c r="L123" s="43">
        <v>1973</v>
      </c>
      <c r="M123" s="43">
        <v>5919</v>
      </c>
      <c r="N123" s="43">
        <v>3</v>
      </c>
      <c r="O123" s="43">
        <v>1973</v>
      </c>
      <c r="P123" s="43">
        <v>5919</v>
      </c>
      <c r="Q123" s="43">
        <v>0</v>
      </c>
      <c r="R123" s="43">
        <v>0</v>
      </c>
      <c r="S123" s="43">
        <v>0</v>
      </c>
    </row>
    <row r="124" spans="5:19">
      <c r="E124" s="43">
        <v>1735</v>
      </c>
      <c r="F124" s="43" t="s">
        <v>3309</v>
      </c>
      <c r="G124" s="43" t="s">
        <v>14</v>
      </c>
      <c r="H124" s="43">
        <v>1</v>
      </c>
      <c r="I124" s="43">
        <v>6545</v>
      </c>
      <c r="J124" s="43">
        <v>6545</v>
      </c>
      <c r="K124" s="43">
        <v>0</v>
      </c>
      <c r="L124" s="43">
        <v>0</v>
      </c>
      <c r="M124" s="43">
        <v>0</v>
      </c>
      <c r="N124" s="43">
        <v>0</v>
      </c>
      <c r="O124" s="43">
        <v>0</v>
      </c>
      <c r="P124" s="43">
        <v>0</v>
      </c>
      <c r="Q124" s="43">
        <v>1</v>
      </c>
      <c r="R124" s="43">
        <v>6545</v>
      </c>
      <c r="S124" s="43">
        <v>6545</v>
      </c>
    </row>
    <row r="125" spans="5:19">
      <c r="E125" s="43">
        <v>1743</v>
      </c>
      <c r="F125" s="43" t="s">
        <v>3310</v>
      </c>
      <c r="G125" s="43" t="s">
        <v>14</v>
      </c>
      <c r="H125" s="43">
        <v>0</v>
      </c>
      <c r="I125" s="43">
        <v>0</v>
      </c>
      <c r="J125" s="43">
        <v>0</v>
      </c>
      <c r="K125" s="43">
        <v>1</v>
      </c>
      <c r="L125" s="43">
        <v>9545</v>
      </c>
      <c r="M125" s="43">
        <v>9545</v>
      </c>
      <c r="N125" s="43">
        <v>1</v>
      </c>
      <c r="O125" s="43">
        <v>9545</v>
      </c>
      <c r="P125" s="43">
        <v>9545</v>
      </c>
      <c r="Q125" s="43">
        <v>0</v>
      </c>
      <c r="R125" s="43">
        <v>0</v>
      </c>
      <c r="S125" s="43">
        <v>0</v>
      </c>
    </row>
    <row r="126" spans="5:19">
      <c r="E126" s="43">
        <v>1773</v>
      </c>
      <c r="F126" s="43" t="s">
        <v>3311</v>
      </c>
      <c r="G126" s="43" t="s">
        <v>14</v>
      </c>
      <c r="H126" s="43">
        <v>0</v>
      </c>
      <c r="I126" s="43">
        <v>0</v>
      </c>
      <c r="J126" s="43">
        <v>0</v>
      </c>
      <c r="K126" s="43">
        <v>1</v>
      </c>
      <c r="L126" s="43">
        <v>3500</v>
      </c>
      <c r="M126" s="43">
        <v>3500</v>
      </c>
      <c r="N126" s="43">
        <v>1</v>
      </c>
      <c r="O126" s="43">
        <v>3500</v>
      </c>
      <c r="P126" s="43">
        <v>3500</v>
      </c>
      <c r="Q126" s="43">
        <v>0</v>
      </c>
      <c r="R126" s="43">
        <v>0</v>
      </c>
      <c r="S126" s="43">
        <v>0</v>
      </c>
    </row>
    <row r="127" spans="5:19">
      <c r="E127" s="43">
        <v>1774</v>
      </c>
      <c r="F127" s="43" t="s">
        <v>3312</v>
      </c>
      <c r="G127" s="43" t="s">
        <v>14</v>
      </c>
      <c r="H127" s="43">
        <v>0</v>
      </c>
      <c r="I127" s="43">
        <v>0</v>
      </c>
      <c r="J127" s="43">
        <v>0</v>
      </c>
      <c r="K127" s="43">
        <v>1</v>
      </c>
      <c r="L127" s="43">
        <v>2545</v>
      </c>
      <c r="M127" s="43">
        <v>2545</v>
      </c>
      <c r="N127" s="43">
        <v>1</v>
      </c>
      <c r="O127" s="43">
        <v>2545</v>
      </c>
      <c r="P127" s="43">
        <v>2545</v>
      </c>
      <c r="Q127" s="43">
        <v>0</v>
      </c>
      <c r="R127" s="43">
        <v>0</v>
      </c>
      <c r="S127" s="43">
        <v>0</v>
      </c>
    </row>
    <row r="128" spans="5:19">
      <c r="E128" s="43">
        <v>1777</v>
      </c>
      <c r="F128" s="43" t="s">
        <v>3313</v>
      </c>
      <c r="G128" s="43" t="s">
        <v>14</v>
      </c>
      <c r="H128" s="43">
        <v>0</v>
      </c>
      <c r="I128" s="43">
        <v>0</v>
      </c>
      <c r="J128" s="43">
        <v>0</v>
      </c>
      <c r="K128" s="43">
        <v>1</v>
      </c>
      <c r="L128" s="43">
        <v>6000</v>
      </c>
      <c r="M128" s="43">
        <v>6000</v>
      </c>
      <c r="N128" s="43">
        <v>1</v>
      </c>
      <c r="O128" s="43">
        <v>6000</v>
      </c>
      <c r="P128" s="43">
        <v>6000</v>
      </c>
      <c r="Q128" s="43">
        <v>0</v>
      </c>
      <c r="R128" s="43">
        <v>0</v>
      </c>
      <c r="S128" s="43">
        <v>0</v>
      </c>
    </row>
    <row r="129" spans="5:19">
      <c r="E129" s="43">
        <v>1820</v>
      </c>
      <c r="F129" s="43" t="s">
        <v>3314</v>
      </c>
      <c r="G129" s="43" t="s">
        <v>14</v>
      </c>
      <c r="H129" s="43">
        <v>0</v>
      </c>
      <c r="I129" s="43">
        <v>0</v>
      </c>
      <c r="J129" s="43">
        <v>0</v>
      </c>
      <c r="K129" s="43">
        <v>1</v>
      </c>
      <c r="L129" s="43">
        <v>4228</v>
      </c>
      <c r="M129" s="43">
        <v>4228</v>
      </c>
      <c r="N129" s="43">
        <v>1</v>
      </c>
      <c r="O129" s="43">
        <v>4228</v>
      </c>
      <c r="P129" s="43">
        <v>4228</v>
      </c>
      <c r="Q129" s="43">
        <v>0</v>
      </c>
      <c r="R129" s="43">
        <v>0</v>
      </c>
      <c r="S129" s="43">
        <v>0</v>
      </c>
    </row>
    <row r="130" spans="5:19">
      <c r="E130" s="43">
        <v>1825</v>
      </c>
      <c r="F130" s="43" t="s">
        <v>3315</v>
      </c>
      <c r="G130" s="43" t="s">
        <v>14</v>
      </c>
      <c r="H130" s="43">
        <v>0</v>
      </c>
      <c r="I130" s="43">
        <v>0</v>
      </c>
      <c r="J130" s="43">
        <v>0</v>
      </c>
      <c r="K130" s="43">
        <v>4</v>
      </c>
      <c r="L130" s="43">
        <v>5091</v>
      </c>
      <c r="M130" s="43">
        <v>20364</v>
      </c>
      <c r="N130" s="43">
        <v>4</v>
      </c>
      <c r="O130" s="43">
        <v>5091</v>
      </c>
      <c r="P130" s="43">
        <v>20364</v>
      </c>
      <c r="Q130" s="43">
        <v>0</v>
      </c>
      <c r="R130" s="43">
        <v>0</v>
      </c>
      <c r="S130" s="43">
        <v>0</v>
      </c>
    </row>
    <row r="131" spans="5:19">
      <c r="E131" s="43">
        <v>2094</v>
      </c>
      <c r="F131" s="43" t="s">
        <v>3316</v>
      </c>
      <c r="G131" s="43" t="s">
        <v>14</v>
      </c>
      <c r="H131" s="43">
        <v>0</v>
      </c>
      <c r="I131" s="43">
        <v>0</v>
      </c>
      <c r="J131" s="43">
        <v>0</v>
      </c>
      <c r="K131" s="43">
        <v>4</v>
      </c>
      <c r="L131" s="43">
        <v>11455</v>
      </c>
      <c r="M131" s="43">
        <v>45818</v>
      </c>
      <c r="N131" s="43">
        <v>4</v>
      </c>
      <c r="O131" s="43">
        <v>11455</v>
      </c>
      <c r="P131" s="43">
        <v>45818</v>
      </c>
      <c r="Q131" s="43">
        <v>0</v>
      </c>
      <c r="R131" s="43">
        <v>0</v>
      </c>
      <c r="S131" s="43">
        <v>0</v>
      </c>
    </row>
    <row r="132" spans="5:19">
      <c r="E132" s="43">
        <v>2128</v>
      </c>
      <c r="F132" s="43" t="s">
        <v>3317</v>
      </c>
      <c r="G132" s="43" t="s">
        <v>14</v>
      </c>
      <c r="H132" s="43">
        <v>0</v>
      </c>
      <c r="I132" s="43">
        <v>0</v>
      </c>
      <c r="J132" s="43">
        <v>0</v>
      </c>
      <c r="K132" s="43">
        <v>1</v>
      </c>
      <c r="L132" s="43">
        <v>12727</v>
      </c>
      <c r="M132" s="43">
        <v>12727</v>
      </c>
      <c r="N132" s="43">
        <v>1</v>
      </c>
      <c r="O132" s="43">
        <v>12727</v>
      </c>
      <c r="P132" s="43">
        <v>12727</v>
      </c>
      <c r="Q132" s="43">
        <v>0</v>
      </c>
      <c r="R132" s="43">
        <v>0</v>
      </c>
      <c r="S132" s="43">
        <v>0</v>
      </c>
    </row>
    <row r="133" spans="5:19">
      <c r="E133" s="43">
        <v>2130</v>
      </c>
      <c r="F133" s="43" t="s">
        <v>3318</v>
      </c>
      <c r="G133" s="43" t="s">
        <v>14</v>
      </c>
      <c r="H133" s="43">
        <v>0</v>
      </c>
      <c r="I133" s="43">
        <v>0</v>
      </c>
      <c r="J133" s="43">
        <v>0</v>
      </c>
      <c r="K133" s="43">
        <v>1</v>
      </c>
      <c r="L133" s="43">
        <v>19091</v>
      </c>
      <c r="M133" s="43">
        <v>19091</v>
      </c>
      <c r="N133" s="43">
        <v>0</v>
      </c>
      <c r="O133" s="43">
        <v>0</v>
      </c>
      <c r="P133" s="43">
        <v>0</v>
      </c>
      <c r="Q133" s="43">
        <v>1</v>
      </c>
      <c r="R133" s="43">
        <v>19091</v>
      </c>
      <c r="S133" s="43">
        <v>19091</v>
      </c>
    </row>
    <row r="134" spans="5:19">
      <c r="E134" s="43">
        <v>2670</v>
      </c>
      <c r="F134" s="43" t="s">
        <v>3319</v>
      </c>
      <c r="G134" s="43" t="s">
        <v>14</v>
      </c>
      <c r="H134" s="43">
        <v>0</v>
      </c>
      <c r="I134" s="43">
        <v>0</v>
      </c>
      <c r="J134" s="43">
        <v>0</v>
      </c>
      <c r="K134" s="43">
        <v>2</v>
      </c>
      <c r="L134" s="43">
        <v>29909</v>
      </c>
      <c r="M134" s="43">
        <v>59818</v>
      </c>
      <c r="N134" s="43">
        <v>2</v>
      </c>
      <c r="O134" s="43">
        <v>29909</v>
      </c>
      <c r="P134" s="43">
        <v>59818</v>
      </c>
      <c r="Q134" s="43">
        <v>0</v>
      </c>
      <c r="R134" s="43">
        <v>0</v>
      </c>
      <c r="S134" s="43">
        <v>0</v>
      </c>
    </row>
    <row r="135" spans="5:19">
      <c r="E135" s="43">
        <v>2729</v>
      </c>
      <c r="F135" s="43" t="s">
        <v>3320</v>
      </c>
      <c r="G135" s="43" t="s">
        <v>14</v>
      </c>
      <c r="H135" s="43">
        <v>0</v>
      </c>
      <c r="I135" s="43">
        <v>0</v>
      </c>
      <c r="J135" s="43">
        <v>0</v>
      </c>
      <c r="K135" s="43">
        <v>2</v>
      </c>
      <c r="L135" s="43">
        <v>3564</v>
      </c>
      <c r="M135" s="43">
        <v>7127</v>
      </c>
      <c r="N135" s="43">
        <v>2</v>
      </c>
      <c r="O135" s="43">
        <v>3564</v>
      </c>
      <c r="P135" s="43">
        <v>7127</v>
      </c>
      <c r="Q135" s="43">
        <v>0</v>
      </c>
      <c r="R135" s="43">
        <v>0</v>
      </c>
      <c r="S135" s="43">
        <v>0</v>
      </c>
    </row>
    <row r="136" spans="5:19">
      <c r="E136" s="43">
        <v>2813</v>
      </c>
      <c r="F136" s="43" t="s">
        <v>3321</v>
      </c>
      <c r="G136" s="43" t="s">
        <v>14</v>
      </c>
      <c r="H136" s="43">
        <v>0</v>
      </c>
      <c r="I136" s="43">
        <v>0</v>
      </c>
      <c r="J136" s="43">
        <v>0</v>
      </c>
      <c r="K136" s="43">
        <v>4</v>
      </c>
      <c r="L136" s="43">
        <v>6000</v>
      </c>
      <c r="M136" s="43">
        <v>24000</v>
      </c>
      <c r="N136" s="43">
        <v>4</v>
      </c>
      <c r="O136" s="43">
        <v>6000</v>
      </c>
      <c r="P136" s="43">
        <v>24000</v>
      </c>
      <c r="Q136" s="43">
        <v>0</v>
      </c>
      <c r="R136" s="43">
        <v>0</v>
      </c>
      <c r="S136" s="43">
        <v>0</v>
      </c>
    </row>
    <row r="137" spans="5:19">
      <c r="E137" s="43">
        <v>3153</v>
      </c>
      <c r="F137" s="43" t="s">
        <v>3322</v>
      </c>
      <c r="G137" s="43" t="s">
        <v>14</v>
      </c>
      <c r="H137" s="43">
        <v>0</v>
      </c>
      <c r="I137" s="43">
        <v>0</v>
      </c>
      <c r="J137" s="43">
        <v>0</v>
      </c>
      <c r="K137" s="43">
        <v>1</v>
      </c>
      <c r="L137" s="43">
        <v>10000</v>
      </c>
      <c r="M137" s="43">
        <v>10000</v>
      </c>
      <c r="N137" s="43">
        <v>1</v>
      </c>
      <c r="O137" s="43">
        <v>10000</v>
      </c>
      <c r="P137" s="43">
        <v>10000</v>
      </c>
      <c r="Q137" s="43">
        <v>0</v>
      </c>
      <c r="R137" s="43">
        <v>0</v>
      </c>
      <c r="S137" s="43">
        <v>0</v>
      </c>
    </row>
    <row r="138" spans="5:19">
      <c r="E138" s="43">
        <v>3155</v>
      </c>
      <c r="F138" s="43" t="s">
        <v>3323</v>
      </c>
      <c r="G138" s="43" t="s">
        <v>14</v>
      </c>
      <c r="H138" s="43">
        <v>0</v>
      </c>
      <c r="I138" s="43">
        <v>0</v>
      </c>
      <c r="J138" s="43">
        <v>0</v>
      </c>
      <c r="K138" s="43">
        <v>1</v>
      </c>
      <c r="L138" s="43">
        <v>10000</v>
      </c>
      <c r="M138" s="43">
        <v>10000</v>
      </c>
      <c r="N138" s="43">
        <v>1</v>
      </c>
      <c r="O138" s="43">
        <v>10000</v>
      </c>
      <c r="P138" s="43">
        <v>10000</v>
      </c>
      <c r="Q138" s="43">
        <v>0</v>
      </c>
      <c r="R138" s="43">
        <v>0</v>
      </c>
      <c r="S138" s="43">
        <v>0</v>
      </c>
    </row>
    <row r="139" spans="5:19">
      <c r="E139" s="43">
        <v>3539</v>
      </c>
      <c r="F139" s="43" t="s">
        <v>3324</v>
      </c>
      <c r="G139" s="43" t="s">
        <v>14</v>
      </c>
      <c r="H139" s="43">
        <v>0</v>
      </c>
      <c r="I139" s="43">
        <v>0</v>
      </c>
      <c r="J139" s="43">
        <v>0</v>
      </c>
      <c r="K139" s="43">
        <v>1</v>
      </c>
      <c r="L139" s="43">
        <v>6364</v>
      </c>
      <c r="M139" s="43">
        <v>6364</v>
      </c>
      <c r="N139" s="43">
        <v>1</v>
      </c>
      <c r="O139" s="43">
        <v>6364</v>
      </c>
      <c r="P139" s="43">
        <v>6364</v>
      </c>
      <c r="Q139" s="43">
        <v>0</v>
      </c>
      <c r="R139" s="43">
        <v>0</v>
      </c>
      <c r="S139" s="43">
        <v>0</v>
      </c>
    </row>
    <row r="140" spans="5:19">
      <c r="E140" s="43">
        <v>3540</v>
      </c>
      <c r="F140" s="43" t="s">
        <v>3325</v>
      </c>
      <c r="G140" s="43" t="s">
        <v>14</v>
      </c>
      <c r="H140" s="43">
        <v>0</v>
      </c>
      <c r="I140" s="43">
        <v>0</v>
      </c>
      <c r="J140" s="43">
        <v>0</v>
      </c>
      <c r="K140" s="43">
        <v>1</v>
      </c>
      <c r="L140" s="43">
        <v>6682</v>
      </c>
      <c r="M140" s="43">
        <v>6682</v>
      </c>
      <c r="N140" s="43">
        <v>1</v>
      </c>
      <c r="O140" s="43">
        <v>6682</v>
      </c>
      <c r="P140" s="43">
        <v>6682</v>
      </c>
      <c r="Q140" s="43">
        <v>0</v>
      </c>
      <c r="R140" s="43">
        <v>0</v>
      </c>
      <c r="S140" s="43">
        <v>0</v>
      </c>
    </row>
    <row r="141" spans="5:19">
      <c r="E141" s="43">
        <v>3777</v>
      </c>
      <c r="F141" s="43" t="s">
        <v>3326</v>
      </c>
      <c r="G141" s="43" t="s">
        <v>14</v>
      </c>
      <c r="H141" s="43">
        <v>0</v>
      </c>
      <c r="I141" s="43">
        <v>0</v>
      </c>
      <c r="J141" s="43">
        <v>0</v>
      </c>
      <c r="K141" s="43">
        <v>2</v>
      </c>
      <c r="L141" s="43">
        <v>26727</v>
      </c>
      <c r="M141" s="43">
        <v>53454</v>
      </c>
      <c r="N141" s="43">
        <v>0</v>
      </c>
      <c r="O141" s="43">
        <v>0</v>
      </c>
      <c r="P141" s="43">
        <v>0</v>
      </c>
      <c r="Q141" s="43">
        <v>2</v>
      </c>
      <c r="R141" s="43">
        <v>26727</v>
      </c>
      <c r="S141" s="43">
        <v>53454</v>
      </c>
    </row>
    <row r="142" spans="5:19">
      <c r="E142" s="43">
        <v>3783</v>
      </c>
      <c r="F142" s="43" t="s">
        <v>3327</v>
      </c>
      <c r="G142" s="43" t="s">
        <v>14</v>
      </c>
      <c r="H142" s="43">
        <v>0</v>
      </c>
      <c r="I142" s="43">
        <v>0</v>
      </c>
      <c r="J142" s="43">
        <v>0</v>
      </c>
      <c r="K142" s="43">
        <v>1</v>
      </c>
      <c r="L142" s="43">
        <v>54091</v>
      </c>
      <c r="M142" s="43">
        <v>54091</v>
      </c>
      <c r="N142" s="43">
        <v>1</v>
      </c>
      <c r="O142" s="43">
        <v>54091</v>
      </c>
      <c r="P142" s="43">
        <v>54091</v>
      </c>
      <c r="Q142" s="43">
        <v>0</v>
      </c>
      <c r="R142" s="43">
        <v>0</v>
      </c>
      <c r="S142" s="43">
        <v>0</v>
      </c>
    </row>
    <row r="143" spans="5:19">
      <c r="E143" s="43">
        <v>3786</v>
      </c>
      <c r="F143" s="43" t="s">
        <v>3328</v>
      </c>
      <c r="G143" s="43" t="s">
        <v>14</v>
      </c>
      <c r="H143" s="43">
        <v>0</v>
      </c>
      <c r="I143" s="43">
        <v>0</v>
      </c>
      <c r="J143" s="43">
        <v>0</v>
      </c>
      <c r="K143" s="43">
        <v>1</v>
      </c>
      <c r="L143" s="43">
        <v>57274</v>
      </c>
      <c r="M143" s="43">
        <v>57274</v>
      </c>
      <c r="N143" s="43">
        <v>1</v>
      </c>
      <c r="O143" s="43">
        <v>57274</v>
      </c>
      <c r="P143" s="43">
        <v>57274</v>
      </c>
      <c r="Q143" s="43">
        <v>0</v>
      </c>
      <c r="R143" s="43">
        <v>0</v>
      </c>
      <c r="S143" s="43">
        <v>0</v>
      </c>
    </row>
    <row r="144" spans="5:19">
      <c r="E144" s="43">
        <v>3810</v>
      </c>
      <c r="F144" s="43" t="s">
        <v>3329</v>
      </c>
      <c r="G144" s="43" t="s">
        <v>14</v>
      </c>
      <c r="H144" s="43">
        <v>0</v>
      </c>
      <c r="I144" s="43">
        <v>0</v>
      </c>
      <c r="J144" s="43">
        <v>0</v>
      </c>
      <c r="K144" s="43">
        <v>4</v>
      </c>
      <c r="L144" s="43">
        <v>17182</v>
      </c>
      <c r="M144" s="43">
        <v>68727</v>
      </c>
      <c r="N144" s="43">
        <v>4</v>
      </c>
      <c r="O144" s="43">
        <v>17182</v>
      </c>
      <c r="P144" s="43">
        <v>68727</v>
      </c>
      <c r="Q144" s="43">
        <v>0</v>
      </c>
      <c r="R144" s="43">
        <v>0</v>
      </c>
      <c r="S144" s="43">
        <v>0</v>
      </c>
    </row>
    <row r="145" spans="5:19">
      <c r="E145" s="43">
        <v>4230</v>
      </c>
      <c r="F145" s="43" t="s">
        <v>3330</v>
      </c>
      <c r="G145" s="43" t="s">
        <v>14</v>
      </c>
      <c r="H145" s="43">
        <v>0</v>
      </c>
      <c r="I145" s="43">
        <v>0</v>
      </c>
      <c r="J145" s="43">
        <v>0</v>
      </c>
      <c r="K145" s="43">
        <v>1</v>
      </c>
      <c r="L145" s="43">
        <v>14000</v>
      </c>
      <c r="M145" s="43">
        <v>14000</v>
      </c>
      <c r="N145" s="43">
        <v>0</v>
      </c>
      <c r="O145" s="43">
        <v>0</v>
      </c>
      <c r="P145" s="43">
        <v>0</v>
      </c>
      <c r="Q145" s="43">
        <v>1</v>
      </c>
      <c r="R145" s="43">
        <v>14000</v>
      </c>
      <c r="S145" s="43">
        <v>14000</v>
      </c>
    </row>
    <row r="146" spans="5:19">
      <c r="E146" s="43">
        <v>4231</v>
      </c>
      <c r="F146" s="43" t="s">
        <v>3331</v>
      </c>
      <c r="G146" s="43" t="s">
        <v>14</v>
      </c>
      <c r="H146" s="43">
        <v>0</v>
      </c>
      <c r="I146" s="43">
        <v>0</v>
      </c>
      <c r="J146" s="43">
        <v>0</v>
      </c>
      <c r="K146" s="43">
        <v>1</v>
      </c>
      <c r="L146" s="43">
        <v>14000</v>
      </c>
      <c r="M146" s="43">
        <v>14000</v>
      </c>
      <c r="N146" s="43">
        <v>1</v>
      </c>
      <c r="O146" s="43">
        <v>14000</v>
      </c>
      <c r="P146" s="43">
        <v>14000</v>
      </c>
      <c r="Q146" s="43">
        <v>0</v>
      </c>
      <c r="R146" s="43">
        <v>0</v>
      </c>
      <c r="S146" s="43">
        <v>0</v>
      </c>
    </row>
    <row r="147" spans="5:19">
      <c r="E147" s="43">
        <v>4258</v>
      </c>
      <c r="F147" s="43" t="s">
        <v>3332</v>
      </c>
      <c r="G147" s="43" t="s">
        <v>14</v>
      </c>
      <c r="H147" s="43">
        <v>0</v>
      </c>
      <c r="I147" s="43">
        <v>0</v>
      </c>
      <c r="J147" s="43">
        <v>0</v>
      </c>
      <c r="K147" s="43">
        <v>4</v>
      </c>
      <c r="L147" s="43">
        <v>12727</v>
      </c>
      <c r="M147" s="43">
        <v>50909</v>
      </c>
      <c r="N147" s="43">
        <v>4</v>
      </c>
      <c r="O147" s="43">
        <v>12727</v>
      </c>
      <c r="P147" s="43">
        <v>50909</v>
      </c>
      <c r="Q147" s="43">
        <v>0</v>
      </c>
      <c r="R147" s="43">
        <v>0</v>
      </c>
      <c r="S147" s="43">
        <v>0</v>
      </c>
    </row>
    <row r="148" spans="5:19">
      <c r="E148" s="43">
        <v>4422</v>
      </c>
      <c r="F148" s="43" t="s">
        <v>3333</v>
      </c>
      <c r="G148" s="43" t="s">
        <v>14</v>
      </c>
      <c r="H148" s="43">
        <v>4</v>
      </c>
      <c r="I148" s="43">
        <v>10273</v>
      </c>
      <c r="J148" s="43">
        <v>41092</v>
      </c>
      <c r="K148" s="43">
        <v>0</v>
      </c>
      <c r="L148" s="43">
        <v>0</v>
      </c>
      <c r="M148" s="43">
        <v>0</v>
      </c>
      <c r="N148" s="43">
        <v>0</v>
      </c>
      <c r="O148" s="43">
        <v>0</v>
      </c>
      <c r="P148" s="43">
        <v>0</v>
      </c>
      <c r="Q148" s="43">
        <v>4</v>
      </c>
      <c r="R148" s="43">
        <v>10273</v>
      </c>
      <c r="S148" s="43">
        <v>41092</v>
      </c>
    </row>
    <row r="149" spans="5:19">
      <c r="E149" s="43">
        <v>4423</v>
      </c>
      <c r="F149" s="43" t="s">
        <v>3334</v>
      </c>
      <c r="G149" s="43" t="s">
        <v>14</v>
      </c>
      <c r="H149" s="43">
        <v>3</v>
      </c>
      <c r="I149" s="43">
        <v>11455</v>
      </c>
      <c r="J149" s="43">
        <v>34365</v>
      </c>
      <c r="K149" s="43">
        <v>0</v>
      </c>
      <c r="L149" s="43">
        <v>0</v>
      </c>
      <c r="M149" s="43">
        <v>0</v>
      </c>
      <c r="N149" s="43">
        <v>0</v>
      </c>
      <c r="O149" s="43">
        <v>0</v>
      </c>
      <c r="P149" s="43">
        <v>0</v>
      </c>
      <c r="Q149" s="43">
        <v>3</v>
      </c>
      <c r="R149" s="43">
        <v>11455</v>
      </c>
      <c r="S149" s="43">
        <v>34365</v>
      </c>
    </row>
    <row r="150" spans="5:19">
      <c r="E150" s="43">
        <v>4424</v>
      </c>
      <c r="F150" s="43" t="s">
        <v>3335</v>
      </c>
      <c r="G150" s="43" t="s">
        <v>14</v>
      </c>
      <c r="H150" s="43">
        <v>0</v>
      </c>
      <c r="I150" s="43">
        <v>0</v>
      </c>
      <c r="J150" s="43">
        <v>0</v>
      </c>
      <c r="K150" s="43">
        <v>4</v>
      </c>
      <c r="L150" s="43">
        <v>10818</v>
      </c>
      <c r="M150" s="43">
        <v>43273</v>
      </c>
      <c r="N150" s="43">
        <v>4</v>
      </c>
      <c r="O150" s="43">
        <v>10818</v>
      </c>
      <c r="P150" s="43">
        <v>43273</v>
      </c>
      <c r="Q150" s="43">
        <v>0</v>
      </c>
      <c r="R150" s="43">
        <v>0</v>
      </c>
      <c r="S150" s="43">
        <v>0</v>
      </c>
    </row>
    <row r="151" spans="5:19">
      <c r="E151" s="43">
        <v>4437</v>
      </c>
      <c r="F151" s="43" t="s">
        <v>3336</v>
      </c>
      <c r="G151" s="43" t="s">
        <v>14</v>
      </c>
      <c r="H151" s="43">
        <v>2</v>
      </c>
      <c r="I151" s="43">
        <v>20909</v>
      </c>
      <c r="J151" s="43">
        <v>41818</v>
      </c>
      <c r="K151" s="43">
        <v>0</v>
      </c>
      <c r="L151" s="43">
        <v>0</v>
      </c>
      <c r="M151" s="43">
        <v>0</v>
      </c>
      <c r="N151" s="43">
        <v>0</v>
      </c>
      <c r="O151" s="43">
        <v>0</v>
      </c>
      <c r="P151" s="43">
        <v>0</v>
      </c>
      <c r="Q151" s="43">
        <v>2</v>
      </c>
      <c r="R151" s="43">
        <v>20909</v>
      </c>
      <c r="S151" s="43">
        <v>41818</v>
      </c>
    </row>
    <row r="152" spans="5:19">
      <c r="E152" s="43">
        <v>4493</v>
      </c>
      <c r="F152" s="43" t="s">
        <v>3337</v>
      </c>
      <c r="G152" s="43" t="s">
        <v>14</v>
      </c>
      <c r="H152" s="43">
        <v>0</v>
      </c>
      <c r="I152" s="43">
        <v>0</v>
      </c>
      <c r="J152" s="43">
        <v>0</v>
      </c>
      <c r="K152" s="43">
        <v>1</v>
      </c>
      <c r="L152" s="43">
        <v>3045</v>
      </c>
      <c r="M152" s="43">
        <v>3045</v>
      </c>
      <c r="N152" s="43">
        <v>1</v>
      </c>
      <c r="O152" s="43">
        <v>3045</v>
      </c>
      <c r="P152" s="43">
        <v>3045</v>
      </c>
      <c r="Q152" s="43">
        <v>0</v>
      </c>
      <c r="R152" s="43">
        <v>0</v>
      </c>
      <c r="S152" s="43">
        <v>0</v>
      </c>
    </row>
    <row r="153" spans="5:19">
      <c r="E153" s="43">
        <v>4509</v>
      </c>
      <c r="F153" s="43" t="s">
        <v>3338</v>
      </c>
      <c r="G153" s="43" t="s">
        <v>14</v>
      </c>
      <c r="H153" s="43">
        <v>0</v>
      </c>
      <c r="I153" s="43">
        <v>0</v>
      </c>
      <c r="J153" s="43">
        <v>0</v>
      </c>
      <c r="K153" s="43">
        <v>1</v>
      </c>
      <c r="L153" s="43">
        <v>47000</v>
      </c>
      <c r="M153" s="43">
        <v>47000</v>
      </c>
      <c r="N153" s="43">
        <v>1</v>
      </c>
      <c r="O153" s="43">
        <v>47000</v>
      </c>
      <c r="P153" s="43">
        <v>47000</v>
      </c>
      <c r="Q153" s="43">
        <v>0</v>
      </c>
      <c r="R153" s="43">
        <v>0</v>
      </c>
      <c r="S153" s="43">
        <v>0</v>
      </c>
    </row>
    <row r="154" spans="5:19">
      <c r="E154" s="43">
        <v>4571</v>
      </c>
      <c r="F154" s="43" t="s">
        <v>3339</v>
      </c>
      <c r="G154" s="43" t="s">
        <v>14</v>
      </c>
      <c r="H154" s="43">
        <v>0</v>
      </c>
      <c r="I154" s="43">
        <v>0</v>
      </c>
      <c r="J154" s="43">
        <v>0</v>
      </c>
      <c r="K154" s="43">
        <v>5</v>
      </c>
      <c r="L154" s="43">
        <v>28727</v>
      </c>
      <c r="M154" s="43">
        <v>143636</v>
      </c>
      <c r="N154" s="43">
        <v>5</v>
      </c>
      <c r="O154" s="43">
        <v>28727</v>
      </c>
      <c r="P154" s="43">
        <v>143636</v>
      </c>
      <c r="Q154" s="43">
        <v>0</v>
      </c>
      <c r="R154" s="43">
        <v>0</v>
      </c>
      <c r="S154" s="43">
        <v>0</v>
      </c>
    </row>
    <row r="155" spans="5:19">
      <c r="E155" s="43">
        <v>4729</v>
      </c>
      <c r="F155" s="43" t="s">
        <v>3340</v>
      </c>
      <c r="G155" s="43" t="s">
        <v>14</v>
      </c>
      <c r="H155" s="43">
        <v>0</v>
      </c>
      <c r="I155" s="43">
        <v>0</v>
      </c>
      <c r="J155" s="43">
        <v>0</v>
      </c>
      <c r="K155" s="43">
        <v>17</v>
      </c>
      <c r="L155" s="43">
        <v>53000</v>
      </c>
      <c r="M155" s="43">
        <v>901000</v>
      </c>
      <c r="N155" s="43">
        <v>17</v>
      </c>
      <c r="O155" s="43">
        <v>53000</v>
      </c>
      <c r="P155" s="43">
        <v>901000</v>
      </c>
      <c r="Q155" s="43">
        <v>0</v>
      </c>
      <c r="R155" s="43">
        <v>0</v>
      </c>
      <c r="S155" s="43">
        <v>0</v>
      </c>
    </row>
    <row r="156" spans="5:19">
      <c r="E156" s="43">
        <v>4733</v>
      </c>
      <c r="F156" s="43" t="s">
        <v>3341</v>
      </c>
      <c r="G156" s="43" t="s">
        <v>14</v>
      </c>
      <c r="H156" s="43">
        <v>1</v>
      </c>
      <c r="I156" s="43">
        <v>253000</v>
      </c>
      <c r="J156" s="43">
        <v>253000</v>
      </c>
      <c r="K156" s="43">
        <v>0</v>
      </c>
      <c r="L156" s="43">
        <v>0</v>
      </c>
      <c r="M156" s="43">
        <v>0</v>
      </c>
      <c r="N156" s="43">
        <v>0</v>
      </c>
      <c r="O156" s="43">
        <v>0</v>
      </c>
      <c r="P156" s="43">
        <v>0</v>
      </c>
      <c r="Q156" s="43">
        <v>1</v>
      </c>
      <c r="R156" s="43">
        <v>253000</v>
      </c>
      <c r="S156" s="43">
        <v>253000</v>
      </c>
    </row>
    <row r="157" spans="5:19">
      <c r="E157" s="43">
        <v>4744</v>
      </c>
      <c r="F157" s="43" t="s">
        <v>3342</v>
      </c>
      <c r="G157" s="43" t="s">
        <v>14</v>
      </c>
      <c r="H157" s="43">
        <v>0</v>
      </c>
      <c r="I157" s="43">
        <v>0</v>
      </c>
      <c r="J157" s="43">
        <v>0</v>
      </c>
      <c r="K157" s="43">
        <v>1</v>
      </c>
      <c r="L157" s="43">
        <v>86364</v>
      </c>
      <c r="M157" s="43">
        <v>86364</v>
      </c>
      <c r="N157" s="43">
        <v>1</v>
      </c>
      <c r="O157" s="43">
        <v>86364</v>
      </c>
      <c r="P157" s="43">
        <v>86364</v>
      </c>
      <c r="Q157" s="43">
        <v>0</v>
      </c>
      <c r="R157" s="43">
        <v>0</v>
      </c>
      <c r="S157" s="43">
        <v>0</v>
      </c>
    </row>
    <row r="158" spans="5:19">
      <c r="E158" s="43">
        <v>4803</v>
      </c>
      <c r="F158" s="43" t="s">
        <v>3343</v>
      </c>
      <c r="G158" s="43" t="s">
        <v>14</v>
      </c>
      <c r="H158" s="43">
        <v>1</v>
      </c>
      <c r="I158" s="43">
        <v>3645</v>
      </c>
      <c r="J158" s="43">
        <v>3645</v>
      </c>
      <c r="K158" s="43">
        <v>6</v>
      </c>
      <c r="L158" s="43">
        <v>3645</v>
      </c>
      <c r="M158" s="43">
        <v>21872</v>
      </c>
      <c r="N158" s="43">
        <v>1</v>
      </c>
      <c r="O158" s="43">
        <v>3645</v>
      </c>
      <c r="P158" s="43">
        <v>3645</v>
      </c>
      <c r="Q158" s="43">
        <v>6</v>
      </c>
      <c r="R158" s="43">
        <v>3645</v>
      </c>
      <c r="S158" s="43">
        <v>21872</v>
      </c>
    </row>
    <row r="159" spans="5:19">
      <c r="E159" s="43">
        <v>4804</v>
      </c>
      <c r="F159" s="43" t="s">
        <v>3344</v>
      </c>
      <c r="G159" s="43" t="s">
        <v>14</v>
      </c>
      <c r="H159" s="43">
        <v>0</v>
      </c>
      <c r="I159" s="43">
        <v>0</v>
      </c>
      <c r="J159" s="43">
        <v>0</v>
      </c>
      <c r="K159" s="43">
        <v>1</v>
      </c>
      <c r="L159" s="43">
        <v>1845</v>
      </c>
      <c r="M159" s="43">
        <v>1845</v>
      </c>
      <c r="N159" s="43">
        <v>1</v>
      </c>
      <c r="O159" s="43">
        <v>1845</v>
      </c>
      <c r="P159" s="43">
        <v>1845</v>
      </c>
      <c r="Q159" s="43">
        <v>0</v>
      </c>
      <c r="R159" s="43">
        <v>0</v>
      </c>
      <c r="S159" s="43">
        <v>0</v>
      </c>
    </row>
    <row r="160" spans="5:19">
      <c r="E160" s="43">
        <v>4830</v>
      </c>
      <c r="F160" s="43" t="s">
        <v>3345</v>
      </c>
      <c r="G160" s="43" t="s">
        <v>14</v>
      </c>
      <c r="H160" s="43">
        <v>0</v>
      </c>
      <c r="I160" s="43">
        <v>0</v>
      </c>
      <c r="J160" s="43">
        <v>0</v>
      </c>
      <c r="K160" s="43">
        <v>0</v>
      </c>
      <c r="L160" s="43">
        <v>0</v>
      </c>
      <c r="M160" s="43">
        <v>0</v>
      </c>
      <c r="N160" s="43">
        <v>0</v>
      </c>
      <c r="O160" s="43">
        <v>0</v>
      </c>
      <c r="P160" s="43">
        <v>0</v>
      </c>
      <c r="Q160" s="43">
        <v>0</v>
      </c>
      <c r="R160" s="43">
        <v>0</v>
      </c>
      <c r="S160" s="43">
        <v>0</v>
      </c>
    </row>
    <row r="161" spans="5:19">
      <c r="E161" s="43">
        <v>4851</v>
      </c>
      <c r="F161" s="43" t="s">
        <v>3346</v>
      </c>
      <c r="G161" s="43" t="s">
        <v>14</v>
      </c>
      <c r="H161" s="43">
        <v>0</v>
      </c>
      <c r="I161" s="43">
        <v>0</v>
      </c>
      <c r="J161" s="43">
        <v>0</v>
      </c>
      <c r="K161" s="43">
        <v>1</v>
      </c>
      <c r="L161" s="43">
        <v>4727</v>
      </c>
      <c r="M161" s="43">
        <v>4727</v>
      </c>
      <c r="N161" s="43">
        <v>1</v>
      </c>
      <c r="O161" s="43">
        <v>4727</v>
      </c>
      <c r="P161" s="43">
        <v>4727</v>
      </c>
      <c r="Q161" s="43">
        <v>0</v>
      </c>
      <c r="R161" s="43">
        <v>0</v>
      </c>
      <c r="S161" s="43">
        <v>0</v>
      </c>
    </row>
    <row r="162" spans="5:19">
      <c r="E162" s="43">
        <v>4858</v>
      </c>
      <c r="F162" s="43" t="s">
        <v>3347</v>
      </c>
      <c r="G162" s="43" t="s">
        <v>14</v>
      </c>
      <c r="H162" s="43">
        <v>0</v>
      </c>
      <c r="I162" s="43">
        <v>0</v>
      </c>
      <c r="J162" s="43">
        <v>0</v>
      </c>
      <c r="K162" s="43">
        <v>160</v>
      </c>
      <c r="L162" s="43">
        <v>4182</v>
      </c>
      <c r="M162" s="43">
        <v>669091</v>
      </c>
      <c r="N162" s="43">
        <v>160</v>
      </c>
      <c r="O162" s="43">
        <v>4182</v>
      </c>
      <c r="P162" s="43">
        <v>669091</v>
      </c>
      <c r="Q162" s="43">
        <v>0</v>
      </c>
      <c r="R162" s="43">
        <v>0</v>
      </c>
      <c r="S162" s="43">
        <v>0</v>
      </c>
    </row>
    <row r="163" spans="5:19">
      <c r="E163" s="43">
        <v>4871</v>
      </c>
      <c r="F163" s="43" t="s">
        <v>3348</v>
      </c>
      <c r="G163" s="43" t="s">
        <v>14</v>
      </c>
      <c r="H163" s="43">
        <v>0</v>
      </c>
      <c r="I163" s="43">
        <v>0</v>
      </c>
      <c r="J163" s="43">
        <v>0</v>
      </c>
      <c r="K163" s="43">
        <v>1</v>
      </c>
      <c r="L163" s="43">
        <v>14364</v>
      </c>
      <c r="M163" s="43">
        <v>14364</v>
      </c>
      <c r="N163" s="43">
        <v>1</v>
      </c>
      <c r="O163" s="43">
        <v>14364</v>
      </c>
      <c r="P163" s="43">
        <v>14364</v>
      </c>
      <c r="Q163" s="43">
        <v>0</v>
      </c>
      <c r="R163" s="43">
        <v>0</v>
      </c>
      <c r="S163" s="43">
        <v>0</v>
      </c>
    </row>
    <row r="164" spans="5:19">
      <c r="E164" s="43">
        <v>4873</v>
      </c>
      <c r="F164" s="43" t="s">
        <v>3349</v>
      </c>
      <c r="G164" s="43" t="s">
        <v>14</v>
      </c>
      <c r="H164" s="43">
        <v>0</v>
      </c>
      <c r="I164" s="43">
        <v>0</v>
      </c>
      <c r="J164" s="43">
        <v>0</v>
      </c>
      <c r="K164" s="43">
        <v>5</v>
      </c>
      <c r="L164" s="43">
        <v>14000</v>
      </c>
      <c r="M164" s="43">
        <v>70000</v>
      </c>
      <c r="N164" s="43">
        <v>5</v>
      </c>
      <c r="O164" s="43">
        <v>14000</v>
      </c>
      <c r="P164" s="43">
        <v>70000</v>
      </c>
      <c r="Q164" s="43">
        <v>0</v>
      </c>
      <c r="R164" s="43">
        <v>0</v>
      </c>
      <c r="S164" s="43">
        <v>0</v>
      </c>
    </row>
    <row r="165" spans="5:19">
      <c r="E165" s="43">
        <v>4875</v>
      </c>
      <c r="F165" s="43" t="s">
        <v>3350</v>
      </c>
      <c r="G165" s="43" t="s">
        <v>14</v>
      </c>
      <c r="H165" s="43">
        <v>29</v>
      </c>
      <c r="I165" s="43">
        <v>9936</v>
      </c>
      <c r="J165" s="43">
        <v>288144</v>
      </c>
      <c r="K165" s="43">
        <v>0</v>
      </c>
      <c r="L165" s="43">
        <v>0</v>
      </c>
      <c r="M165" s="43">
        <v>0</v>
      </c>
      <c r="N165" s="43">
        <v>11</v>
      </c>
      <c r="O165" s="43">
        <v>9936</v>
      </c>
      <c r="P165" s="43">
        <v>109296</v>
      </c>
      <c r="Q165" s="43">
        <v>18</v>
      </c>
      <c r="R165" s="43">
        <v>9936</v>
      </c>
      <c r="S165" s="43">
        <v>178848</v>
      </c>
    </row>
    <row r="166" spans="5:19">
      <c r="E166" s="43">
        <v>4887</v>
      </c>
      <c r="F166" s="43" t="s">
        <v>3351</v>
      </c>
      <c r="G166" s="43" t="s">
        <v>14</v>
      </c>
      <c r="H166" s="43">
        <v>0</v>
      </c>
      <c r="I166" s="43">
        <v>0</v>
      </c>
      <c r="J166" s="43">
        <v>0</v>
      </c>
      <c r="K166" s="43">
        <v>6</v>
      </c>
      <c r="L166" s="43">
        <v>614</v>
      </c>
      <c r="M166" s="43">
        <v>3682</v>
      </c>
      <c r="N166" s="43">
        <v>6</v>
      </c>
      <c r="O166" s="43">
        <v>614</v>
      </c>
      <c r="P166" s="43">
        <v>3682</v>
      </c>
      <c r="Q166" s="43">
        <v>0</v>
      </c>
      <c r="R166" s="43">
        <v>0</v>
      </c>
      <c r="S166" s="43">
        <v>0</v>
      </c>
    </row>
    <row r="167" spans="5:19">
      <c r="E167" s="43">
        <v>4888</v>
      </c>
      <c r="F167" s="43" t="s">
        <v>3352</v>
      </c>
      <c r="G167" s="43" t="s">
        <v>14</v>
      </c>
      <c r="H167" s="43">
        <v>0</v>
      </c>
      <c r="I167" s="43">
        <v>0</v>
      </c>
      <c r="J167" s="43">
        <v>0</v>
      </c>
      <c r="K167" s="43">
        <v>2</v>
      </c>
      <c r="L167" s="43">
        <v>10909</v>
      </c>
      <c r="M167" s="43">
        <v>21818</v>
      </c>
      <c r="N167" s="43">
        <v>1</v>
      </c>
      <c r="O167" s="43">
        <v>10909</v>
      </c>
      <c r="P167" s="43">
        <v>10909</v>
      </c>
      <c r="Q167" s="43">
        <v>1</v>
      </c>
      <c r="R167" s="43">
        <v>10909</v>
      </c>
      <c r="S167" s="43">
        <v>10909</v>
      </c>
    </row>
    <row r="168" spans="5:19">
      <c r="E168" s="43">
        <v>4889</v>
      </c>
      <c r="F168" s="43" t="s">
        <v>3353</v>
      </c>
      <c r="G168" s="43" t="s">
        <v>14</v>
      </c>
      <c r="H168" s="43">
        <v>0</v>
      </c>
      <c r="I168" s="43">
        <v>0</v>
      </c>
      <c r="J168" s="43">
        <v>0</v>
      </c>
      <c r="K168" s="43">
        <v>5</v>
      </c>
      <c r="L168" s="43">
        <v>9273</v>
      </c>
      <c r="M168" s="43">
        <v>46364</v>
      </c>
      <c r="N168" s="43">
        <v>5</v>
      </c>
      <c r="O168" s="43">
        <v>9273</v>
      </c>
      <c r="P168" s="43">
        <v>46364</v>
      </c>
      <c r="Q168" s="43">
        <v>0</v>
      </c>
      <c r="R168" s="43">
        <v>0</v>
      </c>
      <c r="S168" s="43">
        <v>0</v>
      </c>
    </row>
    <row r="169" spans="5:19">
      <c r="E169" s="43">
        <v>4890</v>
      </c>
      <c r="F169" s="43" t="s">
        <v>3354</v>
      </c>
      <c r="G169" s="43" t="s">
        <v>14</v>
      </c>
      <c r="H169" s="43">
        <v>0</v>
      </c>
      <c r="I169" s="43">
        <v>0</v>
      </c>
      <c r="J169" s="43">
        <v>0</v>
      </c>
      <c r="K169" s="43">
        <v>3</v>
      </c>
      <c r="L169" s="43">
        <v>4764</v>
      </c>
      <c r="M169" s="43">
        <v>14291</v>
      </c>
      <c r="N169" s="43">
        <v>1</v>
      </c>
      <c r="O169" s="43">
        <v>4764</v>
      </c>
      <c r="P169" s="43">
        <v>4764</v>
      </c>
      <c r="Q169" s="43">
        <v>2</v>
      </c>
      <c r="R169" s="43">
        <v>4764</v>
      </c>
      <c r="S169" s="43">
        <v>9527</v>
      </c>
    </row>
    <row r="170" spans="5:19">
      <c r="E170" s="43">
        <v>4892</v>
      </c>
      <c r="F170" s="43" t="s">
        <v>3355</v>
      </c>
      <c r="G170" s="43" t="s">
        <v>14</v>
      </c>
      <c r="H170" s="43">
        <v>0</v>
      </c>
      <c r="I170" s="43">
        <v>0</v>
      </c>
      <c r="J170" s="43">
        <v>0</v>
      </c>
      <c r="K170" s="43">
        <v>1</v>
      </c>
      <c r="L170" s="43">
        <v>4764</v>
      </c>
      <c r="M170" s="43">
        <v>4764</v>
      </c>
      <c r="N170" s="43">
        <v>1</v>
      </c>
      <c r="O170" s="43">
        <v>4764</v>
      </c>
      <c r="P170" s="43">
        <v>4764</v>
      </c>
      <c r="Q170" s="43">
        <v>0</v>
      </c>
      <c r="R170" s="43">
        <v>0</v>
      </c>
      <c r="S170" s="43">
        <v>0</v>
      </c>
    </row>
    <row r="171" spans="5:19">
      <c r="E171" s="43">
        <v>4894</v>
      </c>
      <c r="F171" s="43" t="s">
        <v>3356</v>
      </c>
      <c r="G171" s="43" t="s">
        <v>14</v>
      </c>
      <c r="H171" s="43">
        <v>0</v>
      </c>
      <c r="I171" s="43">
        <v>0</v>
      </c>
      <c r="J171" s="43">
        <v>0</v>
      </c>
      <c r="K171" s="43">
        <v>7</v>
      </c>
      <c r="L171" s="43">
        <v>4745</v>
      </c>
      <c r="M171" s="43">
        <v>33218</v>
      </c>
      <c r="N171" s="43">
        <v>4</v>
      </c>
      <c r="O171" s="43">
        <v>4732</v>
      </c>
      <c r="P171" s="43">
        <v>18927</v>
      </c>
      <c r="Q171" s="43">
        <v>3</v>
      </c>
      <c r="R171" s="43">
        <v>4764</v>
      </c>
      <c r="S171" s="43">
        <v>14291</v>
      </c>
    </row>
    <row r="172" spans="5:19">
      <c r="E172" s="43">
        <v>4899</v>
      </c>
      <c r="F172" s="43" t="s">
        <v>3357</v>
      </c>
      <c r="G172" s="43" t="s">
        <v>14</v>
      </c>
      <c r="H172" s="43">
        <v>0</v>
      </c>
      <c r="I172" s="43">
        <v>0</v>
      </c>
      <c r="J172" s="43">
        <v>0</v>
      </c>
      <c r="K172" s="43">
        <v>0</v>
      </c>
      <c r="L172" s="43">
        <v>0</v>
      </c>
      <c r="M172" s="43">
        <v>0</v>
      </c>
      <c r="N172" s="43">
        <v>0</v>
      </c>
      <c r="O172" s="43">
        <v>0</v>
      </c>
      <c r="P172" s="43">
        <v>0</v>
      </c>
      <c r="Q172" s="43">
        <v>0</v>
      </c>
      <c r="R172" s="43">
        <v>0</v>
      </c>
      <c r="S172" s="43">
        <v>0</v>
      </c>
    </row>
    <row r="173" spans="5:19">
      <c r="E173" s="43">
        <v>4901</v>
      </c>
      <c r="F173" s="43" t="s">
        <v>3358</v>
      </c>
      <c r="G173" s="43" t="s">
        <v>14</v>
      </c>
      <c r="H173" s="43">
        <v>0</v>
      </c>
      <c r="I173" s="43">
        <v>0</v>
      </c>
      <c r="J173" s="43">
        <v>0</v>
      </c>
      <c r="K173" s="43">
        <v>1</v>
      </c>
      <c r="L173" s="43">
        <v>5736</v>
      </c>
      <c r="M173" s="43">
        <v>5736</v>
      </c>
      <c r="N173" s="43">
        <v>1</v>
      </c>
      <c r="O173" s="43">
        <v>5736</v>
      </c>
      <c r="P173" s="43">
        <v>5736</v>
      </c>
      <c r="Q173" s="43">
        <v>0</v>
      </c>
      <c r="R173" s="43">
        <v>0</v>
      </c>
      <c r="S173" s="43">
        <v>0</v>
      </c>
    </row>
    <row r="174" spans="5:19">
      <c r="E174" s="43">
        <v>4902</v>
      </c>
      <c r="F174" s="43" t="s">
        <v>3359</v>
      </c>
      <c r="G174" s="43" t="s">
        <v>14</v>
      </c>
      <c r="H174" s="43">
        <v>0</v>
      </c>
      <c r="I174" s="43">
        <v>0</v>
      </c>
      <c r="J174" s="43">
        <v>0</v>
      </c>
      <c r="K174" s="43">
        <v>4</v>
      </c>
      <c r="L174" s="43">
        <v>7700</v>
      </c>
      <c r="M174" s="43">
        <v>30800</v>
      </c>
      <c r="N174" s="43">
        <v>4</v>
      </c>
      <c r="O174" s="43">
        <v>7700</v>
      </c>
      <c r="P174" s="43">
        <v>30800</v>
      </c>
      <c r="Q174" s="43">
        <v>0</v>
      </c>
      <c r="R174" s="43">
        <v>0</v>
      </c>
      <c r="S174" s="43">
        <v>0</v>
      </c>
    </row>
    <row r="175" spans="5:19">
      <c r="E175" s="43">
        <v>4906</v>
      </c>
      <c r="F175" s="43" t="s">
        <v>3360</v>
      </c>
      <c r="G175" s="43" t="s">
        <v>14</v>
      </c>
      <c r="H175" s="43">
        <v>0</v>
      </c>
      <c r="I175" s="43">
        <v>0</v>
      </c>
      <c r="J175" s="43">
        <v>0</v>
      </c>
      <c r="K175" s="43">
        <v>15</v>
      </c>
      <c r="L175" s="43">
        <v>6576</v>
      </c>
      <c r="M175" s="43">
        <v>98636</v>
      </c>
      <c r="N175" s="43">
        <v>7</v>
      </c>
      <c r="O175" s="43">
        <v>6818</v>
      </c>
      <c r="P175" s="43">
        <v>47727</v>
      </c>
      <c r="Q175" s="43">
        <v>8</v>
      </c>
      <c r="R175" s="43">
        <v>6364</v>
      </c>
      <c r="S175" s="43">
        <v>50909</v>
      </c>
    </row>
    <row r="176" spans="5:19">
      <c r="E176" s="43">
        <v>4909</v>
      </c>
      <c r="F176" s="43" t="s">
        <v>3361</v>
      </c>
      <c r="G176" s="43" t="s">
        <v>14</v>
      </c>
      <c r="H176" s="43">
        <v>0</v>
      </c>
      <c r="I176" s="43">
        <v>0</v>
      </c>
      <c r="J176" s="43">
        <v>0</v>
      </c>
      <c r="K176" s="43">
        <v>0</v>
      </c>
      <c r="L176" s="43">
        <v>0</v>
      </c>
      <c r="M176" s="43">
        <v>0</v>
      </c>
      <c r="N176" s="43">
        <v>1</v>
      </c>
      <c r="O176" s="43">
        <v>0</v>
      </c>
      <c r="P176" s="43">
        <v>0</v>
      </c>
      <c r="Q176" s="43">
        <v>-1</v>
      </c>
      <c r="R176" s="43">
        <v>0</v>
      </c>
      <c r="S176" s="43">
        <v>0</v>
      </c>
    </row>
    <row r="177" spans="5:19">
      <c r="E177" s="43">
        <v>4919</v>
      </c>
      <c r="F177" s="43" t="s">
        <v>3362</v>
      </c>
      <c r="G177" s="43" t="s">
        <v>14</v>
      </c>
      <c r="H177" s="43">
        <v>0</v>
      </c>
      <c r="I177" s="43">
        <v>0</v>
      </c>
      <c r="J177" s="43">
        <v>0</v>
      </c>
      <c r="K177" s="43">
        <v>2</v>
      </c>
      <c r="L177" s="43">
        <v>6364</v>
      </c>
      <c r="M177" s="43">
        <v>12727</v>
      </c>
      <c r="N177" s="43">
        <v>10</v>
      </c>
      <c r="O177" s="43">
        <v>1273</v>
      </c>
      <c r="P177" s="43">
        <v>12727</v>
      </c>
      <c r="Q177" s="43">
        <v>-8</v>
      </c>
      <c r="R177" s="43">
        <v>0</v>
      </c>
      <c r="S177" s="43">
        <v>0</v>
      </c>
    </row>
    <row r="178" spans="5:19">
      <c r="E178" s="43">
        <v>4921</v>
      </c>
      <c r="F178" s="43" t="s">
        <v>3363</v>
      </c>
      <c r="G178" s="43" t="s">
        <v>14</v>
      </c>
      <c r="H178" s="43">
        <v>0</v>
      </c>
      <c r="I178" s="43">
        <v>0</v>
      </c>
      <c r="J178" s="43">
        <v>0</v>
      </c>
      <c r="K178" s="43">
        <v>1</v>
      </c>
      <c r="L178" s="43">
        <v>8000</v>
      </c>
      <c r="M178" s="43">
        <v>8000</v>
      </c>
      <c r="N178" s="43">
        <v>1</v>
      </c>
      <c r="O178" s="43">
        <v>8000</v>
      </c>
      <c r="P178" s="43">
        <v>8000</v>
      </c>
      <c r="Q178" s="43">
        <v>0</v>
      </c>
      <c r="R178" s="43">
        <v>0</v>
      </c>
      <c r="S178" s="43">
        <v>0</v>
      </c>
    </row>
    <row r="179" spans="5:19">
      <c r="E179" s="43">
        <v>4922</v>
      </c>
      <c r="F179" s="43" t="s">
        <v>3364</v>
      </c>
      <c r="G179" s="43" t="s">
        <v>14</v>
      </c>
      <c r="H179" s="43">
        <v>0</v>
      </c>
      <c r="I179" s="43">
        <v>0</v>
      </c>
      <c r="J179" s="43">
        <v>0</v>
      </c>
      <c r="K179" s="43">
        <v>2</v>
      </c>
      <c r="L179" s="43">
        <v>11200</v>
      </c>
      <c r="M179" s="43">
        <v>22400</v>
      </c>
      <c r="N179" s="43">
        <v>0</v>
      </c>
      <c r="O179" s="43">
        <v>0</v>
      </c>
      <c r="P179" s="43">
        <v>0</v>
      </c>
      <c r="Q179" s="43">
        <v>2</v>
      </c>
      <c r="R179" s="43">
        <v>11200</v>
      </c>
      <c r="S179" s="43">
        <v>22400</v>
      </c>
    </row>
    <row r="180" spans="5:19">
      <c r="E180" s="43">
        <v>4929</v>
      </c>
      <c r="F180" s="43" t="s">
        <v>3365</v>
      </c>
      <c r="G180" s="43" t="s">
        <v>14</v>
      </c>
      <c r="H180" s="43">
        <v>0</v>
      </c>
      <c r="I180" s="43">
        <v>0</v>
      </c>
      <c r="J180" s="43">
        <v>0</v>
      </c>
      <c r="K180" s="43">
        <v>20</v>
      </c>
      <c r="L180" s="43">
        <v>2273</v>
      </c>
      <c r="M180" s="43">
        <v>45455</v>
      </c>
      <c r="N180" s="43">
        <v>20</v>
      </c>
      <c r="O180" s="43">
        <v>2273</v>
      </c>
      <c r="P180" s="43">
        <v>45455</v>
      </c>
      <c r="Q180" s="43">
        <v>0</v>
      </c>
      <c r="R180" s="43">
        <v>0</v>
      </c>
      <c r="S180" s="43">
        <v>0</v>
      </c>
    </row>
    <row r="181" spans="5:19">
      <c r="E181" s="43">
        <v>4935</v>
      </c>
      <c r="F181" s="43" t="s">
        <v>3366</v>
      </c>
      <c r="G181" s="43" t="s">
        <v>14</v>
      </c>
      <c r="H181" s="43">
        <v>0</v>
      </c>
      <c r="I181" s="43">
        <v>0</v>
      </c>
      <c r="J181" s="43">
        <v>0</v>
      </c>
      <c r="K181" s="43">
        <v>1</v>
      </c>
      <c r="L181" s="43">
        <v>10000</v>
      </c>
      <c r="M181" s="43">
        <v>10000</v>
      </c>
      <c r="N181" s="43">
        <v>1</v>
      </c>
      <c r="O181" s="43">
        <v>10000</v>
      </c>
      <c r="P181" s="43">
        <v>10000</v>
      </c>
      <c r="Q181" s="43">
        <v>0</v>
      </c>
      <c r="R181" s="43">
        <v>0</v>
      </c>
      <c r="S181" s="43">
        <v>0</v>
      </c>
    </row>
    <row r="182" spans="5:19">
      <c r="E182" s="43">
        <v>4936</v>
      </c>
      <c r="F182" s="43" t="s">
        <v>3367</v>
      </c>
      <c r="G182" s="43" t="s">
        <v>14</v>
      </c>
      <c r="H182" s="43">
        <v>0</v>
      </c>
      <c r="I182" s="43">
        <v>0</v>
      </c>
      <c r="J182" s="43">
        <v>0</v>
      </c>
      <c r="K182" s="43">
        <v>12</v>
      </c>
      <c r="L182" s="43">
        <v>1582</v>
      </c>
      <c r="M182" s="43">
        <v>18982</v>
      </c>
      <c r="N182" s="43">
        <v>12</v>
      </c>
      <c r="O182" s="43">
        <v>1582</v>
      </c>
      <c r="P182" s="43">
        <v>18982</v>
      </c>
      <c r="Q182" s="43">
        <v>0</v>
      </c>
      <c r="R182" s="43">
        <v>0</v>
      </c>
      <c r="S182" s="43">
        <v>0</v>
      </c>
    </row>
    <row r="183" spans="5:19">
      <c r="E183" s="43">
        <v>4940</v>
      </c>
      <c r="F183" s="43" t="s">
        <v>3368</v>
      </c>
      <c r="G183" s="43" t="s">
        <v>14</v>
      </c>
      <c r="H183" s="43">
        <v>3</v>
      </c>
      <c r="I183" s="43">
        <v>5036</v>
      </c>
      <c r="J183" s="43">
        <v>15109</v>
      </c>
      <c r="K183" s="43">
        <v>6</v>
      </c>
      <c r="L183" s="43">
        <v>5036</v>
      </c>
      <c r="M183" s="43">
        <v>30218</v>
      </c>
      <c r="N183" s="43">
        <v>6</v>
      </c>
      <c r="O183" s="43">
        <v>5036</v>
      </c>
      <c r="P183" s="43">
        <v>30218</v>
      </c>
      <c r="Q183" s="43">
        <v>3</v>
      </c>
      <c r="R183" s="43">
        <v>5036</v>
      </c>
      <c r="S183" s="43">
        <v>15109</v>
      </c>
    </row>
    <row r="184" spans="5:19">
      <c r="E184" s="43">
        <v>4943</v>
      </c>
      <c r="F184" s="43" t="s">
        <v>3369</v>
      </c>
      <c r="G184" s="43" t="s">
        <v>14</v>
      </c>
      <c r="H184" s="43">
        <v>0</v>
      </c>
      <c r="I184" s="43">
        <v>0</v>
      </c>
      <c r="J184" s="43">
        <v>0</v>
      </c>
      <c r="K184" s="43">
        <v>1</v>
      </c>
      <c r="L184" s="43">
        <v>10364</v>
      </c>
      <c r="M184" s="43">
        <v>10364</v>
      </c>
      <c r="N184" s="43">
        <v>0</v>
      </c>
      <c r="O184" s="43">
        <v>0</v>
      </c>
      <c r="P184" s="43">
        <v>0</v>
      </c>
      <c r="Q184" s="43">
        <v>1</v>
      </c>
      <c r="R184" s="43">
        <v>10364</v>
      </c>
      <c r="S184" s="43">
        <v>10364</v>
      </c>
    </row>
    <row r="185" spans="5:19">
      <c r="E185" s="43">
        <v>4945</v>
      </c>
      <c r="F185" s="43" t="s">
        <v>3370</v>
      </c>
      <c r="G185" s="43" t="s">
        <v>14</v>
      </c>
      <c r="H185" s="43">
        <v>0</v>
      </c>
      <c r="I185" s="43">
        <v>0</v>
      </c>
      <c r="J185" s="43">
        <v>0</v>
      </c>
      <c r="K185" s="43">
        <v>5</v>
      </c>
      <c r="L185" s="43">
        <v>11364</v>
      </c>
      <c r="M185" s="43">
        <v>56819</v>
      </c>
      <c r="N185" s="43">
        <v>1</v>
      </c>
      <c r="O185" s="43">
        <v>11364</v>
      </c>
      <c r="P185" s="43">
        <v>11364</v>
      </c>
      <c r="Q185" s="43">
        <v>4</v>
      </c>
      <c r="R185" s="43">
        <v>11364</v>
      </c>
      <c r="S185" s="43">
        <v>45455</v>
      </c>
    </row>
    <row r="186" spans="5:19">
      <c r="E186" s="43">
        <v>4963</v>
      </c>
      <c r="F186" s="43" t="s">
        <v>3371</v>
      </c>
      <c r="G186" s="43" t="s">
        <v>14</v>
      </c>
      <c r="H186" s="43">
        <v>0</v>
      </c>
      <c r="I186" s="43">
        <v>0</v>
      </c>
      <c r="J186" s="43">
        <v>0</v>
      </c>
      <c r="K186" s="43">
        <v>20</v>
      </c>
      <c r="L186" s="43">
        <v>773</v>
      </c>
      <c r="M186" s="43">
        <v>15454</v>
      </c>
      <c r="N186" s="43">
        <v>20</v>
      </c>
      <c r="O186" s="43">
        <v>773</v>
      </c>
      <c r="P186" s="43">
        <v>15454</v>
      </c>
      <c r="Q186" s="43">
        <v>0</v>
      </c>
      <c r="R186" s="43">
        <v>0</v>
      </c>
      <c r="S186" s="43">
        <v>0</v>
      </c>
    </row>
    <row r="187" spans="5:19">
      <c r="E187" s="43">
        <v>5010</v>
      </c>
      <c r="F187" s="43" t="s">
        <v>3372</v>
      </c>
      <c r="G187" s="43" t="s">
        <v>14</v>
      </c>
      <c r="H187" s="43">
        <v>1</v>
      </c>
      <c r="I187" s="43">
        <v>38000</v>
      </c>
      <c r="J187" s="43">
        <v>38000</v>
      </c>
      <c r="K187" s="43">
        <v>7</v>
      </c>
      <c r="L187" s="43">
        <v>34545</v>
      </c>
      <c r="M187" s="43">
        <v>241815</v>
      </c>
      <c r="N187" s="43">
        <v>6</v>
      </c>
      <c r="O187" s="43">
        <v>35121</v>
      </c>
      <c r="P187" s="43">
        <v>210725</v>
      </c>
      <c r="Q187" s="43">
        <v>2</v>
      </c>
      <c r="R187" s="43">
        <v>34545</v>
      </c>
      <c r="S187" s="43">
        <v>69090</v>
      </c>
    </row>
    <row r="188" spans="5:19">
      <c r="E188" s="43">
        <v>5017</v>
      </c>
      <c r="F188" s="43" t="s">
        <v>3373</v>
      </c>
      <c r="G188" s="43" t="s">
        <v>14</v>
      </c>
      <c r="H188" s="43">
        <v>0</v>
      </c>
      <c r="I188" s="43">
        <v>0</v>
      </c>
      <c r="J188" s="43">
        <v>0</v>
      </c>
      <c r="K188" s="43">
        <v>1</v>
      </c>
      <c r="L188" s="43">
        <v>13909</v>
      </c>
      <c r="M188" s="43">
        <v>13909</v>
      </c>
      <c r="N188" s="43">
        <v>1</v>
      </c>
      <c r="O188" s="43">
        <v>13909</v>
      </c>
      <c r="P188" s="43">
        <v>13909</v>
      </c>
      <c r="Q188" s="43">
        <v>0</v>
      </c>
      <c r="R188" s="43">
        <v>0</v>
      </c>
      <c r="S188" s="43">
        <v>0</v>
      </c>
    </row>
    <row r="189" spans="5:19">
      <c r="E189" s="43">
        <v>5018</v>
      </c>
      <c r="F189" s="43" t="s">
        <v>3374</v>
      </c>
      <c r="G189" s="43" t="s">
        <v>14</v>
      </c>
      <c r="H189" s="43">
        <v>0</v>
      </c>
      <c r="I189" s="43">
        <v>0</v>
      </c>
      <c r="J189" s="43">
        <v>0</v>
      </c>
      <c r="K189" s="43">
        <v>17</v>
      </c>
      <c r="L189" s="43">
        <v>3455</v>
      </c>
      <c r="M189" s="43">
        <v>58728</v>
      </c>
      <c r="N189" s="43">
        <v>17</v>
      </c>
      <c r="O189" s="43">
        <v>3455</v>
      </c>
      <c r="P189" s="43">
        <v>58728</v>
      </c>
      <c r="Q189" s="43">
        <v>0</v>
      </c>
      <c r="R189" s="43">
        <v>0</v>
      </c>
      <c r="S189" s="43">
        <v>0</v>
      </c>
    </row>
    <row r="190" spans="5:19">
      <c r="E190" s="43">
        <v>5022</v>
      </c>
      <c r="F190" s="43" t="s">
        <v>3375</v>
      </c>
      <c r="G190" s="43" t="s">
        <v>14</v>
      </c>
      <c r="H190" s="43">
        <v>0</v>
      </c>
      <c r="I190" s="43">
        <v>0</v>
      </c>
      <c r="J190" s="43">
        <v>0</v>
      </c>
      <c r="K190" s="43">
        <v>30</v>
      </c>
      <c r="L190" s="43">
        <v>3636</v>
      </c>
      <c r="M190" s="43">
        <v>109091</v>
      </c>
      <c r="N190" s="43">
        <v>30</v>
      </c>
      <c r="O190" s="43">
        <v>3636</v>
      </c>
      <c r="P190" s="43">
        <v>109091</v>
      </c>
      <c r="Q190" s="43">
        <v>0</v>
      </c>
      <c r="R190" s="43">
        <v>0</v>
      </c>
      <c r="S190" s="43">
        <v>0</v>
      </c>
    </row>
    <row r="191" spans="5:19">
      <c r="E191" s="43">
        <v>5044</v>
      </c>
      <c r="F191" s="43" t="s">
        <v>3376</v>
      </c>
      <c r="G191" s="43" t="s">
        <v>14</v>
      </c>
      <c r="H191" s="43">
        <v>0</v>
      </c>
      <c r="I191" s="43">
        <v>0</v>
      </c>
      <c r="J191" s="43">
        <v>0</v>
      </c>
      <c r="K191" s="43">
        <v>2</v>
      </c>
      <c r="L191" s="43">
        <v>68000</v>
      </c>
      <c r="M191" s="43">
        <v>136000</v>
      </c>
      <c r="N191" s="43">
        <v>1</v>
      </c>
      <c r="O191" s="43">
        <v>70000</v>
      </c>
      <c r="P191" s="43">
        <v>70000</v>
      </c>
      <c r="Q191" s="43">
        <v>1</v>
      </c>
      <c r="R191" s="43">
        <v>66000</v>
      </c>
      <c r="S191" s="43">
        <v>66000</v>
      </c>
    </row>
    <row r="192" spans="5:19">
      <c r="E192" s="43">
        <v>5052</v>
      </c>
      <c r="F192" s="43" t="s">
        <v>3377</v>
      </c>
      <c r="G192" s="43" t="s">
        <v>14</v>
      </c>
      <c r="H192" s="43">
        <v>0</v>
      </c>
      <c r="I192" s="43">
        <v>0</v>
      </c>
      <c r="J192" s="43">
        <v>0</v>
      </c>
      <c r="K192" s="43">
        <v>1</v>
      </c>
      <c r="L192" s="43">
        <v>5182</v>
      </c>
      <c r="M192" s="43">
        <v>5182</v>
      </c>
      <c r="N192" s="43">
        <v>1</v>
      </c>
      <c r="O192" s="43">
        <v>5182</v>
      </c>
      <c r="P192" s="43">
        <v>5182</v>
      </c>
      <c r="Q192" s="43">
        <v>0</v>
      </c>
      <c r="R192" s="43">
        <v>0</v>
      </c>
      <c r="S192" s="43">
        <v>0</v>
      </c>
    </row>
    <row r="193" spans="5:19">
      <c r="E193" s="43">
        <v>5079</v>
      </c>
      <c r="F193" s="43" t="s">
        <v>3378</v>
      </c>
      <c r="G193" s="43" t="s">
        <v>14</v>
      </c>
      <c r="H193" s="43">
        <v>0</v>
      </c>
      <c r="I193" s="43">
        <v>0</v>
      </c>
      <c r="J193" s="43">
        <v>0</v>
      </c>
      <c r="K193" s="43">
        <v>10</v>
      </c>
      <c r="L193" s="43">
        <v>6000</v>
      </c>
      <c r="M193" s="43">
        <v>60000</v>
      </c>
      <c r="N193" s="43">
        <v>10</v>
      </c>
      <c r="O193" s="43">
        <v>6000</v>
      </c>
      <c r="P193" s="43">
        <v>60000</v>
      </c>
      <c r="Q193" s="43">
        <v>0</v>
      </c>
      <c r="R193" s="43">
        <v>0</v>
      </c>
      <c r="S193" s="43">
        <v>0</v>
      </c>
    </row>
    <row r="194" spans="5:19">
      <c r="E194" s="43">
        <v>5080</v>
      </c>
      <c r="F194" s="43" t="s">
        <v>3379</v>
      </c>
      <c r="G194" s="43" t="s">
        <v>14</v>
      </c>
      <c r="H194" s="43">
        <v>1</v>
      </c>
      <c r="I194" s="43">
        <v>9091</v>
      </c>
      <c r="J194" s="43">
        <v>9091</v>
      </c>
      <c r="K194" s="43">
        <v>0</v>
      </c>
      <c r="L194" s="43">
        <v>0</v>
      </c>
      <c r="M194" s="43">
        <v>0</v>
      </c>
      <c r="N194" s="43">
        <v>0</v>
      </c>
      <c r="O194" s="43">
        <v>0</v>
      </c>
      <c r="P194" s="43">
        <v>0</v>
      </c>
      <c r="Q194" s="43">
        <v>1</v>
      </c>
      <c r="R194" s="43">
        <v>9091</v>
      </c>
      <c r="S194" s="43">
        <v>9091</v>
      </c>
    </row>
    <row r="195" spans="5:19">
      <c r="E195" s="43">
        <v>5571</v>
      </c>
      <c r="F195" s="43" t="s">
        <v>3380</v>
      </c>
      <c r="G195" s="43" t="s">
        <v>14</v>
      </c>
      <c r="H195" s="43">
        <v>0</v>
      </c>
      <c r="I195" s="43">
        <v>0</v>
      </c>
      <c r="J195" s="43">
        <v>0</v>
      </c>
      <c r="K195" s="43">
        <v>2</v>
      </c>
      <c r="L195" s="43">
        <v>4200</v>
      </c>
      <c r="M195" s="43">
        <v>8400</v>
      </c>
      <c r="N195" s="43">
        <v>2</v>
      </c>
      <c r="O195" s="43">
        <v>4200</v>
      </c>
      <c r="P195" s="43">
        <v>8400</v>
      </c>
      <c r="Q195" s="43">
        <v>0</v>
      </c>
      <c r="R195" s="43">
        <v>0</v>
      </c>
      <c r="S195" s="43">
        <v>0</v>
      </c>
    </row>
    <row r="196" spans="5:19">
      <c r="E196" s="43">
        <v>5639</v>
      </c>
      <c r="F196" s="43" t="s">
        <v>3381</v>
      </c>
      <c r="G196" s="43" t="s">
        <v>14</v>
      </c>
      <c r="H196" s="43">
        <v>0</v>
      </c>
      <c r="I196" s="43">
        <v>0</v>
      </c>
      <c r="J196" s="43">
        <v>0</v>
      </c>
      <c r="K196" s="43">
        <v>2</v>
      </c>
      <c r="L196" s="43">
        <v>7164</v>
      </c>
      <c r="M196" s="43">
        <v>14328</v>
      </c>
      <c r="N196" s="43">
        <v>2</v>
      </c>
      <c r="O196" s="43">
        <v>7164</v>
      </c>
      <c r="P196" s="43">
        <v>14328</v>
      </c>
      <c r="Q196" s="43">
        <v>0</v>
      </c>
      <c r="R196" s="43">
        <v>0</v>
      </c>
      <c r="S196" s="43">
        <v>0</v>
      </c>
    </row>
    <row r="197" spans="5:19">
      <c r="E197" s="43">
        <v>5642</v>
      </c>
      <c r="F197" s="43" t="s">
        <v>3382</v>
      </c>
      <c r="G197" s="43" t="s">
        <v>14</v>
      </c>
      <c r="H197" s="43">
        <v>0</v>
      </c>
      <c r="I197" s="43">
        <v>0</v>
      </c>
      <c r="J197" s="43">
        <v>0</v>
      </c>
      <c r="K197" s="43">
        <v>1</v>
      </c>
      <c r="L197" s="43">
        <v>6045</v>
      </c>
      <c r="M197" s="43">
        <v>6045</v>
      </c>
      <c r="N197" s="43">
        <v>1</v>
      </c>
      <c r="O197" s="43">
        <v>6045</v>
      </c>
      <c r="P197" s="43">
        <v>6045</v>
      </c>
      <c r="Q197" s="43">
        <v>0</v>
      </c>
      <c r="R197" s="43">
        <v>0</v>
      </c>
      <c r="S197" s="43">
        <v>0</v>
      </c>
    </row>
    <row r="198" spans="5:19">
      <c r="E198" s="43">
        <v>5643</v>
      </c>
      <c r="F198" s="43" t="s">
        <v>3383</v>
      </c>
      <c r="G198" s="43" t="s">
        <v>14</v>
      </c>
      <c r="H198" s="43">
        <v>26</v>
      </c>
      <c r="I198" s="43">
        <v>13000</v>
      </c>
      <c r="J198" s="43">
        <v>338000</v>
      </c>
      <c r="K198" s="43">
        <v>0</v>
      </c>
      <c r="L198" s="43">
        <v>0</v>
      </c>
      <c r="M198" s="43">
        <v>0</v>
      </c>
      <c r="N198" s="43">
        <v>0</v>
      </c>
      <c r="O198" s="43">
        <v>0</v>
      </c>
      <c r="P198" s="43">
        <v>0</v>
      </c>
      <c r="Q198" s="43">
        <v>26</v>
      </c>
      <c r="R198" s="43">
        <v>13000</v>
      </c>
      <c r="S198" s="43">
        <v>338000</v>
      </c>
    </row>
    <row r="199" spans="5:19">
      <c r="E199" s="43">
        <v>5702</v>
      </c>
      <c r="F199" s="43" t="s">
        <v>3384</v>
      </c>
      <c r="G199" s="43" t="s">
        <v>14</v>
      </c>
      <c r="H199" s="43">
        <v>0</v>
      </c>
      <c r="I199" s="43">
        <v>0</v>
      </c>
      <c r="J199" s="43">
        <v>0</v>
      </c>
      <c r="K199" s="43">
        <v>5</v>
      </c>
      <c r="L199" s="43">
        <v>1500</v>
      </c>
      <c r="M199" s="43">
        <v>7500</v>
      </c>
      <c r="N199" s="43">
        <v>5</v>
      </c>
      <c r="O199" s="43">
        <v>1500</v>
      </c>
      <c r="P199" s="43">
        <v>7500</v>
      </c>
      <c r="Q199" s="43">
        <v>0</v>
      </c>
      <c r="R199" s="43">
        <v>0</v>
      </c>
      <c r="S199" s="43">
        <v>0</v>
      </c>
    </row>
    <row r="200" spans="5:19">
      <c r="E200" s="43">
        <v>5710</v>
      </c>
      <c r="F200" s="43" t="s">
        <v>3385</v>
      </c>
      <c r="G200" s="43" t="s">
        <v>14</v>
      </c>
      <c r="H200" s="43">
        <v>0</v>
      </c>
      <c r="I200" s="43">
        <v>0</v>
      </c>
      <c r="J200" s="43">
        <v>0</v>
      </c>
      <c r="K200" s="43">
        <v>7</v>
      </c>
      <c r="L200" s="43">
        <v>63831</v>
      </c>
      <c r="M200" s="43">
        <v>446818</v>
      </c>
      <c r="N200" s="43">
        <v>2</v>
      </c>
      <c r="O200" s="43">
        <v>64318</v>
      </c>
      <c r="P200" s="43">
        <v>128636</v>
      </c>
      <c r="Q200" s="43">
        <v>5</v>
      </c>
      <c r="R200" s="43">
        <v>63636</v>
      </c>
      <c r="S200" s="43">
        <v>318182</v>
      </c>
    </row>
    <row r="201" spans="5:19">
      <c r="E201" s="43">
        <v>5783</v>
      </c>
      <c r="F201" s="43" t="s">
        <v>3386</v>
      </c>
      <c r="G201" s="43" t="s">
        <v>14</v>
      </c>
      <c r="H201" s="43">
        <v>0</v>
      </c>
      <c r="I201" s="43">
        <v>0</v>
      </c>
      <c r="J201" s="43">
        <v>0</v>
      </c>
      <c r="K201" s="43">
        <v>8</v>
      </c>
      <c r="L201" s="43">
        <v>19364</v>
      </c>
      <c r="M201" s="43">
        <v>154909</v>
      </c>
      <c r="N201" s="43">
        <v>0</v>
      </c>
      <c r="O201" s="43">
        <v>0</v>
      </c>
      <c r="P201" s="43">
        <v>0</v>
      </c>
      <c r="Q201" s="43">
        <v>8</v>
      </c>
      <c r="R201" s="43">
        <v>19364</v>
      </c>
      <c r="S201" s="43">
        <v>154909</v>
      </c>
    </row>
    <row r="202" spans="5:19">
      <c r="E202" s="43">
        <v>5784</v>
      </c>
      <c r="F202" s="43" t="s">
        <v>3387</v>
      </c>
      <c r="G202" s="43" t="s">
        <v>14</v>
      </c>
      <c r="H202" s="43">
        <v>0</v>
      </c>
      <c r="I202" s="43">
        <v>0</v>
      </c>
      <c r="J202" s="43">
        <v>0</v>
      </c>
      <c r="K202" s="43">
        <v>2</v>
      </c>
      <c r="L202" s="43">
        <v>8455</v>
      </c>
      <c r="M202" s="43">
        <v>16909</v>
      </c>
      <c r="N202" s="43">
        <v>0</v>
      </c>
      <c r="O202" s="43">
        <v>0</v>
      </c>
      <c r="P202" s="43">
        <v>0</v>
      </c>
      <c r="Q202" s="43">
        <v>2</v>
      </c>
      <c r="R202" s="43">
        <v>8455</v>
      </c>
      <c r="S202" s="43">
        <v>16909</v>
      </c>
    </row>
    <row r="203" spans="5:19">
      <c r="E203" s="43">
        <v>5830</v>
      </c>
      <c r="F203" s="43" t="s">
        <v>3388</v>
      </c>
      <c r="G203" s="43" t="s">
        <v>14</v>
      </c>
      <c r="H203" s="43">
        <v>0</v>
      </c>
      <c r="I203" s="43">
        <v>0</v>
      </c>
      <c r="J203" s="43">
        <v>0</v>
      </c>
      <c r="K203" s="43">
        <v>1</v>
      </c>
      <c r="L203" s="43">
        <v>2673</v>
      </c>
      <c r="M203" s="43">
        <v>2673</v>
      </c>
      <c r="N203" s="43">
        <v>1</v>
      </c>
      <c r="O203" s="43">
        <v>2673</v>
      </c>
      <c r="P203" s="43">
        <v>2673</v>
      </c>
      <c r="Q203" s="43">
        <v>0</v>
      </c>
      <c r="R203" s="43">
        <v>0</v>
      </c>
      <c r="S203" s="43">
        <v>0</v>
      </c>
    </row>
    <row r="204" spans="5:19">
      <c r="E204" s="43">
        <v>5893</v>
      </c>
      <c r="F204" s="43" t="s">
        <v>3389</v>
      </c>
      <c r="G204" s="43" t="s">
        <v>14</v>
      </c>
      <c r="H204" s="43">
        <v>300</v>
      </c>
      <c r="I204" s="43">
        <v>818</v>
      </c>
      <c r="J204" s="43">
        <v>245455</v>
      </c>
      <c r="K204" s="43">
        <v>0</v>
      </c>
      <c r="L204" s="43">
        <v>0</v>
      </c>
      <c r="M204" s="43">
        <v>0</v>
      </c>
      <c r="N204" s="43">
        <v>0</v>
      </c>
      <c r="O204" s="43">
        <v>0</v>
      </c>
      <c r="P204" s="43">
        <v>0</v>
      </c>
      <c r="Q204" s="43">
        <v>300</v>
      </c>
      <c r="R204" s="43">
        <v>818</v>
      </c>
      <c r="S204" s="43">
        <v>245455</v>
      </c>
    </row>
    <row r="205" spans="5:19">
      <c r="E205" s="43">
        <v>5897</v>
      </c>
      <c r="F205" s="43" t="s">
        <v>3390</v>
      </c>
      <c r="G205" s="43" t="s">
        <v>14</v>
      </c>
      <c r="H205" s="43">
        <v>0</v>
      </c>
      <c r="I205" s="43">
        <v>0</v>
      </c>
      <c r="J205" s="43">
        <v>0</v>
      </c>
      <c r="K205" s="43">
        <v>20</v>
      </c>
      <c r="L205" s="43">
        <v>1909</v>
      </c>
      <c r="M205" s="43">
        <v>38182</v>
      </c>
      <c r="N205" s="43">
        <v>0</v>
      </c>
      <c r="O205" s="43">
        <v>0</v>
      </c>
      <c r="P205" s="43">
        <v>0</v>
      </c>
      <c r="Q205" s="43">
        <v>20</v>
      </c>
      <c r="R205" s="43">
        <v>1909</v>
      </c>
      <c r="S205" s="43">
        <v>38182</v>
      </c>
    </row>
    <row r="206" spans="5:19">
      <c r="E206" s="43">
        <v>10012</v>
      </c>
      <c r="F206" s="43" t="s">
        <v>3391</v>
      </c>
      <c r="G206" s="43" t="s">
        <v>14</v>
      </c>
      <c r="H206" s="43">
        <v>0</v>
      </c>
      <c r="I206" s="43">
        <v>0</v>
      </c>
      <c r="J206" s="43">
        <v>0</v>
      </c>
      <c r="K206" s="43">
        <v>179</v>
      </c>
      <c r="L206" s="43">
        <v>2166</v>
      </c>
      <c r="M206" s="43">
        <v>387800</v>
      </c>
      <c r="N206" s="43">
        <v>139</v>
      </c>
      <c r="O206" s="43">
        <v>2167</v>
      </c>
      <c r="P206" s="43">
        <v>301255</v>
      </c>
      <c r="Q206" s="43">
        <v>40</v>
      </c>
      <c r="R206" s="43">
        <v>2164</v>
      </c>
      <c r="S206" s="43">
        <v>86545</v>
      </c>
    </row>
    <row r="207" spans="5:19">
      <c r="E207" s="43">
        <v>10013</v>
      </c>
      <c r="F207" s="43" t="s">
        <v>3392</v>
      </c>
      <c r="G207" s="43" t="s">
        <v>14</v>
      </c>
      <c r="H207" s="43">
        <v>0</v>
      </c>
      <c r="I207" s="43">
        <v>0</v>
      </c>
      <c r="J207" s="43">
        <v>0</v>
      </c>
      <c r="K207" s="43">
        <v>30</v>
      </c>
      <c r="L207" s="43">
        <v>4836</v>
      </c>
      <c r="M207" s="43">
        <v>145091</v>
      </c>
      <c r="N207" s="43">
        <v>30</v>
      </c>
      <c r="O207" s="43">
        <v>4836</v>
      </c>
      <c r="P207" s="43">
        <v>145091</v>
      </c>
      <c r="Q207" s="43">
        <v>0</v>
      </c>
      <c r="R207" s="43">
        <v>0</v>
      </c>
      <c r="S207" s="43">
        <v>0</v>
      </c>
    </row>
    <row r="208" spans="5:19">
      <c r="E208" s="43">
        <v>10020</v>
      </c>
      <c r="F208" s="43" t="s">
        <v>3393</v>
      </c>
      <c r="G208" s="43" t="s">
        <v>14</v>
      </c>
      <c r="H208" s="43">
        <v>0</v>
      </c>
      <c r="I208" s="43">
        <v>0</v>
      </c>
      <c r="J208" s="43">
        <v>0</v>
      </c>
      <c r="K208" s="43">
        <v>144</v>
      </c>
      <c r="L208" s="43">
        <v>2364</v>
      </c>
      <c r="M208" s="43">
        <v>340364</v>
      </c>
      <c r="N208" s="43">
        <v>141</v>
      </c>
      <c r="O208" s="43">
        <v>2364</v>
      </c>
      <c r="P208" s="43">
        <v>333273</v>
      </c>
      <c r="Q208" s="43">
        <v>3</v>
      </c>
      <c r="R208" s="43">
        <v>2364</v>
      </c>
      <c r="S208" s="43">
        <v>7091</v>
      </c>
    </row>
    <row r="209" spans="5:19">
      <c r="E209" s="43">
        <v>10084</v>
      </c>
      <c r="F209" s="43" t="s">
        <v>3394</v>
      </c>
      <c r="G209" s="43" t="s">
        <v>14</v>
      </c>
      <c r="H209" s="43">
        <v>0</v>
      </c>
      <c r="I209" s="43">
        <v>0</v>
      </c>
      <c r="J209" s="43">
        <v>0</v>
      </c>
      <c r="K209" s="43">
        <v>4</v>
      </c>
      <c r="L209" s="43">
        <v>28500</v>
      </c>
      <c r="M209" s="43">
        <v>114000</v>
      </c>
      <c r="N209" s="43">
        <v>4</v>
      </c>
      <c r="O209" s="43">
        <v>28500</v>
      </c>
      <c r="P209" s="43">
        <v>114000</v>
      </c>
      <c r="Q209" s="43">
        <v>0</v>
      </c>
      <c r="R209" s="43">
        <v>0</v>
      </c>
      <c r="S209" s="43">
        <v>0</v>
      </c>
    </row>
    <row r="210" spans="5:19">
      <c r="E210" s="43">
        <v>10088</v>
      </c>
      <c r="F210" s="43" t="s">
        <v>3395</v>
      </c>
      <c r="G210" s="43" t="s">
        <v>14</v>
      </c>
      <c r="H210" s="43">
        <v>1</v>
      </c>
      <c r="I210" s="43">
        <v>5200</v>
      </c>
      <c r="J210" s="43">
        <v>5200</v>
      </c>
      <c r="K210" s="43">
        <v>0</v>
      </c>
      <c r="L210" s="43">
        <v>0</v>
      </c>
      <c r="M210" s="43">
        <v>0</v>
      </c>
      <c r="N210" s="43">
        <v>0</v>
      </c>
      <c r="O210" s="43">
        <v>0</v>
      </c>
      <c r="P210" s="43">
        <v>0</v>
      </c>
      <c r="Q210" s="43">
        <v>1</v>
      </c>
      <c r="R210" s="43">
        <v>5200</v>
      </c>
      <c r="S210" s="43">
        <v>5200</v>
      </c>
    </row>
    <row r="211" spans="5:19">
      <c r="E211" s="43">
        <v>10092</v>
      </c>
      <c r="F211" s="43" t="s">
        <v>3396</v>
      </c>
      <c r="G211" s="43" t="s">
        <v>14</v>
      </c>
      <c r="H211" s="43">
        <v>2</v>
      </c>
      <c r="I211" s="43">
        <v>8500</v>
      </c>
      <c r="J211" s="43">
        <v>17000</v>
      </c>
      <c r="K211" s="43">
        <v>0</v>
      </c>
      <c r="L211" s="43">
        <v>0</v>
      </c>
      <c r="M211" s="43">
        <v>0</v>
      </c>
      <c r="N211" s="43">
        <v>0</v>
      </c>
      <c r="O211" s="43">
        <v>0</v>
      </c>
      <c r="P211" s="43">
        <v>0</v>
      </c>
      <c r="Q211" s="43">
        <v>2</v>
      </c>
      <c r="R211" s="43">
        <v>8500</v>
      </c>
      <c r="S211" s="43">
        <v>17000</v>
      </c>
    </row>
    <row r="212" spans="5:19">
      <c r="E212" s="43">
        <v>10108</v>
      </c>
      <c r="F212" s="43" t="s">
        <v>3397</v>
      </c>
      <c r="G212" s="43" t="s">
        <v>14</v>
      </c>
      <c r="H212" s="43">
        <v>0</v>
      </c>
      <c r="I212" s="43">
        <v>0</v>
      </c>
      <c r="J212" s="43">
        <v>0</v>
      </c>
      <c r="K212" s="43">
        <v>4</v>
      </c>
      <c r="L212" s="43">
        <v>3182</v>
      </c>
      <c r="M212" s="43">
        <v>12728</v>
      </c>
      <c r="N212" s="43">
        <v>4</v>
      </c>
      <c r="O212" s="43">
        <v>3182</v>
      </c>
      <c r="P212" s="43">
        <v>12728</v>
      </c>
      <c r="Q212" s="43">
        <v>0</v>
      </c>
      <c r="R212" s="43">
        <v>0</v>
      </c>
      <c r="S212" s="43">
        <v>0</v>
      </c>
    </row>
    <row r="213" spans="5:19">
      <c r="E213" s="43">
        <v>10118</v>
      </c>
      <c r="F213" s="43" t="s">
        <v>3398</v>
      </c>
      <c r="G213" s="43" t="s">
        <v>14</v>
      </c>
      <c r="H213" s="43">
        <v>0</v>
      </c>
      <c r="I213" s="43">
        <v>0</v>
      </c>
      <c r="J213" s="43">
        <v>0</v>
      </c>
      <c r="K213" s="43">
        <v>6</v>
      </c>
      <c r="L213" s="43">
        <v>150000</v>
      </c>
      <c r="M213" s="43">
        <v>900000</v>
      </c>
      <c r="N213" s="43">
        <v>6</v>
      </c>
      <c r="O213" s="43">
        <v>150000</v>
      </c>
      <c r="P213" s="43">
        <v>900000</v>
      </c>
      <c r="Q213" s="43">
        <v>0</v>
      </c>
      <c r="R213" s="43">
        <v>0</v>
      </c>
      <c r="S213" s="43">
        <v>0</v>
      </c>
    </row>
    <row r="214" spans="5:19">
      <c r="E214" s="43">
        <v>10123</v>
      </c>
      <c r="F214" s="43" t="s">
        <v>3399</v>
      </c>
      <c r="G214" s="43" t="s">
        <v>14</v>
      </c>
      <c r="H214" s="43">
        <v>0</v>
      </c>
      <c r="I214" s="43">
        <v>0</v>
      </c>
      <c r="J214" s="43">
        <v>0</v>
      </c>
      <c r="K214" s="43">
        <v>2</v>
      </c>
      <c r="L214" s="43">
        <v>5273</v>
      </c>
      <c r="M214" s="43">
        <v>10545</v>
      </c>
      <c r="N214" s="43">
        <v>2</v>
      </c>
      <c r="O214" s="43">
        <v>5273</v>
      </c>
      <c r="P214" s="43">
        <v>10545</v>
      </c>
      <c r="Q214" s="43">
        <v>0</v>
      </c>
      <c r="R214" s="43">
        <v>0</v>
      </c>
      <c r="S214" s="43">
        <v>0</v>
      </c>
    </row>
    <row r="215" spans="5:19">
      <c r="E215" s="43">
        <v>10125</v>
      </c>
      <c r="F215" s="43" t="s">
        <v>3400</v>
      </c>
      <c r="G215" s="43" t="s">
        <v>14</v>
      </c>
      <c r="H215" s="43">
        <v>0</v>
      </c>
      <c r="I215" s="43">
        <v>0</v>
      </c>
      <c r="J215" s="43">
        <v>0</v>
      </c>
      <c r="K215" s="43">
        <v>6</v>
      </c>
      <c r="L215" s="43">
        <v>5273</v>
      </c>
      <c r="M215" s="43">
        <v>31637</v>
      </c>
      <c r="N215" s="43">
        <v>1</v>
      </c>
      <c r="O215" s="43">
        <v>5273</v>
      </c>
      <c r="P215" s="43">
        <v>5273</v>
      </c>
      <c r="Q215" s="43">
        <v>5</v>
      </c>
      <c r="R215" s="43">
        <v>5273</v>
      </c>
      <c r="S215" s="43">
        <v>26364</v>
      </c>
    </row>
    <row r="216" spans="5:19">
      <c r="E216" s="43">
        <v>10133</v>
      </c>
      <c r="F216" s="43" t="s">
        <v>3401</v>
      </c>
      <c r="G216" s="43" t="s">
        <v>14</v>
      </c>
      <c r="H216" s="43">
        <v>1</v>
      </c>
      <c r="I216" s="43">
        <v>29636</v>
      </c>
      <c r="J216" s="43">
        <v>29636</v>
      </c>
      <c r="K216" s="43">
        <v>0</v>
      </c>
      <c r="L216" s="43">
        <v>0</v>
      </c>
      <c r="M216" s="43">
        <v>0</v>
      </c>
      <c r="N216" s="43">
        <v>0</v>
      </c>
      <c r="O216" s="43">
        <v>0</v>
      </c>
      <c r="P216" s="43">
        <v>0</v>
      </c>
      <c r="Q216" s="43">
        <v>1</v>
      </c>
      <c r="R216" s="43">
        <v>29636</v>
      </c>
      <c r="S216" s="43">
        <v>29636</v>
      </c>
    </row>
    <row r="217" spans="5:19">
      <c r="E217" s="43">
        <v>10177</v>
      </c>
      <c r="F217" s="43" t="s">
        <v>3402</v>
      </c>
      <c r="G217" s="43" t="s">
        <v>14</v>
      </c>
      <c r="H217" s="43">
        <v>17</v>
      </c>
      <c r="I217" s="43">
        <v>8636</v>
      </c>
      <c r="J217" s="43">
        <v>146812</v>
      </c>
      <c r="K217" s="43">
        <v>0</v>
      </c>
      <c r="L217" s="43">
        <v>0</v>
      </c>
      <c r="M217" s="43">
        <v>0</v>
      </c>
      <c r="N217" s="43">
        <v>0</v>
      </c>
      <c r="O217" s="43">
        <v>0</v>
      </c>
      <c r="P217" s="43">
        <v>0</v>
      </c>
      <c r="Q217" s="43">
        <v>17</v>
      </c>
      <c r="R217" s="43">
        <v>8636</v>
      </c>
      <c r="S217" s="43">
        <v>146812</v>
      </c>
    </row>
    <row r="218" spans="5:19">
      <c r="E218" s="43">
        <v>10238</v>
      </c>
      <c r="F218" s="43" t="s">
        <v>3403</v>
      </c>
      <c r="G218" s="43" t="s">
        <v>14</v>
      </c>
      <c r="H218" s="43">
        <v>0</v>
      </c>
      <c r="I218" s="43">
        <v>0</v>
      </c>
      <c r="J218" s="43">
        <v>0</v>
      </c>
      <c r="K218" s="43">
        <v>170</v>
      </c>
      <c r="L218" s="43">
        <v>1500</v>
      </c>
      <c r="M218" s="43">
        <v>255000</v>
      </c>
      <c r="N218" s="43">
        <v>170</v>
      </c>
      <c r="O218" s="43">
        <v>1500</v>
      </c>
      <c r="P218" s="43">
        <v>255000</v>
      </c>
      <c r="Q218" s="43">
        <v>0</v>
      </c>
      <c r="R218" s="43">
        <v>0</v>
      </c>
      <c r="S218" s="43">
        <v>0</v>
      </c>
    </row>
    <row r="219" spans="5:19">
      <c r="E219" s="43">
        <v>10241</v>
      </c>
      <c r="F219" s="43" t="s">
        <v>3404</v>
      </c>
      <c r="G219" s="43" t="s">
        <v>14</v>
      </c>
      <c r="H219" s="43">
        <v>0</v>
      </c>
      <c r="I219" s="43">
        <v>0</v>
      </c>
      <c r="J219" s="43">
        <v>0</v>
      </c>
      <c r="K219" s="43">
        <v>2</v>
      </c>
      <c r="L219" s="43">
        <v>23500</v>
      </c>
      <c r="M219" s="43">
        <v>47000</v>
      </c>
      <c r="N219" s="43">
        <v>4</v>
      </c>
      <c r="O219" s="43">
        <v>11750</v>
      </c>
      <c r="P219" s="43">
        <v>47000</v>
      </c>
      <c r="Q219" s="43">
        <v>-2</v>
      </c>
      <c r="R219" s="43">
        <v>0</v>
      </c>
      <c r="S219" s="43">
        <v>0</v>
      </c>
    </row>
    <row r="220" spans="5:19">
      <c r="E220" s="43">
        <v>10245</v>
      </c>
      <c r="F220" s="43" t="s">
        <v>3405</v>
      </c>
      <c r="G220" s="43" t="s">
        <v>14</v>
      </c>
      <c r="H220" s="43">
        <v>0</v>
      </c>
      <c r="I220" s="43">
        <v>0</v>
      </c>
      <c r="J220" s="43">
        <v>0</v>
      </c>
      <c r="K220" s="43">
        <v>5</v>
      </c>
      <c r="L220" s="43">
        <v>1136</v>
      </c>
      <c r="M220" s="43">
        <v>5682</v>
      </c>
      <c r="N220" s="43">
        <v>5</v>
      </c>
      <c r="O220" s="43">
        <v>1136</v>
      </c>
      <c r="P220" s="43">
        <v>5682</v>
      </c>
      <c r="Q220" s="43">
        <v>0</v>
      </c>
      <c r="R220" s="43">
        <v>0</v>
      </c>
      <c r="S220" s="43">
        <v>0</v>
      </c>
    </row>
    <row r="221" spans="5:19">
      <c r="E221" s="43">
        <v>10297</v>
      </c>
      <c r="F221" s="43" t="s">
        <v>3406</v>
      </c>
      <c r="G221" s="43" t="s">
        <v>14</v>
      </c>
      <c r="H221" s="43">
        <v>0</v>
      </c>
      <c r="I221" s="43">
        <v>0</v>
      </c>
      <c r="J221" s="43">
        <v>0</v>
      </c>
      <c r="K221" s="43">
        <v>2</v>
      </c>
      <c r="L221" s="43">
        <v>14428</v>
      </c>
      <c r="M221" s="43">
        <v>28855</v>
      </c>
      <c r="N221" s="43">
        <v>2</v>
      </c>
      <c r="O221" s="43">
        <v>14428</v>
      </c>
      <c r="P221" s="43">
        <v>28855</v>
      </c>
      <c r="Q221" s="43">
        <v>0</v>
      </c>
      <c r="R221" s="43">
        <v>0</v>
      </c>
      <c r="S221" s="43">
        <v>0</v>
      </c>
    </row>
    <row r="222" spans="5:19">
      <c r="E222" s="43">
        <v>10306</v>
      </c>
      <c r="F222" s="43" t="s">
        <v>3407</v>
      </c>
      <c r="G222" s="43" t="s">
        <v>14</v>
      </c>
      <c r="H222" s="43">
        <v>0</v>
      </c>
      <c r="I222" s="43">
        <v>0</v>
      </c>
      <c r="J222" s="43">
        <v>0</v>
      </c>
      <c r="K222" s="43">
        <v>1</v>
      </c>
      <c r="L222" s="43">
        <v>6000</v>
      </c>
      <c r="M222" s="43">
        <v>6000</v>
      </c>
      <c r="N222" s="43">
        <v>1</v>
      </c>
      <c r="O222" s="43">
        <v>6000</v>
      </c>
      <c r="P222" s="43">
        <v>6000</v>
      </c>
      <c r="Q222" s="43">
        <v>0</v>
      </c>
      <c r="R222" s="43">
        <v>0</v>
      </c>
      <c r="S222" s="43">
        <v>0</v>
      </c>
    </row>
    <row r="223" spans="5:19">
      <c r="E223" s="43">
        <v>10307</v>
      </c>
      <c r="F223" s="43" t="s">
        <v>3408</v>
      </c>
      <c r="G223" s="43" t="s">
        <v>14</v>
      </c>
      <c r="H223" s="43">
        <v>2</v>
      </c>
      <c r="I223" s="43">
        <v>6000</v>
      </c>
      <c r="J223" s="43">
        <v>12000</v>
      </c>
      <c r="K223" s="43">
        <v>0</v>
      </c>
      <c r="L223" s="43">
        <v>0</v>
      </c>
      <c r="M223" s="43">
        <v>0</v>
      </c>
      <c r="N223" s="43">
        <v>0</v>
      </c>
      <c r="O223" s="43">
        <v>0</v>
      </c>
      <c r="P223" s="43">
        <v>0</v>
      </c>
      <c r="Q223" s="43">
        <v>2</v>
      </c>
      <c r="R223" s="43">
        <v>6000</v>
      </c>
      <c r="S223" s="43">
        <v>12000</v>
      </c>
    </row>
    <row r="224" spans="5:19">
      <c r="E224" s="43">
        <v>10372</v>
      </c>
      <c r="F224" s="43" t="s">
        <v>3409</v>
      </c>
      <c r="G224" s="43" t="s">
        <v>14</v>
      </c>
      <c r="H224" s="43">
        <v>0</v>
      </c>
      <c r="I224" s="43">
        <v>0</v>
      </c>
      <c r="J224" s="43">
        <v>0</v>
      </c>
      <c r="K224" s="43">
        <v>1</v>
      </c>
      <c r="L224" s="43">
        <v>300000</v>
      </c>
      <c r="M224" s="43">
        <v>300000</v>
      </c>
      <c r="N224" s="43">
        <v>1</v>
      </c>
      <c r="O224" s="43">
        <v>300000</v>
      </c>
      <c r="P224" s="43">
        <v>300000</v>
      </c>
      <c r="Q224" s="43">
        <v>0</v>
      </c>
      <c r="R224" s="43">
        <v>0</v>
      </c>
      <c r="S224" s="43">
        <v>0</v>
      </c>
    </row>
    <row r="225" spans="5:19">
      <c r="E225" s="43">
        <v>10375</v>
      </c>
      <c r="F225" s="43" t="s">
        <v>3410</v>
      </c>
      <c r="G225" s="43" t="s">
        <v>14</v>
      </c>
      <c r="H225" s="43">
        <v>0</v>
      </c>
      <c r="I225" s="43">
        <v>0</v>
      </c>
      <c r="J225" s="43">
        <v>0</v>
      </c>
      <c r="K225" s="43">
        <v>12</v>
      </c>
      <c r="L225" s="43">
        <v>54000</v>
      </c>
      <c r="M225" s="43">
        <v>648000</v>
      </c>
      <c r="N225" s="43">
        <v>1</v>
      </c>
      <c r="O225" s="43">
        <v>54000</v>
      </c>
      <c r="P225" s="43">
        <v>54000</v>
      </c>
      <c r="Q225" s="43">
        <v>11</v>
      </c>
      <c r="R225" s="43">
        <v>54000</v>
      </c>
      <c r="S225" s="43">
        <v>594000</v>
      </c>
    </row>
    <row r="226" spans="5:19">
      <c r="E226" s="43">
        <v>10376</v>
      </c>
      <c r="F226" s="43" t="s">
        <v>3411</v>
      </c>
      <c r="G226" s="43" t="s">
        <v>14</v>
      </c>
      <c r="H226" s="43">
        <v>1</v>
      </c>
      <c r="I226" s="43">
        <v>49545</v>
      </c>
      <c r="J226" s="43">
        <v>49545</v>
      </c>
      <c r="K226" s="43">
        <v>0</v>
      </c>
      <c r="L226" s="43">
        <v>0</v>
      </c>
      <c r="M226" s="43">
        <v>0</v>
      </c>
      <c r="N226" s="43">
        <v>0</v>
      </c>
      <c r="O226" s="43">
        <v>0</v>
      </c>
      <c r="P226" s="43">
        <v>0</v>
      </c>
      <c r="Q226" s="43">
        <v>1</v>
      </c>
      <c r="R226" s="43">
        <v>49545</v>
      </c>
      <c r="S226" s="43">
        <v>49545</v>
      </c>
    </row>
    <row r="227" spans="5:19">
      <c r="E227" s="43">
        <v>10377</v>
      </c>
      <c r="F227" s="43" t="s">
        <v>3412</v>
      </c>
      <c r="G227" s="43" t="s">
        <v>14</v>
      </c>
      <c r="H227" s="43">
        <v>1</v>
      </c>
      <c r="I227" s="43">
        <v>49545</v>
      </c>
      <c r="J227" s="43">
        <v>49545</v>
      </c>
      <c r="K227" s="43">
        <v>0</v>
      </c>
      <c r="L227" s="43">
        <v>0</v>
      </c>
      <c r="M227" s="43">
        <v>0</v>
      </c>
      <c r="N227" s="43">
        <v>0</v>
      </c>
      <c r="O227" s="43">
        <v>0</v>
      </c>
      <c r="P227" s="43">
        <v>0</v>
      </c>
      <c r="Q227" s="43">
        <v>1</v>
      </c>
      <c r="R227" s="43">
        <v>49545</v>
      </c>
      <c r="S227" s="43">
        <v>49545</v>
      </c>
    </row>
    <row r="228" spans="5:19">
      <c r="E228" s="43">
        <v>10378</v>
      </c>
      <c r="F228" s="43" t="s">
        <v>3413</v>
      </c>
      <c r="G228" s="43" t="s">
        <v>14</v>
      </c>
      <c r="H228" s="43">
        <v>0</v>
      </c>
      <c r="I228" s="43">
        <v>0</v>
      </c>
      <c r="J228" s="43">
        <v>0</v>
      </c>
      <c r="K228" s="43">
        <v>15</v>
      </c>
      <c r="L228" s="43">
        <v>49576</v>
      </c>
      <c r="M228" s="43">
        <v>743636</v>
      </c>
      <c r="N228" s="43">
        <v>15</v>
      </c>
      <c r="O228" s="43">
        <v>49576</v>
      </c>
      <c r="P228" s="43">
        <v>743636</v>
      </c>
      <c r="Q228" s="43">
        <v>0</v>
      </c>
      <c r="R228" s="43">
        <v>0</v>
      </c>
      <c r="S228" s="43">
        <v>0</v>
      </c>
    </row>
    <row r="229" spans="5:19">
      <c r="E229" s="43">
        <v>10379</v>
      </c>
      <c r="F229" s="43" t="s">
        <v>3414</v>
      </c>
      <c r="G229" s="43" t="s">
        <v>14</v>
      </c>
      <c r="H229" s="43">
        <v>3</v>
      </c>
      <c r="I229" s="43">
        <v>49545</v>
      </c>
      <c r="J229" s="43">
        <v>148636</v>
      </c>
      <c r="K229" s="43">
        <v>12</v>
      </c>
      <c r="L229" s="43">
        <v>48182</v>
      </c>
      <c r="M229" s="43">
        <v>578182</v>
      </c>
      <c r="N229" s="43">
        <v>12</v>
      </c>
      <c r="O229" s="43">
        <v>48523</v>
      </c>
      <c r="P229" s="43">
        <v>582273</v>
      </c>
      <c r="Q229" s="43">
        <v>3</v>
      </c>
      <c r="R229" s="43">
        <v>48182</v>
      </c>
      <c r="S229" s="43">
        <v>144545</v>
      </c>
    </row>
    <row r="230" spans="5:19">
      <c r="E230" s="43">
        <v>10380</v>
      </c>
      <c r="F230" s="43" t="s">
        <v>3415</v>
      </c>
      <c r="G230" s="43" t="s">
        <v>14</v>
      </c>
      <c r="H230" s="43">
        <v>3</v>
      </c>
      <c r="I230" s="43">
        <v>49545</v>
      </c>
      <c r="J230" s="43">
        <v>148636</v>
      </c>
      <c r="K230" s="43">
        <v>0</v>
      </c>
      <c r="L230" s="43">
        <v>0</v>
      </c>
      <c r="M230" s="43">
        <v>0</v>
      </c>
      <c r="N230" s="43">
        <v>0</v>
      </c>
      <c r="O230" s="43">
        <v>0</v>
      </c>
      <c r="P230" s="43">
        <v>0</v>
      </c>
      <c r="Q230" s="43">
        <v>3</v>
      </c>
      <c r="R230" s="43">
        <v>49545</v>
      </c>
      <c r="S230" s="43">
        <v>148636</v>
      </c>
    </row>
    <row r="231" spans="5:19">
      <c r="E231" s="43">
        <v>10403</v>
      </c>
      <c r="F231" s="43" t="s">
        <v>3416</v>
      </c>
      <c r="G231" s="43" t="s">
        <v>14</v>
      </c>
      <c r="H231" s="43">
        <v>0</v>
      </c>
      <c r="I231" s="43">
        <v>0</v>
      </c>
      <c r="J231" s="43">
        <v>0</v>
      </c>
      <c r="K231" s="43">
        <v>1</v>
      </c>
      <c r="L231" s="43">
        <v>180000</v>
      </c>
      <c r="M231" s="43">
        <v>180000</v>
      </c>
      <c r="N231" s="43">
        <v>1</v>
      </c>
      <c r="O231" s="43">
        <v>180000</v>
      </c>
      <c r="P231" s="43">
        <v>180000</v>
      </c>
      <c r="Q231" s="43">
        <v>0</v>
      </c>
      <c r="R231" s="43">
        <v>0</v>
      </c>
      <c r="S231" s="43">
        <v>0</v>
      </c>
    </row>
    <row r="232" spans="5:19">
      <c r="E232" s="43">
        <v>10493</v>
      </c>
      <c r="F232" s="43" t="s">
        <v>3417</v>
      </c>
      <c r="G232" s="43" t="s">
        <v>14</v>
      </c>
      <c r="H232" s="43">
        <v>29</v>
      </c>
      <c r="I232" s="43">
        <v>11090</v>
      </c>
      <c r="J232" s="43">
        <v>321610</v>
      </c>
      <c r="K232" s="43">
        <v>0</v>
      </c>
      <c r="L232" s="43">
        <v>0</v>
      </c>
      <c r="M232" s="43">
        <v>0</v>
      </c>
      <c r="N232" s="43">
        <v>0</v>
      </c>
      <c r="O232" s="43">
        <v>0</v>
      </c>
      <c r="P232" s="43">
        <v>0</v>
      </c>
      <c r="Q232" s="43">
        <v>29</v>
      </c>
      <c r="R232" s="43">
        <v>11090</v>
      </c>
      <c r="S232" s="43">
        <v>321610</v>
      </c>
    </row>
    <row r="233" spans="5:19">
      <c r="E233" s="43">
        <v>10508</v>
      </c>
      <c r="F233" s="43" t="s">
        <v>3418</v>
      </c>
      <c r="G233" s="43" t="s">
        <v>14</v>
      </c>
      <c r="H233" s="43">
        <v>0</v>
      </c>
      <c r="I233" s="43">
        <v>0</v>
      </c>
      <c r="J233" s="43">
        <v>0</v>
      </c>
      <c r="K233" s="43">
        <v>2</v>
      </c>
      <c r="L233" s="43">
        <v>21636</v>
      </c>
      <c r="M233" s="43">
        <v>43272</v>
      </c>
      <c r="N233" s="43">
        <v>2</v>
      </c>
      <c r="O233" s="43">
        <v>21636</v>
      </c>
      <c r="P233" s="43">
        <v>43272</v>
      </c>
      <c r="Q233" s="43">
        <v>0</v>
      </c>
      <c r="R233" s="43">
        <v>0</v>
      </c>
      <c r="S233" s="43">
        <v>0</v>
      </c>
    </row>
    <row r="234" spans="5:19">
      <c r="E234" s="43">
        <v>10514</v>
      </c>
      <c r="F234" s="43" t="s">
        <v>3419</v>
      </c>
      <c r="G234" s="43" t="s">
        <v>14</v>
      </c>
      <c r="H234" s="43">
        <v>11</v>
      </c>
      <c r="I234" s="43">
        <v>8000</v>
      </c>
      <c r="J234" s="43">
        <v>88000</v>
      </c>
      <c r="K234" s="43">
        <v>0</v>
      </c>
      <c r="L234" s="43">
        <v>0</v>
      </c>
      <c r="M234" s="43">
        <v>0</v>
      </c>
      <c r="N234" s="43">
        <v>1</v>
      </c>
      <c r="O234" s="43">
        <v>8000</v>
      </c>
      <c r="P234" s="43">
        <v>8000</v>
      </c>
      <c r="Q234" s="43">
        <v>10</v>
      </c>
      <c r="R234" s="43">
        <v>8000</v>
      </c>
      <c r="S234" s="43">
        <v>80000</v>
      </c>
    </row>
    <row r="235" spans="5:19">
      <c r="E235" s="43">
        <v>10533</v>
      </c>
      <c r="F235" s="43" t="s">
        <v>3420</v>
      </c>
      <c r="G235" s="43" t="s">
        <v>14</v>
      </c>
      <c r="H235" s="43">
        <v>1</v>
      </c>
      <c r="I235" s="43">
        <v>25000</v>
      </c>
      <c r="J235" s="43">
        <v>25000</v>
      </c>
      <c r="K235" s="43">
        <v>0</v>
      </c>
      <c r="L235" s="43">
        <v>0</v>
      </c>
      <c r="M235" s="43">
        <v>0</v>
      </c>
      <c r="N235" s="43">
        <v>0</v>
      </c>
      <c r="O235" s="43">
        <v>0</v>
      </c>
      <c r="P235" s="43">
        <v>0</v>
      </c>
      <c r="Q235" s="43">
        <v>1</v>
      </c>
      <c r="R235" s="43">
        <v>25000</v>
      </c>
      <c r="S235" s="43">
        <v>25000</v>
      </c>
    </row>
    <row r="236" spans="5:19">
      <c r="E236" s="43">
        <v>10553</v>
      </c>
      <c r="F236" s="43" t="s">
        <v>3421</v>
      </c>
      <c r="G236" s="43" t="s">
        <v>14</v>
      </c>
      <c r="H236" s="43">
        <v>0</v>
      </c>
      <c r="I236" s="43">
        <v>0</v>
      </c>
      <c r="J236" s="43">
        <v>0</v>
      </c>
      <c r="K236" s="43">
        <v>1</v>
      </c>
      <c r="L236" s="43">
        <v>69055</v>
      </c>
      <c r="M236" s="43">
        <v>69055</v>
      </c>
      <c r="N236" s="43">
        <v>1</v>
      </c>
      <c r="O236" s="43">
        <v>69055</v>
      </c>
      <c r="P236" s="43">
        <v>69055</v>
      </c>
      <c r="Q236" s="43">
        <v>0</v>
      </c>
      <c r="R236" s="43">
        <v>0</v>
      </c>
      <c r="S236" s="43">
        <v>0</v>
      </c>
    </row>
    <row r="237" spans="5:19">
      <c r="E237" s="43">
        <v>10603</v>
      </c>
      <c r="F237" s="43" t="s">
        <v>3422</v>
      </c>
      <c r="G237" s="43" t="s">
        <v>14</v>
      </c>
      <c r="H237" s="43">
        <v>0</v>
      </c>
      <c r="I237" s="43">
        <v>0</v>
      </c>
      <c r="J237" s="43">
        <v>0</v>
      </c>
      <c r="K237" s="43">
        <v>1</v>
      </c>
      <c r="L237" s="43">
        <v>6364</v>
      </c>
      <c r="M237" s="43">
        <v>6364</v>
      </c>
      <c r="N237" s="43">
        <v>1</v>
      </c>
      <c r="O237" s="43">
        <v>6364</v>
      </c>
      <c r="P237" s="43">
        <v>6364</v>
      </c>
      <c r="Q237" s="43">
        <v>0</v>
      </c>
      <c r="R237" s="43">
        <v>0</v>
      </c>
      <c r="S237" s="43">
        <v>0</v>
      </c>
    </row>
    <row r="238" spans="5:19">
      <c r="E238" s="43">
        <v>10744</v>
      </c>
      <c r="F238" s="43" t="s">
        <v>3423</v>
      </c>
      <c r="G238" s="43" t="s">
        <v>14</v>
      </c>
      <c r="H238" s="43">
        <v>0</v>
      </c>
      <c r="I238" s="43">
        <v>0</v>
      </c>
      <c r="J238" s="43">
        <v>0</v>
      </c>
      <c r="K238" s="43">
        <v>1</v>
      </c>
      <c r="L238" s="43">
        <v>37273</v>
      </c>
      <c r="M238" s="43">
        <v>37273</v>
      </c>
      <c r="N238" s="43">
        <v>1</v>
      </c>
      <c r="O238" s="43">
        <v>37273</v>
      </c>
      <c r="P238" s="43">
        <v>37273</v>
      </c>
      <c r="Q238" s="43">
        <v>0</v>
      </c>
      <c r="R238" s="43">
        <v>0</v>
      </c>
      <c r="S238" s="43">
        <v>0</v>
      </c>
    </row>
    <row r="239" spans="5:19">
      <c r="E239" s="43">
        <v>10745</v>
      </c>
      <c r="F239" s="43" t="s">
        <v>3424</v>
      </c>
      <c r="G239" s="43" t="s">
        <v>14</v>
      </c>
      <c r="H239" s="43">
        <v>0</v>
      </c>
      <c r="I239" s="43">
        <v>0</v>
      </c>
      <c r="J239" s="43">
        <v>0</v>
      </c>
      <c r="K239" s="43">
        <v>18</v>
      </c>
      <c r="L239" s="43">
        <v>7909</v>
      </c>
      <c r="M239" s="43">
        <v>142363</v>
      </c>
      <c r="N239" s="43">
        <v>18</v>
      </c>
      <c r="O239" s="43">
        <v>7909</v>
      </c>
      <c r="P239" s="43">
        <v>142363</v>
      </c>
      <c r="Q239" s="43">
        <v>0</v>
      </c>
      <c r="R239" s="43">
        <v>0</v>
      </c>
      <c r="S239" s="43">
        <v>0</v>
      </c>
    </row>
    <row r="240" spans="5:19">
      <c r="E240" s="43">
        <v>10762</v>
      </c>
      <c r="F240" s="43" t="s">
        <v>3425</v>
      </c>
      <c r="G240" s="43" t="s">
        <v>14</v>
      </c>
      <c r="H240" s="43">
        <v>0</v>
      </c>
      <c r="I240" s="43">
        <v>0</v>
      </c>
      <c r="J240" s="43">
        <v>0</v>
      </c>
      <c r="K240" s="43">
        <v>30</v>
      </c>
      <c r="L240" s="43">
        <v>3300</v>
      </c>
      <c r="M240" s="43">
        <v>98998</v>
      </c>
      <c r="N240" s="43">
        <v>10</v>
      </c>
      <c r="O240" s="43">
        <v>3273</v>
      </c>
      <c r="P240" s="43">
        <v>32727</v>
      </c>
      <c r="Q240" s="43">
        <v>20</v>
      </c>
      <c r="R240" s="43">
        <v>3314</v>
      </c>
      <c r="S240" s="43">
        <v>66271</v>
      </c>
    </row>
    <row r="241" spans="5:19">
      <c r="E241" s="43">
        <v>10764</v>
      </c>
      <c r="F241" s="43" t="s">
        <v>3426</v>
      </c>
      <c r="G241" s="43" t="s">
        <v>14</v>
      </c>
      <c r="H241" s="43">
        <v>0</v>
      </c>
      <c r="I241" s="43">
        <v>0</v>
      </c>
      <c r="J241" s="43">
        <v>0</v>
      </c>
      <c r="K241" s="43">
        <v>7</v>
      </c>
      <c r="L241" s="43">
        <v>1091</v>
      </c>
      <c r="M241" s="43">
        <v>7637</v>
      </c>
      <c r="N241" s="43">
        <v>7</v>
      </c>
      <c r="O241" s="43">
        <v>1091</v>
      </c>
      <c r="P241" s="43">
        <v>7637</v>
      </c>
      <c r="Q241" s="43">
        <v>0</v>
      </c>
      <c r="R241" s="43">
        <v>0</v>
      </c>
      <c r="S241" s="43">
        <v>0</v>
      </c>
    </row>
    <row r="242" spans="5:19">
      <c r="E242" s="43">
        <v>10808</v>
      </c>
      <c r="F242" s="43" t="s">
        <v>3427</v>
      </c>
      <c r="G242" s="43" t="s">
        <v>14</v>
      </c>
      <c r="H242" s="43">
        <v>0</v>
      </c>
      <c r="I242" s="43">
        <v>0</v>
      </c>
      <c r="J242" s="43">
        <v>0</v>
      </c>
      <c r="K242" s="43">
        <v>2</v>
      </c>
      <c r="L242" s="43">
        <v>4637</v>
      </c>
      <c r="M242" s="43">
        <v>9273</v>
      </c>
      <c r="N242" s="43">
        <v>2</v>
      </c>
      <c r="O242" s="43">
        <v>4637</v>
      </c>
      <c r="P242" s="43">
        <v>9273</v>
      </c>
      <c r="Q242" s="43">
        <v>0</v>
      </c>
      <c r="R242" s="43">
        <v>0</v>
      </c>
      <c r="S242" s="43">
        <v>0</v>
      </c>
    </row>
    <row r="243" spans="5:19">
      <c r="E243" s="43">
        <v>10831</v>
      </c>
      <c r="F243" s="43" t="s">
        <v>3428</v>
      </c>
      <c r="G243" s="43" t="s">
        <v>14</v>
      </c>
      <c r="H243" s="43">
        <v>0</v>
      </c>
      <c r="I243" s="43">
        <v>0</v>
      </c>
      <c r="J243" s="43">
        <v>0</v>
      </c>
      <c r="K243" s="43">
        <v>1</v>
      </c>
      <c r="L243" s="43">
        <v>45000</v>
      </c>
      <c r="M243" s="43">
        <v>45000</v>
      </c>
      <c r="N243" s="43">
        <v>0</v>
      </c>
      <c r="O243" s="43">
        <v>0</v>
      </c>
      <c r="P243" s="43">
        <v>0</v>
      </c>
      <c r="Q243" s="43">
        <v>1</v>
      </c>
      <c r="R243" s="43">
        <v>45000</v>
      </c>
      <c r="S243" s="43">
        <v>45000</v>
      </c>
    </row>
    <row r="244" spans="5:19">
      <c r="E244" s="43">
        <v>10842</v>
      </c>
      <c r="F244" s="43" t="s">
        <v>3429</v>
      </c>
      <c r="G244" s="43" t="s">
        <v>14</v>
      </c>
      <c r="H244" s="43">
        <v>0</v>
      </c>
      <c r="I244" s="43">
        <v>0</v>
      </c>
      <c r="J244" s="43">
        <v>0</v>
      </c>
      <c r="K244" s="43">
        <v>12</v>
      </c>
      <c r="L244" s="43">
        <v>1200</v>
      </c>
      <c r="M244" s="43">
        <v>14400</v>
      </c>
      <c r="N244" s="43">
        <v>12</v>
      </c>
      <c r="O244" s="43">
        <v>1200</v>
      </c>
      <c r="P244" s="43">
        <v>14400</v>
      </c>
      <c r="Q244" s="43">
        <v>0</v>
      </c>
      <c r="R244" s="43">
        <v>0</v>
      </c>
      <c r="S244" s="43">
        <v>0</v>
      </c>
    </row>
    <row r="245" spans="5:19">
      <c r="E245" s="43">
        <v>10866</v>
      </c>
      <c r="F245" s="43" t="s">
        <v>3430</v>
      </c>
      <c r="G245" s="43" t="s">
        <v>14</v>
      </c>
      <c r="H245" s="43">
        <v>0</v>
      </c>
      <c r="I245" s="43">
        <v>0</v>
      </c>
      <c r="J245" s="43">
        <v>0</v>
      </c>
      <c r="K245" s="43">
        <v>1</v>
      </c>
      <c r="L245" s="43">
        <v>12727</v>
      </c>
      <c r="M245" s="43">
        <v>12727</v>
      </c>
      <c r="N245" s="43">
        <v>1</v>
      </c>
      <c r="O245" s="43">
        <v>12727</v>
      </c>
      <c r="P245" s="43">
        <v>12727</v>
      </c>
      <c r="Q245" s="43">
        <v>0</v>
      </c>
      <c r="R245" s="43">
        <v>0</v>
      </c>
      <c r="S245" s="43">
        <v>0</v>
      </c>
    </row>
    <row r="246" spans="5:19">
      <c r="E246" s="43">
        <v>10871</v>
      </c>
      <c r="F246" s="43" t="s">
        <v>3431</v>
      </c>
      <c r="G246" s="43" t="s">
        <v>14</v>
      </c>
      <c r="H246" s="43">
        <v>12</v>
      </c>
      <c r="I246" s="43">
        <v>10909</v>
      </c>
      <c r="J246" s="43">
        <v>130909</v>
      </c>
      <c r="K246" s="43">
        <v>0</v>
      </c>
      <c r="L246" s="43">
        <v>0</v>
      </c>
      <c r="M246" s="43">
        <v>0</v>
      </c>
      <c r="N246" s="43">
        <v>0</v>
      </c>
      <c r="O246" s="43">
        <v>0</v>
      </c>
      <c r="P246" s="43">
        <v>0</v>
      </c>
      <c r="Q246" s="43">
        <v>12</v>
      </c>
      <c r="R246" s="43">
        <v>10909</v>
      </c>
      <c r="S246" s="43">
        <v>130909</v>
      </c>
    </row>
    <row r="247" spans="5:19">
      <c r="E247" s="43">
        <v>10886</v>
      </c>
      <c r="F247" s="43" t="s">
        <v>3432</v>
      </c>
      <c r="G247" s="43" t="s">
        <v>14</v>
      </c>
      <c r="H247" s="43">
        <v>1</v>
      </c>
      <c r="I247" s="43">
        <v>22727</v>
      </c>
      <c r="J247" s="43">
        <v>22727</v>
      </c>
      <c r="K247" s="43">
        <v>0</v>
      </c>
      <c r="L247" s="43">
        <v>0</v>
      </c>
      <c r="M247" s="43">
        <v>0</v>
      </c>
      <c r="N247" s="43">
        <v>1</v>
      </c>
      <c r="O247" s="43">
        <v>22727</v>
      </c>
      <c r="P247" s="43">
        <v>22727</v>
      </c>
      <c r="Q247" s="43">
        <v>0</v>
      </c>
      <c r="R247" s="43">
        <v>0</v>
      </c>
      <c r="S247" s="43">
        <v>0</v>
      </c>
    </row>
    <row r="248" spans="5:19">
      <c r="E248" s="43">
        <v>10901</v>
      </c>
      <c r="F248" s="43" t="s">
        <v>3433</v>
      </c>
      <c r="G248" s="43" t="s">
        <v>14</v>
      </c>
      <c r="H248" s="43">
        <v>2</v>
      </c>
      <c r="I248" s="43">
        <v>3555</v>
      </c>
      <c r="J248" s="43">
        <v>7109</v>
      </c>
      <c r="K248" s="43">
        <v>14</v>
      </c>
      <c r="L248" s="43">
        <v>3555</v>
      </c>
      <c r="M248" s="43">
        <v>49765</v>
      </c>
      <c r="N248" s="43">
        <v>6</v>
      </c>
      <c r="O248" s="43">
        <v>3555</v>
      </c>
      <c r="P248" s="43">
        <v>21327</v>
      </c>
      <c r="Q248" s="43">
        <v>10</v>
      </c>
      <c r="R248" s="43">
        <v>3555</v>
      </c>
      <c r="S248" s="43">
        <v>35547</v>
      </c>
    </row>
    <row r="249" spans="5:19">
      <c r="E249" s="43">
        <v>10924</v>
      </c>
      <c r="F249" s="43" t="s">
        <v>3434</v>
      </c>
      <c r="G249" s="43" t="s">
        <v>14</v>
      </c>
      <c r="H249" s="43">
        <v>0</v>
      </c>
      <c r="I249" s="43">
        <v>0</v>
      </c>
      <c r="J249" s="43">
        <v>0</v>
      </c>
      <c r="K249" s="43">
        <v>1</v>
      </c>
      <c r="L249" s="43">
        <v>26091</v>
      </c>
      <c r="M249" s="43">
        <v>26091</v>
      </c>
      <c r="N249" s="43">
        <v>1</v>
      </c>
      <c r="O249" s="43">
        <v>26091</v>
      </c>
      <c r="P249" s="43">
        <v>26091</v>
      </c>
      <c r="Q249" s="43">
        <v>0</v>
      </c>
      <c r="R249" s="43">
        <v>0</v>
      </c>
      <c r="S249" s="43">
        <v>0</v>
      </c>
    </row>
    <row r="250" spans="5:19">
      <c r="E250" s="43">
        <v>10951</v>
      </c>
      <c r="F250" s="43" t="s">
        <v>3435</v>
      </c>
      <c r="G250" s="43" t="s">
        <v>14</v>
      </c>
      <c r="H250" s="43">
        <v>0</v>
      </c>
      <c r="I250" s="43">
        <v>0</v>
      </c>
      <c r="J250" s="43">
        <v>0</v>
      </c>
      <c r="K250" s="43">
        <v>1</v>
      </c>
      <c r="L250" s="43">
        <v>14909</v>
      </c>
      <c r="M250" s="43">
        <v>14909</v>
      </c>
      <c r="N250" s="43">
        <v>1</v>
      </c>
      <c r="O250" s="43">
        <v>14909</v>
      </c>
      <c r="P250" s="43">
        <v>14909</v>
      </c>
      <c r="Q250" s="43">
        <v>0</v>
      </c>
      <c r="R250" s="43">
        <v>0</v>
      </c>
      <c r="S250" s="43">
        <v>0</v>
      </c>
    </row>
    <row r="251" spans="5:19">
      <c r="E251" s="43">
        <v>10952</v>
      </c>
      <c r="F251" s="43" t="s">
        <v>3436</v>
      </c>
      <c r="G251" s="43" t="s">
        <v>14</v>
      </c>
      <c r="H251" s="43">
        <v>0</v>
      </c>
      <c r="I251" s="43">
        <v>0</v>
      </c>
      <c r="J251" s="43">
        <v>0</v>
      </c>
      <c r="K251" s="43">
        <v>11</v>
      </c>
      <c r="L251" s="43">
        <v>1136</v>
      </c>
      <c r="M251" s="43">
        <v>12500</v>
      </c>
      <c r="N251" s="43">
        <v>11</v>
      </c>
      <c r="O251" s="43">
        <v>1136</v>
      </c>
      <c r="P251" s="43">
        <v>12500</v>
      </c>
      <c r="Q251" s="43">
        <v>0</v>
      </c>
      <c r="R251" s="43">
        <v>0</v>
      </c>
      <c r="S251" s="43">
        <v>0</v>
      </c>
    </row>
    <row r="252" spans="5:19">
      <c r="E252" s="43">
        <v>10964</v>
      </c>
      <c r="F252" s="43" t="s">
        <v>3437</v>
      </c>
      <c r="G252" s="43" t="s">
        <v>14</v>
      </c>
      <c r="H252" s="43">
        <v>0</v>
      </c>
      <c r="I252" s="43">
        <v>0</v>
      </c>
      <c r="J252" s="43">
        <v>0</v>
      </c>
      <c r="K252" s="43">
        <v>1</v>
      </c>
      <c r="L252" s="43">
        <v>56818</v>
      </c>
      <c r="M252" s="43">
        <v>56818</v>
      </c>
      <c r="N252" s="43">
        <v>1</v>
      </c>
      <c r="O252" s="43">
        <v>56818</v>
      </c>
      <c r="P252" s="43">
        <v>56818</v>
      </c>
      <c r="Q252" s="43">
        <v>0</v>
      </c>
      <c r="R252" s="43">
        <v>0</v>
      </c>
      <c r="S252" s="43">
        <v>0</v>
      </c>
    </row>
    <row r="253" spans="5:19">
      <c r="E253" s="43">
        <v>10966</v>
      </c>
      <c r="F253" s="43" t="s">
        <v>3387</v>
      </c>
      <c r="G253" s="43" t="s">
        <v>14</v>
      </c>
      <c r="H253" s="43">
        <v>2</v>
      </c>
      <c r="I253" s="43">
        <v>8455</v>
      </c>
      <c r="J253" s="43">
        <v>16909</v>
      </c>
      <c r="K253" s="43">
        <v>5</v>
      </c>
      <c r="L253" s="43">
        <v>8455</v>
      </c>
      <c r="M253" s="43">
        <v>42273</v>
      </c>
      <c r="N253" s="43">
        <v>7</v>
      </c>
      <c r="O253" s="43">
        <v>8455</v>
      </c>
      <c r="P253" s="43">
        <v>59182</v>
      </c>
      <c r="Q253" s="43">
        <v>0</v>
      </c>
      <c r="R253" s="43">
        <v>0</v>
      </c>
      <c r="S253" s="43">
        <v>0</v>
      </c>
    </row>
    <row r="254" spans="5:19">
      <c r="E254" s="43">
        <v>10996</v>
      </c>
      <c r="F254" s="43" t="s">
        <v>3438</v>
      </c>
      <c r="G254" s="43" t="s">
        <v>14</v>
      </c>
      <c r="H254" s="43">
        <v>0</v>
      </c>
      <c r="I254" s="43">
        <v>0</v>
      </c>
      <c r="J254" s="43">
        <v>0</v>
      </c>
      <c r="K254" s="43">
        <v>22</v>
      </c>
      <c r="L254" s="43">
        <v>2182</v>
      </c>
      <c r="M254" s="43">
        <v>48000</v>
      </c>
      <c r="N254" s="43">
        <v>22</v>
      </c>
      <c r="O254" s="43">
        <v>2182</v>
      </c>
      <c r="P254" s="43">
        <v>48000</v>
      </c>
      <c r="Q254" s="43">
        <v>0</v>
      </c>
      <c r="R254" s="43">
        <v>0</v>
      </c>
      <c r="S254" s="43">
        <v>0</v>
      </c>
    </row>
    <row r="255" spans="5:19">
      <c r="E255" s="43">
        <v>10997</v>
      </c>
      <c r="F255" s="43" t="s">
        <v>3439</v>
      </c>
      <c r="G255" s="43" t="s">
        <v>14</v>
      </c>
      <c r="H255" s="43">
        <v>0</v>
      </c>
      <c r="I255" s="43">
        <v>0</v>
      </c>
      <c r="J255" s="43">
        <v>0</v>
      </c>
      <c r="K255" s="43">
        <v>1</v>
      </c>
      <c r="L255" s="43">
        <v>9314</v>
      </c>
      <c r="M255" s="43">
        <v>9314</v>
      </c>
      <c r="N255" s="43">
        <v>1</v>
      </c>
      <c r="O255" s="43">
        <v>9314</v>
      </c>
      <c r="P255" s="43">
        <v>9314</v>
      </c>
      <c r="Q255" s="43">
        <v>0</v>
      </c>
      <c r="R255" s="43">
        <v>0</v>
      </c>
      <c r="S255" s="43">
        <v>0</v>
      </c>
    </row>
    <row r="256" spans="5:19">
      <c r="E256" s="43">
        <v>11007</v>
      </c>
      <c r="F256" s="43" t="s">
        <v>3440</v>
      </c>
      <c r="G256" s="43" t="s">
        <v>14</v>
      </c>
      <c r="H256" s="43">
        <v>2</v>
      </c>
      <c r="I256" s="43">
        <v>11136</v>
      </c>
      <c r="J256" s="43">
        <v>22272</v>
      </c>
      <c r="K256" s="43">
        <v>0</v>
      </c>
      <c r="L256" s="43">
        <v>0</v>
      </c>
      <c r="M256" s="43">
        <v>0</v>
      </c>
      <c r="N256" s="43">
        <v>2</v>
      </c>
      <c r="O256" s="43">
        <v>11136</v>
      </c>
      <c r="P256" s="43">
        <v>22272</v>
      </c>
      <c r="Q256" s="43">
        <v>0</v>
      </c>
      <c r="R256" s="43">
        <v>0</v>
      </c>
      <c r="S256" s="43">
        <v>0</v>
      </c>
    </row>
    <row r="257" spans="5:19">
      <c r="E257" s="43">
        <v>11030</v>
      </c>
      <c r="F257" s="43" t="s">
        <v>3441</v>
      </c>
      <c r="G257" s="43" t="s">
        <v>14</v>
      </c>
      <c r="H257" s="43">
        <v>2</v>
      </c>
      <c r="I257" s="43">
        <v>9582</v>
      </c>
      <c r="J257" s="43">
        <v>19164</v>
      </c>
      <c r="K257" s="43">
        <v>1</v>
      </c>
      <c r="L257" s="43">
        <v>9582</v>
      </c>
      <c r="M257" s="43">
        <v>9582</v>
      </c>
      <c r="N257" s="43">
        <v>1</v>
      </c>
      <c r="O257" s="43">
        <v>9582</v>
      </c>
      <c r="P257" s="43">
        <v>9582</v>
      </c>
      <c r="Q257" s="43">
        <v>2</v>
      </c>
      <c r="R257" s="43">
        <v>9582</v>
      </c>
      <c r="S257" s="43">
        <v>19164</v>
      </c>
    </row>
    <row r="258" spans="5:19">
      <c r="E258" s="43">
        <v>11034</v>
      </c>
      <c r="F258" s="43" t="s">
        <v>3442</v>
      </c>
      <c r="G258" s="43" t="s">
        <v>14</v>
      </c>
      <c r="H258" s="43">
        <v>1</v>
      </c>
      <c r="I258" s="43">
        <v>3455</v>
      </c>
      <c r="J258" s="43">
        <v>3455</v>
      </c>
      <c r="K258" s="43">
        <v>0</v>
      </c>
      <c r="L258" s="43">
        <v>0</v>
      </c>
      <c r="M258" s="43">
        <v>0</v>
      </c>
      <c r="N258" s="43">
        <v>0</v>
      </c>
      <c r="O258" s="43">
        <v>0</v>
      </c>
      <c r="P258" s="43">
        <v>0</v>
      </c>
      <c r="Q258" s="43">
        <v>1</v>
      </c>
      <c r="R258" s="43">
        <v>3455</v>
      </c>
      <c r="S258" s="43">
        <v>3455</v>
      </c>
    </row>
    <row r="259" spans="5:19">
      <c r="E259" s="43">
        <v>11051</v>
      </c>
      <c r="F259" s="43" t="s">
        <v>3443</v>
      </c>
      <c r="G259" s="43" t="s">
        <v>14</v>
      </c>
      <c r="H259" s="43">
        <v>1</v>
      </c>
      <c r="I259" s="43">
        <v>2909</v>
      </c>
      <c r="J259" s="43">
        <v>2909</v>
      </c>
      <c r="K259" s="43">
        <v>0</v>
      </c>
      <c r="L259" s="43">
        <v>0</v>
      </c>
      <c r="M259" s="43">
        <v>0</v>
      </c>
      <c r="N259" s="43">
        <v>0</v>
      </c>
      <c r="O259" s="43">
        <v>0</v>
      </c>
      <c r="P259" s="43">
        <v>0</v>
      </c>
      <c r="Q259" s="43">
        <v>1</v>
      </c>
      <c r="R259" s="43">
        <v>2909</v>
      </c>
      <c r="S259" s="43">
        <v>2909</v>
      </c>
    </row>
    <row r="260" spans="5:19">
      <c r="E260" s="43">
        <v>11077</v>
      </c>
      <c r="F260" s="43" t="s">
        <v>3444</v>
      </c>
      <c r="G260" s="43" t="s">
        <v>14</v>
      </c>
      <c r="H260" s="43">
        <v>1</v>
      </c>
      <c r="I260" s="43">
        <v>88550</v>
      </c>
      <c r="J260" s="43">
        <v>88550</v>
      </c>
      <c r="K260" s="43">
        <v>1</v>
      </c>
      <c r="L260" s="43">
        <v>88550</v>
      </c>
      <c r="M260" s="43">
        <v>88550</v>
      </c>
      <c r="N260" s="43">
        <v>1</v>
      </c>
      <c r="O260" s="43">
        <v>88550</v>
      </c>
      <c r="P260" s="43">
        <v>88550</v>
      </c>
      <c r="Q260" s="43">
        <v>1</v>
      </c>
      <c r="R260" s="43">
        <v>88550</v>
      </c>
      <c r="S260" s="43">
        <v>88550</v>
      </c>
    </row>
    <row r="261" spans="5:19">
      <c r="E261" s="43">
        <v>11082</v>
      </c>
      <c r="F261" s="43" t="s">
        <v>3445</v>
      </c>
      <c r="G261" s="43" t="s">
        <v>14</v>
      </c>
      <c r="H261" s="43">
        <v>1</v>
      </c>
      <c r="I261" s="43">
        <v>2273</v>
      </c>
      <c r="J261" s="43">
        <v>2273</v>
      </c>
      <c r="K261" s="43">
        <v>2</v>
      </c>
      <c r="L261" s="43">
        <v>2273</v>
      </c>
      <c r="M261" s="43">
        <v>4546</v>
      </c>
      <c r="N261" s="43">
        <v>2</v>
      </c>
      <c r="O261" s="43">
        <v>2273</v>
      </c>
      <c r="P261" s="43">
        <v>4546</v>
      </c>
      <c r="Q261" s="43">
        <v>1</v>
      </c>
      <c r="R261" s="43">
        <v>2273</v>
      </c>
      <c r="S261" s="43">
        <v>2273</v>
      </c>
    </row>
    <row r="262" spans="5:19">
      <c r="E262" s="43">
        <v>11084</v>
      </c>
      <c r="F262" s="43" t="s">
        <v>3446</v>
      </c>
      <c r="G262" s="43" t="s">
        <v>14</v>
      </c>
      <c r="H262" s="43">
        <v>0</v>
      </c>
      <c r="I262" s="43">
        <v>0</v>
      </c>
      <c r="J262" s="43">
        <v>0</v>
      </c>
      <c r="K262" s="43">
        <v>2</v>
      </c>
      <c r="L262" s="43">
        <v>150000</v>
      </c>
      <c r="M262" s="43">
        <v>300000</v>
      </c>
      <c r="N262" s="43">
        <v>2</v>
      </c>
      <c r="O262" s="43">
        <v>150000</v>
      </c>
      <c r="P262" s="43">
        <v>300000</v>
      </c>
      <c r="Q262" s="43">
        <v>0</v>
      </c>
      <c r="R262" s="43">
        <v>0</v>
      </c>
      <c r="S262" s="43">
        <v>0</v>
      </c>
    </row>
    <row r="263" spans="5:19">
      <c r="E263" s="43">
        <v>11111</v>
      </c>
      <c r="F263" s="43" t="s">
        <v>3447</v>
      </c>
      <c r="G263" s="43" t="s">
        <v>14</v>
      </c>
      <c r="H263" s="43">
        <v>0</v>
      </c>
      <c r="I263" s="43">
        <v>0</v>
      </c>
      <c r="J263" s="43">
        <v>0</v>
      </c>
      <c r="K263" s="43">
        <v>1</v>
      </c>
      <c r="L263" s="43">
        <v>4364</v>
      </c>
      <c r="M263" s="43">
        <v>4364</v>
      </c>
      <c r="N263" s="43">
        <v>1</v>
      </c>
      <c r="O263" s="43">
        <v>4364</v>
      </c>
      <c r="P263" s="43">
        <v>4364</v>
      </c>
      <c r="Q263" s="43">
        <v>0</v>
      </c>
      <c r="R263" s="43">
        <v>0</v>
      </c>
      <c r="S263" s="43">
        <v>0</v>
      </c>
    </row>
    <row r="264" spans="5:19">
      <c r="E264" s="43">
        <v>11146</v>
      </c>
      <c r="F264" s="43" t="s">
        <v>3448</v>
      </c>
      <c r="G264" s="43" t="s">
        <v>14</v>
      </c>
      <c r="H264" s="43">
        <v>0</v>
      </c>
      <c r="I264" s="43">
        <v>0</v>
      </c>
      <c r="J264" s="43">
        <v>0</v>
      </c>
      <c r="K264" s="43">
        <v>3</v>
      </c>
      <c r="L264" s="43">
        <v>41212</v>
      </c>
      <c r="M264" s="43">
        <v>123636</v>
      </c>
      <c r="N264" s="43">
        <v>3</v>
      </c>
      <c r="O264" s="43">
        <v>41212</v>
      </c>
      <c r="P264" s="43">
        <v>123636</v>
      </c>
      <c r="Q264" s="43">
        <v>0</v>
      </c>
      <c r="R264" s="43">
        <v>0</v>
      </c>
      <c r="S264" s="43">
        <v>0</v>
      </c>
    </row>
    <row r="265" spans="5:19">
      <c r="E265" s="43">
        <v>11170</v>
      </c>
      <c r="F265" s="43" t="s">
        <v>3449</v>
      </c>
      <c r="G265" s="43" t="s">
        <v>14</v>
      </c>
      <c r="H265" s="43">
        <v>3</v>
      </c>
      <c r="I265" s="43">
        <v>14181</v>
      </c>
      <c r="J265" s="43">
        <v>42543</v>
      </c>
      <c r="K265" s="43">
        <v>0</v>
      </c>
      <c r="L265" s="43">
        <v>0</v>
      </c>
      <c r="M265" s="43">
        <v>0</v>
      </c>
      <c r="N265" s="43">
        <v>0</v>
      </c>
      <c r="O265" s="43">
        <v>0</v>
      </c>
      <c r="P265" s="43">
        <v>0</v>
      </c>
      <c r="Q265" s="43">
        <v>3</v>
      </c>
      <c r="R265" s="43">
        <v>14181</v>
      </c>
      <c r="S265" s="43">
        <v>42543</v>
      </c>
    </row>
    <row r="266" spans="5:19">
      <c r="E266" s="43">
        <v>11173</v>
      </c>
      <c r="F266" s="43" t="s">
        <v>3450</v>
      </c>
      <c r="G266" s="43" t="s">
        <v>14</v>
      </c>
      <c r="H266" s="43">
        <v>0</v>
      </c>
      <c r="I266" s="43">
        <v>0</v>
      </c>
      <c r="J266" s="43">
        <v>0</v>
      </c>
      <c r="K266" s="43">
        <v>4</v>
      </c>
      <c r="L266" s="43">
        <v>12727</v>
      </c>
      <c r="M266" s="43">
        <v>50909</v>
      </c>
      <c r="N266" s="43">
        <v>4</v>
      </c>
      <c r="O266" s="43">
        <v>12727</v>
      </c>
      <c r="P266" s="43">
        <v>50909</v>
      </c>
      <c r="Q266" s="43">
        <v>0</v>
      </c>
      <c r="R266" s="43">
        <v>0</v>
      </c>
      <c r="S266" s="43">
        <v>0</v>
      </c>
    </row>
    <row r="267" spans="5:19">
      <c r="E267" s="43">
        <v>11188</v>
      </c>
      <c r="F267" s="43" t="s">
        <v>3451</v>
      </c>
      <c r="G267" s="43" t="s">
        <v>14</v>
      </c>
      <c r="H267" s="43">
        <v>0</v>
      </c>
      <c r="I267" s="43">
        <v>0</v>
      </c>
      <c r="J267" s="43">
        <v>0</v>
      </c>
      <c r="K267" s="43">
        <v>1</v>
      </c>
      <c r="L267" s="43">
        <v>13182</v>
      </c>
      <c r="M267" s="43">
        <v>13182</v>
      </c>
      <c r="N267" s="43">
        <v>1</v>
      </c>
      <c r="O267" s="43">
        <v>13182</v>
      </c>
      <c r="P267" s="43">
        <v>13182</v>
      </c>
      <c r="Q267" s="43">
        <v>0</v>
      </c>
      <c r="R267" s="43">
        <v>0</v>
      </c>
      <c r="S267" s="43">
        <v>0</v>
      </c>
    </row>
    <row r="268" spans="5:19">
      <c r="E268" s="43">
        <v>11193</v>
      </c>
      <c r="F268" s="43" t="s">
        <v>3452</v>
      </c>
      <c r="G268" s="43" t="s">
        <v>14</v>
      </c>
      <c r="H268" s="43">
        <v>0</v>
      </c>
      <c r="I268" s="43">
        <v>0</v>
      </c>
      <c r="J268" s="43">
        <v>0</v>
      </c>
      <c r="K268" s="43">
        <v>1</v>
      </c>
      <c r="L268" s="43">
        <v>17727</v>
      </c>
      <c r="M268" s="43">
        <v>17727</v>
      </c>
      <c r="N268" s="43">
        <v>1</v>
      </c>
      <c r="O268" s="43">
        <v>17727</v>
      </c>
      <c r="P268" s="43">
        <v>17727</v>
      </c>
      <c r="Q268" s="43">
        <v>0</v>
      </c>
      <c r="R268" s="43">
        <v>0</v>
      </c>
      <c r="S268" s="43">
        <v>0</v>
      </c>
    </row>
    <row r="269" spans="5:19">
      <c r="E269" s="43">
        <v>11206</v>
      </c>
      <c r="F269" s="43" t="s">
        <v>3453</v>
      </c>
      <c r="G269" s="43" t="s">
        <v>14</v>
      </c>
      <c r="H269" s="43">
        <v>0</v>
      </c>
      <c r="I269" s="43">
        <v>0</v>
      </c>
      <c r="J269" s="43">
        <v>0</v>
      </c>
      <c r="K269" s="43">
        <v>10</v>
      </c>
      <c r="L269" s="43">
        <v>2773</v>
      </c>
      <c r="M269" s="43">
        <v>27727</v>
      </c>
      <c r="N269" s="43">
        <v>10</v>
      </c>
      <c r="O269" s="43">
        <v>2773</v>
      </c>
      <c r="P269" s="43">
        <v>27727</v>
      </c>
      <c r="Q269" s="43">
        <v>0</v>
      </c>
      <c r="R269" s="43">
        <v>0</v>
      </c>
      <c r="S269" s="43">
        <v>0</v>
      </c>
    </row>
    <row r="270" spans="5:19">
      <c r="E270" s="43">
        <v>11238</v>
      </c>
      <c r="F270" s="43" t="s">
        <v>3454</v>
      </c>
      <c r="G270" s="43" t="s">
        <v>14</v>
      </c>
      <c r="H270" s="43">
        <v>0</v>
      </c>
      <c r="I270" s="43">
        <v>0</v>
      </c>
      <c r="J270" s="43">
        <v>0</v>
      </c>
      <c r="K270" s="43">
        <v>1</v>
      </c>
      <c r="L270" s="43">
        <v>31818</v>
      </c>
      <c r="M270" s="43">
        <v>31818</v>
      </c>
      <c r="N270" s="43">
        <v>1</v>
      </c>
      <c r="O270" s="43">
        <v>31818</v>
      </c>
      <c r="P270" s="43">
        <v>31818</v>
      </c>
      <c r="Q270" s="43">
        <v>0</v>
      </c>
      <c r="R270" s="43">
        <v>0</v>
      </c>
      <c r="S270" s="43">
        <v>0</v>
      </c>
    </row>
    <row r="271" spans="5:19">
      <c r="E271" s="43">
        <v>11262</v>
      </c>
      <c r="F271" s="43" t="s">
        <v>3455</v>
      </c>
      <c r="G271" s="43" t="s">
        <v>14</v>
      </c>
      <c r="H271" s="43">
        <v>0</v>
      </c>
      <c r="I271" s="43">
        <v>0</v>
      </c>
      <c r="J271" s="43">
        <v>0</v>
      </c>
      <c r="K271" s="43">
        <v>18</v>
      </c>
      <c r="L271" s="43">
        <v>9455</v>
      </c>
      <c r="M271" s="43">
        <v>170182</v>
      </c>
      <c r="N271" s="43">
        <v>18</v>
      </c>
      <c r="O271" s="43">
        <v>9455</v>
      </c>
      <c r="P271" s="43">
        <v>170182</v>
      </c>
      <c r="Q271" s="43">
        <v>0</v>
      </c>
      <c r="R271" s="43">
        <v>0</v>
      </c>
      <c r="S271" s="43">
        <v>0</v>
      </c>
    </row>
    <row r="272" spans="5:19">
      <c r="E272" s="43">
        <v>11264</v>
      </c>
      <c r="F272" s="43" t="s">
        <v>3456</v>
      </c>
      <c r="G272" s="43" t="s">
        <v>14</v>
      </c>
      <c r="H272" s="43">
        <v>0</v>
      </c>
      <c r="I272" s="43">
        <v>0</v>
      </c>
      <c r="J272" s="43">
        <v>0</v>
      </c>
      <c r="K272" s="43">
        <v>0</v>
      </c>
      <c r="L272" s="43">
        <v>0</v>
      </c>
      <c r="M272" s="43">
        <v>0</v>
      </c>
      <c r="N272" s="43">
        <v>0</v>
      </c>
      <c r="O272" s="43">
        <v>0</v>
      </c>
      <c r="P272" s="43">
        <v>0</v>
      </c>
      <c r="Q272" s="43">
        <v>0</v>
      </c>
      <c r="R272" s="43">
        <v>0</v>
      </c>
      <c r="S272" s="43">
        <v>0</v>
      </c>
    </row>
    <row r="273" spans="5:19">
      <c r="E273" s="43">
        <v>11271</v>
      </c>
      <c r="F273" s="43" t="s">
        <v>3457</v>
      </c>
      <c r="G273" s="43" t="s">
        <v>14</v>
      </c>
      <c r="H273" s="43">
        <v>0</v>
      </c>
      <c r="I273" s="43">
        <v>0</v>
      </c>
      <c r="J273" s="43">
        <v>0</v>
      </c>
      <c r="K273" s="43">
        <v>1</v>
      </c>
      <c r="L273" s="43">
        <v>25364</v>
      </c>
      <c r="M273" s="43">
        <v>25364</v>
      </c>
      <c r="N273" s="43">
        <v>1</v>
      </c>
      <c r="O273" s="43">
        <v>25364</v>
      </c>
      <c r="P273" s="43">
        <v>25364</v>
      </c>
      <c r="Q273" s="43">
        <v>0</v>
      </c>
      <c r="R273" s="43">
        <v>0</v>
      </c>
      <c r="S273" s="43">
        <v>0</v>
      </c>
    </row>
    <row r="274" spans="5:19">
      <c r="E274" s="43">
        <v>11286</v>
      </c>
      <c r="F274" s="43" t="s">
        <v>3458</v>
      </c>
      <c r="G274" s="43" t="s">
        <v>14</v>
      </c>
      <c r="H274" s="43">
        <v>0</v>
      </c>
      <c r="I274" s="43">
        <v>0</v>
      </c>
      <c r="J274" s="43">
        <v>0</v>
      </c>
      <c r="K274" s="43">
        <v>1</v>
      </c>
      <c r="L274" s="43">
        <v>18182</v>
      </c>
      <c r="M274" s="43">
        <v>18182</v>
      </c>
      <c r="N274" s="43">
        <v>1</v>
      </c>
      <c r="O274" s="43">
        <v>18182</v>
      </c>
      <c r="P274" s="43">
        <v>18182</v>
      </c>
      <c r="Q274" s="43">
        <v>0</v>
      </c>
      <c r="R274" s="43">
        <v>0</v>
      </c>
      <c r="S274" s="43">
        <v>0</v>
      </c>
    </row>
    <row r="275" spans="5:19">
      <c r="E275" s="43">
        <v>11327</v>
      </c>
      <c r="F275" s="43" t="s">
        <v>3459</v>
      </c>
      <c r="G275" s="43" t="s">
        <v>14</v>
      </c>
      <c r="H275" s="43">
        <v>0</v>
      </c>
      <c r="I275" s="43">
        <v>0</v>
      </c>
      <c r="J275" s="43">
        <v>0</v>
      </c>
      <c r="K275" s="43">
        <v>51</v>
      </c>
      <c r="L275" s="43">
        <v>1100</v>
      </c>
      <c r="M275" s="43">
        <v>56100</v>
      </c>
      <c r="N275" s="43">
        <v>51</v>
      </c>
      <c r="O275" s="43">
        <v>1100</v>
      </c>
      <c r="P275" s="43">
        <v>56100</v>
      </c>
      <c r="Q275" s="43">
        <v>0</v>
      </c>
      <c r="R275" s="43">
        <v>0</v>
      </c>
      <c r="S275" s="43">
        <v>0</v>
      </c>
    </row>
    <row r="276" spans="5:19">
      <c r="E276" s="43">
        <v>11337</v>
      </c>
      <c r="F276" s="43" t="s">
        <v>3460</v>
      </c>
      <c r="G276" s="43" t="s">
        <v>14</v>
      </c>
      <c r="H276" s="43">
        <v>0</v>
      </c>
      <c r="I276" s="43">
        <v>0</v>
      </c>
      <c r="J276" s="43">
        <v>0</v>
      </c>
      <c r="K276" s="43">
        <v>1</v>
      </c>
      <c r="L276" s="43">
        <v>24182</v>
      </c>
      <c r="M276" s="43">
        <v>24182</v>
      </c>
      <c r="N276" s="43">
        <v>1</v>
      </c>
      <c r="O276" s="43">
        <v>24182</v>
      </c>
      <c r="P276" s="43">
        <v>24182</v>
      </c>
      <c r="Q276" s="43">
        <v>0</v>
      </c>
      <c r="R276" s="43">
        <v>0</v>
      </c>
      <c r="S276" s="43">
        <v>0</v>
      </c>
    </row>
    <row r="277" spans="5:19">
      <c r="E277" s="43">
        <v>11347</v>
      </c>
      <c r="F277" s="43" t="s">
        <v>3461</v>
      </c>
      <c r="G277" s="43" t="s">
        <v>14</v>
      </c>
      <c r="H277" s="43">
        <v>1</v>
      </c>
      <c r="I277" s="43">
        <v>2545</v>
      </c>
      <c r="J277" s="43">
        <v>2545</v>
      </c>
      <c r="K277" s="43">
        <v>4</v>
      </c>
      <c r="L277" s="43">
        <v>2545</v>
      </c>
      <c r="M277" s="43">
        <v>10181</v>
      </c>
      <c r="N277" s="43">
        <v>4</v>
      </c>
      <c r="O277" s="43">
        <v>2545</v>
      </c>
      <c r="P277" s="43">
        <v>10181</v>
      </c>
      <c r="Q277" s="43">
        <v>1</v>
      </c>
      <c r="R277" s="43">
        <v>2545</v>
      </c>
      <c r="S277" s="43">
        <v>2545</v>
      </c>
    </row>
    <row r="278" spans="5:19">
      <c r="E278" s="43">
        <v>11348</v>
      </c>
      <c r="F278" s="43" t="s">
        <v>3462</v>
      </c>
      <c r="G278" s="43" t="s">
        <v>14</v>
      </c>
      <c r="H278" s="43">
        <v>0</v>
      </c>
      <c r="I278" s="43">
        <v>0</v>
      </c>
      <c r="J278" s="43">
        <v>0</v>
      </c>
      <c r="K278" s="43">
        <v>1</v>
      </c>
      <c r="L278" s="43">
        <v>2545</v>
      </c>
      <c r="M278" s="43">
        <v>2545</v>
      </c>
      <c r="N278" s="43">
        <v>1</v>
      </c>
      <c r="O278" s="43">
        <v>2545</v>
      </c>
      <c r="P278" s="43">
        <v>2545</v>
      </c>
      <c r="Q278" s="43">
        <v>0</v>
      </c>
      <c r="R278" s="43">
        <v>0</v>
      </c>
      <c r="S278" s="43">
        <v>0</v>
      </c>
    </row>
    <row r="279" spans="5:19">
      <c r="E279" s="43">
        <v>11349</v>
      </c>
      <c r="F279" s="43" t="s">
        <v>3463</v>
      </c>
      <c r="G279" s="43" t="s">
        <v>14</v>
      </c>
      <c r="H279" s="43">
        <v>0</v>
      </c>
      <c r="I279" s="43">
        <v>0</v>
      </c>
      <c r="J279" s="43">
        <v>0</v>
      </c>
      <c r="K279" s="43">
        <v>9</v>
      </c>
      <c r="L279" s="43">
        <v>2545</v>
      </c>
      <c r="M279" s="43">
        <v>22907</v>
      </c>
      <c r="N279" s="43">
        <v>8</v>
      </c>
      <c r="O279" s="43">
        <v>2545</v>
      </c>
      <c r="P279" s="43">
        <v>20362</v>
      </c>
      <c r="Q279" s="43">
        <v>1</v>
      </c>
      <c r="R279" s="43">
        <v>2545</v>
      </c>
      <c r="S279" s="43">
        <v>2545</v>
      </c>
    </row>
    <row r="280" spans="5:19">
      <c r="E280" s="43">
        <v>11350</v>
      </c>
      <c r="F280" s="43" t="s">
        <v>3464</v>
      </c>
      <c r="G280" s="43" t="s">
        <v>14</v>
      </c>
      <c r="H280" s="43">
        <v>1</v>
      </c>
      <c r="I280" s="43">
        <v>2545</v>
      </c>
      <c r="J280" s="43">
        <v>2545</v>
      </c>
      <c r="K280" s="43">
        <v>16</v>
      </c>
      <c r="L280" s="43">
        <v>2545</v>
      </c>
      <c r="M280" s="43">
        <v>40727</v>
      </c>
      <c r="N280" s="43">
        <v>17</v>
      </c>
      <c r="O280" s="43">
        <v>2545</v>
      </c>
      <c r="P280" s="43">
        <v>43272</v>
      </c>
      <c r="Q280" s="43">
        <v>0</v>
      </c>
      <c r="R280" s="43">
        <v>0</v>
      </c>
      <c r="S280" s="43">
        <v>0</v>
      </c>
    </row>
    <row r="281" spans="5:19">
      <c r="E281" s="43">
        <v>11351</v>
      </c>
      <c r="F281" s="43" t="s">
        <v>3465</v>
      </c>
      <c r="G281" s="43" t="s">
        <v>14</v>
      </c>
      <c r="H281" s="43">
        <v>0</v>
      </c>
      <c r="I281" s="43">
        <v>0</v>
      </c>
      <c r="J281" s="43">
        <v>0</v>
      </c>
      <c r="K281" s="43">
        <v>13</v>
      </c>
      <c r="L281" s="43">
        <v>2545</v>
      </c>
      <c r="M281" s="43">
        <v>33091</v>
      </c>
      <c r="N281" s="43">
        <v>13</v>
      </c>
      <c r="O281" s="43">
        <v>2545</v>
      </c>
      <c r="P281" s="43">
        <v>33091</v>
      </c>
      <c r="Q281" s="43">
        <v>0</v>
      </c>
      <c r="R281" s="43">
        <v>0</v>
      </c>
      <c r="S281" s="43">
        <v>0</v>
      </c>
    </row>
    <row r="282" spans="5:19">
      <c r="E282" s="43">
        <v>11358</v>
      </c>
      <c r="F282" s="43" t="s">
        <v>3466</v>
      </c>
      <c r="G282" s="43" t="s">
        <v>14</v>
      </c>
      <c r="H282" s="43">
        <v>0</v>
      </c>
      <c r="I282" s="43">
        <v>0</v>
      </c>
      <c r="J282" s="43">
        <v>0</v>
      </c>
      <c r="K282" s="43">
        <v>1</v>
      </c>
      <c r="L282" s="43">
        <v>8364</v>
      </c>
      <c r="M282" s="43">
        <v>8364</v>
      </c>
      <c r="N282" s="43">
        <v>1</v>
      </c>
      <c r="O282" s="43">
        <v>8364</v>
      </c>
      <c r="P282" s="43">
        <v>8364</v>
      </c>
      <c r="Q282" s="43">
        <v>0</v>
      </c>
      <c r="R282" s="43">
        <v>0</v>
      </c>
      <c r="S282" s="43">
        <v>0</v>
      </c>
    </row>
    <row r="283" spans="5:19">
      <c r="E283" s="43">
        <v>11366</v>
      </c>
      <c r="F283" s="43" t="s">
        <v>3467</v>
      </c>
      <c r="G283" s="43" t="s">
        <v>14</v>
      </c>
      <c r="H283" s="43">
        <v>0</v>
      </c>
      <c r="I283" s="43">
        <v>0</v>
      </c>
      <c r="J283" s="43">
        <v>0</v>
      </c>
      <c r="K283" s="43">
        <v>2</v>
      </c>
      <c r="L283" s="43">
        <v>11455</v>
      </c>
      <c r="M283" s="43">
        <v>22909</v>
      </c>
      <c r="N283" s="43">
        <v>2</v>
      </c>
      <c r="O283" s="43">
        <v>11455</v>
      </c>
      <c r="P283" s="43">
        <v>22909</v>
      </c>
      <c r="Q283" s="43">
        <v>0</v>
      </c>
      <c r="R283" s="43">
        <v>0</v>
      </c>
      <c r="S283" s="43">
        <v>0</v>
      </c>
    </row>
    <row r="284" spans="5:19">
      <c r="E284" s="43">
        <v>11394</v>
      </c>
      <c r="F284" s="43" t="s">
        <v>3468</v>
      </c>
      <c r="G284" s="43" t="s">
        <v>14</v>
      </c>
      <c r="H284" s="43">
        <v>0</v>
      </c>
      <c r="I284" s="43">
        <v>0</v>
      </c>
      <c r="J284" s="43">
        <v>0</v>
      </c>
      <c r="K284" s="43">
        <v>5</v>
      </c>
      <c r="L284" s="43">
        <v>18364</v>
      </c>
      <c r="M284" s="43">
        <v>91818</v>
      </c>
      <c r="N284" s="43">
        <v>5</v>
      </c>
      <c r="O284" s="43">
        <v>18364</v>
      </c>
      <c r="P284" s="43">
        <v>91818</v>
      </c>
      <c r="Q284" s="43">
        <v>0</v>
      </c>
      <c r="R284" s="43">
        <v>0</v>
      </c>
      <c r="S284" s="43">
        <v>0</v>
      </c>
    </row>
    <row r="285" spans="5:19">
      <c r="E285" s="43">
        <v>11395</v>
      </c>
      <c r="F285" s="43" t="s">
        <v>3469</v>
      </c>
      <c r="G285" s="43" t="s">
        <v>14</v>
      </c>
      <c r="H285" s="43">
        <v>0</v>
      </c>
      <c r="I285" s="43">
        <v>0</v>
      </c>
      <c r="J285" s="43">
        <v>0</v>
      </c>
      <c r="K285" s="43">
        <v>3</v>
      </c>
      <c r="L285" s="43">
        <v>18364</v>
      </c>
      <c r="M285" s="43">
        <v>55091</v>
      </c>
      <c r="N285" s="43">
        <v>3</v>
      </c>
      <c r="O285" s="43">
        <v>18364</v>
      </c>
      <c r="P285" s="43">
        <v>55091</v>
      </c>
      <c r="Q285" s="43">
        <v>0</v>
      </c>
      <c r="R285" s="43">
        <v>0</v>
      </c>
      <c r="S285" s="43">
        <v>0</v>
      </c>
    </row>
    <row r="286" spans="5:19">
      <c r="E286" s="43">
        <v>11396</v>
      </c>
      <c r="F286" s="43" t="s">
        <v>3470</v>
      </c>
      <c r="G286" s="43" t="s">
        <v>14</v>
      </c>
      <c r="H286" s="43">
        <v>0</v>
      </c>
      <c r="I286" s="43">
        <v>0</v>
      </c>
      <c r="J286" s="43">
        <v>0</v>
      </c>
      <c r="K286" s="43">
        <v>4</v>
      </c>
      <c r="L286" s="43">
        <v>18273</v>
      </c>
      <c r="M286" s="43">
        <v>73091</v>
      </c>
      <c r="N286" s="43">
        <v>3</v>
      </c>
      <c r="O286" s="43">
        <v>18364</v>
      </c>
      <c r="P286" s="43">
        <v>55091</v>
      </c>
      <c r="Q286" s="43">
        <v>1</v>
      </c>
      <c r="R286" s="43">
        <v>18000</v>
      </c>
      <c r="S286" s="43">
        <v>18000</v>
      </c>
    </row>
    <row r="287" spans="5:19">
      <c r="E287" s="43">
        <v>11397</v>
      </c>
      <c r="F287" s="43" t="s">
        <v>3471</v>
      </c>
      <c r="G287" s="43" t="s">
        <v>14</v>
      </c>
      <c r="H287" s="43">
        <v>0</v>
      </c>
      <c r="I287" s="43">
        <v>0</v>
      </c>
      <c r="J287" s="43">
        <v>0</v>
      </c>
      <c r="K287" s="43">
        <v>3</v>
      </c>
      <c r="L287" s="43">
        <v>18364</v>
      </c>
      <c r="M287" s="43">
        <v>55091</v>
      </c>
      <c r="N287" s="43">
        <v>3</v>
      </c>
      <c r="O287" s="43">
        <v>18364</v>
      </c>
      <c r="P287" s="43">
        <v>55091</v>
      </c>
      <c r="Q287" s="43">
        <v>0</v>
      </c>
      <c r="R287" s="43">
        <v>0</v>
      </c>
      <c r="S287" s="43">
        <v>0</v>
      </c>
    </row>
    <row r="288" spans="5:19">
      <c r="E288" s="43">
        <v>11410</v>
      </c>
      <c r="F288" s="43" t="s">
        <v>3472</v>
      </c>
      <c r="G288" s="43" t="s">
        <v>14</v>
      </c>
      <c r="H288" s="43">
        <v>0</v>
      </c>
      <c r="I288" s="43">
        <v>0</v>
      </c>
      <c r="J288" s="43">
        <v>0</v>
      </c>
      <c r="K288" s="43">
        <v>1</v>
      </c>
      <c r="L288" s="43">
        <v>10364</v>
      </c>
      <c r="M288" s="43">
        <v>10364</v>
      </c>
      <c r="N288" s="43">
        <v>1</v>
      </c>
      <c r="O288" s="43">
        <v>10364</v>
      </c>
      <c r="P288" s="43">
        <v>10364</v>
      </c>
      <c r="Q288" s="43">
        <v>0</v>
      </c>
      <c r="R288" s="43">
        <v>0</v>
      </c>
      <c r="S288" s="43">
        <v>0</v>
      </c>
    </row>
    <row r="289" spans="5:19">
      <c r="E289" s="43">
        <v>11411</v>
      </c>
      <c r="F289" s="43" t="s">
        <v>3473</v>
      </c>
      <c r="G289" s="43" t="s">
        <v>14</v>
      </c>
      <c r="H289" s="43">
        <v>0</v>
      </c>
      <c r="I289" s="43">
        <v>0</v>
      </c>
      <c r="J289" s="43">
        <v>0</v>
      </c>
      <c r="K289" s="43">
        <v>1</v>
      </c>
      <c r="L289" s="43">
        <v>10364</v>
      </c>
      <c r="M289" s="43">
        <v>10364</v>
      </c>
      <c r="N289" s="43">
        <v>1</v>
      </c>
      <c r="O289" s="43">
        <v>10364</v>
      </c>
      <c r="P289" s="43">
        <v>10364</v>
      </c>
      <c r="Q289" s="43">
        <v>0</v>
      </c>
      <c r="R289" s="43">
        <v>0</v>
      </c>
      <c r="S289" s="43">
        <v>0</v>
      </c>
    </row>
    <row r="290" spans="5:19">
      <c r="E290" s="43">
        <v>11417</v>
      </c>
      <c r="F290" s="43" t="s">
        <v>3474</v>
      </c>
      <c r="G290" s="43" t="s">
        <v>14</v>
      </c>
      <c r="H290" s="43">
        <v>74</v>
      </c>
      <c r="I290" s="43">
        <v>1454</v>
      </c>
      <c r="J290" s="43">
        <v>107596</v>
      </c>
      <c r="K290" s="43">
        <v>0</v>
      </c>
      <c r="L290" s="43">
        <v>0</v>
      </c>
      <c r="M290" s="43">
        <v>0</v>
      </c>
      <c r="N290" s="43">
        <v>1</v>
      </c>
      <c r="O290" s="43">
        <v>1454</v>
      </c>
      <c r="P290" s="43">
        <v>1454</v>
      </c>
      <c r="Q290" s="43">
        <v>73</v>
      </c>
      <c r="R290" s="43">
        <v>1454</v>
      </c>
      <c r="S290" s="43">
        <v>106142</v>
      </c>
    </row>
    <row r="291" spans="5:19">
      <c r="E291" s="43">
        <v>11446</v>
      </c>
      <c r="F291" s="43" t="s">
        <v>3475</v>
      </c>
      <c r="G291" s="43" t="s">
        <v>14</v>
      </c>
      <c r="H291" s="43">
        <v>0</v>
      </c>
      <c r="I291" s="43">
        <v>0</v>
      </c>
      <c r="J291" s="43">
        <v>0</v>
      </c>
      <c r="K291" s="43">
        <v>2</v>
      </c>
      <c r="L291" s="43">
        <v>19410</v>
      </c>
      <c r="M291" s="43">
        <v>38819</v>
      </c>
      <c r="N291" s="43">
        <v>2</v>
      </c>
      <c r="O291" s="43">
        <v>19410</v>
      </c>
      <c r="P291" s="43">
        <v>38819</v>
      </c>
      <c r="Q291" s="43">
        <v>0</v>
      </c>
      <c r="R291" s="43">
        <v>0</v>
      </c>
      <c r="S291" s="43">
        <v>0</v>
      </c>
    </row>
    <row r="292" spans="5:19">
      <c r="E292" s="43">
        <v>11447</v>
      </c>
      <c r="F292" s="43" t="s">
        <v>3476</v>
      </c>
      <c r="G292" s="43" t="s">
        <v>14</v>
      </c>
      <c r="H292" s="43">
        <v>0</v>
      </c>
      <c r="I292" s="43">
        <v>0</v>
      </c>
      <c r="J292" s="43">
        <v>0</v>
      </c>
      <c r="K292" s="43">
        <v>5</v>
      </c>
      <c r="L292" s="43">
        <v>2273</v>
      </c>
      <c r="M292" s="43">
        <v>11364</v>
      </c>
      <c r="N292" s="43">
        <v>5</v>
      </c>
      <c r="O292" s="43">
        <v>2273</v>
      </c>
      <c r="P292" s="43">
        <v>11364</v>
      </c>
      <c r="Q292" s="43">
        <v>0</v>
      </c>
      <c r="R292" s="43">
        <v>0</v>
      </c>
      <c r="S292" s="43">
        <v>0</v>
      </c>
    </row>
    <row r="293" spans="5:19">
      <c r="E293" s="43">
        <v>11505</v>
      </c>
      <c r="F293" s="43" t="s">
        <v>3477</v>
      </c>
      <c r="G293" s="43" t="s">
        <v>14</v>
      </c>
      <c r="H293" s="43">
        <v>0</v>
      </c>
      <c r="I293" s="43">
        <v>0</v>
      </c>
      <c r="J293" s="43">
        <v>0</v>
      </c>
      <c r="K293" s="43">
        <v>12</v>
      </c>
      <c r="L293" s="43">
        <v>2500</v>
      </c>
      <c r="M293" s="43">
        <v>30000</v>
      </c>
      <c r="N293" s="43">
        <v>7</v>
      </c>
      <c r="O293" s="43">
        <v>2500</v>
      </c>
      <c r="P293" s="43">
        <v>17500</v>
      </c>
      <c r="Q293" s="43">
        <v>5</v>
      </c>
      <c r="R293" s="43">
        <v>2500</v>
      </c>
      <c r="S293" s="43">
        <v>12500</v>
      </c>
    </row>
    <row r="294" spans="5:19">
      <c r="E294" s="43">
        <v>11507</v>
      </c>
      <c r="F294" s="43" t="s">
        <v>3478</v>
      </c>
      <c r="G294" s="43" t="s">
        <v>14</v>
      </c>
      <c r="H294" s="43">
        <v>10</v>
      </c>
      <c r="I294" s="43">
        <v>4545</v>
      </c>
      <c r="J294" s="43">
        <v>45450</v>
      </c>
      <c r="K294" s="43">
        <v>0</v>
      </c>
      <c r="L294" s="43">
        <v>0</v>
      </c>
      <c r="M294" s="43">
        <v>0</v>
      </c>
      <c r="N294" s="43">
        <v>0</v>
      </c>
      <c r="O294" s="43">
        <v>0</v>
      </c>
      <c r="P294" s="43">
        <v>0</v>
      </c>
      <c r="Q294" s="43">
        <v>10</v>
      </c>
      <c r="R294" s="43">
        <v>4545</v>
      </c>
      <c r="S294" s="43">
        <v>45450</v>
      </c>
    </row>
    <row r="295" spans="5:19">
      <c r="E295" s="43">
        <v>11535</v>
      </c>
      <c r="F295" s="43" t="s">
        <v>3479</v>
      </c>
      <c r="G295" s="43" t="s">
        <v>14</v>
      </c>
      <c r="H295" s="43">
        <v>20</v>
      </c>
      <c r="I295" s="43">
        <v>3000</v>
      </c>
      <c r="J295" s="43">
        <v>60000</v>
      </c>
      <c r="K295" s="43">
        <v>15</v>
      </c>
      <c r="L295" s="43">
        <v>3000</v>
      </c>
      <c r="M295" s="43">
        <v>45000</v>
      </c>
      <c r="N295" s="43">
        <v>15</v>
      </c>
      <c r="O295" s="43">
        <v>3000</v>
      </c>
      <c r="P295" s="43">
        <v>45000</v>
      </c>
      <c r="Q295" s="43">
        <v>20</v>
      </c>
      <c r="R295" s="43">
        <v>3000</v>
      </c>
      <c r="S295" s="43">
        <v>60000</v>
      </c>
    </row>
    <row r="296" spans="5:19">
      <c r="E296" s="43">
        <v>11536</v>
      </c>
      <c r="F296" s="43" t="s">
        <v>3480</v>
      </c>
      <c r="G296" s="43" t="s">
        <v>14</v>
      </c>
      <c r="H296" s="43">
        <v>0</v>
      </c>
      <c r="I296" s="43">
        <v>0</v>
      </c>
      <c r="J296" s="43">
        <v>0</v>
      </c>
      <c r="K296" s="43">
        <v>1</v>
      </c>
      <c r="L296" s="43">
        <v>6727</v>
      </c>
      <c r="M296" s="43">
        <v>6727</v>
      </c>
      <c r="N296" s="43">
        <v>1</v>
      </c>
      <c r="O296" s="43">
        <v>6727</v>
      </c>
      <c r="P296" s="43">
        <v>6727</v>
      </c>
      <c r="Q296" s="43">
        <v>0</v>
      </c>
      <c r="R296" s="43">
        <v>0</v>
      </c>
      <c r="S296" s="43">
        <v>0</v>
      </c>
    </row>
    <row r="297" spans="5:19">
      <c r="E297" s="43">
        <v>11538</v>
      </c>
      <c r="F297" s="43" t="s">
        <v>3481</v>
      </c>
      <c r="G297" s="43" t="s">
        <v>14</v>
      </c>
      <c r="H297" s="43">
        <v>2</v>
      </c>
      <c r="I297" s="43">
        <v>10000</v>
      </c>
      <c r="J297" s="43">
        <v>20000</v>
      </c>
      <c r="K297" s="43">
        <v>0</v>
      </c>
      <c r="L297" s="43">
        <v>0</v>
      </c>
      <c r="M297" s="43">
        <v>0</v>
      </c>
      <c r="N297" s="43">
        <v>0</v>
      </c>
      <c r="O297" s="43">
        <v>0</v>
      </c>
      <c r="P297" s="43">
        <v>0</v>
      </c>
      <c r="Q297" s="43">
        <v>2</v>
      </c>
      <c r="R297" s="43">
        <v>10000</v>
      </c>
      <c r="S297" s="43">
        <v>20000</v>
      </c>
    </row>
    <row r="298" spans="5:19">
      <c r="E298" s="43">
        <v>11586</v>
      </c>
      <c r="F298" s="43" t="s">
        <v>3482</v>
      </c>
      <c r="G298" s="43" t="s">
        <v>14</v>
      </c>
      <c r="H298" s="43">
        <v>0</v>
      </c>
      <c r="I298" s="43">
        <v>0</v>
      </c>
      <c r="J298" s="43">
        <v>0</v>
      </c>
      <c r="K298" s="43">
        <v>15</v>
      </c>
      <c r="L298" s="43">
        <v>1527</v>
      </c>
      <c r="M298" s="43">
        <v>22909</v>
      </c>
      <c r="N298" s="43">
        <v>15</v>
      </c>
      <c r="O298" s="43">
        <v>1527</v>
      </c>
      <c r="P298" s="43">
        <v>22909</v>
      </c>
      <c r="Q298" s="43">
        <v>0</v>
      </c>
      <c r="R298" s="43">
        <v>0</v>
      </c>
      <c r="S298" s="43">
        <v>0</v>
      </c>
    </row>
    <row r="299" spans="5:19">
      <c r="E299" s="43">
        <v>11618</v>
      </c>
      <c r="F299" s="43" t="s">
        <v>3483</v>
      </c>
      <c r="G299" s="43" t="s">
        <v>14</v>
      </c>
      <c r="H299" s="43">
        <v>0</v>
      </c>
      <c r="I299" s="43">
        <v>0</v>
      </c>
      <c r="J299" s="43">
        <v>0</v>
      </c>
      <c r="K299" s="43">
        <v>1</v>
      </c>
      <c r="L299" s="43">
        <v>8364</v>
      </c>
      <c r="M299" s="43">
        <v>8364</v>
      </c>
      <c r="N299" s="43">
        <v>1</v>
      </c>
      <c r="O299" s="43">
        <v>8364</v>
      </c>
      <c r="P299" s="43">
        <v>8364</v>
      </c>
      <c r="Q299" s="43">
        <v>0</v>
      </c>
      <c r="R299" s="43">
        <v>0</v>
      </c>
      <c r="S299" s="43">
        <v>0</v>
      </c>
    </row>
    <row r="300" spans="5:19">
      <c r="E300" s="43">
        <v>11619</v>
      </c>
      <c r="F300" s="43" t="s">
        <v>3484</v>
      </c>
      <c r="G300" s="43" t="s">
        <v>14</v>
      </c>
      <c r="H300" s="43">
        <v>0</v>
      </c>
      <c r="I300" s="43">
        <v>0</v>
      </c>
      <c r="J300" s="43">
        <v>0</v>
      </c>
      <c r="K300" s="43">
        <v>36</v>
      </c>
      <c r="L300" s="43">
        <v>2000</v>
      </c>
      <c r="M300" s="43">
        <v>72000</v>
      </c>
      <c r="N300" s="43">
        <v>36</v>
      </c>
      <c r="O300" s="43">
        <v>2000</v>
      </c>
      <c r="P300" s="43">
        <v>72000</v>
      </c>
      <c r="Q300" s="43">
        <v>0</v>
      </c>
      <c r="R300" s="43">
        <v>0</v>
      </c>
      <c r="S300" s="43">
        <v>0</v>
      </c>
    </row>
    <row r="301" spans="5:19">
      <c r="E301" s="43">
        <v>11620</v>
      </c>
      <c r="F301" s="43" t="s">
        <v>3485</v>
      </c>
      <c r="G301" s="43" t="s">
        <v>14</v>
      </c>
      <c r="H301" s="43">
        <v>0</v>
      </c>
      <c r="I301" s="43">
        <v>0</v>
      </c>
      <c r="J301" s="43">
        <v>0</v>
      </c>
      <c r="K301" s="43">
        <v>3</v>
      </c>
      <c r="L301" s="43">
        <v>3727</v>
      </c>
      <c r="M301" s="43">
        <v>11182</v>
      </c>
      <c r="N301" s="43">
        <v>3</v>
      </c>
      <c r="O301" s="43">
        <v>3727</v>
      </c>
      <c r="P301" s="43">
        <v>11182</v>
      </c>
      <c r="Q301" s="43">
        <v>0</v>
      </c>
      <c r="R301" s="43">
        <v>0</v>
      </c>
      <c r="S301" s="43">
        <v>0</v>
      </c>
    </row>
    <row r="302" spans="5:19">
      <c r="E302" s="43">
        <v>11640</v>
      </c>
      <c r="F302" s="43" t="s">
        <v>3486</v>
      </c>
      <c r="G302" s="43" t="s">
        <v>14</v>
      </c>
      <c r="H302" s="43">
        <v>0</v>
      </c>
      <c r="I302" s="43">
        <v>0</v>
      </c>
      <c r="J302" s="43">
        <v>0</v>
      </c>
      <c r="K302" s="43">
        <v>2</v>
      </c>
      <c r="L302" s="43">
        <v>23091</v>
      </c>
      <c r="M302" s="43">
        <v>46182</v>
      </c>
      <c r="N302" s="43">
        <v>2</v>
      </c>
      <c r="O302" s="43">
        <v>23091</v>
      </c>
      <c r="P302" s="43">
        <v>46182</v>
      </c>
      <c r="Q302" s="43">
        <v>0</v>
      </c>
      <c r="R302" s="43">
        <v>0</v>
      </c>
      <c r="S302" s="43">
        <v>0</v>
      </c>
    </row>
    <row r="303" spans="5:19">
      <c r="E303" s="43">
        <v>11648</v>
      </c>
      <c r="F303" s="43" t="s">
        <v>3487</v>
      </c>
      <c r="G303" s="43" t="s">
        <v>14</v>
      </c>
      <c r="H303" s="43">
        <v>5</v>
      </c>
      <c r="I303" s="43">
        <v>23636</v>
      </c>
      <c r="J303" s="43">
        <v>118180</v>
      </c>
      <c r="K303" s="43">
        <v>0</v>
      </c>
      <c r="L303" s="43">
        <v>0</v>
      </c>
      <c r="M303" s="43">
        <v>0</v>
      </c>
      <c r="N303" s="43">
        <v>2</v>
      </c>
      <c r="O303" s="43">
        <v>23636</v>
      </c>
      <c r="P303" s="43">
        <v>47272</v>
      </c>
      <c r="Q303" s="43">
        <v>3</v>
      </c>
      <c r="R303" s="43">
        <v>23636</v>
      </c>
      <c r="S303" s="43">
        <v>70908</v>
      </c>
    </row>
    <row r="304" spans="5:19">
      <c r="E304" s="43">
        <v>11649</v>
      </c>
      <c r="F304" s="43" t="s">
        <v>3488</v>
      </c>
      <c r="G304" s="43" t="s">
        <v>14</v>
      </c>
      <c r="H304" s="43">
        <v>0</v>
      </c>
      <c r="I304" s="43">
        <v>0</v>
      </c>
      <c r="J304" s="43">
        <v>0</v>
      </c>
      <c r="K304" s="43">
        <v>5</v>
      </c>
      <c r="L304" s="43">
        <v>7727</v>
      </c>
      <c r="M304" s="43">
        <v>38636</v>
      </c>
      <c r="N304" s="43">
        <v>5</v>
      </c>
      <c r="O304" s="43">
        <v>7727</v>
      </c>
      <c r="P304" s="43">
        <v>38636</v>
      </c>
      <c r="Q304" s="43">
        <v>0</v>
      </c>
      <c r="R304" s="43">
        <v>0</v>
      </c>
      <c r="S304" s="43">
        <v>0</v>
      </c>
    </row>
    <row r="305" spans="5:19">
      <c r="E305" s="43">
        <v>11658</v>
      </c>
      <c r="F305" s="43" t="s">
        <v>3489</v>
      </c>
      <c r="G305" s="43" t="s">
        <v>14</v>
      </c>
      <c r="H305" s="43">
        <v>1</v>
      </c>
      <c r="I305" s="43">
        <v>1636</v>
      </c>
      <c r="J305" s="43">
        <v>1636</v>
      </c>
      <c r="K305" s="43">
        <v>0</v>
      </c>
      <c r="L305" s="43">
        <v>0</v>
      </c>
      <c r="M305" s="43">
        <v>0</v>
      </c>
      <c r="N305" s="43">
        <v>0</v>
      </c>
      <c r="O305" s="43">
        <v>0</v>
      </c>
      <c r="P305" s="43">
        <v>0</v>
      </c>
      <c r="Q305" s="43">
        <v>1</v>
      </c>
      <c r="R305" s="43">
        <v>1636</v>
      </c>
      <c r="S305" s="43">
        <v>1636</v>
      </c>
    </row>
    <row r="306" spans="5:19">
      <c r="E306" s="43">
        <v>11660</v>
      </c>
      <c r="F306" s="43" t="s">
        <v>3490</v>
      </c>
      <c r="G306" s="43" t="s">
        <v>14</v>
      </c>
      <c r="H306" s="43">
        <v>0</v>
      </c>
      <c r="I306" s="43">
        <v>0</v>
      </c>
      <c r="J306" s="43">
        <v>0</v>
      </c>
      <c r="K306" s="43">
        <v>2</v>
      </c>
      <c r="L306" s="43">
        <v>17273</v>
      </c>
      <c r="M306" s="43">
        <v>34546</v>
      </c>
      <c r="N306" s="43">
        <v>2</v>
      </c>
      <c r="O306" s="43">
        <v>17273</v>
      </c>
      <c r="P306" s="43">
        <v>34546</v>
      </c>
      <c r="Q306" s="43">
        <v>0</v>
      </c>
      <c r="R306" s="43">
        <v>0</v>
      </c>
      <c r="S306" s="43">
        <v>0</v>
      </c>
    </row>
    <row r="307" spans="5:19">
      <c r="E307" s="43">
        <v>11670</v>
      </c>
      <c r="F307" s="43" t="s">
        <v>3491</v>
      </c>
      <c r="G307" s="43" t="s">
        <v>14</v>
      </c>
      <c r="H307" s="43">
        <v>0</v>
      </c>
      <c r="I307" s="43">
        <v>0</v>
      </c>
      <c r="J307" s="43">
        <v>0</v>
      </c>
      <c r="K307" s="43">
        <v>1</v>
      </c>
      <c r="L307" s="43">
        <v>10364</v>
      </c>
      <c r="M307" s="43">
        <v>10364</v>
      </c>
      <c r="N307" s="43">
        <v>1</v>
      </c>
      <c r="O307" s="43">
        <v>10364</v>
      </c>
      <c r="P307" s="43">
        <v>10364</v>
      </c>
      <c r="Q307" s="43">
        <v>0</v>
      </c>
      <c r="R307" s="43">
        <v>0</v>
      </c>
      <c r="S307" s="43">
        <v>0</v>
      </c>
    </row>
    <row r="308" spans="5:19">
      <c r="E308" s="43">
        <v>11675</v>
      </c>
      <c r="F308" s="43" t="s">
        <v>3492</v>
      </c>
      <c r="G308" s="43" t="s">
        <v>14</v>
      </c>
      <c r="H308" s="43">
        <v>0</v>
      </c>
      <c r="I308" s="43">
        <v>0</v>
      </c>
      <c r="J308" s="43">
        <v>0</v>
      </c>
      <c r="K308" s="43">
        <v>2</v>
      </c>
      <c r="L308" s="43">
        <v>3364</v>
      </c>
      <c r="M308" s="43">
        <v>6727</v>
      </c>
      <c r="N308" s="43">
        <v>2</v>
      </c>
      <c r="O308" s="43">
        <v>3364</v>
      </c>
      <c r="P308" s="43">
        <v>6727</v>
      </c>
      <c r="Q308" s="43">
        <v>0</v>
      </c>
      <c r="R308" s="43">
        <v>0</v>
      </c>
      <c r="S308" s="43">
        <v>0</v>
      </c>
    </row>
    <row r="309" spans="5:19">
      <c r="E309" s="43">
        <v>11678</v>
      </c>
      <c r="F309" s="43" t="s">
        <v>3493</v>
      </c>
      <c r="G309" s="43" t="s">
        <v>14</v>
      </c>
      <c r="H309" s="43">
        <v>15</v>
      </c>
      <c r="I309" s="43">
        <v>12545</v>
      </c>
      <c r="J309" s="43">
        <v>188175</v>
      </c>
      <c r="K309" s="43">
        <v>0</v>
      </c>
      <c r="L309" s="43">
        <v>0</v>
      </c>
      <c r="M309" s="43">
        <v>0</v>
      </c>
      <c r="N309" s="43">
        <v>1</v>
      </c>
      <c r="O309" s="43">
        <v>12545</v>
      </c>
      <c r="P309" s="43">
        <v>12545</v>
      </c>
      <c r="Q309" s="43">
        <v>14</v>
      </c>
      <c r="R309" s="43">
        <v>12545</v>
      </c>
      <c r="S309" s="43">
        <v>175630</v>
      </c>
    </row>
    <row r="310" spans="5:19">
      <c r="E310" s="43">
        <v>11696</v>
      </c>
      <c r="F310" s="43" t="s">
        <v>3494</v>
      </c>
      <c r="G310" s="43" t="s">
        <v>14</v>
      </c>
      <c r="H310" s="43">
        <v>0</v>
      </c>
      <c r="I310" s="43">
        <v>0</v>
      </c>
      <c r="J310" s="43">
        <v>0</v>
      </c>
      <c r="K310" s="43">
        <v>1</v>
      </c>
      <c r="L310" s="43">
        <v>2909</v>
      </c>
      <c r="M310" s="43">
        <v>2909</v>
      </c>
      <c r="N310" s="43">
        <v>1</v>
      </c>
      <c r="O310" s="43">
        <v>2909</v>
      </c>
      <c r="P310" s="43">
        <v>2909</v>
      </c>
      <c r="Q310" s="43">
        <v>0</v>
      </c>
      <c r="R310" s="43">
        <v>0</v>
      </c>
      <c r="S310" s="43">
        <v>0</v>
      </c>
    </row>
    <row r="311" spans="5:19">
      <c r="E311" s="43">
        <v>11700</v>
      </c>
      <c r="F311" s="43" t="s">
        <v>3495</v>
      </c>
      <c r="G311" s="43" t="s">
        <v>14</v>
      </c>
      <c r="H311" s="43">
        <v>1</v>
      </c>
      <c r="I311" s="43">
        <v>6045</v>
      </c>
      <c r="J311" s="43">
        <v>6045</v>
      </c>
      <c r="K311" s="43">
        <v>0</v>
      </c>
      <c r="L311" s="43">
        <v>0</v>
      </c>
      <c r="M311" s="43">
        <v>0</v>
      </c>
      <c r="N311" s="43">
        <v>0</v>
      </c>
      <c r="O311" s="43">
        <v>0</v>
      </c>
      <c r="P311" s="43">
        <v>0</v>
      </c>
      <c r="Q311" s="43">
        <v>1</v>
      </c>
      <c r="R311" s="43">
        <v>6045</v>
      </c>
      <c r="S311" s="43">
        <v>6045</v>
      </c>
    </row>
    <row r="312" spans="5:19">
      <c r="E312" s="43">
        <v>11702</v>
      </c>
      <c r="F312" s="43" t="s">
        <v>3496</v>
      </c>
      <c r="G312" s="43" t="s">
        <v>14</v>
      </c>
      <c r="H312" s="43">
        <v>1</v>
      </c>
      <c r="I312" s="43">
        <v>5455</v>
      </c>
      <c r="J312" s="43">
        <v>5455</v>
      </c>
      <c r="K312" s="43">
        <v>1</v>
      </c>
      <c r="L312" s="43">
        <v>5455</v>
      </c>
      <c r="M312" s="43">
        <v>5455</v>
      </c>
      <c r="N312" s="43">
        <v>1</v>
      </c>
      <c r="O312" s="43">
        <v>5455</v>
      </c>
      <c r="P312" s="43">
        <v>5455</v>
      </c>
      <c r="Q312" s="43">
        <v>1</v>
      </c>
      <c r="R312" s="43">
        <v>5455</v>
      </c>
      <c r="S312" s="43">
        <v>5455</v>
      </c>
    </row>
    <row r="313" spans="5:19">
      <c r="E313" s="43">
        <v>11731</v>
      </c>
      <c r="F313" s="43" t="s">
        <v>3497</v>
      </c>
      <c r="G313" s="43" t="s">
        <v>14</v>
      </c>
      <c r="H313" s="43">
        <v>14</v>
      </c>
      <c r="I313" s="43">
        <v>3455</v>
      </c>
      <c r="J313" s="43">
        <v>48364</v>
      </c>
      <c r="K313" s="43">
        <v>100</v>
      </c>
      <c r="L313" s="43">
        <v>3455</v>
      </c>
      <c r="M313" s="43">
        <v>345456</v>
      </c>
      <c r="N313" s="43">
        <v>98</v>
      </c>
      <c r="O313" s="43">
        <v>3455</v>
      </c>
      <c r="P313" s="43">
        <v>338547</v>
      </c>
      <c r="Q313" s="43">
        <v>16</v>
      </c>
      <c r="R313" s="43">
        <v>3455</v>
      </c>
      <c r="S313" s="43">
        <v>55273</v>
      </c>
    </row>
    <row r="314" spans="5:19">
      <c r="E314" s="43">
        <v>11735</v>
      </c>
      <c r="F314" s="43" t="s">
        <v>3498</v>
      </c>
      <c r="G314" s="43" t="s">
        <v>14</v>
      </c>
      <c r="H314" s="43">
        <v>0</v>
      </c>
      <c r="I314" s="43">
        <v>0</v>
      </c>
      <c r="J314" s="43">
        <v>0</v>
      </c>
      <c r="K314" s="43">
        <v>5</v>
      </c>
      <c r="L314" s="43">
        <v>3555</v>
      </c>
      <c r="M314" s="43">
        <v>17773</v>
      </c>
      <c r="N314" s="43">
        <v>5</v>
      </c>
      <c r="O314" s="43">
        <v>3555</v>
      </c>
      <c r="P314" s="43">
        <v>17773</v>
      </c>
      <c r="Q314" s="43">
        <v>0</v>
      </c>
      <c r="R314" s="43">
        <v>0</v>
      </c>
      <c r="S314" s="43">
        <v>0</v>
      </c>
    </row>
    <row r="315" spans="5:19">
      <c r="E315" s="43">
        <v>11741</v>
      </c>
      <c r="F315" s="43" t="s">
        <v>3499</v>
      </c>
      <c r="G315" s="43" t="s">
        <v>14</v>
      </c>
      <c r="H315" s="43">
        <v>0</v>
      </c>
      <c r="I315" s="43">
        <v>0</v>
      </c>
      <c r="J315" s="43">
        <v>0</v>
      </c>
      <c r="K315" s="43">
        <v>1</v>
      </c>
      <c r="L315" s="43">
        <v>3464</v>
      </c>
      <c r="M315" s="43">
        <v>3464</v>
      </c>
      <c r="N315" s="43">
        <v>1</v>
      </c>
      <c r="O315" s="43">
        <v>3464</v>
      </c>
      <c r="P315" s="43">
        <v>3464</v>
      </c>
      <c r="Q315" s="43">
        <v>0</v>
      </c>
      <c r="R315" s="43">
        <v>0</v>
      </c>
      <c r="S315" s="43">
        <v>0</v>
      </c>
    </row>
    <row r="316" spans="5:19">
      <c r="E316" s="43">
        <v>11745</v>
      </c>
      <c r="F316" s="43" t="s">
        <v>3500</v>
      </c>
      <c r="G316" s="43" t="s">
        <v>14</v>
      </c>
      <c r="H316" s="43">
        <v>0</v>
      </c>
      <c r="I316" s="43">
        <v>0</v>
      </c>
      <c r="J316" s="43">
        <v>0</v>
      </c>
      <c r="K316" s="43">
        <v>2</v>
      </c>
      <c r="L316" s="43">
        <v>14364</v>
      </c>
      <c r="M316" s="43">
        <v>28728</v>
      </c>
      <c r="N316" s="43">
        <v>2</v>
      </c>
      <c r="O316" s="43">
        <v>14364</v>
      </c>
      <c r="P316" s="43">
        <v>28728</v>
      </c>
      <c r="Q316" s="43">
        <v>0</v>
      </c>
      <c r="R316" s="43">
        <v>0</v>
      </c>
      <c r="S316" s="43">
        <v>0</v>
      </c>
    </row>
    <row r="317" spans="5:19">
      <c r="E317" s="43">
        <v>11746</v>
      </c>
      <c r="F317" s="43" t="s">
        <v>3501</v>
      </c>
      <c r="G317" s="43" t="s">
        <v>14</v>
      </c>
      <c r="H317" s="43">
        <v>94</v>
      </c>
      <c r="I317" s="43">
        <v>11931</v>
      </c>
      <c r="J317" s="43">
        <v>1121514</v>
      </c>
      <c r="K317" s="43">
        <v>7</v>
      </c>
      <c r="L317" s="43">
        <v>13940</v>
      </c>
      <c r="M317" s="43">
        <v>97580</v>
      </c>
      <c r="N317" s="43">
        <v>3</v>
      </c>
      <c r="O317" s="43">
        <v>11931</v>
      </c>
      <c r="P317" s="43">
        <v>35793</v>
      </c>
      <c r="Q317" s="43">
        <v>98</v>
      </c>
      <c r="R317" s="43">
        <v>12075</v>
      </c>
      <c r="S317" s="43">
        <v>1183301</v>
      </c>
    </row>
    <row r="318" spans="5:19">
      <c r="E318" s="43">
        <v>11750</v>
      </c>
      <c r="F318" s="43" t="s">
        <v>3502</v>
      </c>
      <c r="G318" s="43" t="s">
        <v>14</v>
      </c>
      <c r="H318" s="43">
        <v>0</v>
      </c>
      <c r="I318" s="43">
        <v>0</v>
      </c>
      <c r="J318" s="43">
        <v>0</v>
      </c>
      <c r="K318" s="43">
        <v>2</v>
      </c>
      <c r="L318" s="43">
        <v>9000</v>
      </c>
      <c r="M318" s="43">
        <v>18000</v>
      </c>
      <c r="N318" s="43">
        <v>2</v>
      </c>
      <c r="O318" s="43">
        <v>9000</v>
      </c>
      <c r="P318" s="43">
        <v>18000</v>
      </c>
      <c r="Q318" s="43">
        <v>0</v>
      </c>
      <c r="R318" s="43">
        <v>0</v>
      </c>
      <c r="S318" s="43">
        <v>0</v>
      </c>
    </row>
    <row r="319" spans="5:19">
      <c r="E319" s="43">
        <v>11758</v>
      </c>
      <c r="F319" s="43" t="s">
        <v>3503</v>
      </c>
      <c r="G319" s="43" t="s">
        <v>14</v>
      </c>
      <c r="H319" s="43">
        <v>0</v>
      </c>
      <c r="I319" s="43">
        <v>0</v>
      </c>
      <c r="J319" s="43">
        <v>0</v>
      </c>
      <c r="K319" s="43">
        <v>1</v>
      </c>
      <c r="L319" s="43">
        <v>29636</v>
      </c>
      <c r="M319" s="43">
        <v>29636</v>
      </c>
      <c r="N319" s="43">
        <v>1</v>
      </c>
      <c r="O319" s="43">
        <v>29636</v>
      </c>
      <c r="P319" s="43">
        <v>29636</v>
      </c>
      <c r="Q319" s="43">
        <v>0</v>
      </c>
      <c r="R319" s="43">
        <v>0</v>
      </c>
      <c r="S319" s="43">
        <v>0</v>
      </c>
    </row>
    <row r="320" spans="5:19">
      <c r="E320" s="43">
        <v>11770</v>
      </c>
      <c r="F320" s="43" t="s">
        <v>3504</v>
      </c>
      <c r="G320" s="43" t="s">
        <v>14</v>
      </c>
      <c r="H320" s="43">
        <v>1</v>
      </c>
      <c r="I320" s="43">
        <v>25727</v>
      </c>
      <c r="J320" s="43">
        <v>25727</v>
      </c>
      <c r="K320" s="43">
        <v>20</v>
      </c>
      <c r="L320" s="43">
        <v>25727</v>
      </c>
      <c r="M320" s="43">
        <v>514546</v>
      </c>
      <c r="N320" s="43">
        <v>23</v>
      </c>
      <c r="O320" s="43">
        <v>23490</v>
      </c>
      <c r="P320" s="43">
        <v>540273</v>
      </c>
      <c r="Q320" s="43">
        <v>-2</v>
      </c>
      <c r="R320" s="43">
        <v>0</v>
      </c>
      <c r="S320" s="43">
        <v>0</v>
      </c>
    </row>
    <row r="321" spans="5:19">
      <c r="E321" s="43">
        <v>11791</v>
      </c>
      <c r="F321" s="43" t="s">
        <v>3505</v>
      </c>
      <c r="G321" s="43" t="s">
        <v>14</v>
      </c>
      <c r="H321" s="43">
        <v>2</v>
      </c>
      <c r="I321" s="43">
        <v>12909</v>
      </c>
      <c r="J321" s="43">
        <v>25818</v>
      </c>
      <c r="K321" s="43">
        <v>2</v>
      </c>
      <c r="L321" s="43">
        <v>12909</v>
      </c>
      <c r="M321" s="43">
        <v>25818</v>
      </c>
      <c r="N321" s="43">
        <v>2</v>
      </c>
      <c r="O321" s="43">
        <v>12909</v>
      </c>
      <c r="P321" s="43">
        <v>25818</v>
      </c>
      <c r="Q321" s="43">
        <v>2</v>
      </c>
      <c r="R321" s="43">
        <v>12909</v>
      </c>
      <c r="S321" s="43">
        <v>25818</v>
      </c>
    </row>
    <row r="322" spans="5:19">
      <c r="E322" s="43">
        <v>11831</v>
      </c>
      <c r="F322" s="43" t="s">
        <v>3506</v>
      </c>
      <c r="G322" s="43" t="s">
        <v>14</v>
      </c>
      <c r="H322" s="43">
        <v>0</v>
      </c>
      <c r="I322" s="43">
        <v>0</v>
      </c>
      <c r="J322" s="43">
        <v>0</v>
      </c>
      <c r="K322" s="43">
        <v>2</v>
      </c>
      <c r="L322" s="43">
        <v>5182</v>
      </c>
      <c r="M322" s="43">
        <v>10364</v>
      </c>
      <c r="N322" s="43">
        <v>0</v>
      </c>
      <c r="O322" s="43">
        <v>0</v>
      </c>
      <c r="P322" s="43">
        <v>0</v>
      </c>
      <c r="Q322" s="43">
        <v>2</v>
      </c>
      <c r="R322" s="43">
        <v>5182</v>
      </c>
      <c r="S322" s="43">
        <v>10364</v>
      </c>
    </row>
    <row r="323" spans="5:19">
      <c r="E323" s="43">
        <v>11853</v>
      </c>
      <c r="F323" s="43" t="s">
        <v>3507</v>
      </c>
      <c r="G323" s="43" t="s">
        <v>14</v>
      </c>
      <c r="H323" s="43">
        <v>0</v>
      </c>
      <c r="I323" s="43">
        <v>0</v>
      </c>
      <c r="J323" s="43">
        <v>0</v>
      </c>
      <c r="K323" s="43">
        <v>10</v>
      </c>
      <c r="L323" s="43">
        <v>2455</v>
      </c>
      <c r="M323" s="43">
        <v>24545</v>
      </c>
      <c r="N323" s="43">
        <v>10</v>
      </c>
      <c r="O323" s="43">
        <v>2455</v>
      </c>
      <c r="P323" s="43">
        <v>24545</v>
      </c>
      <c r="Q323" s="43">
        <v>0</v>
      </c>
      <c r="R323" s="43">
        <v>0</v>
      </c>
      <c r="S323" s="43">
        <v>0</v>
      </c>
    </row>
    <row r="324" spans="5:19">
      <c r="E324" s="43">
        <v>11854</v>
      </c>
      <c r="F324" s="43" t="s">
        <v>3508</v>
      </c>
      <c r="G324" s="43" t="s">
        <v>14</v>
      </c>
      <c r="H324" s="43">
        <v>4</v>
      </c>
      <c r="I324" s="43">
        <v>4455</v>
      </c>
      <c r="J324" s="43">
        <v>17818</v>
      </c>
      <c r="K324" s="43">
        <v>0</v>
      </c>
      <c r="L324" s="43">
        <v>0</v>
      </c>
      <c r="M324" s="43">
        <v>0</v>
      </c>
      <c r="N324" s="43">
        <v>0</v>
      </c>
      <c r="O324" s="43">
        <v>0</v>
      </c>
      <c r="P324" s="43">
        <v>0</v>
      </c>
      <c r="Q324" s="43">
        <v>4</v>
      </c>
      <c r="R324" s="43">
        <v>4455</v>
      </c>
      <c r="S324" s="43">
        <v>17818</v>
      </c>
    </row>
    <row r="325" spans="5:19">
      <c r="E325" s="43">
        <v>11863</v>
      </c>
      <c r="F325" s="43" t="s">
        <v>3509</v>
      </c>
      <c r="G325" s="43" t="s">
        <v>14</v>
      </c>
      <c r="H325" s="43">
        <v>0</v>
      </c>
      <c r="I325" s="43">
        <v>0</v>
      </c>
      <c r="J325" s="43">
        <v>0</v>
      </c>
      <c r="K325" s="43">
        <v>40</v>
      </c>
      <c r="L325" s="43">
        <v>7000</v>
      </c>
      <c r="M325" s="43">
        <v>280000</v>
      </c>
      <c r="N325" s="43">
        <v>40</v>
      </c>
      <c r="O325" s="43">
        <v>7000</v>
      </c>
      <c r="P325" s="43">
        <v>280000</v>
      </c>
      <c r="Q325" s="43">
        <v>0</v>
      </c>
      <c r="R325" s="43">
        <v>0</v>
      </c>
      <c r="S325" s="43">
        <v>0</v>
      </c>
    </row>
    <row r="326" spans="5:19">
      <c r="E326" s="43">
        <v>11874</v>
      </c>
      <c r="F326" s="43" t="s">
        <v>3510</v>
      </c>
      <c r="G326" s="43" t="s">
        <v>14</v>
      </c>
      <c r="H326" s="43">
        <v>0</v>
      </c>
      <c r="I326" s="43">
        <v>0</v>
      </c>
      <c r="J326" s="43">
        <v>0</v>
      </c>
      <c r="K326" s="43">
        <v>8</v>
      </c>
      <c r="L326" s="43">
        <v>2807</v>
      </c>
      <c r="M326" s="43">
        <v>22458</v>
      </c>
      <c r="N326" s="43">
        <v>8</v>
      </c>
      <c r="O326" s="43">
        <v>2807</v>
      </c>
      <c r="P326" s="43">
        <v>22458</v>
      </c>
      <c r="Q326" s="43">
        <v>0</v>
      </c>
      <c r="R326" s="43">
        <v>0</v>
      </c>
      <c r="S326" s="43">
        <v>0</v>
      </c>
    </row>
    <row r="327" spans="5:19">
      <c r="E327" s="43">
        <v>11882</v>
      </c>
      <c r="F327" s="43" t="s">
        <v>3511</v>
      </c>
      <c r="G327" s="43" t="s">
        <v>14</v>
      </c>
      <c r="H327" s="43">
        <v>0</v>
      </c>
      <c r="I327" s="43">
        <v>0</v>
      </c>
      <c r="J327" s="43">
        <v>0</v>
      </c>
      <c r="K327" s="43">
        <v>1</v>
      </c>
      <c r="L327" s="43">
        <v>12182</v>
      </c>
      <c r="M327" s="43">
        <v>12182</v>
      </c>
      <c r="N327" s="43">
        <v>1</v>
      </c>
      <c r="O327" s="43">
        <v>12182</v>
      </c>
      <c r="P327" s="43">
        <v>12182</v>
      </c>
      <c r="Q327" s="43">
        <v>0</v>
      </c>
      <c r="R327" s="43">
        <v>0</v>
      </c>
      <c r="S327" s="43">
        <v>0</v>
      </c>
    </row>
    <row r="328" spans="5:19">
      <c r="E328" s="43">
        <v>11885</v>
      </c>
      <c r="F328" s="43" t="s">
        <v>3512</v>
      </c>
      <c r="G328" s="43" t="s">
        <v>14</v>
      </c>
      <c r="H328" s="43">
        <v>0</v>
      </c>
      <c r="I328" s="43">
        <v>0</v>
      </c>
      <c r="J328" s="43">
        <v>0</v>
      </c>
      <c r="K328" s="43">
        <v>1</v>
      </c>
      <c r="L328" s="43">
        <v>23000</v>
      </c>
      <c r="M328" s="43">
        <v>23000</v>
      </c>
      <c r="N328" s="43">
        <v>1</v>
      </c>
      <c r="O328" s="43">
        <v>23000</v>
      </c>
      <c r="P328" s="43">
        <v>23000</v>
      </c>
      <c r="Q328" s="43">
        <v>0</v>
      </c>
      <c r="R328" s="43">
        <v>0</v>
      </c>
      <c r="S328" s="43">
        <v>0</v>
      </c>
    </row>
    <row r="329" spans="5:19">
      <c r="E329" s="43">
        <v>11886</v>
      </c>
      <c r="F329" s="43" t="s">
        <v>3513</v>
      </c>
      <c r="G329" s="43" t="s">
        <v>14</v>
      </c>
      <c r="H329" s="43">
        <v>0</v>
      </c>
      <c r="I329" s="43">
        <v>0</v>
      </c>
      <c r="J329" s="43">
        <v>0</v>
      </c>
      <c r="K329" s="43">
        <v>4</v>
      </c>
      <c r="L329" s="43">
        <v>16100</v>
      </c>
      <c r="M329" s="43">
        <v>64400</v>
      </c>
      <c r="N329" s="43">
        <v>4</v>
      </c>
      <c r="O329" s="43">
        <v>16100</v>
      </c>
      <c r="P329" s="43">
        <v>64400</v>
      </c>
      <c r="Q329" s="43">
        <v>0</v>
      </c>
      <c r="R329" s="43">
        <v>0</v>
      </c>
      <c r="S329" s="43">
        <v>0</v>
      </c>
    </row>
    <row r="330" spans="5:19">
      <c r="E330" s="43">
        <v>11887</v>
      </c>
      <c r="F330" s="43" t="s">
        <v>3514</v>
      </c>
      <c r="G330" s="43" t="s">
        <v>14</v>
      </c>
      <c r="H330" s="43">
        <v>10</v>
      </c>
      <c r="I330" s="43">
        <v>8282</v>
      </c>
      <c r="J330" s="43">
        <v>82820</v>
      </c>
      <c r="K330" s="43">
        <v>0</v>
      </c>
      <c r="L330" s="43">
        <v>0</v>
      </c>
      <c r="M330" s="43">
        <v>0</v>
      </c>
      <c r="N330" s="43">
        <v>0</v>
      </c>
      <c r="O330" s="43">
        <v>0</v>
      </c>
      <c r="P330" s="43">
        <v>0</v>
      </c>
      <c r="Q330" s="43">
        <v>10</v>
      </c>
      <c r="R330" s="43">
        <v>8282</v>
      </c>
      <c r="S330" s="43">
        <v>82820</v>
      </c>
    </row>
    <row r="331" spans="5:19">
      <c r="E331" s="43">
        <v>11895</v>
      </c>
      <c r="F331" s="43" t="s">
        <v>3515</v>
      </c>
      <c r="G331" s="43" t="s">
        <v>14</v>
      </c>
      <c r="H331" s="43">
        <v>0</v>
      </c>
      <c r="I331" s="43">
        <v>0</v>
      </c>
      <c r="J331" s="43">
        <v>0</v>
      </c>
      <c r="K331" s="43">
        <v>1</v>
      </c>
      <c r="L331" s="43">
        <v>6218</v>
      </c>
      <c r="M331" s="43">
        <v>6218</v>
      </c>
      <c r="N331" s="43">
        <v>1</v>
      </c>
      <c r="O331" s="43">
        <v>6218</v>
      </c>
      <c r="P331" s="43">
        <v>6218</v>
      </c>
      <c r="Q331" s="43">
        <v>0</v>
      </c>
      <c r="R331" s="43">
        <v>0</v>
      </c>
      <c r="S331" s="43">
        <v>0</v>
      </c>
    </row>
    <row r="332" spans="5:19">
      <c r="E332" s="43">
        <v>11907</v>
      </c>
      <c r="F332" s="43" t="s">
        <v>3516</v>
      </c>
      <c r="G332" s="43" t="s">
        <v>14</v>
      </c>
      <c r="H332" s="43">
        <v>1</v>
      </c>
      <c r="I332" s="43">
        <v>30000</v>
      </c>
      <c r="J332" s="43">
        <v>30000</v>
      </c>
      <c r="K332" s="43">
        <v>1</v>
      </c>
      <c r="L332" s="43">
        <v>30000</v>
      </c>
      <c r="M332" s="43">
        <v>30000</v>
      </c>
      <c r="N332" s="43">
        <v>1</v>
      </c>
      <c r="O332" s="43">
        <v>30000</v>
      </c>
      <c r="P332" s="43">
        <v>30000</v>
      </c>
      <c r="Q332" s="43">
        <v>1</v>
      </c>
      <c r="R332" s="43">
        <v>30000</v>
      </c>
      <c r="S332" s="43">
        <v>30000</v>
      </c>
    </row>
    <row r="333" spans="5:19">
      <c r="E333" s="43">
        <v>11911</v>
      </c>
      <c r="F333" s="43" t="s">
        <v>3517</v>
      </c>
      <c r="G333" s="43" t="s">
        <v>14</v>
      </c>
      <c r="H333" s="43">
        <v>0</v>
      </c>
      <c r="I333" s="43">
        <v>0</v>
      </c>
      <c r="J333" s="43">
        <v>0</v>
      </c>
      <c r="K333" s="43">
        <v>1</v>
      </c>
      <c r="L333" s="43">
        <v>7545</v>
      </c>
      <c r="M333" s="43">
        <v>7545</v>
      </c>
      <c r="N333" s="43">
        <v>1</v>
      </c>
      <c r="O333" s="43">
        <v>7545</v>
      </c>
      <c r="P333" s="43">
        <v>7545</v>
      </c>
      <c r="Q333" s="43">
        <v>0</v>
      </c>
      <c r="R333" s="43">
        <v>0</v>
      </c>
      <c r="S333" s="43">
        <v>0</v>
      </c>
    </row>
    <row r="334" spans="5:19">
      <c r="E334" s="43">
        <v>11918</v>
      </c>
      <c r="F334" s="43" t="s">
        <v>3518</v>
      </c>
      <c r="G334" s="43" t="s">
        <v>14</v>
      </c>
      <c r="H334" s="43">
        <v>0</v>
      </c>
      <c r="I334" s="43">
        <v>0</v>
      </c>
      <c r="J334" s="43">
        <v>0</v>
      </c>
      <c r="K334" s="43">
        <v>2</v>
      </c>
      <c r="L334" s="43">
        <v>11500</v>
      </c>
      <c r="M334" s="43">
        <v>23000</v>
      </c>
      <c r="N334" s="43">
        <v>2</v>
      </c>
      <c r="O334" s="43">
        <v>11500</v>
      </c>
      <c r="P334" s="43">
        <v>23000</v>
      </c>
      <c r="Q334" s="43">
        <v>0</v>
      </c>
      <c r="R334" s="43">
        <v>0</v>
      </c>
      <c r="S334" s="43">
        <v>0</v>
      </c>
    </row>
    <row r="335" spans="5:19">
      <c r="E335" s="43">
        <v>11926</v>
      </c>
      <c r="F335" s="43" t="s">
        <v>3519</v>
      </c>
      <c r="G335" s="43" t="s">
        <v>14</v>
      </c>
      <c r="H335" s="43">
        <v>0</v>
      </c>
      <c r="I335" s="43">
        <v>0</v>
      </c>
      <c r="J335" s="43">
        <v>0</v>
      </c>
      <c r="K335" s="43">
        <v>2</v>
      </c>
      <c r="L335" s="43">
        <v>6364</v>
      </c>
      <c r="M335" s="43">
        <v>12727</v>
      </c>
      <c r="N335" s="43">
        <v>0</v>
      </c>
      <c r="O335" s="43">
        <v>0</v>
      </c>
      <c r="P335" s="43">
        <v>0</v>
      </c>
      <c r="Q335" s="43">
        <v>2</v>
      </c>
      <c r="R335" s="43">
        <v>6364</v>
      </c>
      <c r="S335" s="43">
        <v>12727</v>
      </c>
    </row>
    <row r="336" spans="5:19">
      <c r="E336" s="43">
        <v>11936</v>
      </c>
      <c r="F336" s="43" t="s">
        <v>3520</v>
      </c>
      <c r="G336" s="43" t="s">
        <v>14</v>
      </c>
      <c r="H336" s="43">
        <v>2</v>
      </c>
      <c r="I336" s="43">
        <v>26000</v>
      </c>
      <c r="J336" s="43">
        <v>52000</v>
      </c>
      <c r="K336" s="43">
        <v>2</v>
      </c>
      <c r="L336" s="43">
        <v>26000</v>
      </c>
      <c r="M336" s="43">
        <v>52000</v>
      </c>
      <c r="N336" s="43">
        <v>2</v>
      </c>
      <c r="O336" s="43">
        <v>26000</v>
      </c>
      <c r="P336" s="43">
        <v>52000</v>
      </c>
      <c r="Q336" s="43">
        <v>2</v>
      </c>
      <c r="R336" s="43">
        <v>26000</v>
      </c>
      <c r="S336" s="43">
        <v>52000</v>
      </c>
    </row>
    <row r="337" spans="5:19">
      <c r="E337" s="43">
        <v>11938</v>
      </c>
      <c r="F337" s="43" t="s">
        <v>3521</v>
      </c>
      <c r="G337" s="43" t="s">
        <v>14</v>
      </c>
      <c r="H337" s="43">
        <v>0</v>
      </c>
      <c r="I337" s="43">
        <v>0</v>
      </c>
      <c r="J337" s="43">
        <v>0</v>
      </c>
      <c r="K337" s="43">
        <v>1</v>
      </c>
      <c r="L337" s="43">
        <v>2455</v>
      </c>
      <c r="M337" s="43">
        <v>2455</v>
      </c>
      <c r="N337" s="43">
        <v>1</v>
      </c>
      <c r="O337" s="43">
        <v>2455</v>
      </c>
      <c r="P337" s="43">
        <v>2455</v>
      </c>
      <c r="Q337" s="43">
        <v>0</v>
      </c>
      <c r="R337" s="43">
        <v>0</v>
      </c>
      <c r="S337" s="43">
        <v>0</v>
      </c>
    </row>
    <row r="338" spans="5:19">
      <c r="E338" s="43">
        <v>11956</v>
      </c>
      <c r="F338" s="43" t="s">
        <v>3522</v>
      </c>
      <c r="G338" s="43" t="s">
        <v>14</v>
      </c>
      <c r="H338" s="43">
        <v>1</v>
      </c>
      <c r="I338" s="43">
        <v>25727</v>
      </c>
      <c r="J338" s="43">
        <v>25727</v>
      </c>
      <c r="K338" s="43">
        <v>10</v>
      </c>
      <c r="L338" s="43">
        <v>25727</v>
      </c>
      <c r="M338" s="43">
        <v>257273</v>
      </c>
      <c r="N338" s="43">
        <v>2</v>
      </c>
      <c r="O338" s="43">
        <v>25727</v>
      </c>
      <c r="P338" s="43">
        <v>51454</v>
      </c>
      <c r="Q338" s="43">
        <v>9</v>
      </c>
      <c r="R338" s="43">
        <v>25727</v>
      </c>
      <c r="S338" s="43">
        <v>231546</v>
      </c>
    </row>
    <row r="339" spans="5:19">
      <c r="E339" s="43">
        <v>11960</v>
      </c>
      <c r="F339" s="43" t="s">
        <v>3523</v>
      </c>
      <c r="G339" s="43" t="s">
        <v>14</v>
      </c>
      <c r="H339" s="43">
        <v>0</v>
      </c>
      <c r="I339" s="43">
        <v>0</v>
      </c>
      <c r="J339" s="43">
        <v>0</v>
      </c>
      <c r="K339" s="43">
        <v>26</v>
      </c>
      <c r="L339" s="43">
        <v>4727</v>
      </c>
      <c r="M339" s="43">
        <v>122909</v>
      </c>
      <c r="N339" s="43">
        <v>26</v>
      </c>
      <c r="O339" s="43">
        <v>4727</v>
      </c>
      <c r="P339" s="43">
        <v>122909</v>
      </c>
      <c r="Q339" s="43">
        <v>0</v>
      </c>
      <c r="R339" s="43">
        <v>0</v>
      </c>
      <c r="S339" s="43">
        <v>0</v>
      </c>
    </row>
    <row r="340" spans="5:19">
      <c r="E340" s="43">
        <v>11971</v>
      </c>
      <c r="F340" s="43" t="s">
        <v>3524</v>
      </c>
      <c r="G340" s="43" t="s">
        <v>14</v>
      </c>
      <c r="H340" s="43">
        <v>0</v>
      </c>
      <c r="I340" s="43">
        <v>0</v>
      </c>
      <c r="J340" s="43">
        <v>0</v>
      </c>
      <c r="K340" s="43">
        <v>40</v>
      </c>
      <c r="L340" s="43">
        <v>2418</v>
      </c>
      <c r="M340" s="43">
        <v>96727</v>
      </c>
      <c r="N340" s="43">
        <v>40</v>
      </c>
      <c r="O340" s="43">
        <v>2418</v>
      </c>
      <c r="P340" s="43">
        <v>96727</v>
      </c>
      <c r="Q340" s="43">
        <v>0</v>
      </c>
      <c r="R340" s="43">
        <v>0</v>
      </c>
      <c r="S340" s="43">
        <v>0</v>
      </c>
    </row>
    <row r="341" spans="5:19">
      <c r="E341" s="43">
        <v>11972</v>
      </c>
      <c r="F341" s="43" t="s">
        <v>3525</v>
      </c>
      <c r="G341" s="43" t="s">
        <v>14</v>
      </c>
      <c r="H341" s="43">
        <v>0</v>
      </c>
      <c r="I341" s="43">
        <v>0</v>
      </c>
      <c r="J341" s="43">
        <v>0</v>
      </c>
      <c r="K341" s="43">
        <v>1</v>
      </c>
      <c r="L341" s="43">
        <v>30000</v>
      </c>
      <c r="M341" s="43">
        <v>30000</v>
      </c>
      <c r="N341" s="43">
        <v>1</v>
      </c>
      <c r="O341" s="43">
        <v>30000</v>
      </c>
      <c r="P341" s="43">
        <v>30000</v>
      </c>
      <c r="Q341" s="43">
        <v>0</v>
      </c>
      <c r="R341" s="43">
        <v>0</v>
      </c>
      <c r="S341" s="43">
        <v>0</v>
      </c>
    </row>
    <row r="342" spans="5:19">
      <c r="E342" s="43">
        <v>11982</v>
      </c>
      <c r="F342" s="43" t="s">
        <v>3526</v>
      </c>
      <c r="G342" s="43" t="s">
        <v>14</v>
      </c>
      <c r="H342" s="43">
        <v>0</v>
      </c>
      <c r="I342" s="43">
        <v>0</v>
      </c>
      <c r="J342" s="43">
        <v>0</v>
      </c>
      <c r="K342" s="43">
        <v>1</v>
      </c>
      <c r="L342" s="43">
        <v>2455</v>
      </c>
      <c r="M342" s="43">
        <v>2455</v>
      </c>
      <c r="N342" s="43">
        <v>1</v>
      </c>
      <c r="O342" s="43">
        <v>2455</v>
      </c>
      <c r="P342" s="43">
        <v>2455</v>
      </c>
      <c r="Q342" s="43">
        <v>0</v>
      </c>
      <c r="R342" s="43">
        <v>0</v>
      </c>
      <c r="S342" s="43">
        <v>0</v>
      </c>
    </row>
    <row r="343" spans="5:19">
      <c r="E343" s="43">
        <v>11983</v>
      </c>
      <c r="F343" s="43" t="s">
        <v>3527</v>
      </c>
      <c r="G343" s="43" t="s">
        <v>14</v>
      </c>
      <c r="H343" s="43">
        <v>0</v>
      </c>
      <c r="I343" s="43">
        <v>0</v>
      </c>
      <c r="J343" s="43">
        <v>0</v>
      </c>
      <c r="K343" s="43">
        <v>2</v>
      </c>
      <c r="L343" s="43">
        <v>1645</v>
      </c>
      <c r="M343" s="43">
        <v>3290</v>
      </c>
      <c r="N343" s="43">
        <v>1</v>
      </c>
      <c r="O343" s="43">
        <v>1645</v>
      </c>
      <c r="P343" s="43">
        <v>1645</v>
      </c>
      <c r="Q343" s="43">
        <v>1</v>
      </c>
      <c r="R343" s="43">
        <v>1645</v>
      </c>
      <c r="S343" s="43">
        <v>1645</v>
      </c>
    </row>
    <row r="344" spans="5:19">
      <c r="E344" s="43">
        <v>11985</v>
      </c>
      <c r="F344" s="43" t="s">
        <v>3528</v>
      </c>
      <c r="G344" s="43" t="s">
        <v>14</v>
      </c>
      <c r="H344" s="43">
        <v>0</v>
      </c>
      <c r="I344" s="43">
        <v>0</v>
      </c>
      <c r="J344" s="43">
        <v>0</v>
      </c>
      <c r="K344" s="43">
        <v>5</v>
      </c>
      <c r="L344" s="43">
        <v>14545</v>
      </c>
      <c r="M344" s="43">
        <v>72727</v>
      </c>
      <c r="N344" s="43">
        <v>5</v>
      </c>
      <c r="O344" s="43">
        <v>14545</v>
      </c>
      <c r="P344" s="43">
        <v>72727</v>
      </c>
      <c r="Q344" s="43">
        <v>0</v>
      </c>
      <c r="R344" s="43">
        <v>0</v>
      </c>
      <c r="S344" s="43">
        <v>0</v>
      </c>
    </row>
    <row r="345" spans="5:19">
      <c r="E345" s="43">
        <v>11986</v>
      </c>
      <c r="F345" s="43" t="s">
        <v>3529</v>
      </c>
      <c r="G345" s="43" t="s">
        <v>14</v>
      </c>
      <c r="H345" s="43">
        <v>0</v>
      </c>
      <c r="I345" s="43">
        <v>0</v>
      </c>
      <c r="J345" s="43">
        <v>0</v>
      </c>
      <c r="K345" s="43">
        <v>11</v>
      </c>
      <c r="L345" s="43">
        <v>6364</v>
      </c>
      <c r="M345" s="43">
        <v>70000</v>
      </c>
      <c r="N345" s="43">
        <v>7</v>
      </c>
      <c r="O345" s="43">
        <v>6364</v>
      </c>
      <c r="P345" s="43">
        <v>44546</v>
      </c>
      <c r="Q345" s="43">
        <v>4</v>
      </c>
      <c r="R345" s="43">
        <v>6364</v>
      </c>
      <c r="S345" s="43">
        <v>25454</v>
      </c>
    </row>
    <row r="346" spans="5:19">
      <c r="E346" s="43">
        <v>11989</v>
      </c>
      <c r="F346" s="43" t="s">
        <v>3530</v>
      </c>
      <c r="G346" s="43" t="s">
        <v>14</v>
      </c>
      <c r="H346" s="43">
        <v>0</v>
      </c>
      <c r="I346" s="43">
        <v>0</v>
      </c>
      <c r="J346" s="43">
        <v>0</v>
      </c>
      <c r="K346" s="43">
        <v>5</v>
      </c>
      <c r="L346" s="43">
        <v>3155</v>
      </c>
      <c r="M346" s="43">
        <v>15773</v>
      </c>
      <c r="N346" s="43">
        <v>5</v>
      </c>
      <c r="O346" s="43">
        <v>3155</v>
      </c>
      <c r="P346" s="43">
        <v>15773</v>
      </c>
      <c r="Q346" s="43">
        <v>0</v>
      </c>
      <c r="R346" s="43">
        <v>0</v>
      </c>
      <c r="S346" s="43">
        <v>0</v>
      </c>
    </row>
    <row r="347" spans="5:19">
      <c r="E347" s="43">
        <v>11999</v>
      </c>
      <c r="F347" s="43" t="s">
        <v>3531</v>
      </c>
      <c r="G347" s="43" t="s">
        <v>14</v>
      </c>
      <c r="H347" s="43">
        <v>0</v>
      </c>
      <c r="I347" s="43">
        <v>0</v>
      </c>
      <c r="J347" s="43">
        <v>0</v>
      </c>
      <c r="K347" s="43">
        <v>10</v>
      </c>
      <c r="L347" s="43">
        <v>2273</v>
      </c>
      <c r="M347" s="43">
        <v>22727</v>
      </c>
      <c r="N347" s="43">
        <v>10</v>
      </c>
      <c r="O347" s="43">
        <v>2273</v>
      </c>
      <c r="P347" s="43">
        <v>22727</v>
      </c>
      <c r="Q347" s="43">
        <v>0</v>
      </c>
      <c r="R347" s="43">
        <v>0</v>
      </c>
      <c r="S347" s="43">
        <v>0</v>
      </c>
    </row>
    <row r="348" spans="5:19">
      <c r="E348" s="43">
        <v>12001</v>
      </c>
      <c r="F348" s="43" t="s">
        <v>3532</v>
      </c>
      <c r="G348" s="43" t="s">
        <v>14</v>
      </c>
      <c r="H348" s="43">
        <v>0</v>
      </c>
      <c r="I348" s="43">
        <v>0</v>
      </c>
      <c r="J348" s="43">
        <v>0</v>
      </c>
      <c r="K348" s="43">
        <v>1</v>
      </c>
      <c r="L348" s="43">
        <v>10364</v>
      </c>
      <c r="M348" s="43">
        <v>10364</v>
      </c>
      <c r="N348" s="43">
        <v>1</v>
      </c>
      <c r="O348" s="43">
        <v>10364</v>
      </c>
      <c r="P348" s="43">
        <v>10364</v>
      </c>
      <c r="Q348" s="43">
        <v>0</v>
      </c>
      <c r="R348" s="43">
        <v>0</v>
      </c>
      <c r="S348" s="43">
        <v>0</v>
      </c>
    </row>
    <row r="349" spans="5:19">
      <c r="E349" s="43">
        <v>12010</v>
      </c>
      <c r="F349" s="43" t="s">
        <v>3533</v>
      </c>
      <c r="G349" s="43" t="s">
        <v>14</v>
      </c>
      <c r="H349" s="43">
        <v>2</v>
      </c>
      <c r="I349" s="43">
        <v>10800</v>
      </c>
      <c r="J349" s="43">
        <v>21600</v>
      </c>
      <c r="K349" s="43">
        <v>6</v>
      </c>
      <c r="L349" s="43">
        <v>10800</v>
      </c>
      <c r="M349" s="43">
        <v>64800</v>
      </c>
      <c r="N349" s="43">
        <v>6</v>
      </c>
      <c r="O349" s="43">
        <v>10800</v>
      </c>
      <c r="P349" s="43">
        <v>64800</v>
      </c>
      <c r="Q349" s="43">
        <v>2</v>
      </c>
      <c r="R349" s="43">
        <v>10800</v>
      </c>
      <c r="S349" s="43">
        <v>21600</v>
      </c>
    </row>
    <row r="350" spans="5:19">
      <c r="E350" s="43">
        <v>12012</v>
      </c>
      <c r="F350" s="43" t="s">
        <v>3534</v>
      </c>
      <c r="G350" s="43" t="s">
        <v>14</v>
      </c>
      <c r="H350" s="43">
        <v>0</v>
      </c>
      <c r="I350" s="43">
        <v>0</v>
      </c>
      <c r="J350" s="43">
        <v>0</v>
      </c>
      <c r="K350" s="43">
        <v>6</v>
      </c>
      <c r="L350" s="43">
        <v>1273</v>
      </c>
      <c r="M350" s="43">
        <v>7637</v>
      </c>
      <c r="N350" s="43">
        <v>6</v>
      </c>
      <c r="O350" s="43">
        <v>1273</v>
      </c>
      <c r="P350" s="43">
        <v>7637</v>
      </c>
      <c r="Q350" s="43">
        <v>0</v>
      </c>
      <c r="R350" s="43">
        <v>0</v>
      </c>
      <c r="S350" s="43">
        <v>0</v>
      </c>
    </row>
    <row r="351" spans="5:19">
      <c r="E351" s="43">
        <v>12029</v>
      </c>
      <c r="F351" s="43" t="s">
        <v>3535</v>
      </c>
      <c r="G351" s="43" t="s">
        <v>14</v>
      </c>
      <c r="H351" s="43">
        <v>0</v>
      </c>
      <c r="I351" s="43">
        <v>0</v>
      </c>
      <c r="J351" s="43">
        <v>0</v>
      </c>
      <c r="K351" s="43">
        <v>20</v>
      </c>
      <c r="L351" s="43">
        <v>47000</v>
      </c>
      <c r="M351" s="43">
        <v>940000</v>
      </c>
      <c r="N351" s="43">
        <v>12</v>
      </c>
      <c r="O351" s="43">
        <v>47000</v>
      </c>
      <c r="P351" s="43">
        <v>564000</v>
      </c>
      <c r="Q351" s="43">
        <v>8</v>
      </c>
      <c r="R351" s="43">
        <v>47000</v>
      </c>
      <c r="S351" s="43">
        <v>376000</v>
      </c>
    </row>
    <row r="352" spans="5:19">
      <c r="E352" s="43">
        <v>12034</v>
      </c>
      <c r="F352" s="43" t="s">
        <v>3536</v>
      </c>
      <c r="G352" s="43" t="s">
        <v>14</v>
      </c>
      <c r="H352" s="43">
        <v>0</v>
      </c>
      <c r="I352" s="43">
        <v>0</v>
      </c>
      <c r="J352" s="43">
        <v>0</v>
      </c>
      <c r="K352" s="43">
        <v>2</v>
      </c>
      <c r="L352" s="43">
        <v>12182</v>
      </c>
      <c r="M352" s="43">
        <v>24364</v>
      </c>
      <c r="N352" s="43">
        <v>0</v>
      </c>
      <c r="O352" s="43">
        <v>0</v>
      </c>
      <c r="P352" s="43">
        <v>0</v>
      </c>
      <c r="Q352" s="43">
        <v>2</v>
      </c>
      <c r="R352" s="43">
        <v>12182</v>
      </c>
      <c r="S352" s="43">
        <v>24364</v>
      </c>
    </row>
    <row r="353" spans="5:19">
      <c r="E353" s="43">
        <v>12038</v>
      </c>
      <c r="F353" s="43" t="s">
        <v>3537</v>
      </c>
      <c r="G353" s="43" t="s">
        <v>14</v>
      </c>
      <c r="H353" s="43">
        <v>0</v>
      </c>
      <c r="I353" s="43">
        <v>0</v>
      </c>
      <c r="J353" s="43">
        <v>0</v>
      </c>
      <c r="K353" s="43">
        <v>4</v>
      </c>
      <c r="L353" s="43">
        <v>4727</v>
      </c>
      <c r="M353" s="43">
        <v>18909</v>
      </c>
      <c r="N353" s="43">
        <v>0</v>
      </c>
      <c r="O353" s="43">
        <v>0</v>
      </c>
      <c r="P353" s="43">
        <v>0</v>
      </c>
      <c r="Q353" s="43">
        <v>4</v>
      </c>
      <c r="R353" s="43">
        <v>4727</v>
      </c>
      <c r="S353" s="43">
        <v>18909</v>
      </c>
    </row>
    <row r="354" spans="5:19">
      <c r="E354" s="43">
        <v>12047</v>
      </c>
      <c r="F354" s="43" t="s">
        <v>3538</v>
      </c>
      <c r="G354" s="43" t="s">
        <v>14</v>
      </c>
      <c r="H354" s="43">
        <v>0</v>
      </c>
      <c r="I354" s="43">
        <v>0</v>
      </c>
      <c r="J354" s="43">
        <v>0</v>
      </c>
      <c r="K354" s="43">
        <v>1</v>
      </c>
      <c r="L354" s="43">
        <v>9864</v>
      </c>
      <c r="M354" s="43">
        <v>9864</v>
      </c>
      <c r="N354" s="43">
        <v>1</v>
      </c>
      <c r="O354" s="43">
        <v>9864</v>
      </c>
      <c r="P354" s="43">
        <v>9864</v>
      </c>
      <c r="Q354" s="43">
        <v>0</v>
      </c>
      <c r="R354" s="43">
        <v>0</v>
      </c>
      <c r="S354" s="43">
        <v>0</v>
      </c>
    </row>
    <row r="355" spans="5:19">
      <c r="E355" s="43">
        <v>12062</v>
      </c>
      <c r="F355" s="43" t="s">
        <v>3539</v>
      </c>
      <c r="G355" s="43" t="s">
        <v>14</v>
      </c>
      <c r="H355" s="43">
        <v>0</v>
      </c>
      <c r="I355" s="43">
        <v>0</v>
      </c>
      <c r="J355" s="43">
        <v>0</v>
      </c>
      <c r="K355" s="43">
        <v>40</v>
      </c>
      <c r="L355" s="43">
        <v>2418</v>
      </c>
      <c r="M355" s="43">
        <v>96727</v>
      </c>
      <c r="N355" s="43">
        <v>40</v>
      </c>
      <c r="O355" s="43">
        <v>2418</v>
      </c>
      <c r="P355" s="43">
        <v>96727</v>
      </c>
      <c r="Q355" s="43">
        <v>0</v>
      </c>
      <c r="R355" s="43">
        <v>0</v>
      </c>
      <c r="S355" s="43">
        <v>0</v>
      </c>
    </row>
    <row r="356" spans="5:19">
      <c r="E356" s="43">
        <v>12070</v>
      </c>
      <c r="F356" s="43" t="s">
        <v>3540</v>
      </c>
      <c r="G356" s="43" t="s">
        <v>14</v>
      </c>
      <c r="H356" s="43">
        <v>0</v>
      </c>
      <c r="I356" s="43">
        <v>0</v>
      </c>
      <c r="J356" s="43">
        <v>0</v>
      </c>
      <c r="K356" s="43">
        <v>2</v>
      </c>
      <c r="L356" s="43">
        <v>24182</v>
      </c>
      <c r="M356" s="43">
        <v>48364</v>
      </c>
      <c r="N356" s="43">
        <v>2</v>
      </c>
      <c r="O356" s="43">
        <v>24182</v>
      </c>
      <c r="P356" s="43">
        <v>48364</v>
      </c>
      <c r="Q356" s="43">
        <v>0</v>
      </c>
      <c r="R356" s="43">
        <v>0</v>
      </c>
      <c r="S356" s="43">
        <v>0</v>
      </c>
    </row>
    <row r="357" spans="5:19">
      <c r="E357" s="43">
        <v>12086</v>
      </c>
      <c r="F357" s="43" t="s">
        <v>3541</v>
      </c>
      <c r="G357" s="43" t="s">
        <v>14</v>
      </c>
      <c r="H357" s="43">
        <v>0</v>
      </c>
      <c r="I357" s="43">
        <v>0</v>
      </c>
      <c r="J357" s="43">
        <v>0</v>
      </c>
      <c r="K357" s="43">
        <v>3</v>
      </c>
      <c r="L357" s="43">
        <v>9455</v>
      </c>
      <c r="M357" s="43">
        <v>28364</v>
      </c>
      <c r="N357" s="43">
        <v>0</v>
      </c>
      <c r="O357" s="43">
        <v>0</v>
      </c>
      <c r="P357" s="43">
        <v>0</v>
      </c>
      <c r="Q357" s="43">
        <v>3</v>
      </c>
      <c r="R357" s="43">
        <v>9455</v>
      </c>
      <c r="S357" s="43">
        <v>28364</v>
      </c>
    </row>
    <row r="358" spans="5:19">
      <c r="E358" s="43">
        <v>12089</v>
      </c>
      <c r="F358" s="43" t="s">
        <v>3542</v>
      </c>
      <c r="G358" s="43" t="s">
        <v>14</v>
      </c>
      <c r="H358" s="43">
        <v>0</v>
      </c>
      <c r="I358" s="43">
        <v>0</v>
      </c>
      <c r="J358" s="43">
        <v>0</v>
      </c>
      <c r="K358" s="43">
        <v>10</v>
      </c>
      <c r="L358" s="43">
        <v>4618</v>
      </c>
      <c r="M358" s="43">
        <v>46182</v>
      </c>
      <c r="N358" s="43">
        <v>10</v>
      </c>
      <c r="O358" s="43">
        <v>4618</v>
      </c>
      <c r="P358" s="43">
        <v>46182</v>
      </c>
      <c r="Q358" s="43">
        <v>0</v>
      </c>
      <c r="R358" s="43">
        <v>0</v>
      </c>
      <c r="S358" s="43">
        <v>0</v>
      </c>
    </row>
    <row r="359" spans="5:19">
      <c r="E359" s="43">
        <v>12091</v>
      </c>
      <c r="F359" s="43" t="s">
        <v>3543</v>
      </c>
      <c r="G359" s="43" t="s">
        <v>14</v>
      </c>
      <c r="H359" s="43">
        <v>0</v>
      </c>
      <c r="I359" s="43">
        <v>0</v>
      </c>
      <c r="J359" s="43">
        <v>0</v>
      </c>
      <c r="K359" s="43">
        <v>1</v>
      </c>
      <c r="L359" s="43">
        <v>9545</v>
      </c>
      <c r="M359" s="43">
        <v>9545</v>
      </c>
      <c r="N359" s="43">
        <v>1</v>
      </c>
      <c r="O359" s="43">
        <v>9545</v>
      </c>
      <c r="P359" s="43">
        <v>9545</v>
      </c>
      <c r="Q359" s="43">
        <v>0</v>
      </c>
      <c r="R359" s="43">
        <v>0</v>
      </c>
      <c r="S359" s="43">
        <v>0</v>
      </c>
    </row>
    <row r="360" spans="5:19">
      <c r="E360" s="43">
        <v>12100</v>
      </c>
      <c r="F360" s="43" t="s">
        <v>3544</v>
      </c>
      <c r="G360" s="43" t="s">
        <v>14</v>
      </c>
      <c r="H360" s="43">
        <v>0</v>
      </c>
      <c r="I360" s="43">
        <v>0</v>
      </c>
      <c r="J360" s="43">
        <v>0</v>
      </c>
      <c r="K360" s="43">
        <v>3</v>
      </c>
      <c r="L360" s="43">
        <v>6636</v>
      </c>
      <c r="M360" s="43">
        <v>19909</v>
      </c>
      <c r="N360" s="43">
        <v>3</v>
      </c>
      <c r="O360" s="43">
        <v>6636</v>
      </c>
      <c r="P360" s="43">
        <v>19909</v>
      </c>
      <c r="Q360" s="43">
        <v>0</v>
      </c>
      <c r="R360" s="43">
        <v>0</v>
      </c>
      <c r="S360" s="43">
        <v>0</v>
      </c>
    </row>
    <row r="361" spans="5:19">
      <c r="E361" s="43">
        <v>12107</v>
      </c>
      <c r="F361" s="43" t="s">
        <v>3545</v>
      </c>
      <c r="G361" s="43" t="s">
        <v>14</v>
      </c>
      <c r="H361" s="43">
        <v>0</v>
      </c>
      <c r="I361" s="43">
        <v>0</v>
      </c>
      <c r="J361" s="43">
        <v>0</v>
      </c>
      <c r="K361" s="43">
        <v>5</v>
      </c>
      <c r="L361" s="43">
        <v>2455</v>
      </c>
      <c r="M361" s="43">
        <v>12273</v>
      </c>
      <c r="N361" s="43">
        <v>0</v>
      </c>
      <c r="O361" s="43">
        <v>0</v>
      </c>
      <c r="P361" s="43">
        <v>0</v>
      </c>
      <c r="Q361" s="43">
        <v>5</v>
      </c>
      <c r="R361" s="43">
        <v>2455</v>
      </c>
      <c r="S361" s="43">
        <v>12273</v>
      </c>
    </row>
    <row r="362" spans="5:19">
      <c r="E362" s="43">
        <v>12117</v>
      </c>
      <c r="F362" s="43" t="s">
        <v>3546</v>
      </c>
      <c r="G362" s="43" t="s">
        <v>14</v>
      </c>
      <c r="H362" s="43">
        <v>2</v>
      </c>
      <c r="I362" s="43">
        <v>29454</v>
      </c>
      <c r="J362" s="43">
        <v>58908</v>
      </c>
      <c r="K362" s="43">
        <v>0</v>
      </c>
      <c r="L362" s="43">
        <v>0</v>
      </c>
      <c r="M362" s="43">
        <v>0</v>
      </c>
      <c r="N362" s="43">
        <v>0</v>
      </c>
      <c r="O362" s="43">
        <v>0</v>
      </c>
      <c r="P362" s="43">
        <v>0</v>
      </c>
      <c r="Q362" s="43">
        <v>2</v>
      </c>
      <c r="R362" s="43">
        <v>29454</v>
      </c>
      <c r="S362" s="43">
        <v>58908</v>
      </c>
    </row>
    <row r="363" spans="5:19">
      <c r="E363" s="43">
        <v>12126</v>
      </c>
      <c r="F363" s="43" t="s">
        <v>3547</v>
      </c>
      <c r="G363" s="43" t="s">
        <v>14</v>
      </c>
      <c r="H363" s="43">
        <v>0</v>
      </c>
      <c r="I363" s="43">
        <v>0</v>
      </c>
      <c r="J363" s="43">
        <v>0</v>
      </c>
      <c r="K363" s="43">
        <v>5</v>
      </c>
      <c r="L363" s="43">
        <v>6636</v>
      </c>
      <c r="M363" s="43">
        <v>33182</v>
      </c>
      <c r="N363" s="43">
        <v>0</v>
      </c>
      <c r="O363" s="43">
        <v>0</v>
      </c>
      <c r="P363" s="43">
        <v>0</v>
      </c>
      <c r="Q363" s="43">
        <v>5</v>
      </c>
      <c r="R363" s="43">
        <v>6636</v>
      </c>
      <c r="S363" s="43">
        <v>33182</v>
      </c>
    </row>
    <row r="364" spans="5:19">
      <c r="E364" s="43">
        <v>12128</v>
      </c>
      <c r="F364" s="43" t="s">
        <v>3548</v>
      </c>
      <c r="G364" s="43" t="s">
        <v>14</v>
      </c>
      <c r="H364" s="43">
        <v>0</v>
      </c>
      <c r="I364" s="43">
        <v>0</v>
      </c>
      <c r="J364" s="43">
        <v>0</v>
      </c>
      <c r="K364" s="43">
        <v>0</v>
      </c>
      <c r="L364" s="43">
        <v>0</v>
      </c>
      <c r="M364" s="43">
        <v>0</v>
      </c>
      <c r="N364" s="43">
        <v>8</v>
      </c>
      <c r="O364" s="43">
        <v>0</v>
      </c>
      <c r="P364" s="43">
        <v>0</v>
      </c>
      <c r="Q364" s="43">
        <v>-8</v>
      </c>
      <c r="R364" s="43">
        <v>0</v>
      </c>
      <c r="S364" s="43">
        <v>0</v>
      </c>
    </row>
    <row r="365" spans="5:19">
      <c r="E365" s="43">
        <v>12145</v>
      </c>
      <c r="F365" s="43" t="s">
        <v>3549</v>
      </c>
      <c r="G365" s="43" t="s">
        <v>14</v>
      </c>
      <c r="H365" s="43">
        <v>0</v>
      </c>
      <c r="I365" s="43">
        <v>0</v>
      </c>
      <c r="J365" s="43">
        <v>0</v>
      </c>
      <c r="K365" s="43">
        <v>1</v>
      </c>
      <c r="L365" s="43">
        <v>2500</v>
      </c>
      <c r="M365" s="43">
        <v>2500</v>
      </c>
      <c r="N365" s="43">
        <v>1</v>
      </c>
      <c r="O365" s="43">
        <v>2500</v>
      </c>
      <c r="P365" s="43">
        <v>2500</v>
      </c>
      <c r="Q365" s="43">
        <v>0</v>
      </c>
      <c r="R365" s="43">
        <v>0</v>
      </c>
      <c r="S365" s="43">
        <v>0</v>
      </c>
    </row>
    <row r="366" spans="5:19">
      <c r="E366" s="43">
        <v>12146</v>
      </c>
      <c r="F366" s="43" t="s">
        <v>3550</v>
      </c>
      <c r="G366" s="43" t="s">
        <v>14</v>
      </c>
      <c r="H366" s="43">
        <v>0</v>
      </c>
      <c r="I366" s="43">
        <v>0</v>
      </c>
      <c r="J366" s="43">
        <v>0</v>
      </c>
      <c r="K366" s="43">
        <v>4</v>
      </c>
      <c r="L366" s="43">
        <v>17428</v>
      </c>
      <c r="M366" s="43">
        <v>69710</v>
      </c>
      <c r="N366" s="43">
        <v>4</v>
      </c>
      <c r="O366" s="43">
        <v>17428</v>
      </c>
      <c r="P366" s="43">
        <v>69710</v>
      </c>
      <c r="Q366" s="43">
        <v>0</v>
      </c>
      <c r="R366" s="43">
        <v>0</v>
      </c>
      <c r="S366" s="43">
        <v>0</v>
      </c>
    </row>
    <row r="367" spans="5:19">
      <c r="E367" s="43">
        <v>12173</v>
      </c>
      <c r="F367" s="43" t="s">
        <v>3551</v>
      </c>
      <c r="G367" s="43" t="s">
        <v>14</v>
      </c>
      <c r="H367" s="43">
        <v>0</v>
      </c>
      <c r="I367" s="43">
        <v>0</v>
      </c>
      <c r="J367" s="43">
        <v>0</v>
      </c>
      <c r="K367" s="43">
        <v>5</v>
      </c>
      <c r="L367" s="43">
        <v>12509</v>
      </c>
      <c r="M367" s="43">
        <v>62545</v>
      </c>
      <c r="N367" s="43">
        <v>5</v>
      </c>
      <c r="O367" s="43">
        <v>12509</v>
      </c>
      <c r="P367" s="43">
        <v>62545</v>
      </c>
      <c r="Q367" s="43">
        <v>0</v>
      </c>
      <c r="R367" s="43">
        <v>0</v>
      </c>
      <c r="S367" s="43">
        <v>0</v>
      </c>
    </row>
    <row r="368" spans="5:19">
      <c r="E368" s="43">
        <v>12176</v>
      </c>
      <c r="F368" s="43" t="s">
        <v>3552</v>
      </c>
      <c r="G368" s="43" t="s">
        <v>14</v>
      </c>
      <c r="H368" s="43">
        <v>0</v>
      </c>
      <c r="I368" s="43">
        <v>0</v>
      </c>
      <c r="J368" s="43">
        <v>0</v>
      </c>
      <c r="K368" s="43">
        <v>3</v>
      </c>
      <c r="L368" s="43">
        <v>249394</v>
      </c>
      <c r="M368" s="43">
        <v>748182</v>
      </c>
      <c r="N368" s="43">
        <v>1</v>
      </c>
      <c r="O368" s="43">
        <v>249394</v>
      </c>
      <c r="P368" s="43">
        <v>249394</v>
      </c>
      <c r="Q368" s="43">
        <v>2</v>
      </c>
      <c r="R368" s="43">
        <v>249394</v>
      </c>
      <c r="S368" s="43">
        <v>498788</v>
      </c>
    </row>
    <row r="369" spans="5:19">
      <c r="E369" s="43">
        <v>12215</v>
      </c>
      <c r="F369" s="43" t="s">
        <v>3553</v>
      </c>
      <c r="G369" s="43" t="s">
        <v>14</v>
      </c>
      <c r="H369" s="43">
        <v>1</v>
      </c>
      <c r="I369" s="43">
        <v>21818</v>
      </c>
      <c r="J369" s="43">
        <v>21818</v>
      </c>
      <c r="K369" s="43">
        <v>0</v>
      </c>
      <c r="L369" s="43">
        <v>0</v>
      </c>
      <c r="M369" s="43">
        <v>0</v>
      </c>
      <c r="N369" s="43">
        <v>0</v>
      </c>
      <c r="O369" s="43">
        <v>0</v>
      </c>
      <c r="P369" s="43">
        <v>0</v>
      </c>
      <c r="Q369" s="43">
        <v>1</v>
      </c>
      <c r="R369" s="43">
        <v>21818</v>
      </c>
      <c r="S369" s="43">
        <v>21818</v>
      </c>
    </row>
    <row r="370" spans="5:19">
      <c r="E370" s="43">
        <v>12216</v>
      </c>
      <c r="F370" s="43" t="s">
        <v>3554</v>
      </c>
      <c r="G370" s="43" t="s">
        <v>14</v>
      </c>
      <c r="H370" s="43">
        <v>69</v>
      </c>
      <c r="I370" s="43">
        <v>9000</v>
      </c>
      <c r="J370" s="43">
        <v>621000</v>
      </c>
      <c r="K370" s="43">
        <v>40</v>
      </c>
      <c r="L370" s="43">
        <v>9000</v>
      </c>
      <c r="M370" s="43">
        <v>360000</v>
      </c>
      <c r="N370" s="43">
        <v>37</v>
      </c>
      <c r="O370" s="43">
        <v>9000</v>
      </c>
      <c r="P370" s="43">
        <v>333000</v>
      </c>
      <c r="Q370" s="43">
        <v>72</v>
      </c>
      <c r="R370" s="43">
        <v>9000</v>
      </c>
      <c r="S370" s="43">
        <v>648000</v>
      </c>
    </row>
    <row r="371" spans="5:19">
      <c r="E371" s="43">
        <v>12255</v>
      </c>
      <c r="F371" s="43" t="s">
        <v>3555</v>
      </c>
      <c r="G371" s="43" t="s">
        <v>14</v>
      </c>
      <c r="H371" s="43">
        <v>0</v>
      </c>
      <c r="I371" s="43">
        <v>0</v>
      </c>
      <c r="J371" s="43">
        <v>0</v>
      </c>
      <c r="K371" s="43">
        <v>1</v>
      </c>
      <c r="L371" s="43">
        <v>25636</v>
      </c>
      <c r="M371" s="43">
        <v>25636</v>
      </c>
      <c r="N371" s="43">
        <v>1</v>
      </c>
      <c r="O371" s="43">
        <v>25636</v>
      </c>
      <c r="P371" s="43">
        <v>25636</v>
      </c>
      <c r="Q371" s="43">
        <v>0</v>
      </c>
      <c r="R371" s="43">
        <v>0</v>
      </c>
      <c r="S371" s="43">
        <v>0</v>
      </c>
    </row>
    <row r="372" spans="5:19">
      <c r="E372" s="43">
        <v>12257</v>
      </c>
      <c r="F372" s="43" t="s">
        <v>3556</v>
      </c>
      <c r="G372" s="43" t="s">
        <v>14</v>
      </c>
      <c r="H372" s="43">
        <v>0</v>
      </c>
      <c r="I372" s="43">
        <v>0</v>
      </c>
      <c r="J372" s="43">
        <v>0</v>
      </c>
      <c r="K372" s="43">
        <v>1</v>
      </c>
      <c r="L372" s="43">
        <v>22727</v>
      </c>
      <c r="M372" s="43">
        <v>22727</v>
      </c>
      <c r="N372" s="43">
        <v>1</v>
      </c>
      <c r="O372" s="43">
        <v>22727</v>
      </c>
      <c r="P372" s="43">
        <v>22727</v>
      </c>
      <c r="Q372" s="43">
        <v>0</v>
      </c>
      <c r="R372" s="43">
        <v>0</v>
      </c>
      <c r="S372" s="43">
        <v>0</v>
      </c>
    </row>
    <row r="373" spans="5:19">
      <c r="E373" s="43">
        <v>12283</v>
      </c>
      <c r="F373" s="43" t="s">
        <v>3557</v>
      </c>
      <c r="G373" s="43" t="s">
        <v>14</v>
      </c>
      <c r="H373" s="43">
        <v>0</v>
      </c>
      <c r="I373" s="43">
        <v>0</v>
      </c>
      <c r="J373" s="43">
        <v>0</v>
      </c>
      <c r="K373" s="43">
        <v>4</v>
      </c>
      <c r="L373" s="43">
        <v>9455</v>
      </c>
      <c r="M373" s="43">
        <v>37818</v>
      </c>
      <c r="N373" s="43">
        <v>4</v>
      </c>
      <c r="O373" s="43">
        <v>9455</v>
      </c>
      <c r="P373" s="43">
        <v>37818</v>
      </c>
      <c r="Q373" s="43">
        <v>0</v>
      </c>
      <c r="R373" s="43">
        <v>0</v>
      </c>
      <c r="S373" s="43">
        <v>0</v>
      </c>
    </row>
    <row r="374" spans="5:19">
      <c r="E374" s="43">
        <v>12299</v>
      </c>
      <c r="F374" s="43" t="s">
        <v>3558</v>
      </c>
      <c r="G374" s="43" t="s">
        <v>14</v>
      </c>
      <c r="H374" s="43">
        <v>0</v>
      </c>
      <c r="I374" s="43">
        <v>0</v>
      </c>
      <c r="J374" s="43">
        <v>0</v>
      </c>
      <c r="K374" s="43">
        <v>0</v>
      </c>
      <c r="L374" s="43">
        <v>0</v>
      </c>
      <c r="M374" s="43">
        <v>0</v>
      </c>
      <c r="N374" s="43">
        <v>1</v>
      </c>
      <c r="O374" s="43">
        <v>0</v>
      </c>
      <c r="P374" s="43">
        <v>0</v>
      </c>
      <c r="Q374" s="43">
        <v>-1</v>
      </c>
      <c r="R374" s="43">
        <v>0</v>
      </c>
      <c r="S374" s="43">
        <v>0</v>
      </c>
    </row>
    <row r="375" spans="5:19">
      <c r="E375" s="43">
        <v>12314</v>
      </c>
      <c r="F375" s="43" t="s">
        <v>3559</v>
      </c>
      <c r="G375" s="43" t="s">
        <v>14</v>
      </c>
      <c r="H375" s="43">
        <v>0</v>
      </c>
      <c r="I375" s="43">
        <v>0</v>
      </c>
      <c r="J375" s="43">
        <v>0</v>
      </c>
      <c r="K375" s="43">
        <v>2</v>
      </c>
      <c r="L375" s="43">
        <v>4728</v>
      </c>
      <c r="M375" s="43">
        <v>9455</v>
      </c>
      <c r="N375" s="43">
        <v>0</v>
      </c>
      <c r="O375" s="43">
        <v>0</v>
      </c>
      <c r="P375" s="43">
        <v>0</v>
      </c>
      <c r="Q375" s="43">
        <v>2</v>
      </c>
      <c r="R375" s="43">
        <v>4728</v>
      </c>
      <c r="S375" s="43">
        <v>9455</v>
      </c>
    </row>
    <row r="376" spans="5:19">
      <c r="E376" s="43">
        <v>12317</v>
      </c>
      <c r="F376" s="43" t="s">
        <v>3560</v>
      </c>
      <c r="G376" s="43" t="s">
        <v>14</v>
      </c>
      <c r="H376" s="43">
        <v>2</v>
      </c>
      <c r="I376" s="43">
        <v>12518</v>
      </c>
      <c r="J376" s="43">
        <v>25036</v>
      </c>
      <c r="K376" s="43">
        <v>0</v>
      </c>
      <c r="L376" s="43">
        <v>0</v>
      </c>
      <c r="M376" s="43">
        <v>0</v>
      </c>
      <c r="N376" s="43">
        <v>0</v>
      </c>
      <c r="O376" s="43">
        <v>0</v>
      </c>
      <c r="P376" s="43">
        <v>0</v>
      </c>
      <c r="Q376" s="43">
        <v>2</v>
      </c>
      <c r="R376" s="43">
        <v>12518</v>
      </c>
      <c r="S376" s="43">
        <v>25036</v>
      </c>
    </row>
    <row r="377" spans="5:19">
      <c r="E377" s="43">
        <v>12379</v>
      </c>
      <c r="F377" s="43" t="s">
        <v>3561</v>
      </c>
      <c r="G377" s="43" t="s">
        <v>14</v>
      </c>
      <c r="H377" s="43">
        <v>0</v>
      </c>
      <c r="I377" s="43">
        <v>0</v>
      </c>
      <c r="J377" s="43">
        <v>0</v>
      </c>
      <c r="K377" s="43">
        <v>1</v>
      </c>
      <c r="L377" s="43">
        <v>28727</v>
      </c>
      <c r="M377" s="43">
        <v>28727</v>
      </c>
      <c r="N377" s="43">
        <v>1</v>
      </c>
      <c r="O377" s="43">
        <v>28727</v>
      </c>
      <c r="P377" s="43">
        <v>28727</v>
      </c>
      <c r="Q377" s="43">
        <v>0</v>
      </c>
      <c r="R377" s="43">
        <v>0</v>
      </c>
      <c r="S377" s="43">
        <v>0</v>
      </c>
    </row>
    <row r="378" spans="5:19">
      <c r="E378" s="43">
        <v>12386</v>
      </c>
      <c r="F378" s="43" t="s">
        <v>3562</v>
      </c>
      <c r="G378" s="43" t="s">
        <v>14</v>
      </c>
      <c r="H378" s="43">
        <v>0</v>
      </c>
      <c r="I378" s="43">
        <v>0</v>
      </c>
      <c r="J378" s="43">
        <v>0</v>
      </c>
      <c r="K378" s="43">
        <v>5</v>
      </c>
      <c r="L378" s="43">
        <v>1655</v>
      </c>
      <c r="M378" s="43">
        <v>8273</v>
      </c>
      <c r="N378" s="43">
        <v>5</v>
      </c>
      <c r="O378" s="43">
        <v>1655</v>
      </c>
      <c r="P378" s="43">
        <v>8273</v>
      </c>
      <c r="Q378" s="43">
        <v>0</v>
      </c>
      <c r="R378" s="43">
        <v>0</v>
      </c>
      <c r="S378" s="43">
        <v>0</v>
      </c>
    </row>
    <row r="379" spans="5:19">
      <c r="E379" s="43">
        <v>12410</v>
      </c>
      <c r="F379" s="43" t="s">
        <v>3563</v>
      </c>
      <c r="G379" s="43" t="s">
        <v>14</v>
      </c>
      <c r="H379" s="43">
        <v>0</v>
      </c>
      <c r="I379" s="43">
        <v>0</v>
      </c>
      <c r="J379" s="43">
        <v>0</v>
      </c>
      <c r="K379" s="43">
        <v>2</v>
      </c>
      <c r="L379" s="43">
        <v>32455</v>
      </c>
      <c r="M379" s="43">
        <v>64910</v>
      </c>
      <c r="N379" s="43">
        <v>2</v>
      </c>
      <c r="O379" s="43">
        <v>32455</v>
      </c>
      <c r="P379" s="43">
        <v>64910</v>
      </c>
      <c r="Q379" s="43">
        <v>0</v>
      </c>
      <c r="R379" s="43">
        <v>0</v>
      </c>
      <c r="S379" s="43">
        <v>0</v>
      </c>
    </row>
    <row r="380" spans="5:19">
      <c r="E380" s="43">
        <v>12416</v>
      </c>
      <c r="F380" s="43" t="s">
        <v>3564</v>
      </c>
      <c r="G380" s="43" t="s">
        <v>14</v>
      </c>
      <c r="H380" s="43">
        <v>0</v>
      </c>
      <c r="I380" s="43">
        <v>0</v>
      </c>
      <c r="J380" s="43">
        <v>0</v>
      </c>
      <c r="K380" s="43">
        <v>9</v>
      </c>
      <c r="L380" s="43">
        <v>5909</v>
      </c>
      <c r="M380" s="43">
        <v>53181</v>
      </c>
      <c r="N380" s="43">
        <v>9</v>
      </c>
      <c r="O380" s="43">
        <v>5909</v>
      </c>
      <c r="P380" s="43">
        <v>53181</v>
      </c>
      <c r="Q380" s="43">
        <v>0</v>
      </c>
      <c r="R380" s="43">
        <v>0</v>
      </c>
      <c r="S380" s="43">
        <v>0</v>
      </c>
    </row>
    <row r="381" spans="5:19">
      <c r="E381" s="43">
        <v>12417</v>
      </c>
      <c r="F381" s="43" t="s">
        <v>3565</v>
      </c>
      <c r="G381" s="43" t="s">
        <v>14</v>
      </c>
      <c r="H381" s="43">
        <v>0</v>
      </c>
      <c r="I381" s="43">
        <v>0</v>
      </c>
      <c r="J381" s="43">
        <v>0</v>
      </c>
      <c r="K381" s="43">
        <v>30</v>
      </c>
      <c r="L381" s="43">
        <v>1000</v>
      </c>
      <c r="M381" s="43">
        <v>30000</v>
      </c>
      <c r="N381" s="43">
        <v>30</v>
      </c>
      <c r="O381" s="43">
        <v>1000</v>
      </c>
      <c r="P381" s="43">
        <v>30000</v>
      </c>
      <c r="Q381" s="43">
        <v>0</v>
      </c>
      <c r="R381" s="43">
        <v>0</v>
      </c>
      <c r="S381" s="43">
        <v>0</v>
      </c>
    </row>
    <row r="382" spans="5:19">
      <c r="E382" s="43">
        <v>12421</v>
      </c>
      <c r="F382" s="43" t="s">
        <v>3566</v>
      </c>
      <c r="G382" s="43" t="s">
        <v>14</v>
      </c>
      <c r="H382" s="43">
        <v>0</v>
      </c>
      <c r="I382" s="43">
        <v>0</v>
      </c>
      <c r="J382" s="43">
        <v>0</v>
      </c>
      <c r="K382" s="43">
        <v>10</v>
      </c>
      <c r="L382" s="43">
        <v>2727</v>
      </c>
      <c r="M382" s="43">
        <v>27273</v>
      </c>
      <c r="N382" s="43">
        <v>10</v>
      </c>
      <c r="O382" s="43">
        <v>2727</v>
      </c>
      <c r="P382" s="43">
        <v>27273</v>
      </c>
      <c r="Q382" s="43">
        <v>0</v>
      </c>
      <c r="R382" s="43">
        <v>0</v>
      </c>
      <c r="S382" s="43">
        <v>0</v>
      </c>
    </row>
    <row r="383" spans="5:19">
      <c r="E383" s="43">
        <v>12422</v>
      </c>
      <c r="F383" s="43" t="s">
        <v>3567</v>
      </c>
      <c r="G383" s="43" t="s">
        <v>14</v>
      </c>
      <c r="H383" s="43">
        <v>0</v>
      </c>
      <c r="I383" s="43">
        <v>0</v>
      </c>
      <c r="J383" s="43">
        <v>0</v>
      </c>
      <c r="K383" s="43">
        <v>0</v>
      </c>
      <c r="L383" s="43">
        <v>0</v>
      </c>
      <c r="M383" s="43">
        <v>0</v>
      </c>
      <c r="N383" s="43"/>
      <c r="O383" s="43">
        <v>0</v>
      </c>
      <c r="P383" s="43">
        <v>0</v>
      </c>
      <c r="Q383" s="43">
        <v>0</v>
      </c>
      <c r="R383" s="43">
        <v>0</v>
      </c>
      <c r="S383" s="43">
        <v>0</v>
      </c>
    </row>
    <row r="384" spans="5:19">
      <c r="E384" s="43">
        <v>12423</v>
      </c>
      <c r="F384" s="43" t="s">
        <v>3568</v>
      </c>
      <c r="G384" s="43" t="s">
        <v>14</v>
      </c>
      <c r="H384" s="43">
        <v>1</v>
      </c>
      <c r="I384" s="43">
        <v>50000</v>
      </c>
      <c r="J384" s="43">
        <v>50000</v>
      </c>
      <c r="K384" s="43">
        <v>10</v>
      </c>
      <c r="L384" s="43">
        <v>50000</v>
      </c>
      <c r="M384" s="43">
        <v>500000</v>
      </c>
      <c r="N384" s="43">
        <v>11</v>
      </c>
      <c r="O384" s="43">
        <v>50000</v>
      </c>
      <c r="P384" s="43">
        <v>550000</v>
      </c>
      <c r="Q384" s="43">
        <v>0</v>
      </c>
      <c r="R384" s="43">
        <v>0</v>
      </c>
      <c r="S384" s="43">
        <v>0</v>
      </c>
    </row>
    <row r="385" spans="5:19">
      <c r="E385" s="43">
        <v>12425</v>
      </c>
      <c r="F385" s="43" t="s">
        <v>3569</v>
      </c>
      <c r="G385" s="43" t="s">
        <v>14</v>
      </c>
      <c r="H385" s="43">
        <v>0</v>
      </c>
      <c r="I385" s="43">
        <v>0</v>
      </c>
      <c r="J385" s="43">
        <v>0</v>
      </c>
      <c r="K385" s="43">
        <v>0</v>
      </c>
      <c r="L385" s="43">
        <v>0</v>
      </c>
      <c r="M385" s="43">
        <v>0</v>
      </c>
      <c r="N385" s="43">
        <v>0</v>
      </c>
      <c r="O385" s="43">
        <v>0</v>
      </c>
      <c r="P385" s="43">
        <v>0</v>
      </c>
      <c r="Q385" s="43">
        <v>0</v>
      </c>
      <c r="R385" s="43">
        <v>0</v>
      </c>
      <c r="S385" s="43">
        <v>0</v>
      </c>
    </row>
    <row r="386" spans="5:19">
      <c r="E386" s="43">
        <v>12444</v>
      </c>
      <c r="F386" s="43" t="s">
        <v>3570</v>
      </c>
      <c r="G386" s="43" t="s">
        <v>14</v>
      </c>
      <c r="H386" s="43">
        <v>0</v>
      </c>
      <c r="I386" s="43">
        <v>0</v>
      </c>
      <c r="J386" s="43">
        <v>0</v>
      </c>
      <c r="K386" s="43">
        <v>5</v>
      </c>
      <c r="L386" s="43">
        <v>2000</v>
      </c>
      <c r="M386" s="43">
        <v>10000</v>
      </c>
      <c r="N386" s="43">
        <v>0</v>
      </c>
      <c r="O386" s="43">
        <v>0</v>
      </c>
      <c r="P386" s="43">
        <v>0</v>
      </c>
      <c r="Q386" s="43">
        <v>5</v>
      </c>
      <c r="R386" s="43">
        <v>2000</v>
      </c>
      <c r="S386" s="43">
        <v>10000</v>
      </c>
    </row>
    <row r="387" spans="5:19">
      <c r="E387" s="43">
        <v>12445</v>
      </c>
      <c r="F387" s="43" t="s">
        <v>3571</v>
      </c>
      <c r="G387" s="43" t="s">
        <v>14</v>
      </c>
      <c r="H387" s="43">
        <v>0</v>
      </c>
      <c r="I387" s="43">
        <v>0</v>
      </c>
      <c r="J387" s="43">
        <v>0</v>
      </c>
      <c r="K387" s="43">
        <v>9</v>
      </c>
      <c r="L387" s="43">
        <v>1273</v>
      </c>
      <c r="M387" s="43">
        <v>11454</v>
      </c>
      <c r="N387" s="43">
        <v>9</v>
      </c>
      <c r="O387" s="43">
        <v>1273</v>
      </c>
      <c r="P387" s="43">
        <v>11454</v>
      </c>
      <c r="Q387" s="43">
        <v>0</v>
      </c>
      <c r="R387" s="43">
        <v>0</v>
      </c>
      <c r="S387" s="43">
        <v>0</v>
      </c>
    </row>
    <row r="388" spans="5:19">
      <c r="E388" s="43">
        <v>12460</v>
      </c>
      <c r="F388" s="43" t="s">
        <v>3572</v>
      </c>
      <c r="G388" s="43" t="s">
        <v>14</v>
      </c>
      <c r="H388" s="43">
        <v>0</v>
      </c>
      <c r="I388" s="43">
        <v>0</v>
      </c>
      <c r="J388" s="43">
        <v>0</v>
      </c>
      <c r="K388" s="43">
        <v>1</v>
      </c>
      <c r="L388" s="43">
        <v>9182</v>
      </c>
      <c r="M388" s="43">
        <v>9182</v>
      </c>
      <c r="N388" s="43">
        <v>1</v>
      </c>
      <c r="O388" s="43">
        <v>9182</v>
      </c>
      <c r="P388" s="43">
        <v>9182</v>
      </c>
      <c r="Q388" s="43">
        <v>0</v>
      </c>
      <c r="R388" s="43">
        <v>0</v>
      </c>
      <c r="S388" s="43">
        <v>0</v>
      </c>
    </row>
    <row r="389" spans="5:19">
      <c r="E389" s="43">
        <v>12465</v>
      </c>
      <c r="F389" s="43" t="s">
        <v>3573</v>
      </c>
      <c r="G389" s="43" t="s">
        <v>14</v>
      </c>
      <c r="H389" s="43">
        <v>0</v>
      </c>
      <c r="I389" s="43">
        <v>0</v>
      </c>
      <c r="J389" s="43">
        <v>0</v>
      </c>
      <c r="K389" s="43">
        <v>2</v>
      </c>
      <c r="L389" s="43">
        <v>90000</v>
      </c>
      <c r="M389" s="43">
        <v>180000</v>
      </c>
      <c r="N389" s="43">
        <v>2</v>
      </c>
      <c r="O389" s="43">
        <v>90000</v>
      </c>
      <c r="P389" s="43">
        <v>180000</v>
      </c>
      <c r="Q389" s="43">
        <v>0</v>
      </c>
      <c r="R389" s="43">
        <v>0</v>
      </c>
      <c r="S389" s="43">
        <v>0</v>
      </c>
    </row>
    <row r="390" spans="5:19">
      <c r="E390" s="43">
        <v>12496</v>
      </c>
      <c r="F390" s="43" t="s">
        <v>3574</v>
      </c>
      <c r="G390" s="43" t="s">
        <v>14</v>
      </c>
      <c r="H390" s="43">
        <v>4</v>
      </c>
      <c r="I390" s="43">
        <v>6000</v>
      </c>
      <c r="J390" s="43">
        <v>24000</v>
      </c>
      <c r="K390" s="43">
        <v>0</v>
      </c>
      <c r="L390" s="43">
        <v>0</v>
      </c>
      <c r="M390" s="43">
        <v>0</v>
      </c>
      <c r="N390" s="43">
        <v>4</v>
      </c>
      <c r="O390" s="43">
        <v>6000</v>
      </c>
      <c r="P390" s="43">
        <v>24000</v>
      </c>
      <c r="Q390" s="43">
        <v>0</v>
      </c>
      <c r="R390" s="43">
        <v>0</v>
      </c>
      <c r="S390" s="43">
        <v>0</v>
      </c>
    </row>
    <row r="391" spans="5:19">
      <c r="E391" s="43">
        <v>12530</v>
      </c>
      <c r="F391" s="43" t="s">
        <v>3575</v>
      </c>
      <c r="G391" s="43" t="s">
        <v>14</v>
      </c>
      <c r="H391" s="43">
        <v>0</v>
      </c>
      <c r="I391" s="43">
        <v>0</v>
      </c>
      <c r="J391" s="43">
        <v>0</v>
      </c>
      <c r="K391" s="43">
        <v>1</v>
      </c>
      <c r="L391" s="43">
        <v>130000</v>
      </c>
      <c r="M391" s="43">
        <v>130000</v>
      </c>
      <c r="N391" s="43">
        <v>0</v>
      </c>
      <c r="O391" s="43">
        <v>0</v>
      </c>
      <c r="P391" s="43">
        <v>0</v>
      </c>
      <c r="Q391" s="43">
        <v>1</v>
      </c>
      <c r="R391" s="43">
        <v>130000</v>
      </c>
      <c r="S391" s="43">
        <v>130000</v>
      </c>
    </row>
    <row r="392" spans="5:19">
      <c r="E392" s="43">
        <v>12532</v>
      </c>
      <c r="F392" s="43" t="s">
        <v>3576</v>
      </c>
      <c r="G392" s="43" t="s">
        <v>14</v>
      </c>
      <c r="H392" s="43">
        <v>10</v>
      </c>
      <c r="I392" s="43">
        <v>16546</v>
      </c>
      <c r="J392" s="43">
        <v>165455</v>
      </c>
      <c r="K392" s="43">
        <v>0</v>
      </c>
      <c r="L392" s="43">
        <v>0</v>
      </c>
      <c r="M392" s="43">
        <v>0</v>
      </c>
      <c r="N392" s="43">
        <v>0</v>
      </c>
      <c r="O392" s="43">
        <v>0</v>
      </c>
      <c r="P392" s="43">
        <v>0</v>
      </c>
      <c r="Q392" s="43">
        <v>10</v>
      </c>
      <c r="R392" s="43">
        <v>16546</v>
      </c>
      <c r="S392" s="43">
        <v>165455</v>
      </c>
    </row>
    <row r="393" spans="5:19">
      <c r="E393" s="43">
        <v>12533</v>
      </c>
      <c r="F393" s="43" t="s">
        <v>3577</v>
      </c>
      <c r="G393" s="43" t="s">
        <v>14</v>
      </c>
      <c r="H393" s="43">
        <v>0</v>
      </c>
      <c r="I393" s="43">
        <v>0</v>
      </c>
      <c r="J393" s="43">
        <v>0</v>
      </c>
      <c r="K393" s="43">
        <v>19</v>
      </c>
      <c r="L393" s="43">
        <v>4000</v>
      </c>
      <c r="M393" s="43">
        <v>76000</v>
      </c>
      <c r="N393" s="43">
        <v>19</v>
      </c>
      <c r="O393" s="43">
        <v>4000</v>
      </c>
      <c r="P393" s="43">
        <v>76000</v>
      </c>
      <c r="Q393" s="43">
        <v>0</v>
      </c>
      <c r="R393" s="43">
        <v>0</v>
      </c>
      <c r="S393" s="43">
        <v>0</v>
      </c>
    </row>
    <row r="394" spans="5:19">
      <c r="E394" s="43">
        <v>12534</v>
      </c>
      <c r="F394" s="43" t="s">
        <v>3578</v>
      </c>
      <c r="G394" s="43" t="s">
        <v>14</v>
      </c>
      <c r="H394" s="43">
        <v>0</v>
      </c>
      <c r="I394" s="43">
        <v>0</v>
      </c>
      <c r="J394" s="43">
        <v>0</v>
      </c>
      <c r="K394" s="43">
        <v>2</v>
      </c>
      <c r="L394" s="43">
        <v>26137</v>
      </c>
      <c r="M394" s="43">
        <v>52273</v>
      </c>
      <c r="N394" s="43">
        <v>2</v>
      </c>
      <c r="O394" s="43">
        <v>26137</v>
      </c>
      <c r="P394" s="43">
        <v>52273</v>
      </c>
      <c r="Q394" s="43">
        <v>0</v>
      </c>
      <c r="R394" s="43">
        <v>0</v>
      </c>
      <c r="S394" s="43">
        <v>0</v>
      </c>
    </row>
    <row r="395" spans="5:19">
      <c r="E395" s="43">
        <v>12538</v>
      </c>
      <c r="F395" s="43" t="s">
        <v>3579</v>
      </c>
      <c r="G395" s="43" t="s">
        <v>14</v>
      </c>
      <c r="H395" s="43">
        <v>0</v>
      </c>
      <c r="I395" s="43">
        <v>0</v>
      </c>
      <c r="J395" s="43">
        <v>0</v>
      </c>
      <c r="K395" s="43">
        <v>2</v>
      </c>
      <c r="L395" s="43">
        <v>44777</v>
      </c>
      <c r="M395" s="43">
        <v>89554</v>
      </c>
      <c r="N395" s="43">
        <v>0</v>
      </c>
      <c r="O395" s="43">
        <v>84554</v>
      </c>
      <c r="P395" s="43">
        <v>84554</v>
      </c>
      <c r="Q395" s="43">
        <v>2</v>
      </c>
      <c r="R395" s="43">
        <v>2500</v>
      </c>
      <c r="S395" s="43">
        <v>5000</v>
      </c>
    </row>
    <row r="396" spans="5:19">
      <c r="E396" s="43">
        <v>12555</v>
      </c>
      <c r="F396" s="43" t="s">
        <v>3580</v>
      </c>
      <c r="G396" s="43" t="s">
        <v>14</v>
      </c>
      <c r="H396" s="43">
        <v>0</v>
      </c>
      <c r="I396" s="43">
        <v>0</v>
      </c>
      <c r="J396" s="43">
        <v>0</v>
      </c>
      <c r="K396" s="43">
        <v>31</v>
      </c>
      <c r="L396" s="43">
        <v>33402</v>
      </c>
      <c r="M396" s="43">
        <v>1035454</v>
      </c>
      <c r="N396" s="43">
        <v>27</v>
      </c>
      <c r="O396" s="43">
        <v>33524</v>
      </c>
      <c r="P396" s="43">
        <v>905151</v>
      </c>
      <c r="Q396" s="43">
        <v>4</v>
      </c>
      <c r="R396" s="43">
        <v>32576</v>
      </c>
      <c r="S396" s="43">
        <v>130303</v>
      </c>
    </row>
    <row r="397" spans="5:19">
      <c r="E397" s="43">
        <v>12558</v>
      </c>
      <c r="F397" s="43" t="s">
        <v>3581</v>
      </c>
      <c r="G397" s="43" t="s">
        <v>14</v>
      </c>
      <c r="H397" s="43">
        <v>0</v>
      </c>
      <c r="I397" s="43">
        <v>0</v>
      </c>
      <c r="J397" s="43">
        <v>0</v>
      </c>
      <c r="K397" s="43">
        <v>10</v>
      </c>
      <c r="L397" s="43">
        <v>3091</v>
      </c>
      <c r="M397" s="43">
        <v>30909</v>
      </c>
      <c r="N397" s="43">
        <v>10</v>
      </c>
      <c r="O397" s="43">
        <v>3091</v>
      </c>
      <c r="P397" s="43">
        <v>30909</v>
      </c>
      <c r="Q397" s="43">
        <v>0</v>
      </c>
      <c r="R397" s="43">
        <v>0</v>
      </c>
      <c r="S397" s="43">
        <v>0</v>
      </c>
    </row>
    <row r="398" spans="5:19">
      <c r="E398" s="43">
        <v>12565</v>
      </c>
      <c r="F398" s="43" t="s">
        <v>3582</v>
      </c>
      <c r="G398" s="43" t="s">
        <v>14</v>
      </c>
      <c r="H398" s="43">
        <v>0</v>
      </c>
      <c r="I398" s="43">
        <v>0</v>
      </c>
      <c r="J398" s="43">
        <v>0</v>
      </c>
      <c r="K398" s="43">
        <v>1</v>
      </c>
      <c r="L398" s="43">
        <v>95000</v>
      </c>
      <c r="M398" s="43">
        <v>95000</v>
      </c>
      <c r="N398" s="43">
        <v>1</v>
      </c>
      <c r="O398" s="43">
        <v>95000</v>
      </c>
      <c r="P398" s="43">
        <v>95000</v>
      </c>
      <c r="Q398" s="43">
        <v>0</v>
      </c>
      <c r="R398" s="43">
        <v>0</v>
      </c>
      <c r="S398" s="43">
        <v>0</v>
      </c>
    </row>
    <row r="399" spans="5:19">
      <c r="E399" s="43">
        <v>12568</v>
      </c>
      <c r="F399" s="43" t="s">
        <v>3583</v>
      </c>
      <c r="G399" s="43" t="s">
        <v>14</v>
      </c>
      <c r="H399" s="43">
        <v>0</v>
      </c>
      <c r="I399" s="43">
        <v>0</v>
      </c>
      <c r="J399" s="43">
        <v>0</v>
      </c>
      <c r="K399" s="43">
        <v>5</v>
      </c>
      <c r="L399" s="43">
        <v>1755</v>
      </c>
      <c r="M399" s="43">
        <v>8773</v>
      </c>
      <c r="N399" s="43">
        <v>5</v>
      </c>
      <c r="O399" s="43">
        <v>1755</v>
      </c>
      <c r="P399" s="43">
        <v>8773</v>
      </c>
      <c r="Q399" s="43">
        <v>0</v>
      </c>
      <c r="R399" s="43">
        <v>0</v>
      </c>
      <c r="S399" s="43">
        <v>0</v>
      </c>
    </row>
    <row r="400" spans="5:19">
      <c r="E400" s="43">
        <v>12569</v>
      </c>
      <c r="F400" s="43" t="s">
        <v>3584</v>
      </c>
      <c r="G400" s="43" t="s">
        <v>14</v>
      </c>
      <c r="H400" s="43">
        <v>0</v>
      </c>
      <c r="I400" s="43">
        <v>0</v>
      </c>
      <c r="J400" s="43">
        <v>0</v>
      </c>
      <c r="K400" s="43">
        <v>3</v>
      </c>
      <c r="L400" s="43">
        <v>1755</v>
      </c>
      <c r="M400" s="43">
        <v>5264</v>
      </c>
      <c r="N400" s="43">
        <v>3</v>
      </c>
      <c r="O400" s="43">
        <v>1755</v>
      </c>
      <c r="P400" s="43">
        <v>5264</v>
      </c>
      <c r="Q400" s="43">
        <v>0</v>
      </c>
      <c r="R400" s="43">
        <v>0</v>
      </c>
      <c r="S400" s="43">
        <v>0</v>
      </c>
    </row>
    <row r="401" spans="5:19">
      <c r="E401" s="43">
        <v>12574</v>
      </c>
      <c r="F401" s="43" t="s">
        <v>3585</v>
      </c>
      <c r="G401" s="43" t="s">
        <v>14</v>
      </c>
      <c r="H401" s="43">
        <v>1</v>
      </c>
      <c r="I401" s="43">
        <v>22000</v>
      </c>
      <c r="J401" s="43">
        <v>22000</v>
      </c>
      <c r="K401" s="43">
        <v>0</v>
      </c>
      <c r="L401" s="43">
        <v>0</v>
      </c>
      <c r="M401" s="43">
        <v>0</v>
      </c>
      <c r="N401" s="43">
        <v>0</v>
      </c>
      <c r="O401" s="43">
        <v>0</v>
      </c>
      <c r="P401" s="43">
        <v>0</v>
      </c>
      <c r="Q401" s="43">
        <v>1</v>
      </c>
      <c r="R401" s="43">
        <v>22000</v>
      </c>
      <c r="S401" s="43">
        <v>22000</v>
      </c>
    </row>
    <row r="402" spans="5:19">
      <c r="E402" s="43">
        <v>12579</v>
      </c>
      <c r="F402" s="43" t="s">
        <v>3586</v>
      </c>
      <c r="G402" s="43" t="s">
        <v>14</v>
      </c>
      <c r="H402" s="43">
        <v>0</v>
      </c>
      <c r="I402" s="43">
        <v>0</v>
      </c>
      <c r="J402" s="43">
        <v>0</v>
      </c>
      <c r="K402" s="43">
        <v>2</v>
      </c>
      <c r="L402" s="43">
        <v>14528</v>
      </c>
      <c r="M402" s="43">
        <v>29055</v>
      </c>
      <c r="N402" s="43">
        <v>2</v>
      </c>
      <c r="O402" s="43">
        <v>14528</v>
      </c>
      <c r="P402" s="43">
        <v>29055</v>
      </c>
      <c r="Q402" s="43">
        <v>0</v>
      </c>
      <c r="R402" s="43">
        <v>0</v>
      </c>
      <c r="S402" s="43">
        <v>0</v>
      </c>
    </row>
    <row r="403" spans="5:19">
      <c r="E403" s="43">
        <v>12583</v>
      </c>
      <c r="F403" s="43" t="s">
        <v>3587</v>
      </c>
      <c r="G403" s="43" t="s">
        <v>14</v>
      </c>
      <c r="H403" s="43">
        <v>0</v>
      </c>
      <c r="I403" s="43">
        <v>0</v>
      </c>
      <c r="J403" s="43">
        <v>0</v>
      </c>
      <c r="K403" s="43">
        <v>3</v>
      </c>
      <c r="L403" s="43">
        <v>11000</v>
      </c>
      <c r="M403" s="43">
        <v>33000</v>
      </c>
      <c r="N403" s="43">
        <v>3</v>
      </c>
      <c r="O403" s="43">
        <v>11000</v>
      </c>
      <c r="P403" s="43">
        <v>33000</v>
      </c>
      <c r="Q403" s="43">
        <v>0</v>
      </c>
      <c r="R403" s="43">
        <v>0</v>
      </c>
      <c r="S403" s="43">
        <v>0</v>
      </c>
    </row>
    <row r="404" spans="5:19">
      <c r="E404" s="43">
        <v>12589</v>
      </c>
      <c r="F404" s="43" t="s">
        <v>3588</v>
      </c>
      <c r="G404" s="43" t="s">
        <v>14</v>
      </c>
      <c r="H404" s="43">
        <v>0</v>
      </c>
      <c r="I404" s="43">
        <v>0</v>
      </c>
      <c r="J404" s="43">
        <v>0</v>
      </c>
      <c r="K404" s="43">
        <v>18</v>
      </c>
      <c r="L404" s="43">
        <v>1755</v>
      </c>
      <c r="M404" s="43">
        <v>31581</v>
      </c>
      <c r="N404" s="43">
        <v>18</v>
      </c>
      <c r="O404" s="43">
        <v>1755</v>
      </c>
      <c r="P404" s="43">
        <v>31581</v>
      </c>
      <c r="Q404" s="43">
        <v>0</v>
      </c>
      <c r="R404" s="43">
        <v>0</v>
      </c>
      <c r="S404" s="43">
        <v>0</v>
      </c>
    </row>
    <row r="405" spans="5:19">
      <c r="E405" s="43">
        <v>12597</v>
      </c>
      <c r="F405" s="43" t="s">
        <v>3589</v>
      </c>
      <c r="G405" s="43" t="s">
        <v>14</v>
      </c>
      <c r="H405" s="43">
        <v>0</v>
      </c>
      <c r="I405" s="43">
        <v>0</v>
      </c>
      <c r="J405" s="43">
        <v>0</v>
      </c>
      <c r="K405" s="43">
        <v>3</v>
      </c>
      <c r="L405" s="43">
        <v>5500</v>
      </c>
      <c r="M405" s="43">
        <v>16500</v>
      </c>
      <c r="N405" s="43">
        <v>3</v>
      </c>
      <c r="O405" s="43">
        <v>5500</v>
      </c>
      <c r="P405" s="43">
        <v>16500</v>
      </c>
      <c r="Q405" s="43">
        <v>0</v>
      </c>
      <c r="R405" s="43">
        <v>0</v>
      </c>
      <c r="S405" s="43">
        <v>0</v>
      </c>
    </row>
    <row r="406" spans="5:19">
      <c r="E406" s="43">
        <v>12602</v>
      </c>
      <c r="F406" s="43" t="s">
        <v>3590</v>
      </c>
      <c r="G406" s="43" t="s">
        <v>14</v>
      </c>
      <c r="H406" s="43">
        <v>0</v>
      </c>
      <c r="I406" s="43">
        <v>0</v>
      </c>
      <c r="J406" s="43">
        <v>0</v>
      </c>
      <c r="K406" s="43">
        <v>4</v>
      </c>
      <c r="L406" s="43">
        <v>110000</v>
      </c>
      <c r="M406" s="43">
        <v>440000</v>
      </c>
      <c r="N406" s="43">
        <v>0</v>
      </c>
      <c r="O406" s="43">
        <v>0</v>
      </c>
      <c r="P406" s="43">
        <v>0</v>
      </c>
      <c r="Q406" s="43">
        <v>4</v>
      </c>
      <c r="R406" s="43">
        <v>110000</v>
      </c>
      <c r="S406" s="43">
        <v>440000</v>
      </c>
    </row>
    <row r="407" spans="5:19">
      <c r="E407" s="43">
        <v>12610</v>
      </c>
      <c r="F407" s="43" t="s">
        <v>3591</v>
      </c>
      <c r="G407" s="43" t="s">
        <v>14</v>
      </c>
      <c r="H407" s="43">
        <v>1</v>
      </c>
      <c r="I407" s="43">
        <v>142091</v>
      </c>
      <c r="J407" s="43">
        <v>142091</v>
      </c>
      <c r="K407" s="43">
        <v>0</v>
      </c>
      <c r="L407" s="43">
        <v>0</v>
      </c>
      <c r="M407" s="43">
        <v>0</v>
      </c>
      <c r="N407" s="43">
        <v>0</v>
      </c>
      <c r="O407" s="43">
        <v>0</v>
      </c>
      <c r="P407" s="43">
        <v>0</v>
      </c>
      <c r="Q407" s="43">
        <v>1</v>
      </c>
      <c r="R407" s="43">
        <v>142091</v>
      </c>
      <c r="S407" s="43">
        <v>142091</v>
      </c>
    </row>
    <row r="408" spans="5:19">
      <c r="E408" s="43">
        <v>12612</v>
      </c>
      <c r="F408" s="43" t="s">
        <v>3592</v>
      </c>
      <c r="G408" s="43" t="s">
        <v>14</v>
      </c>
      <c r="H408" s="43">
        <v>0</v>
      </c>
      <c r="I408" s="43">
        <v>0</v>
      </c>
      <c r="J408" s="43">
        <v>0</v>
      </c>
      <c r="K408" s="43">
        <v>13</v>
      </c>
      <c r="L408" s="43">
        <v>11545</v>
      </c>
      <c r="M408" s="43">
        <v>150090</v>
      </c>
      <c r="N408" s="43">
        <v>9</v>
      </c>
      <c r="O408" s="43">
        <v>11545</v>
      </c>
      <c r="P408" s="43">
        <v>103908</v>
      </c>
      <c r="Q408" s="43">
        <v>4</v>
      </c>
      <c r="R408" s="43">
        <v>11546</v>
      </c>
      <c r="S408" s="43">
        <v>46182</v>
      </c>
    </row>
    <row r="409" spans="5:19">
      <c r="E409" s="43">
        <v>12615</v>
      </c>
      <c r="F409" s="43" t="s">
        <v>3593</v>
      </c>
      <c r="G409" s="43" t="s">
        <v>14</v>
      </c>
      <c r="H409" s="43">
        <v>0</v>
      </c>
      <c r="I409" s="43">
        <v>0</v>
      </c>
      <c r="J409" s="43">
        <v>0</v>
      </c>
      <c r="K409" s="43">
        <v>5</v>
      </c>
      <c r="L409" s="43">
        <v>2500</v>
      </c>
      <c r="M409" s="43">
        <v>12500</v>
      </c>
      <c r="N409" s="43">
        <v>5</v>
      </c>
      <c r="O409" s="43">
        <v>2500</v>
      </c>
      <c r="P409" s="43">
        <v>12500</v>
      </c>
      <c r="Q409" s="43">
        <v>0</v>
      </c>
      <c r="R409" s="43">
        <v>0</v>
      </c>
      <c r="S409" s="43">
        <v>0</v>
      </c>
    </row>
    <row r="410" spans="5:19">
      <c r="E410" s="43">
        <v>12621</v>
      </c>
      <c r="F410" s="43" t="s">
        <v>3594</v>
      </c>
      <c r="G410" s="43" t="s">
        <v>14</v>
      </c>
      <c r="H410" s="43">
        <v>0</v>
      </c>
      <c r="I410" s="43">
        <v>0</v>
      </c>
      <c r="J410" s="43">
        <v>0</v>
      </c>
      <c r="K410" s="43">
        <v>110</v>
      </c>
      <c r="L410" s="43">
        <v>809</v>
      </c>
      <c r="M410" s="43">
        <v>89000</v>
      </c>
      <c r="N410" s="43">
        <v>100</v>
      </c>
      <c r="O410" s="43">
        <v>809</v>
      </c>
      <c r="P410" s="43">
        <v>80909</v>
      </c>
      <c r="Q410" s="43">
        <v>10</v>
      </c>
      <c r="R410" s="43">
        <v>809</v>
      </c>
      <c r="S410" s="43">
        <v>8091</v>
      </c>
    </row>
    <row r="411" spans="5:19">
      <c r="E411" s="43">
        <v>12622</v>
      </c>
      <c r="F411" s="43" t="s">
        <v>3595</v>
      </c>
      <c r="G411" s="43" t="s">
        <v>14</v>
      </c>
      <c r="H411" s="43">
        <v>0</v>
      </c>
      <c r="I411" s="43">
        <v>0</v>
      </c>
      <c r="J411" s="43">
        <v>0</v>
      </c>
      <c r="K411" s="43">
        <v>1</v>
      </c>
      <c r="L411" s="43">
        <v>3455</v>
      </c>
      <c r="M411" s="43">
        <v>3455</v>
      </c>
      <c r="N411" s="43">
        <v>0</v>
      </c>
      <c r="O411" s="43">
        <v>0</v>
      </c>
      <c r="P411" s="43">
        <v>0</v>
      </c>
      <c r="Q411" s="43">
        <v>1</v>
      </c>
      <c r="R411" s="43">
        <v>3455</v>
      </c>
      <c r="S411" s="43">
        <v>3455</v>
      </c>
    </row>
    <row r="412" spans="5:19">
      <c r="E412" s="43">
        <v>12623</v>
      </c>
      <c r="F412" s="43" t="s">
        <v>3596</v>
      </c>
      <c r="G412" s="43" t="s">
        <v>14</v>
      </c>
      <c r="H412" s="43">
        <v>6</v>
      </c>
      <c r="I412" s="43">
        <v>3727</v>
      </c>
      <c r="J412" s="43">
        <v>22364</v>
      </c>
      <c r="K412" s="43">
        <v>40</v>
      </c>
      <c r="L412" s="43">
        <v>3727</v>
      </c>
      <c r="M412" s="43">
        <v>149092</v>
      </c>
      <c r="N412" s="43">
        <v>40</v>
      </c>
      <c r="O412" s="43">
        <v>3727</v>
      </c>
      <c r="P412" s="43">
        <v>149092</v>
      </c>
      <c r="Q412" s="43">
        <v>6</v>
      </c>
      <c r="R412" s="43">
        <v>3727</v>
      </c>
      <c r="S412" s="43">
        <v>22364</v>
      </c>
    </row>
    <row r="413" spans="5:19">
      <c r="E413" s="43">
        <v>12636</v>
      </c>
      <c r="F413" s="43" t="s">
        <v>3597</v>
      </c>
      <c r="G413" s="43" t="s">
        <v>14</v>
      </c>
      <c r="H413" s="43">
        <v>1</v>
      </c>
      <c r="I413" s="43">
        <v>12000</v>
      </c>
      <c r="J413" s="43">
        <v>12000</v>
      </c>
      <c r="K413" s="43">
        <v>4</v>
      </c>
      <c r="L413" s="43">
        <v>12000</v>
      </c>
      <c r="M413" s="43">
        <v>48000</v>
      </c>
      <c r="N413" s="43">
        <v>4</v>
      </c>
      <c r="O413" s="43">
        <v>12000</v>
      </c>
      <c r="P413" s="43">
        <v>48000</v>
      </c>
      <c r="Q413" s="43">
        <v>1</v>
      </c>
      <c r="R413" s="43">
        <v>12000</v>
      </c>
      <c r="S413" s="43">
        <v>12000</v>
      </c>
    </row>
    <row r="414" spans="5:19">
      <c r="E414" s="43">
        <v>12639</v>
      </c>
      <c r="F414" s="43" t="s">
        <v>3598</v>
      </c>
      <c r="G414" s="43" t="s">
        <v>14</v>
      </c>
      <c r="H414" s="43">
        <v>0</v>
      </c>
      <c r="I414" s="43">
        <v>0</v>
      </c>
      <c r="J414" s="43">
        <v>0</v>
      </c>
      <c r="K414" s="43">
        <v>1</v>
      </c>
      <c r="L414" s="43">
        <v>1755</v>
      </c>
      <c r="M414" s="43">
        <v>1755</v>
      </c>
      <c r="N414" s="43">
        <v>1</v>
      </c>
      <c r="O414" s="43">
        <v>1755</v>
      </c>
      <c r="P414" s="43">
        <v>1755</v>
      </c>
      <c r="Q414" s="43">
        <v>0</v>
      </c>
      <c r="R414" s="43">
        <v>0</v>
      </c>
      <c r="S414" s="43">
        <v>0</v>
      </c>
    </row>
    <row r="415" spans="5:19">
      <c r="E415" s="43">
        <v>12640</v>
      </c>
      <c r="F415" s="43" t="s">
        <v>3599</v>
      </c>
      <c r="G415" s="43" t="s">
        <v>14</v>
      </c>
      <c r="H415" s="43">
        <v>0</v>
      </c>
      <c r="I415" s="43">
        <v>0</v>
      </c>
      <c r="J415" s="43">
        <v>0</v>
      </c>
      <c r="K415" s="43">
        <v>3</v>
      </c>
      <c r="L415" s="43">
        <v>4509</v>
      </c>
      <c r="M415" s="43">
        <v>13527</v>
      </c>
      <c r="N415" s="43">
        <v>3</v>
      </c>
      <c r="O415" s="43">
        <v>4509</v>
      </c>
      <c r="P415" s="43">
        <v>13527</v>
      </c>
      <c r="Q415" s="43">
        <v>0</v>
      </c>
      <c r="R415" s="43">
        <v>0</v>
      </c>
      <c r="S415" s="43">
        <v>0</v>
      </c>
    </row>
    <row r="416" spans="5:19">
      <c r="E416" s="43">
        <v>12644</v>
      </c>
      <c r="F416" s="43" t="s">
        <v>3600</v>
      </c>
      <c r="G416" s="43" t="s">
        <v>14</v>
      </c>
      <c r="H416" s="43">
        <v>0</v>
      </c>
      <c r="I416" s="43">
        <v>0</v>
      </c>
      <c r="J416" s="43">
        <v>0</v>
      </c>
      <c r="K416" s="43">
        <v>1</v>
      </c>
      <c r="L416" s="43">
        <v>83000</v>
      </c>
      <c r="M416" s="43">
        <v>83000</v>
      </c>
      <c r="N416" s="43">
        <v>1</v>
      </c>
      <c r="O416" s="43">
        <v>83000</v>
      </c>
      <c r="P416" s="43">
        <v>83000</v>
      </c>
      <c r="Q416" s="43">
        <v>0</v>
      </c>
      <c r="R416" s="43">
        <v>0</v>
      </c>
      <c r="S416" s="43">
        <v>0</v>
      </c>
    </row>
    <row r="417" spans="5:19">
      <c r="E417" s="43">
        <v>12646</v>
      </c>
      <c r="F417" s="43" t="s">
        <v>3601</v>
      </c>
      <c r="G417" s="43" t="s">
        <v>14</v>
      </c>
      <c r="H417" s="43">
        <v>2</v>
      </c>
      <c r="I417" s="43">
        <v>3727</v>
      </c>
      <c r="J417" s="43">
        <v>7454</v>
      </c>
      <c r="K417" s="43">
        <v>0</v>
      </c>
      <c r="L417" s="43">
        <v>0</v>
      </c>
      <c r="M417" s="43">
        <v>0</v>
      </c>
      <c r="N417" s="43">
        <v>0</v>
      </c>
      <c r="O417" s="43">
        <v>0</v>
      </c>
      <c r="P417" s="43">
        <v>0</v>
      </c>
      <c r="Q417" s="43">
        <v>2</v>
      </c>
      <c r="R417" s="43">
        <v>3727</v>
      </c>
      <c r="S417" s="43">
        <v>7454</v>
      </c>
    </row>
    <row r="418" spans="5:19">
      <c r="E418" s="43">
        <v>12650</v>
      </c>
      <c r="F418" s="43" t="s">
        <v>3602</v>
      </c>
      <c r="G418" s="43" t="s">
        <v>14</v>
      </c>
      <c r="H418" s="43">
        <v>0</v>
      </c>
      <c r="I418" s="43">
        <v>0</v>
      </c>
      <c r="J418" s="43">
        <v>0</v>
      </c>
      <c r="K418" s="43">
        <v>1</v>
      </c>
      <c r="L418" s="43">
        <v>3364</v>
      </c>
      <c r="M418" s="43">
        <v>3364</v>
      </c>
      <c r="N418" s="43">
        <v>1</v>
      </c>
      <c r="O418" s="43">
        <v>3364</v>
      </c>
      <c r="P418" s="43">
        <v>3364</v>
      </c>
      <c r="Q418" s="43">
        <v>0</v>
      </c>
      <c r="R418" s="43">
        <v>0</v>
      </c>
      <c r="S418" s="43">
        <v>0</v>
      </c>
    </row>
    <row r="419" spans="5:19">
      <c r="E419" s="43">
        <v>12653</v>
      </c>
      <c r="F419" s="43" t="s">
        <v>3603</v>
      </c>
      <c r="G419" s="43" t="s">
        <v>14</v>
      </c>
      <c r="H419" s="43">
        <v>0</v>
      </c>
      <c r="I419" s="43">
        <v>0</v>
      </c>
      <c r="J419" s="43">
        <v>0</v>
      </c>
      <c r="K419" s="43">
        <v>1</v>
      </c>
      <c r="L419" s="43">
        <v>35000</v>
      </c>
      <c r="M419" s="43">
        <v>35000</v>
      </c>
      <c r="N419" s="43">
        <v>1</v>
      </c>
      <c r="O419" s="43">
        <v>35000</v>
      </c>
      <c r="P419" s="43">
        <v>35000</v>
      </c>
      <c r="Q419" s="43">
        <v>0</v>
      </c>
      <c r="R419" s="43">
        <v>0</v>
      </c>
      <c r="S419" s="43">
        <v>0</v>
      </c>
    </row>
    <row r="420" spans="5:19">
      <c r="E420" s="43">
        <v>12656</v>
      </c>
      <c r="F420" s="43" t="s">
        <v>3604</v>
      </c>
      <c r="G420" s="43" t="s">
        <v>14</v>
      </c>
      <c r="H420" s="43">
        <v>27</v>
      </c>
      <c r="I420" s="43">
        <v>3454</v>
      </c>
      <c r="J420" s="43">
        <v>93258</v>
      </c>
      <c r="K420" s="43">
        <v>0</v>
      </c>
      <c r="L420" s="43">
        <v>0</v>
      </c>
      <c r="M420" s="43">
        <v>0</v>
      </c>
      <c r="N420" s="43">
        <v>0</v>
      </c>
      <c r="O420" s="43">
        <v>0</v>
      </c>
      <c r="P420" s="43">
        <v>0</v>
      </c>
      <c r="Q420" s="43">
        <v>27</v>
      </c>
      <c r="R420" s="43">
        <v>3454</v>
      </c>
      <c r="S420" s="43">
        <v>93258</v>
      </c>
    </row>
    <row r="421" spans="5:19">
      <c r="E421" s="43">
        <v>12663</v>
      </c>
      <c r="F421" s="43" t="s">
        <v>3605</v>
      </c>
      <c r="G421" s="43" t="s">
        <v>14</v>
      </c>
      <c r="H421" s="43">
        <v>457</v>
      </c>
      <c r="I421" s="43">
        <v>3636</v>
      </c>
      <c r="J421" s="43">
        <v>1661818</v>
      </c>
      <c r="K421" s="43">
        <v>0</v>
      </c>
      <c r="L421" s="43">
        <v>0</v>
      </c>
      <c r="M421" s="43">
        <v>0</v>
      </c>
      <c r="N421" s="43">
        <v>2</v>
      </c>
      <c r="O421" s="43">
        <v>3637</v>
      </c>
      <c r="P421" s="43">
        <v>7273</v>
      </c>
      <c r="Q421" s="43">
        <v>455</v>
      </c>
      <c r="R421" s="43">
        <v>3636</v>
      </c>
      <c r="S421" s="43">
        <v>1654545</v>
      </c>
    </row>
    <row r="422" spans="5:19">
      <c r="E422" s="43">
        <v>12668</v>
      </c>
      <c r="F422" s="43" t="s">
        <v>3606</v>
      </c>
      <c r="G422" s="43" t="s">
        <v>14</v>
      </c>
      <c r="H422" s="43">
        <v>0</v>
      </c>
      <c r="I422" s="43">
        <v>0</v>
      </c>
      <c r="J422" s="43">
        <v>0</v>
      </c>
      <c r="K422" s="43">
        <v>10</v>
      </c>
      <c r="L422" s="43">
        <v>1909</v>
      </c>
      <c r="M422" s="43">
        <v>19091</v>
      </c>
      <c r="N422" s="43">
        <v>10</v>
      </c>
      <c r="O422" s="43">
        <v>1909</v>
      </c>
      <c r="P422" s="43">
        <v>19091</v>
      </c>
      <c r="Q422" s="43">
        <v>0</v>
      </c>
      <c r="R422" s="43">
        <v>0</v>
      </c>
      <c r="S422" s="43">
        <v>0</v>
      </c>
    </row>
    <row r="423" spans="5:19">
      <c r="E423" s="43">
        <v>12671</v>
      </c>
      <c r="F423" s="43" t="s">
        <v>3607</v>
      </c>
      <c r="G423" s="43" t="s">
        <v>14</v>
      </c>
      <c r="H423" s="43">
        <v>6</v>
      </c>
      <c r="I423" s="43">
        <v>8000</v>
      </c>
      <c r="J423" s="43">
        <v>48000</v>
      </c>
      <c r="K423" s="43">
        <v>0</v>
      </c>
      <c r="L423" s="43">
        <v>0</v>
      </c>
      <c r="M423" s="43">
        <v>0</v>
      </c>
      <c r="N423" s="43">
        <v>0</v>
      </c>
      <c r="O423" s="43">
        <v>0</v>
      </c>
      <c r="P423" s="43">
        <v>0</v>
      </c>
      <c r="Q423" s="43">
        <v>6</v>
      </c>
      <c r="R423" s="43">
        <v>8000</v>
      </c>
      <c r="S423" s="43">
        <v>48000</v>
      </c>
    </row>
    <row r="424" spans="5:19">
      <c r="E424" s="43">
        <v>12672</v>
      </c>
      <c r="F424" s="43" t="s">
        <v>3608</v>
      </c>
      <c r="G424" s="43" t="s">
        <v>14</v>
      </c>
      <c r="H424" s="43">
        <v>46</v>
      </c>
      <c r="I424" s="43">
        <v>8000</v>
      </c>
      <c r="J424" s="43">
        <v>368000</v>
      </c>
      <c r="K424" s="43">
        <v>0</v>
      </c>
      <c r="L424" s="43">
        <v>0</v>
      </c>
      <c r="M424" s="43">
        <v>0</v>
      </c>
      <c r="N424" s="43">
        <v>6</v>
      </c>
      <c r="O424" s="43">
        <v>8000</v>
      </c>
      <c r="P424" s="43">
        <v>48000</v>
      </c>
      <c r="Q424" s="43">
        <v>40</v>
      </c>
      <c r="R424" s="43">
        <v>8000</v>
      </c>
      <c r="S424" s="43">
        <v>320000</v>
      </c>
    </row>
    <row r="425" spans="5:19">
      <c r="E425" s="43">
        <v>12674</v>
      </c>
      <c r="F425" s="43" t="s">
        <v>3609</v>
      </c>
      <c r="G425" s="43" t="s">
        <v>14</v>
      </c>
      <c r="H425" s="43">
        <v>0</v>
      </c>
      <c r="I425" s="43">
        <v>0</v>
      </c>
      <c r="J425" s="43">
        <v>0</v>
      </c>
      <c r="K425" s="43">
        <v>2</v>
      </c>
      <c r="L425" s="43">
        <v>5909</v>
      </c>
      <c r="M425" s="43">
        <v>11818</v>
      </c>
      <c r="N425" s="43">
        <v>0</v>
      </c>
      <c r="O425" s="43">
        <v>0</v>
      </c>
      <c r="P425" s="43">
        <v>0</v>
      </c>
      <c r="Q425" s="43">
        <v>2</v>
      </c>
      <c r="R425" s="43">
        <v>5909</v>
      </c>
      <c r="S425" s="43">
        <v>11818</v>
      </c>
    </row>
    <row r="426" spans="5:19">
      <c r="E426" s="43">
        <v>12678</v>
      </c>
      <c r="F426" s="43" t="s">
        <v>3610</v>
      </c>
      <c r="G426" s="43" t="s">
        <v>14</v>
      </c>
      <c r="H426" s="43">
        <v>10</v>
      </c>
      <c r="I426" s="43">
        <v>24500</v>
      </c>
      <c r="J426" s="43">
        <v>245000</v>
      </c>
      <c r="K426" s="43">
        <v>0</v>
      </c>
      <c r="L426" s="43">
        <v>0</v>
      </c>
      <c r="M426" s="43">
        <v>0</v>
      </c>
      <c r="N426" s="43">
        <v>8</v>
      </c>
      <c r="O426" s="43">
        <v>24500</v>
      </c>
      <c r="P426" s="43">
        <v>196000</v>
      </c>
      <c r="Q426" s="43">
        <v>2</v>
      </c>
      <c r="R426" s="43">
        <v>24500</v>
      </c>
      <c r="S426" s="43">
        <v>49000</v>
      </c>
    </row>
    <row r="427" spans="5:19">
      <c r="E427" s="43">
        <v>12684</v>
      </c>
      <c r="F427" s="43" t="s">
        <v>3611</v>
      </c>
      <c r="G427" s="43" t="s">
        <v>14</v>
      </c>
      <c r="H427" s="43">
        <v>3</v>
      </c>
      <c r="I427" s="43">
        <v>8636</v>
      </c>
      <c r="J427" s="43">
        <v>25908</v>
      </c>
      <c r="K427" s="43">
        <v>4</v>
      </c>
      <c r="L427" s="43">
        <v>7636</v>
      </c>
      <c r="M427" s="43">
        <v>30545</v>
      </c>
      <c r="N427" s="43">
        <v>6</v>
      </c>
      <c r="O427" s="43">
        <v>8136</v>
      </c>
      <c r="P427" s="43">
        <v>48817</v>
      </c>
      <c r="Q427" s="43">
        <v>1</v>
      </c>
      <c r="R427" s="43">
        <v>7636</v>
      </c>
      <c r="S427" s="43">
        <v>7636</v>
      </c>
    </row>
    <row r="428" spans="5:19">
      <c r="E428" s="43">
        <v>12688</v>
      </c>
      <c r="F428" s="43" t="s">
        <v>3612</v>
      </c>
      <c r="G428" s="43" t="s">
        <v>14</v>
      </c>
      <c r="H428" s="43">
        <v>1</v>
      </c>
      <c r="I428" s="43">
        <v>11363</v>
      </c>
      <c r="J428" s="43">
        <v>11363</v>
      </c>
      <c r="K428" s="43">
        <v>0</v>
      </c>
      <c r="L428" s="43">
        <v>0</v>
      </c>
      <c r="M428" s="43">
        <v>0</v>
      </c>
      <c r="N428" s="43">
        <v>0</v>
      </c>
      <c r="O428" s="43">
        <v>0</v>
      </c>
      <c r="P428" s="43">
        <v>0</v>
      </c>
      <c r="Q428" s="43">
        <v>1</v>
      </c>
      <c r="R428" s="43">
        <v>11363</v>
      </c>
      <c r="S428" s="43">
        <v>11363</v>
      </c>
    </row>
    <row r="429" spans="5:19">
      <c r="E429" s="43">
        <v>12689</v>
      </c>
      <c r="F429" s="43" t="s">
        <v>3613</v>
      </c>
      <c r="G429" s="43" t="s">
        <v>14</v>
      </c>
      <c r="H429" s="43">
        <v>0</v>
      </c>
      <c r="I429" s="43">
        <v>0</v>
      </c>
      <c r="J429" s="43">
        <v>0</v>
      </c>
      <c r="K429" s="43">
        <v>1</v>
      </c>
      <c r="L429" s="43">
        <v>115000</v>
      </c>
      <c r="M429" s="43">
        <v>115000</v>
      </c>
      <c r="N429" s="43">
        <v>1</v>
      </c>
      <c r="O429" s="43">
        <v>115000</v>
      </c>
      <c r="P429" s="43">
        <v>115000</v>
      </c>
      <c r="Q429" s="43">
        <v>0</v>
      </c>
      <c r="R429" s="43">
        <v>0</v>
      </c>
      <c r="S429" s="43">
        <v>0</v>
      </c>
    </row>
    <row r="430" spans="5:19">
      <c r="E430" s="43">
        <v>12709</v>
      </c>
      <c r="F430" s="43" t="s">
        <v>3614</v>
      </c>
      <c r="G430" s="43" t="s">
        <v>14</v>
      </c>
      <c r="H430" s="43">
        <v>0</v>
      </c>
      <c r="I430" s="43">
        <v>0</v>
      </c>
      <c r="J430" s="43">
        <v>0</v>
      </c>
      <c r="K430" s="43">
        <v>1</v>
      </c>
      <c r="L430" s="43">
        <v>1727</v>
      </c>
      <c r="M430" s="43">
        <v>1727</v>
      </c>
      <c r="N430" s="43">
        <v>1</v>
      </c>
      <c r="O430" s="43">
        <v>1727</v>
      </c>
      <c r="P430" s="43">
        <v>1727</v>
      </c>
      <c r="Q430" s="43">
        <v>0</v>
      </c>
      <c r="R430" s="43">
        <v>0</v>
      </c>
      <c r="S430" s="43">
        <v>0</v>
      </c>
    </row>
    <row r="431" spans="5:19">
      <c r="E431" s="43">
        <v>12763</v>
      </c>
      <c r="F431" s="43" t="s">
        <v>3615</v>
      </c>
      <c r="G431" s="43" t="s">
        <v>14</v>
      </c>
      <c r="H431" s="43">
        <v>0</v>
      </c>
      <c r="I431" s="43">
        <v>0</v>
      </c>
      <c r="J431" s="43">
        <v>0</v>
      </c>
      <c r="K431" s="43">
        <v>2</v>
      </c>
      <c r="L431" s="43">
        <v>4409</v>
      </c>
      <c r="M431" s="43">
        <v>8818</v>
      </c>
      <c r="N431" s="43">
        <v>2</v>
      </c>
      <c r="O431" s="43">
        <v>4409</v>
      </c>
      <c r="P431" s="43">
        <v>8818</v>
      </c>
      <c r="Q431" s="43">
        <v>0</v>
      </c>
      <c r="R431" s="43">
        <v>0</v>
      </c>
      <c r="S431" s="43">
        <v>0</v>
      </c>
    </row>
    <row r="432" spans="5:19">
      <c r="E432" s="43">
        <v>12765</v>
      </c>
      <c r="F432" s="43" t="s">
        <v>3616</v>
      </c>
      <c r="G432" s="43" t="s">
        <v>14</v>
      </c>
      <c r="H432" s="43">
        <v>0</v>
      </c>
      <c r="I432" s="43">
        <v>0</v>
      </c>
      <c r="J432" s="43">
        <v>0</v>
      </c>
      <c r="K432" s="43">
        <v>280</v>
      </c>
      <c r="L432" s="43">
        <v>642</v>
      </c>
      <c r="M432" s="43">
        <v>179760</v>
      </c>
      <c r="N432" s="43">
        <v>140</v>
      </c>
      <c r="O432" s="43">
        <v>642</v>
      </c>
      <c r="P432" s="43">
        <v>89880</v>
      </c>
      <c r="Q432" s="43">
        <v>140</v>
      </c>
      <c r="R432" s="43">
        <v>642</v>
      </c>
      <c r="S432" s="43">
        <v>89880</v>
      </c>
    </row>
    <row r="433" spans="5:19">
      <c r="E433" s="43">
        <v>12777</v>
      </c>
      <c r="F433" s="43" t="s">
        <v>3617</v>
      </c>
      <c r="G433" s="43" t="s">
        <v>14</v>
      </c>
      <c r="H433" s="43">
        <v>0</v>
      </c>
      <c r="I433" s="43">
        <v>0</v>
      </c>
      <c r="J433" s="43">
        <v>0</v>
      </c>
      <c r="K433" s="43">
        <v>11</v>
      </c>
      <c r="L433" s="43">
        <v>1909</v>
      </c>
      <c r="M433" s="43">
        <v>21000</v>
      </c>
      <c r="N433" s="43">
        <v>11</v>
      </c>
      <c r="O433" s="43">
        <v>1909</v>
      </c>
      <c r="P433" s="43">
        <v>21000</v>
      </c>
      <c r="Q433" s="43">
        <v>0</v>
      </c>
      <c r="R433" s="43">
        <v>0</v>
      </c>
      <c r="S433" s="43">
        <v>0</v>
      </c>
    </row>
    <row r="434" spans="5:19">
      <c r="E434" s="43">
        <v>12778</v>
      </c>
      <c r="F434" s="43" t="s">
        <v>3618</v>
      </c>
      <c r="G434" s="43" t="s">
        <v>14</v>
      </c>
      <c r="H434" s="43">
        <v>0</v>
      </c>
      <c r="I434" s="43">
        <v>0</v>
      </c>
      <c r="J434" s="43">
        <v>0</v>
      </c>
      <c r="K434" s="43">
        <v>100</v>
      </c>
      <c r="L434" s="43">
        <v>309</v>
      </c>
      <c r="M434" s="43">
        <v>30909</v>
      </c>
      <c r="N434" s="43">
        <v>0</v>
      </c>
      <c r="O434" s="43">
        <v>0</v>
      </c>
      <c r="P434" s="43">
        <v>0</v>
      </c>
      <c r="Q434" s="43">
        <v>100</v>
      </c>
      <c r="R434" s="43">
        <v>309</v>
      </c>
      <c r="S434" s="43">
        <v>30909</v>
      </c>
    </row>
    <row r="435" spans="5:19">
      <c r="E435" s="43">
        <v>12785</v>
      </c>
      <c r="F435" s="43" t="s">
        <v>3619</v>
      </c>
      <c r="G435" s="43" t="s">
        <v>14</v>
      </c>
      <c r="H435" s="43">
        <v>0</v>
      </c>
      <c r="I435" s="43">
        <v>0</v>
      </c>
      <c r="J435" s="43">
        <v>0</v>
      </c>
      <c r="K435" s="43">
        <v>2</v>
      </c>
      <c r="L435" s="43">
        <v>4291</v>
      </c>
      <c r="M435" s="43">
        <v>8582</v>
      </c>
      <c r="N435" s="43">
        <v>2</v>
      </c>
      <c r="O435" s="43">
        <v>4291</v>
      </c>
      <c r="P435" s="43">
        <v>8582</v>
      </c>
      <c r="Q435" s="43">
        <v>0</v>
      </c>
      <c r="R435" s="43">
        <v>0</v>
      </c>
      <c r="S435" s="43">
        <v>0</v>
      </c>
    </row>
    <row r="436" spans="5:19">
      <c r="E436" s="43">
        <v>12788</v>
      </c>
      <c r="F436" s="43" t="s">
        <v>3620</v>
      </c>
      <c r="G436" s="43" t="s">
        <v>14</v>
      </c>
      <c r="H436" s="43">
        <v>0</v>
      </c>
      <c r="I436" s="43">
        <v>0</v>
      </c>
      <c r="J436" s="43">
        <v>0</v>
      </c>
      <c r="K436" s="43">
        <v>1</v>
      </c>
      <c r="L436" s="43">
        <v>13182</v>
      </c>
      <c r="M436" s="43">
        <v>13182</v>
      </c>
      <c r="N436" s="43">
        <v>1</v>
      </c>
      <c r="O436" s="43">
        <v>13182</v>
      </c>
      <c r="P436" s="43">
        <v>13182</v>
      </c>
      <c r="Q436" s="43">
        <v>0</v>
      </c>
      <c r="R436" s="43">
        <v>0</v>
      </c>
      <c r="S436" s="43">
        <v>0</v>
      </c>
    </row>
    <row r="437" spans="5:19">
      <c r="E437" s="43">
        <v>12793</v>
      </c>
      <c r="F437" s="43" t="s">
        <v>9323</v>
      </c>
      <c r="G437" s="43" t="s">
        <v>14</v>
      </c>
      <c r="H437" s="43">
        <v>56</v>
      </c>
      <c r="I437" s="43">
        <v>0</v>
      </c>
      <c r="J437" s="43">
        <v>0</v>
      </c>
      <c r="K437" s="43">
        <v>0</v>
      </c>
      <c r="L437" s="43">
        <v>0</v>
      </c>
      <c r="M437" s="43">
        <v>0</v>
      </c>
      <c r="N437" s="43">
        <v>56</v>
      </c>
      <c r="O437" s="43">
        <v>0</v>
      </c>
      <c r="P437" s="43">
        <v>0</v>
      </c>
      <c r="Q437" s="43">
        <v>56</v>
      </c>
      <c r="R437" s="43">
        <v>0</v>
      </c>
      <c r="S437" s="43">
        <v>0</v>
      </c>
    </row>
    <row r="438" spans="5:19">
      <c r="E438" s="43">
        <v>12796</v>
      </c>
      <c r="F438" s="43" t="s">
        <v>3621</v>
      </c>
      <c r="G438" s="43" t="s">
        <v>14</v>
      </c>
      <c r="H438" s="43">
        <v>0</v>
      </c>
      <c r="I438" s="43">
        <v>0</v>
      </c>
      <c r="J438" s="43">
        <v>0</v>
      </c>
      <c r="K438" s="43">
        <v>560</v>
      </c>
      <c r="L438" s="43">
        <v>642</v>
      </c>
      <c r="M438" s="43">
        <v>359520</v>
      </c>
      <c r="N438" s="43">
        <v>140</v>
      </c>
      <c r="O438" s="43">
        <v>642</v>
      </c>
      <c r="P438" s="43">
        <v>89880</v>
      </c>
      <c r="Q438" s="43">
        <v>420</v>
      </c>
      <c r="R438" s="43">
        <v>642</v>
      </c>
      <c r="S438" s="43">
        <v>269640</v>
      </c>
    </row>
    <row r="439" spans="5:19">
      <c r="E439" s="43">
        <v>12800</v>
      </c>
      <c r="F439" s="43" t="s">
        <v>3622</v>
      </c>
      <c r="G439" s="43" t="s">
        <v>14</v>
      </c>
      <c r="H439" s="43">
        <v>0</v>
      </c>
      <c r="I439" s="43">
        <v>0</v>
      </c>
      <c r="J439" s="43">
        <v>0</v>
      </c>
      <c r="K439" s="43">
        <v>2</v>
      </c>
      <c r="L439" s="43">
        <v>3182</v>
      </c>
      <c r="M439" s="43">
        <v>6364</v>
      </c>
      <c r="N439" s="43">
        <v>2</v>
      </c>
      <c r="O439" s="43">
        <v>3182</v>
      </c>
      <c r="P439" s="43">
        <v>6364</v>
      </c>
      <c r="Q439" s="43">
        <v>0</v>
      </c>
      <c r="R439" s="43">
        <v>0</v>
      </c>
      <c r="S439" s="43">
        <v>0</v>
      </c>
    </row>
    <row r="440" spans="5:19">
      <c r="E440" s="43">
        <v>12801</v>
      </c>
      <c r="F440" s="43" t="s">
        <v>3623</v>
      </c>
      <c r="G440" s="43" t="s">
        <v>14</v>
      </c>
      <c r="H440" s="43">
        <v>0</v>
      </c>
      <c r="I440" s="43">
        <v>0</v>
      </c>
      <c r="J440" s="43">
        <v>0</v>
      </c>
      <c r="K440" s="43">
        <v>10</v>
      </c>
      <c r="L440" s="43">
        <v>1500</v>
      </c>
      <c r="M440" s="43">
        <v>15000</v>
      </c>
      <c r="N440" s="43">
        <v>10</v>
      </c>
      <c r="O440" s="43">
        <v>1500</v>
      </c>
      <c r="P440" s="43">
        <v>15000</v>
      </c>
      <c r="Q440" s="43">
        <v>0</v>
      </c>
      <c r="R440" s="43">
        <v>0</v>
      </c>
      <c r="S440" s="43">
        <v>0</v>
      </c>
    </row>
    <row r="441" spans="5:19">
      <c r="E441" s="43">
        <v>12803</v>
      </c>
      <c r="F441" s="43" t="s">
        <v>3624</v>
      </c>
      <c r="G441" s="43" t="s">
        <v>14</v>
      </c>
      <c r="H441" s="43">
        <v>35</v>
      </c>
      <c r="I441" s="43">
        <v>3273</v>
      </c>
      <c r="J441" s="43">
        <v>114545</v>
      </c>
      <c r="K441" s="43">
        <v>30</v>
      </c>
      <c r="L441" s="43">
        <v>3182</v>
      </c>
      <c r="M441" s="43">
        <v>95455</v>
      </c>
      <c r="N441" s="43">
        <v>30</v>
      </c>
      <c r="O441" s="43">
        <v>3273</v>
      </c>
      <c r="P441" s="43">
        <v>98181</v>
      </c>
      <c r="Q441" s="43">
        <v>35</v>
      </c>
      <c r="R441" s="43">
        <v>3195</v>
      </c>
      <c r="S441" s="43">
        <v>111819</v>
      </c>
    </row>
    <row r="442" spans="5:19">
      <c r="E442" s="43">
        <v>12805</v>
      </c>
      <c r="F442" s="43" t="s">
        <v>3625</v>
      </c>
      <c r="G442" s="43" t="s">
        <v>14</v>
      </c>
      <c r="H442" s="43">
        <v>10</v>
      </c>
      <c r="I442" s="43">
        <v>2418</v>
      </c>
      <c r="J442" s="43">
        <v>24181</v>
      </c>
      <c r="K442" s="43">
        <v>0</v>
      </c>
      <c r="L442" s="43">
        <v>0</v>
      </c>
      <c r="M442" s="43">
        <v>0</v>
      </c>
      <c r="N442" s="43">
        <v>0</v>
      </c>
      <c r="O442" s="43">
        <v>0</v>
      </c>
      <c r="P442" s="43">
        <v>0</v>
      </c>
      <c r="Q442" s="43">
        <v>10</v>
      </c>
      <c r="R442" s="43">
        <v>2418</v>
      </c>
      <c r="S442" s="43">
        <v>24181</v>
      </c>
    </row>
    <row r="443" spans="5:19">
      <c r="E443" s="43">
        <v>12808</v>
      </c>
      <c r="F443" s="43" t="s">
        <v>3626</v>
      </c>
      <c r="G443" s="43" t="s">
        <v>14</v>
      </c>
      <c r="H443" s="43">
        <v>11</v>
      </c>
      <c r="I443" s="43">
        <v>35000</v>
      </c>
      <c r="J443" s="43">
        <v>385000</v>
      </c>
      <c r="K443" s="43">
        <v>0</v>
      </c>
      <c r="L443" s="43">
        <v>0</v>
      </c>
      <c r="M443" s="43">
        <v>0</v>
      </c>
      <c r="N443" s="43">
        <v>0</v>
      </c>
      <c r="O443" s="43">
        <v>0</v>
      </c>
      <c r="P443" s="43">
        <v>0</v>
      </c>
      <c r="Q443" s="43">
        <v>11</v>
      </c>
      <c r="R443" s="43">
        <v>35000</v>
      </c>
      <c r="S443" s="43">
        <v>385000</v>
      </c>
    </row>
    <row r="444" spans="5:19">
      <c r="E444" s="43">
        <v>12809</v>
      </c>
      <c r="F444" s="43" t="s">
        <v>3627</v>
      </c>
      <c r="G444" s="43" t="s">
        <v>14</v>
      </c>
      <c r="H444" s="43">
        <v>0</v>
      </c>
      <c r="I444" s="43">
        <v>0</v>
      </c>
      <c r="J444" s="43">
        <v>0</v>
      </c>
      <c r="K444" s="43">
        <v>400</v>
      </c>
      <c r="L444" s="43">
        <v>1536</v>
      </c>
      <c r="M444" s="43">
        <v>614545</v>
      </c>
      <c r="N444" s="43">
        <v>400</v>
      </c>
      <c r="O444" s="43">
        <v>1536</v>
      </c>
      <c r="P444" s="43">
        <v>614545</v>
      </c>
      <c r="Q444" s="43">
        <v>0</v>
      </c>
      <c r="R444" s="43">
        <v>0</v>
      </c>
      <c r="S444" s="43">
        <v>0</v>
      </c>
    </row>
    <row r="445" spans="5:19">
      <c r="E445" s="43">
        <v>12810</v>
      </c>
      <c r="F445" s="43" t="s">
        <v>3628</v>
      </c>
      <c r="G445" s="43" t="s">
        <v>14</v>
      </c>
      <c r="H445" s="43">
        <v>1</v>
      </c>
      <c r="I445" s="43">
        <v>20000</v>
      </c>
      <c r="J445" s="43">
        <v>20000</v>
      </c>
      <c r="K445" s="43">
        <v>5</v>
      </c>
      <c r="L445" s="43">
        <v>20000</v>
      </c>
      <c r="M445" s="43">
        <v>100000</v>
      </c>
      <c r="N445" s="43">
        <v>5</v>
      </c>
      <c r="O445" s="43">
        <v>20000</v>
      </c>
      <c r="P445" s="43">
        <v>100000</v>
      </c>
      <c r="Q445" s="43">
        <v>1</v>
      </c>
      <c r="R445" s="43">
        <v>20000</v>
      </c>
      <c r="S445" s="43">
        <v>20000</v>
      </c>
    </row>
    <row r="446" spans="5:19">
      <c r="E446" s="43">
        <v>12811</v>
      </c>
      <c r="F446" s="43" t="s">
        <v>3629</v>
      </c>
      <c r="G446" s="43" t="s">
        <v>14</v>
      </c>
      <c r="H446" s="43">
        <v>0</v>
      </c>
      <c r="I446" s="43">
        <v>0</v>
      </c>
      <c r="J446" s="43">
        <v>0</v>
      </c>
      <c r="K446" s="43">
        <v>14</v>
      </c>
      <c r="L446" s="43">
        <v>14182</v>
      </c>
      <c r="M446" s="43">
        <v>198545</v>
      </c>
      <c r="N446" s="43">
        <v>14</v>
      </c>
      <c r="O446" s="43">
        <v>14182</v>
      </c>
      <c r="P446" s="43">
        <v>198545</v>
      </c>
      <c r="Q446" s="43">
        <v>0</v>
      </c>
      <c r="R446" s="43">
        <v>0</v>
      </c>
      <c r="S446" s="43">
        <v>0</v>
      </c>
    </row>
    <row r="447" spans="5:19">
      <c r="E447" s="43">
        <v>12814</v>
      </c>
      <c r="F447" s="43" t="s">
        <v>3630</v>
      </c>
      <c r="G447" s="43" t="s">
        <v>14</v>
      </c>
      <c r="H447" s="43">
        <v>17</v>
      </c>
      <c r="I447" s="43">
        <v>10000</v>
      </c>
      <c r="J447" s="43">
        <v>170000</v>
      </c>
      <c r="K447" s="43">
        <v>140</v>
      </c>
      <c r="L447" s="43">
        <v>12000</v>
      </c>
      <c r="M447" s="43">
        <v>1680000</v>
      </c>
      <c r="N447" s="43">
        <v>157</v>
      </c>
      <c r="O447" s="43">
        <v>11783</v>
      </c>
      <c r="P447" s="43">
        <v>1850000</v>
      </c>
      <c r="Q447" s="43">
        <v>0</v>
      </c>
      <c r="R447" s="43">
        <v>0</v>
      </c>
      <c r="S447" s="43">
        <v>0</v>
      </c>
    </row>
    <row r="448" spans="5:19">
      <c r="E448" s="43">
        <v>12815</v>
      </c>
      <c r="F448" s="43" t="s">
        <v>3631</v>
      </c>
      <c r="G448" s="43" t="s">
        <v>14</v>
      </c>
      <c r="H448" s="43">
        <v>2</v>
      </c>
      <c r="I448" s="43">
        <v>63637</v>
      </c>
      <c r="J448" s="43">
        <v>127273</v>
      </c>
      <c r="K448" s="43">
        <v>0</v>
      </c>
      <c r="L448" s="43">
        <v>0</v>
      </c>
      <c r="M448" s="43">
        <v>0</v>
      </c>
      <c r="N448" s="43">
        <v>0</v>
      </c>
      <c r="O448" s="43">
        <v>0</v>
      </c>
      <c r="P448" s="43">
        <v>0</v>
      </c>
      <c r="Q448" s="43">
        <v>2</v>
      </c>
      <c r="R448" s="43">
        <v>63637</v>
      </c>
      <c r="S448" s="43">
        <v>127273</v>
      </c>
    </row>
    <row r="449" spans="5:19">
      <c r="E449" s="43">
        <v>12817</v>
      </c>
      <c r="F449" s="43" t="s">
        <v>3632</v>
      </c>
      <c r="G449" s="43" t="s">
        <v>14</v>
      </c>
      <c r="H449" s="43">
        <v>52</v>
      </c>
      <c r="I449" s="43">
        <v>40000</v>
      </c>
      <c r="J449" s="43">
        <v>2080000</v>
      </c>
      <c r="K449" s="43">
        <v>0</v>
      </c>
      <c r="L449" s="43">
        <v>0</v>
      </c>
      <c r="M449" s="43">
        <v>0</v>
      </c>
      <c r="N449" s="43">
        <v>1</v>
      </c>
      <c r="O449" s="43">
        <v>40000</v>
      </c>
      <c r="P449" s="43">
        <v>40000</v>
      </c>
      <c r="Q449" s="43">
        <v>51</v>
      </c>
      <c r="R449" s="43">
        <v>40000</v>
      </c>
      <c r="S449" s="43">
        <v>2040000</v>
      </c>
    </row>
    <row r="450" spans="5:19">
      <c r="E450" s="43">
        <v>12818</v>
      </c>
      <c r="F450" s="43" t="s">
        <v>3633</v>
      </c>
      <c r="G450" s="43" t="s">
        <v>14</v>
      </c>
      <c r="H450" s="43">
        <v>30</v>
      </c>
      <c r="I450" s="43">
        <v>300</v>
      </c>
      <c r="J450" s="43">
        <v>9000</v>
      </c>
      <c r="K450" s="43">
        <v>0</v>
      </c>
      <c r="L450" s="43">
        <v>0</v>
      </c>
      <c r="M450" s="43">
        <v>0</v>
      </c>
      <c r="N450" s="43">
        <v>0</v>
      </c>
      <c r="O450" s="43">
        <v>0</v>
      </c>
      <c r="P450" s="43">
        <v>0</v>
      </c>
      <c r="Q450" s="43">
        <v>30</v>
      </c>
      <c r="R450" s="43">
        <v>300</v>
      </c>
      <c r="S450" s="43">
        <v>9000</v>
      </c>
    </row>
    <row r="451" spans="5:19">
      <c r="E451" s="43">
        <v>12819</v>
      </c>
      <c r="F451" s="43" t="s">
        <v>3634</v>
      </c>
      <c r="G451" s="43" t="s">
        <v>14</v>
      </c>
      <c r="H451" s="43">
        <v>98</v>
      </c>
      <c r="I451" s="43">
        <v>10000</v>
      </c>
      <c r="J451" s="43">
        <v>980000</v>
      </c>
      <c r="K451" s="43">
        <v>0</v>
      </c>
      <c r="L451" s="43">
        <v>0</v>
      </c>
      <c r="M451" s="43">
        <v>0</v>
      </c>
      <c r="N451" s="43">
        <v>0</v>
      </c>
      <c r="O451" s="43">
        <v>0</v>
      </c>
      <c r="P451" s="43">
        <v>0</v>
      </c>
      <c r="Q451" s="43">
        <v>98</v>
      </c>
      <c r="R451" s="43">
        <v>10000</v>
      </c>
      <c r="S451" s="43">
        <v>980000</v>
      </c>
    </row>
    <row r="452" spans="5:19">
      <c r="E452" s="43">
        <v>12821</v>
      </c>
      <c r="F452" s="43" t="s">
        <v>3635</v>
      </c>
      <c r="G452" s="43" t="s">
        <v>14</v>
      </c>
      <c r="H452" s="43">
        <v>2</v>
      </c>
      <c r="I452" s="43">
        <v>2182</v>
      </c>
      <c r="J452" s="43">
        <v>4364</v>
      </c>
      <c r="K452" s="43">
        <v>0</v>
      </c>
      <c r="L452" s="43">
        <v>0</v>
      </c>
      <c r="M452" s="43">
        <v>0</v>
      </c>
      <c r="N452" s="43">
        <v>0</v>
      </c>
      <c r="O452" s="43">
        <v>0</v>
      </c>
      <c r="P452" s="43">
        <v>0</v>
      </c>
      <c r="Q452" s="43">
        <v>2</v>
      </c>
      <c r="R452" s="43">
        <v>2182</v>
      </c>
      <c r="S452" s="43">
        <v>4364</v>
      </c>
    </row>
    <row r="453" spans="5:19">
      <c r="E453" s="43">
        <v>12822</v>
      </c>
      <c r="F453" s="43" t="s">
        <v>3636</v>
      </c>
      <c r="G453" s="43" t="s">
        <v>14</v>
      </c>
      <c r="H453" s="43">
        <v>20</v>
      </c>
      <c r="I453" s="43">
        <v>14810</v>
      </c>
      <c r="J453" s="43">
        <v>296200</v>
      </c>
      <c r="K453" s="43">
        <v>0</v>
      </c>
      <c r="L453" s="43">
        <v>0</v>
      </c>
      <c r="M453" s="43">
        <v>0</v>
      </c>
      <c r="N453" s="43">
        <v>0</v>
      </c>
      <c r="O453" s="43">
        <v>0</v>
      </c>
      <c r="P453" s="43">
        <v>0</v>
      </c>
      <c r="Q453" s="43">
        <v>20</v>
      </c>
      <c r="R453" s="43">
        <v>14810</v>
      </c>
      <c r="S453" s="43">
        <v>296200</v>
      </c>
    </row>
    <row r="454" spans="5:19">
      <c r="E454" s="43">
        <v>12824</v>
      </c>
      <c r="F454" s="43" t="s">
        <v>3637</v>
      </c>
      <c r="G454" s="43" t="s">
        <v>14</v>
      </c>
      <c r="H454" s="43">
        <v>0</v>
      </c>
      <c r="I454" s="43">
        <v>0</v>
      </c>
      <c r="J454" s="43">
        <v>0</v>
      </c>
      <c r="K454" s="43">
        <v>10</v>
      </c>
      <c r="L454" s="43">
        <v>14900</v>
      </c>
      <c r="M454" s="43">
        <v>149000</v>
      </c>
      <c r="N454" s="43">
        <v>10</v>
      </c>
      <c r="O454" s="43">
        <v>14900</v>
      </c>
      <c r="P454" s="43">
        <v>149000</v>
      </c>
      <c r="Q454" s="43">
        <v>0</v>
      </c>
      <c r="R454" s="43">
        <v>0</v>
      </c>
      <c r="S454" s="43">
        <v>0</v>
      </c>
    </row>
    <row r="455" spans="5:19">
      <c r="E455" s="43">
        <v>12825</v>
      </c>
      <c r="F455" s="43" t="s">
        <v>3638</v>
      </c>
      <c r="G455" s="43" t="s">
        <v>14</v>
      </c>
      <c r="H455" s="43">
        <v>0</v>
      </c>
      <c r="I455" s="43">
        <v>0</v>
      </c>
      <c r="J455" s="43">
        <v>0</v>
      </c>
      <c r="K455" s="43">
        <v>9</v>
      </c>
      <c r="L455" s="43">
        <v>56909</v>
      </c>
      <c r="M455" s="43">
        <v>512184</v>
      </c>
      <c r="N455" s="43">
        <v>9</v>
      </c>
      <c r="O455" s="43">
        <v>56909</v>
      </c>
      <c r="P455" s="43">
        <v>512184</v>
      </c>
      <c r="Q455" s="43">
        <v>0</v>
      </c>
      <c r="R455" s="43">
        <v>0</v>
      </c>
      <c r="S455" s="43">
        <v>0</v>
      </c>
    </row>
    <row r="456" spans="5:19">
      <c r="E456" s="43">
        <v>12826</v>
      </c>
      <c r="F456" s="43" t="s">
        <v>3639</v>
      </c>
      <c r="G456" s="43" t="s">
        <v>14</v>
      </c>
      <c r="H456" s="43">
        <v>0</v>
      </c>
      <c r="I456" s="43">
        <v>0</v>
      </c>
      <c r="J456" s="43">
        <v>0</v>
      </c>
      <c r="K456" s="43">
        <v>5</v>
      </c>
      <c r="L456" s="43">
        <v>0</v>
      </c>
      <c r="M456" s="43">
        <v>0</v>
      </c>
      <c r="N456" s="43">
        <v>0</v>
      </c>
      <c r="O456" s="43">
        <v>0</v>
      </c>
      <c r="P456" s="43">
        <v>0</v>
      </c>
      <c r="Q456" s="43">
        <v>5</v>
      </c>
      <c r="R456" s="43">
        <v>0</v>
      </c>
      <c r="S456" s="43">
        <v>0</v>
      </c>
    </row>
    <row r="457" spans="5:19">
      <c r="E457" s="43">
        <v>12827</v>
      </c>
      <c r="F457" s="43" t="s">
        <v>3640</v>
      </c>
      <c r="G457" s="43" t="s">
        <v>14</v>
      </c>
      <c r="H457" s="43">
        <v>0</v>
      </c>
      <c r="I457" s="43">
        <v>0</v>
      </c>
      <c r="J457" s="43">
        <v>0</v>
      </c>
      <c r="K457" s="43">
        <v>5</v>
      </c>
      <c r="L457" s="43">
        <v>3273</v>
      </c>
      <c r="M457" s="43">
        <v>16364</v>
      </c>
      <c r="N457" s="43">
        <v>5</v>
      </c>
      <c r="O457" s="43">
        <v>3273</v>
      </c>
      <c r="P457" s="43">
        <v>16364</v>
      </c>
      <c r="Q457" s="43">
        <v>0</v>
      </c>
      <c r="R457" s="43">
        <v>0</v>
      </c>
      <c r="S457" s="43">
        <v>0</v>
      </c>
    </row>
    <row r="458" spans="5:19">
      <c r="E458" s="43">
        <v>12828</v>
      </c>
      <c r="F458" s="43" t="s">
        <v>3641</v>
      </c>
      <c r="G458" s="43" t="s">
        <v>14</v>
      </c>
      <c r="H458" s="43">
        <v>0</v>
      </c>
      <c r="I458" s="43">
        <v>0</v>
      </c>
      <c r="J458" s="43">
        <v>0</v>
      </c>
      <c r="K458" s="43">
        <v>5</v>
      </c>
      <c r="L458" s="43">
        <v>3273</v>
      </c>
      <c r="M458" s="43">
        <v>16364</v>
      </c>
      <c r="N458" s="43">
        <v>0</v>
      </c>
      <c r="O458" s="43">
        <v>0</v>
      </c>
      <c r="P458" s="43">
        <v>0</v>
      </c>
      <c r="Q458" s="43">
        <v>5</v>
      </c>
      <c r="R458" s="43">
        <v>3273</v>
      </c>
      <c r="S458" s="43">
        <v>16364</v>
      </c>
    </row>
    <row r="459" spans="5:19">
      <c r="E459" s="43">
        <v>12829</v>
      </c>
      <c r="F459" s="43" t="s">
        <v>3642</v>
      </c>
      <c r="G459" s="43" t="s">
        <v>14</v>
      </c>
      <c r="H459" s="43">
        <v>0</v>
      </c>
      <c r="I459" s="43">
        <v>0</v>
      </c>
      <c r="J459" s="43">
        <v>0</v>
      </c>
      <c r="K459" s="43">
        <v>3</v>
      </c>
      <c r="L459" s="43">
        <v>1364</v>
      </c>
      <c r="M459" s="43">
        <v>4091</v>
      </c>
      <c r="N459" s="43">
        <v>3</v>
      </c>
      <c r="O459" s="43">
        <v>1364</v>
      </c>
      <c r="P459" s="43">
        <v>4091</v>
      </c>
      <c r="Q459" s="43">
        <v>0</v>
      </c>
      <c r="R459" s="43">
        <v>0</v>
      </c>
      <c r="S459" s="43">
        <v>0</v>
      </c>
    </row>
    <row r="460" spans="5:19">
      <c r="E460" s="43">
        <v>12830</v>
      </c>
      <c r="F460" s="43" t="s">
        <v>3643</v>
      </c>
      <c r="G460" s="43" t="s">
        <v>14</v>
      </c>
      <c r="H460" s="43">
        <v>0</v>
      </c>
      <c r="I460" s="43">
        <v>0</v>
      </c>
      <c r="J460" s="43">
        <v>0</v>
      </c>
      <c r="K460" s="43">
        <v>6</v>
      </c>
      <c r="L460" s="43">
        <v>52000</v>
      </c>
      <c r="M460" s="43">
        <v>312000</v>
      </c>
      <c r="N460" s="43">
        <v>6</v>
      </c>
      <c r="O460" s="43">
        <v>52000</v>
      </c>
      <c r="P460" s="43">
        <v>312000</v>
      </c>
      <c r="Q460" s="43">
        <v>0</v>
      </c>
      <c r="R460" s="43">
        <v>0</v>
      </c>
      <c r="S460" s="43">
        <v>0</v>
      </c>
    </row>
    <row r="461" spans="5:19">
      <c r="E461" s="43">
        <v>12831</v>
      </c>
      <c r="F461" s="43" t="s">
        <v>3644</v>
      </c>
      <c r="G461" s="43" t="s">
        <v>14</v>
      </c>
      <c r="H461" s="43">
        <v>0</v>
      </c>
      <c r="I461" s="43">
        <v>0</v>
      </c>
      <c r="J461" s="43">
        <v>0</v>
      </c>
      <c r="K461" s="43">
        <v>5</v>
      </c>
      <c r="L461" s="43">
        <v>209091</v>
      </c>
      <c r="M461" s="43">
        <v>1045455</v>
      </c>
      <c r="N461" s="43">
        <v>5</v>
      </c>
      <c r="O461" s="43">
        <v>209091</v>
      </c>
      <c r="P461" s="43">
        <v>1045455</v>
      </c>
      <c r="Q461" s="43">
        <v>0</v>
      </c>
      <c r="R461" s="43">
        <v>0</v>
      </c>
      <c r="S461" s="43">
        <v>0</v>
      </c>
    </row>
    <row r="462" spans="5:19">
      <c r="E462" s="43">
        <v>12832</v>
      </c>
      <c r="F462" s="43" t="s">
        <v>3645</v>
      </c>
      <c r="G462" s="43" t="s">
        <v>14</v>
      </c>
      <c r="H462" s="43">
        <v>0</v>
      </c>
      <c r="I462" s="43">
        <v>0</v>
      </c>
      <c r="J462" s="43">
        <v>0</v>
      </c>
      <c r="K462" s="43">
        <v>10</v>
      </c>
      <c r="L462" s="43">
        <v>3455</v>
      </c>
      <c r="M462" s="43">
        <v>34545</v>
      </c>
      <c r="N462" s="43">
        <v>10</v>
      </c>
      <c r="O462" s="43">
        <v>3455</v>
      </c>
      <c r="P462" s="43">
        <v>34545</v>
      </c>
      <c r="Q462" s="43">
        <v>0</v>
      </c>
      <c r="R462" s="43">
        <v>0</v>
      </c>
      <c r="S462" s="43">
        <v>0</v>
      </c>
    </row>
    <row r="463" spans="5:19">
      <c r="E463" s="43">
        <v>12833</v>
      </c>
      <c r="F463" s="43" t="s">
        <v>3646</v>
      </c>
      <c r="G463" s="43" t="s">
        <v>14</v>
      </c>
      <c r="H463" s="43">
        <v>0</v>
      </c>
      <c r="I463" s="43">
        <v>0</v>
      </c>
      <c r="J463" s="43">
        <v>0</v>
      </c>
      <c r="K463" s="43">
        <v>1</v>
      </c>
      <c r="L463" s="43">
        <v>45800</v>
      </c>
      <c r="M463" s="43">
        <v>45800</v>
      </c>
      <c r="N463" s="43">
        <v>1</v>
      </c>
      <c r="O463" s="43">
        <v>45800</v>
      </c>
      <c r="P463" s="43">
        <v>45800</v>
      </c>
      <c r="Q463" s="43">
        <v>0</v>
      </c>
      <c r="R463" s="43">
        <v>0</v>
      </c>
      <c r="S463" s="43">
        <v>0</v>
      </c>
    </row>
    <row r="464" spans="5:19">
      <c r="E464" s="43">
        <v>12834</v>
      </c>
      <c r="F464" s="43" t="s">
        <v>3647</v>
      </c>
      <c r="G464" s="43" t="s">
        <v>14</v>
      </c>
      <c r="H464" s="43">
        <v>0</v>
      </c>
      <c r="I464" s="43">
        <v>0</v>
      </c>
      <c r="J464" s="43">
        <v>0</v>
      </c>
      <c r="K464" s="43">
        <v>30</v>
      </c>
      <c r="L464" s="43">
        <v>18455</v>
      </c>
      <c r="M464" s="43">
        <v>553636</v>
      </c>
      <c r="N464" s="43">
        <v>30</v>
      </c>
      <c r="O464" s="43">
        <v>18455</v>
      </c>
      <c r="P464" s="43">
        <v>553636</v>
      </c>
      <c r="Q464" s="43">
        <v>0</v>
      </c>
      <c r="R464" s="43">
        <v>0</v>
      </c>
      <c r="S464" s="43">
        <v>0</v>
      </c>
    </row>
    <row r="465" spans="5:19">
      <c r="E465" s="43">
        <v>12835</v>
      </c>
      <c r="F465" s="43" t="s">
        <v>3648</v>
      </c>
      <c r="G465" s="43" t="s">
        <v>14</v>
      </c>
      <c r="H465" s="43">
        <v>0</v>
      </c>
      <c r="I465" s="43">
        <v>0</v>
      </c>
      <c r="J465" s="43">
        <v>0</v>
      </c>
      <c r="K465" s="43">
        <v>3</v>
      </c>
      <c r="L465" s="43">
        <v>6318</v>
      </c>
      <c r="M465" s="43">
        <v>18955</v>
      </c>
      <c r="N465" s="43">
        <v>3</v>
      </c>
      <c r="O465" s="43">
        <v>6318</v>
      </c>
      <c r="P465" s="43">
        <v>18955</v>
      </c>
      <c r="Q465" s="43">
        <v>0</v>
      </c>
      <c r="R465" s="43">
        <v>0</v>
      </c>
      <c r="S465" s="43">
        <v>0</v>
      </c>
    </row>
    <row r="466" spans="5:19">
      <c r="E466" s="43">
        <v>12836</v>
      </c>
      <c r="F466" s="43" t="s">
        <v>3649</v>
      </c>
      <c r="G466" s="43" t="s">
        <v>14</v>
      </c>
      <c r="H466" s="43">
        <v>0</v>
      </c>
      <c r="I466" s="43">
        <v>0</v>
      </c>
      <c r="J466" s="43">
        <v>0</v>
      </c>
      <c r="K466" s="43">
        <v>1</v>
      </c>
      <c r="L466" s="43">
        <v>460000</v>
      </c>
      <c r="M466" s="43">
        <v>460000</v>
      </c>
      <c r="N466" s="43">
        <v>1</v>
      </c>
      <c r="O466" s="43">
        <v>460000</v>
      </c>
      <c r="P466" s="43">
        <v>460000</v>
      </c>
      <c r="Q466" s="43">
        <v>0</v>
      </c>
      <c r="R466" s="43">
        <v>0</v>
      </c>
      <c r="S466" s="43">
        <v>0</v>
      </c>
    </row>
    <row r="467" spans="5:19">
      <c r="E467" s="43">
        <v>12837</v>
      </c>
      <c r="F467" s="43" t="s">
        <v>3650</v>
      </c>
      <c r="G467" s="43" t="s">
        <v>14</v>
      </c>
      <c r="H467" s="43">
        <v>0</v>
      </c>
      <c r="I467" s="43">
        <v>0</v>
      </c>
      <c r="J467" s="43">
        <v>0</v>
      </c>
      <c r="K467" s="43">
        <v>2</v>
      </c>
      <c r="L467" s="43">
        <v>13864</v>
      </c>
      <c r="M467" s="43">
        <v>27727</v>
      </c>
      <c r="N467" s="43">
        <v>2</v>
      </c>
      <c r="O467" s="43">
        <v>13864</v>
      </c>
      <c r="P467" s="43">
        <v>27727</v>
      </c>
      <c r="Q467" s="43">
        <v>0</v>
      </c>
      <c r="R467" s="43">
        <v>0</v>
      </c>
      <c r="S467" s="43">
        <v>0</v>
      </c>
    </row>
    <row r="468" spans="5:19">
      <c r="E468" s="43">
        <v>12838</v>
      </c>
      <c r="F468" s="43" t="s">
        <v>3651</v>
      </c>
      <c r="G468" s="43" t="s">
        <v>14</v>
      </c>
      <c r="H468" s="43">
        <v>0</v>
      </c>
      <c r="I468" s="43">
        <v>0</v>
      </c>
      <c r="J468" s="43">
        <v>0</v>
      </c>
      <c r="K468" s="43">
        <v>3</v>
      </c>
      <c r="L468" s="43">
        <v>13788</v>
      </c>
      <c r="M468" s="43">
        <v>41363</v>
      </c>
      <c r="N468" s="43">
        <v>2</v>
      </c>
      <c r="O468" s="43">
        <v>13636</v>
      </c>
      <c r="P468" s="43">
        <v>27272</v>
      </c>
      <c r="Q468" s="43">
        <v>1</v>
      </c>
      <c r="R468" s="43">
        <v>14091</v>
      </c>
      <c r="S468" s="43">
        <v>14091</v>
      </c>
    </row>
    <row r="469" spans="5:19">
      <c r="E469" s="43">
        <v>12839</v>
      </c>
      <c r="F469" s="43" t="s">
        <v>3652</v>
      </c>
      <c r="G469" s="43" t="s">
        <v>14</v>
      </c>
      <c r="H469" s="43">
        <v>0</v>
      </c>
      <c r="I469" s="43">
        <v>0</v>
      </c>
      <c r="J469" s="43">
        <v>0</v>
      </c>
      <c r="K469" s="43">
        <v>40</v>
      </c>
      <c r="L469" s="43">
        <v>2273</v>
      </c>
      <c r="M469" s="43">
        <v>90910</v>
      </c>
      <c r="N469" s="43">
        <v>40</v>
      </c>
      <c r="O469" s="43">
        <v>2273</v>
      </c>
      <c r="P469" s="43">
        <v>90910</v>
      </c>
      <c r="Q469" s="43">
        <v>0</v>
      </c>
      <c r="R469" s="43">
        <v>0</v>
      </c>
      <c r="S469" s="43">
        <v>0</v>
      </c>
    </row>
    <row r="470" spans="5:19">
      <c r="E470" s="43">
        <v>1000042</v>
      </c>
      <c r="F470" s="43" t="s">
        <v>3653</v>
      </c>
      <c r="G470" s="43" t="s">
        <v>14</v>
      </c>
      <c r="H470" s="43">
        <v>0</v>
      </c>
      <c r="I470" s="43">
        <v>0</v>
      </c>
      <c r="J470" s="43">
        <v>0</v>
      </c>
      <c r="K470" s="43">
        <v>16</v>
      </c>
      <c r="L470" s="43">
        <v>4757</v>
      </c>
      <c r="M470" s="43">
        <v>77537</v>
      </c>
      <c r="N470" s="43">
        <v>16</v>
      </c>
      <c r="O470" s="43">
        <v>4757</v>
      </c>
      <c r="P470" s="43">
        <v>77537</v>
      </c>
      <c r="Q470" s="43">
        <v>0</v>
      </c>
      <c r="R470" s="43">
        <v>0</v>
      </c>
      <c r="S470" s="43">
        <v>0</v>
      </c>
    </row>
    <row r="471" spans="5:19">
      <c r="E471" s="43">
        <v>1000088</v>
      </c>
      <c r="F471" s="43" t="s">
        <v>3654</v>
      </c>
      <c r="G471" s="43" t="s">
        <v>14</v>
      </c>
      <c r="H471" s="43">
        <v>0</v>
      </c>
      <c r="I471" s="43">
        <v>0</v>
      </c>
      <c r="J471" s="43">
        <v>0</v>
      </c>
      <c r="K471" s="43">
        <v>2</v>
      </c>
      <c r="L471" s="43">
        <v>18160</v>
      </c>
      <c r="M471" s="43">
        <v>36320</v>
      </c>
      <c r="N471" s="43">
        <v>2</v>
      </c>
      <c r="O471" s="43">
        <v>18160</v>
      </c>
      <c r="P471" s="43">
        <v>36320</v>
      </c>
      <c r="Q471" s="43">
        <v>0</v>
      </c>
      <c r="R471" s="43">
        <v>0</v>
      </c>
      <c r="S471" s="43">
        <v>0</v>
      </c>
    </row>
    <row r="472" spans="5:19">
      <c r="E472" s="43">
        <v>1000133</v>
      </c>
      <c r="F472" s="43" t="s">
        <v>3655</v>
      </c>
      <c r="G472" s="43" t="s">
        <v>14</v>
      </c>
      <c r="H472" s="43">
        <v>0</v>
      </c>
      <c r="I472" s="43">
        <v>0</v>
      </c>
      <c r="J472" s="43">
        <v>0</v>
      </c>
      <c r="K472" s="43">
        <v>2</v>
      </c>
      <c r="L472" s="43">
        <v>30980</v>
      </c>
      <c r="M472" s="43">
        <v>61960</v>
      </c>
      <c r="N472" s="43">
        <v>2</v>
      </c>
      <c r="O472" s="43">
        <v>30980</v>
      </c>
      <c r="P472" s="43">
        <v>61960</v>
      </c>
      <c r="Q472" s="43">
        <v>0</v>
      </c>
      <c r="R472" s="43">
        <v>0</v>
      </c>
      <c r="S472" s="43">
        <v>0</v>
      </c>
    </row>
    <row r="473" spans="5:19">
      <c r="E473" s="43">
        <v>1000339</v>
      </c>
      <c r="F473" s="43" t="s">
        <v>9389</v>
      </c>
      <c r="G473" s="43" t="s">
        <v>14</v>
      </c>
      <c r="H473" s="43">
        <v>10</v>
      </c>
      <c r="I473" s="43">
        <v>5455</v>
      </c>
      <c r="J473" s="43">
        <v>54545</v>
      </c>
      <c r="K473" s="43">
        <v>10</v>
      </c>
      <c r="L473" s="43">
        <v>5455</v>
      </c>
      <c r="M473" s="43">
        <v>54545</v>
      </c>
      <c r="N473" s="43">
        <v>13</v>
      </c>
      <c r="O473" s="43">
        <v>5454</v>
      </c>
      <c r="P473" s="43">
        <v>70908</v>
      </c>
      <c r="Q473" s="43">
        <v>7</v>
      </c>
      <c r="R473" s="43">
        <v>5455</v>
      </c>
      <c r="S473" s="43">
        <v>38182</v>
      </c>
    </row>
    <row r="474" spans="5:19">
      <c r="E474" s="43">
        <v>1000477</v>
      </c>
      <c r="F474" s="43" t="s">
        <v>9390</v>
      </c>
      <c r="G474" s="43" t="s">
        <v>14</v>
      </c>
      <c r="H474" s="43">
        <v>42</v>
      </c>
      <c r="I474" s="43">
        <v>545</v>
      </c>
      <c r="J474" s="43">
        <v>22909</v>
      </c>
      <c r="K474" s="43">
        <v>200</v>
      </c>
      <c r="L474" s="43">
        <v>545</v>
      </c>
      <c r="M474" s="43">
        <v>109090</v>
      </c>
      <c r="N474" s="43">
        <v>35</v>
      </c>
      <c r="O474" s="43">
        <v>545</v>
      </c>
      <c r="P474" s="43">
        <v>19091</v>
      </c>
      <c r="Q474" s="43">
        <v>207</v>
      </c>
      <c r="R474" s="43">
        <v>545</v>
      </c>
      <c r="S474" s="43">
        <v>112908</v>
      </c>
    </row>
    <row r="475" spans="5:19">
      <c r="E475" s="43">
        <v>1000478</v>
      </c>
      <c r="F475" s="43" t="s">
        <v>9391</v>
      </c>
      <c r="G475" s="43" t="s">
        <v>14</v>
      </c>
      <c r="H475" s="43">
        <v>26</v>
      </c>
      <c r="I475" s="43">
        <v>2386</v>
      </c>
      <c r="J475" s="43">
        <v>62046</v>
      </c>
      <c r="K475" s="43">
        <v>0</v>
      </c>
      <c r="L475" s="43">
        <v>0</v>
      </c>
      <c r="M475" s="43">
        <v>0</v>
      </c>
      <c r="N475" s="43">
        <v>4</v>
      </c>
      <c r="O475" s="43">
        <v>2387</v>
      </c>
      <c r="P475" s="43">
        <v>9546</v>
      </c>
      <c r="Q475" s="43">
        <v>22</v>
      </c>
      <c r="R475" s="43">
        <v>2386</v>
      </c>
      <c r="S475" s="43">
        <v>52500</v>
      </c>
    </row>
    <row r="476" spans="5:19">
      <c r="E476" s="43">
        <v>1000484</v>
      </c>
      <c r="F476" s="43" t="s">
        <v>9392</v>
      </c>
      <c r="G476" s="43" t="s">
        <v>14</v>
      </c>
      <c r="H476" s="43">
        <v>21</v>
      </c>
      <c r="I476" s="43">
        <v>1909</v>
      </c>
      <c r="J476" s="43">
        <v>40091</v>
      </c>
      <c r="K476" s="43">
        <v>60</v>
      </c>
      <c r="L476" s="43">
        <v>1909</v>
      </c>
      <c r="M476" s="43">
        <v>114545</v>
      </c>
      <c r="N476" s="43">
        <v>50</v>
      </c>
      <c r="O476" s="43">
        <v>1909</v>
      </c>
      <c r="P476" s="43">
        <v>95454</v>
      </c>
      <c r="Q476" s="43">
        <v>31</v>
      </c>
      <c r="R476" s="43">
        <v>1909</v>
      </c>
      <c r="S476" s="43">
        <v>59182</v>
      </c>
    </row>
    <row r="477" spans="5:19">
      <c r="E477" s="43">
        <v>1000486</v>
      </c>
      <c r="F477" s="43" t="s">
        <v>9393</v>
      </c>
      <c r="G477" s="43" t="s">
        <v>14</v>
      </c>
      <c r="H477" s="43">
        <v>65</v>
      </c>
      <c r="I477" s="43">
        <v>255</v>
      </c>
      <c r="J477" s="43">
        <v>16575</v>
      </c>
      <c r="K477" s="43">
        <v>0</v>
      </c>
      <c r="L477" s="43">
        <v>0</v>
      </c>
      <c r="M477" s="43">
        <v>0</v>
      </c>
      <c r="N477" s="43">
        <v>32</v>
      </c>
      <c r="O477" s="43">
        <v>255</v>
      </c>
      <c r="P477" s="43">
        <v>8160</v>
      </c>
      <c r="Q477" s="43">
        <v>33</v>
      </c>
      <c r="R477" s="43">
        <v>255</v>
      </c>
      <c r="S477" s="43">
        <v>8415</v>
      </c>
    </row>
    <row r="478" spans="5:19">
      <c r="E478" s="43">
        <v>1000491</v>
      </c>
      <c r="F478" s="43" t="s">
        <v>9394</v>
      </c>
      <c r="G478" s="43" t="s">
        <v>14</v>
      </c>
      <c r="H478" s="43">
        <v>4</v>
      </c>
      <c r="I478" s="43">
        <v>6818</v>
      </c>
      <c r="J478" s="43">
        <v>27272</v>
      </c>
      <c r="K478" s="43">
        <v>0</v>
      </c>
      <c r="L478" s="43">
        <v>0</v>
      </c>
      <c r="M478" s="43">
        <v>0</v>
      </c>
      <c r="N478" s="43">
        <v>3</v>
      </c>
      <c r="O478" s="43">
        <v>6818</v>
      </c>
      <c r="P478" s="43">
        <v>20454</v>
      </c>
      <c r="Q478" s="43">
        <v>1</v>
      </c>
      <c r="R478" s="43">
        <v>6818</v>
      </c>
      <c r="S478" s="43">
        <v>6818</v>
      </c>
    </row>
    <row r="479" spans="5:19">
      <c r="E479" s="43">
        <v>1000495</v>
      </c>
      <c r="F479" s="43" t="s">
        <v>9395</v>
      </c>
      <c r="G479" s="43" t="s">
        <v>14</v>
      </c>
      <c r="H479" s="43">
        <v>383</v>
      </c>
      <c r="I479" s="43">
        <v>409</v>
      </c>
      <c r="J479" s="43">
        <v>156683</v>
      </c>
      <c r="K479" s="43">
        <v>0</v>
      </c>
      <c r="L479" s="43">
        <v>0</v>
      </c>
      <c r="M479" s="43">
        <v>0</v>
      </c>
      <c r="N479" s="43">
        <v>5</v>
      </c>
      <c r="O479" s="43">
        <v>409</v>
      </c>
      <c r="P479" s="43">
        <v>2045</v>
      </c>
      <c r="Q479" s="43">
        <v>378</v>
      </c>
      <c r="R479" s="43">
        <v>409</v>
      </c>
      <c r="S479" s="43">
        <v>154638</v>
      </c>
    </row>
    <row r="480" spans="5:19">
      <c r="E480" s="43">
        <v>1000496</v>
      </c>
      <c r="F480" s="43" t="s">
        <v>9396</v>
      </c>
      <c r="G480" s="43" t="s">
        <v>14</v>
      </c>
      <c r="H480" s="43">
        <v>65</v>
      </c>
      <c r="I480" s="43">
        <v>1091</v>
      </c>
      <c r="J480" s="43">
        <v>70910</v>
      </c>
      <c r="K480" s="43">
        <v>0</v>
      </c>
      <c r="L480" s="43">
        <v>0</v>
      </c>
      <c r="M480" s="43">
        <v>0</v>
      </c>
      <c r="N480" s="43">
        <v>21</v>
      </c>
      <c r="O480" s="43">
        <v>1091</v>
      </c>
      <c r="P480" s="43">
        <v>22909</v>
      </c>
      <c r="Q480" s="43">
        <v>44</v>
      </c>
      <c r="R480" s="43">
        <v>1091</v>
      </c>
      <c r="S480" s="43">
        <v>48001</v>
      </c>
    </row>
    <row r="481" spans="5:19">
      <c r="E481" s="43">
        <v>1000498</v>
      </c>
      <c r="F481" s="43" t="s">
        <v>9397</v>
      </c>
      <c r="G481" s="43" t="s">
        <v>14</v>
      </c>
      <c r="H481" s="43">
        <v>25</v>
      </c>
      <c r="I481" s="43">
        <v>1504</v>
      </c>
      <c r="J481" s="43">
        <v>37591</v>
      </c>
      <c r="K481" s="43">
        <v>0</v>
      </c>
      <c r="L481" s="43">
        <v>0</v>
      </c>
      <c r="M481" s="43">
        <v>0</v>
      </c>
      <c r="N481" s="43">
        <v>0</v>
      </c>
      <c r="O481" s="43">
        <v>0</v>
      </c>
      <c r="P481" s="43">
        <v>0</v>
      </c>
      <c r="Q481" s="43">
        <v>25</v>
      </c>
      <c r="R481" s="43">
        <v>1504</v>
      </c>
      <c r="S481" s="43">
        <v>37591</v>
      </c>
    </row>
    <row r="482" spans="5:19">
      <c r="E482" s="43">
        <v>1000499</v>
      </c>
      <c r="F482" s="43" t="s">
        <v>9398</v>
      </c>
      <c r="G482" s="43" t="s">
        <v>14</v>
      </c>
      <c r="H482" s="43">
        <v>24</v>
      </c>
      <c r="I482" s="43">
        <v>818</v>
      </c>
      <c r="J482" s="43">
        <v>19636</v>
      </c>
      <c r="K482" s="43">
        <v>0</v>
      </c>
      <c r="L482" s="43">
        <v>0</v>
      </c>
      <c r="M482" s="43">
        <v>0</v>
      </c>
      <c r="N482" s="43">
        <v>0</v>
      </c>
      <c r="O482" s="43">
        <v>0</v>
      </c>
      <c r="P482" s="43">
        <v>0</v>
      </c>
      <c r="Q482" s="43">
        <v>24</v>
      </c>
      <c r="R482" s="43">
        <v>818</v>
      </c>
      <c r="S482" s="43">
        <v>19636</v>
      </c>
    </row>
    <row r="483" spans="5:19">
      <c r="E483" s="43">
        <v>1000500</v>
      </c>
      <c r="F483" s="43" t="s">
        <v>9399</v>
      </c>
      <c r="G483" s="43" t="s">
        <v>14</v>
      </c>
      <c r="H483" s="43">
        <v>52</v>
      </c>
      <c r="I483" s="43">
        <v>1336</v>
      </c>
      <c r="J483" s="43">
        <v>69491</v>
      </c>
      <c r="K483" s="43">
        <v>0</v>
      </c>
      <c r="L483" s="43">
        <v>0</v>
      </c>
      <c r="M483" s="43">
        <v>0</v>
      </c>
      <c r="N483" s="43">
        <v>0</v>
      </c>
      <c r="O483" s="43">
        <v>0</v>
      </c>
      <c r="P483" s="43">
        <v>0</v>
      </c>
      <c r="Q483" s="43">
        <v>52</v>
      </c>
      <c r="R483" s="43">
        <v>1336</v>
      </c>
      <c r="S483" s="43">
        <v>69491</v>
      </c>
    </row>
    <row r="484" spans="5:19">
      <c r="E484" s="43">
        <v>1000525</v>
      </c>
      <c r="F484" s="43" t="s">
        <v>9400</v>
      </c>
      <c r="G484" s="43" t="s">
        <v>14</v>
      </c>
      <c r="H484" s="43">
        <v>51</v>
      </c>
      <c r="I484" s="43">
        <v>14364</v>
      </c>
      <c r="J484" s="43">
        <v>732546</v>
      </c>
      <c r="K484" s="43">
        <v>0</v>
      </c>
      <c r="L484" s="43">
        <v>0</v>
      </c>
      <c r="M484" s="43">
        <v>0</v>
      </c>
      <c r="N484" s="43">
        <v>7</v>
      </c>
      <c r="O484" s="43">
        <v>14364</v>
      </c>
      <c r="P484" s="43">
        <v>100546</v>
      </c>
      <c r="Q484" s="43">
        <v>44</v>
      </c>
      <c r="R484" s="43">
        <v>14364</v>
      </c>
      <c r="S484" s="43">
        <v>632000</v>
      </c>
    </row>
    <row r="485" spans="5:19">
      <c r="E485" s="43">
        <v>1000534</v>
      </c>
      <c r="F485" s="43" t="s">
        <v>9401</v>
      </c>
      <c r="G485" s="43" t="s">
        <v>14</v>
      </c>
      <c r="H485" s="43">
        <v>13</v>
      </c>
      <c r="I485" s="43">
        <v>3909</v>
      </c>
      <c r="J485" s="43">
        <v>50818</v>
      </c>
      <c r="K485" s="43">
        <v>10</v>
      </c>
      <c r="L485" s="43">
        <v>3909</v>
      </c>
      <c r="M485" s="43">
        <v>39091</v>
      </c>
      <c r="N485" s="43">
        <v>18</v>
      </c>
      <c r="O485" s="43">
        <v>3909</v>
      </c>
      <c r="P485" s="43">
        <v>70363</v>
      </c>
      <c r="Q485" s="43">
        <v>5</v>
      </c>
      <c r="R485" s="43">
        <v>3909</v>
      </c>
      <c r="S485" s="43">
        <v>19546</v>
      </c>
    </row>
    <row r="486" spans="5:19">
      <c r="E486" s="43">
        <v>1000557</v>
      </c>
      <c r="F486" s="43" t="s">
        <v>3656</v>
      </c>
      <c r="G486" s="43" t="s">
        <v>14</v>
      </c>
      <c r="H486" s="43">
        <v>0</v>
      </c>
      <c r="I486" s="43">
        <v>0</v>
      </c>
      <c r="J486" s="43">
        <v>0</v>
      </c>
      <c r="K486" s="43">
        <v>10</v>
      </c>
      <c r="L486" s="43">
        <v>282</v>
      </c>
      <c r="M486" s="43">
        <v>2819</v>
      </c>
      <c r="N486" s="43">
        <v>10</v>
      </c>
      <c r="O486" s="43">
        <v>282</v>
      </c>
      <c r="P486" s="43">
        <v>2819</v>
      </c>
      <c r="Q486" s="43">
        <v>0</v>
      </c>
      <c r="R486" s="43">
        <v>0</v>
      </c>
      <c r="S486" s="43">
        <v>0</v>
      </c>
    </row>
    <row r="487" spans="5:19">
      <c r="E487" s="43">
        <v>1000613</v>
      </c>
      <c r="F487" s="43" t="s">
        <v>9402</v>
      </c>
      <c r="G487" s="43" t="s">
        <v>14</v>
      </c>
      <c r="H487" s="43">
        <v>9</v>
      </c>
      <c r="I487" s="43">
        <v>7819</v>
      </c>
      <c r="J487" s="43">
        <v>70371</v>
      </c>
      <c r="K487" s="43">
        <v>0</v>
      </c>
      <c r="L487" s="43">
        <v>0</v>
      </c>
      <c r="M487" s="43">
        <v>0</v>
      </c>
      <c r="N487" s="43">
        <v>9</v>
      </c>
      <c r="O487" s="43">
        <v>7819</v>
      </c>
      <c r="P487" s="43">
        <v>70371</v>
      </c>
      <c r="Q487" s="43">
        <v>0</v>
      </c>
      <c r="R487" s="43">
        <v>0</v>
      </c>
      <c r="S487" s="43">
        <v>0</v>
      </c>
    </row>
    <row r="488" spans="5:19">
      <c r="E488" s="43">
        <v>1000616</v>
      </c>
      <c r="F488" s="43" t="s">
        <v>9403</v>
      </c>
      <c r="G488" s="43" t="s">
        <v>14</v>
      </c>
      <c r="H488" s="43">
        <v>96</v>
      </c>
      <c r="I488" s="43">
        <v>2000</v>
      </c>
      <c r="J488" s="43">
        <v>192000</v>
      </c>
      <c r="K488" s="43">
        <v>200</v>
      </c>
      <c r="L488" s="43">
        <v>2000</v>
      </c>
      <c r="M488" s="43">
        <v>400000</v>
      </c>
      <c r="N488" s="43">
        <v>208</v>
      </c>
      <c r="O488" s="43">
        <v>2000</v>
      </c>
      <c r="P488" s="43">
        <v>416000</v>
      </c>
      <c r="Q488" s="43">
        <v>88</v>
      </c>
      <c r="R488" s="43">
        <v>2000</v>
      </c>
      <c r="S488" s="43">
        <v>176000</v>
      </c>
    </row>
    <row r="489" spans="5:19">
      <c r="E489" s="43">
        <v>1000964</v>
      </c>
      <c r="F489" s="43" t="s">
        <v>9404</v>
      </c>
      <c r="G489" s="43" t="s">
        <v>14</v>
      </c>
      <c r="H489" s="43">
        <v>16</v>
      </c>
      <c r="I489" s="43">
        <v>2200</v>
      </c>
      <c r="J489" s="43">
        <v>35200</v>
      </c>
      <c r="K489" s="43">
        <v>0</v>
      </c>
      <c r="L489" s="43">
        <v>0</v>
      </c>
      <c r="M489" s="43">
        <v>0</v>
      </c>
      <c r="N489" s="43">
        <v>0</v>
      </c>
      <c r="O489" s="43">
        <v>0</v>
      </c>
      <c r="P489" s="43">
        <v>0</v>
      </c>
      <c r="Q489" s="43">
        <v>16</v>
      </c>
      <c r="R489" s="43">
        <v>2200</v>
      </c>
      <c r="S489" s="43">
        <v>35200</v>
      </c>
    </row>
    <row r="490" spans="5:19">
      <c r="E490" s="43">
        <v>1000965</v>
      </c>
      <c r="F490" s="43" t="s">
        <v>9405</v>
      </c>
      <c r="G490" s="43" t="s">
        <v>14</v>
      </c>
      <c r="H490" s="43">
        <v>11</v>
      </c>
      <c r="I490" s="43">
        <v>4540</v>
      </c>
      <c r="J490" s="43">
        <v>49940</v>
      </c>
      <c r="K490" s="43">
        <v>0</v>
      </c>
      <c r="L490" s="43">
        <v>0</v>
      </c>
      <c r="M490" s="43">
        <v>0</v>
      </c>
      <c r="N490" s="43">
        <v>5</v>
      </c>
      <c r="O490" s="43">
        <v>4540</v>
      </c>
      <c r="P490" s="43">
        <v>22700</v>
      </c>
      <c r="Q490" s="43">
        <v>6</v>
      </c>
      <c r="R490" s="43">
        <v>4540</v>
      </c>
      <c r="S490" s="43">
        <v>27240</v>
      </c>
    </row>
    <row r="491" spans="5:19">
      <c r="E491" s="43">
        <v>1000966</v>
      </c>
      <c r="F491" s="43" t="s">
        <v>9406</v>
      </c>
      <c r="G491" s="43" t="s">
        <v>14</v>
      </c>
      <c r="H491" s="43">
        <v>10</v>
      </c>
      <c r="I491" s="43">
        <v>20930</v>
      </c>
      <c r="J491" s="43">
        <v>209300</v>
      </c>
      <c r="K491" s="43">
        <v>0</v>
      </c>
      <c r="L491" s="43">
        <v>0</v>
      </c>
      <c r="M491" s="43">
        <v>0</v>
      </c>
      <c r="N491" s="43">
        <v>0</v>
      </c>
      <c r="O491" s="43">
        <v>0</v>
      </c>
      <c r="P491" s="43">
        <v>0</v>
      </c>
      <c r="Q491" s="43">
        <v>10</v>
      </c>
      <c r="R491" s="43">
        <v>20930</v>
      </c>
      <c r="S491" s="43">
        <v>209300</v>
      </c>
    </row>
    <row r="492" spans="5:19">
      <c r="E492" s="43">
        <v>1000967</v>
      </c>
      <c r="F492" s="43" t="s">
        <v>9407</v>
      </c>
      <c r="G492" s="43" t="s">
        <v>14</v>
      </c>
      <c r="H492" s="43">
        <v>11</v>
      </c>
      <c r="I492" s="43">
        <v>4540</v>
      </c>
      <c r="J492" s="43">
        <v>49940</v>
      </c>
      <c r="K492" s="43">
        <v>0</v>
      </c>
      <c r="L492" s="43">
        <v>0</v>
      </c>
      <c r="M492" s="43">
        <v>0</v>
      </c>
      <c r="N492" s="43">
        <v>2</v>
      </c>
      <c r="O492" s="43">
        <v>4540</v>
      </c>
      <c r="P492" s="43">
        <v>9080</v>
      </c>
      <c r="Q492" s="43">
        <v>9</v>
      </c>
      <c r="R492" s="43">
        <v>4540</v>
      </c>
      <c r="S492" s="43">
        <v>40860</v>
      </c>
    </row>
    <row r="493" spans="5:19">
      <c r="E493" s="43">
        <v>1000968</v>
      </c>
      <c r="F493" s="43" t="s">
        <v>9408</v>
      </c>
      <c r="G493" s="43" t="s">
        <v>14</v>
      </c>
      <c r="H493" s="43">
        <v>25</v>
      </c>
      <c r="I493" s="43">
        <v>9100</v>
      </c>
      <c r="J493" s="43">
        <v>227500</v>
      </c>
      <c r="K493" s="43">
        <v>0</v>
      </c>
      <c r="L493" s="43">
        <v>0</v>
      </c>
      <c r="M493" s="43">
        <v>0</v>
      </c>
      <c r="N493" s="43">
        <v>3</v>
      </c>
      <c r="O493" s="43">
        <v>9100</v>
      </c>
      <c r="P493" s="43">
        <v>27300</v>
      </c>
      <c r="Q493" s="43">
        <v>22</v>
      </c>
      <c r="R493" s="43">
        <v>9100</v>
      </c>
      <c r="S493" s="43">
        <v>200200</v>
      </c>
    </row>
    <row r="494" spans="5:19">
      <c r="E494" s="43">
        <v>1000969</v>
      </c>
      <c r="F494" s="43" t="s">
        <v>9409</v>
      </c>
      <c r="G494" s="43" t="s">
        <v>14</v>
      </c>
      <c r="H494" s="43">
        <v>13</v>
      </c>
      <c r="I494" s="43">
        <v>11100</v>
      </c>
      <c r="J494" s="43">
        <v>144300</v>
      </c>
      <c r="K494" s="43">
        <v>0</v>
      </c>
      <c r="L494" s="43">
        <v>0</v>
      </c>
      <c r="M494" s="43">
        <v>0</v>
      </c>
      <c r="N494" s="43">
        <v>0</v>
      </c>
      <c r="O494" s="43">
        <v>0</v>
      </c>
      <c r="P494" s="43">
        <v>0</v>
      </c>
      <c r="Q494" s="43">
        <v>13</v>
      </c>
      <c r="R494" s="43">
        <v>11100</v>
      </c>
      <c r="S494" s="43">
        <v>144300</v>
      </c>
    </row>
    <row r="495" spans="5:19">
      <c r="E495" s="43">
        <v>1000970</v>
      </c>
      <c r="F495" s="43" t="s">
        <v>9410</v>
      </c>
      <c r="G495" s="43" t="s">
        <v>14</v>
      </c>
      <c r="H495" s="43">
        <v>15</v>
      </c>
      <c r="I495" s="43">
        <v>10460</v>
      </c>
      <c r="J495" s="43">
        <v>156900</v>
      </c>
      <c r="K495" s="43">
        <v>0</v>
      </c>
      <c r="L495" s="43">
        <v>0</v>
      </c>
      <c r="M495" s="43">
        <v>0</v>
      </c>
      <c r="N495" s="43">
        <v>0</v>
      </c>
      <c r="O495" s="43">
        <v>0</v>
      </c>
      <c r="P495" s="43">
        <v>0</v>
      </c>
      <c r="Q495" s="43">
        <v>15</v>
      </c>
      <c r="R495" s="43">
        <v>10460</v>
      </c>
      <c r="S495" s="43">
        <v>156900</v>
      </c>
    </row>
    <row r="496" spans="5:19">
      <c r="E496" s="43">
        <v>1000982</v>
      </c>
      <c r="F496" s="43" t="s">
        <v>9319</v>
      </c>
      <c r="G496" s="43" t="s">
        <v>14</v>
      </c>
      <c r="H496" s="43">
        <v>0</v>
      </c>
      <c r="I496" s="43">
        <v>0</v>
      </c>
      <c r="J496" s="43">
        <v>0</v>
      </c>
      <c r="K496" s="43">
        <v>72</v>
      </c>
      <c r="L496" s="43">
        <v>1500</v>
      </c>
      <c r="M496" s="43">
        <v>108000</v>
      </c>
      <c r="N496" s="43">
        <v>72</v>
      </c>
      <c r="O496" s="43">
        <v>1500</v>
      </c>
      <c r="P496" s="43">
        <v>108000</v>
      </c>
      <c r="Q496" s="43">
        <v>0</v>
      </c>
      <c r="R496" s="43">
        <v>0</v>
      </c>
      <c r="S496" s="43">
        <v>0</v>
      </c>
    </row>
    <row r="497" spans="5:19">
      <c r="E497" s="43">
        <v>2002076</v>
      </c>
      <c r="F497" s="43" t="s">
        <v>9411</v>
      </c>
      <c r="G497" s="43" t="s">
        <v>14</v>
      </c>
      <c r="H497" s="43">
        <v>0</v>
      </c>
      <c r="I497" s="43">
        <v>0</v>
      </c>
      <c r="J497" s="43">
        <v>0</v>
      </c>
      <c r="K497" s="43">
        <v>20</v>
      </c>
      <c r="L497" s="43">
        <v>2091</v>
      </c>
      <c r="M497" s="43">
        <v>41819</v>
      </c>
      <c r="N497" s="43">
        <v>20</v>
      </c>
      <c r="O497" s="43">
        <v>2091</v>
      </c>
      <c r="P497" s="43">
        <v>41819</v>
      </c>
      <c r="Q497" s="43">
        <v>0</v>
      </c>
      <c r="R497" s="43">
        <v>0</v>
      </c>
      <c r="S497" s="43">
        <v>0</v>
      </c>
    </row>
    <row r="498" spans="5:19">
      <c r="E498" s="43">
        <v>3000028</v>
      </c>
      <c r="F498" s="43" t="s">
        <v>3657</v>
      </c>
      <c r="G498" s="43" t="s">
        <v>14</v>
      </c>
      <c r="H498" s="43">
        <v>0</v>
      </c>
      <c r="I498" s="43">
        <v>0</v>
      </c>
      <c r="J498" s="43">
        <v>0</v>
      </c>
      <c r="K498" s="43">
        <v>1</v>
      </c>
      <c r="L498" s="43">
        <v>8160</v>
      </c>
      <c r="M498" s="43">
        <v>8160</v>
      </c>
      <c r="N498" s="43">
        <v>1</v>
      </c>
      <c r="O498" s="43">
        <v>8160</v>
      </c>
      <c r="P498" s="43">
        <v>8160</v>
      </c>
      <c r="Q498" s="43">
        <v>0</v>
      </c>
      <c r="R498" s="43">
        <v>0</v>
      </c>
      <c r="S498" s="43">
        <v>0</v>
      </c>
    </row>
    <row r="499" spans="5:19">
      <c r="E499" s="43">
        <v>3000091</v>
      </c>
      <c r="F499" s="43" t="s">
        <v>3658</v>
      </c>
      <c r="G499" s="43" t="s">
        <v>14</v>
      </c>
      <c r="H499" s="43">
        <v>40</v>
      </c>
      <c r="I499" s="43">
        <v>1000</v>
      </c>
      <c r="J499" s="43">
        <v>40000</v>
      </c>
      <c r="K499" s="43">
        <v>740</v>
      </c>
      <c r="L499" s="43">
        <v>1022</v>
      </c>
      <c r="M499" s="43">
        <v>756580</v>
      </c>
      <c r="N499" s="43">
        <v>765</v>
      </c>
      <c r="O499" s="43">
        <v>1022</v>
      </c>
      <c r="P499" s="43">
        <v>781880</v>
      </c>
      <c r="Q499" s="43">
        <v>15</v>
      </c>
      <c r="R499" s="43">
        <v>980</v>
      </c>
      <c r="S499" s="43">
        <v>14700</v>
      </c>
    </row>
    <row r="500" spans="5:19">
      <c r="E500" s="43">
        <v>3000128</v>
      </c>
      <c r="F500" s="43" t="s">
        <v>3659</v>
      </c>
      <c r="G500" s="43" t="s">
        <v>14</v>
      </c>
      <c r="H500" s="43">
        <v>0</v>
      </c>
      <c r="I500" s="43">
        <v>0</v>
      </c>
      <c r="J500" s="43">
        <v>0</v>
      </c>
      <c r="K500" s="43">
        <v>5</v>
      </c>
      <c r="L500" s="43">
        <v>1510</v>
      </c>
      <c r="M500" s="43">
        <v>7550</v>
      </c>
      <c r="N500" s="43">
        <v>5</v>
      </c>
      <c r="O500" s="43">
        <v>1510</v>
      </c>
      <c r="P500" s="43">
        <v>7550</v>
      </c>
      <c r="Q500" s="43">
        <v>0</v>
      </c>
      <c r="R500" s="43">
        <v>0</v>
      </c>
      <c r="S500" s="43">
        <v>0</v>
      </c>
    </row>
    <row r="501" spans="5:19">
      <c r="E501" s="43">
        <v>3000131</v>
      </c>
      <c r="F501" s="43" t="s">
        <v>3660</v>
      </c>
      <c r="G501" s="43" t="s">
        <v>14</v>
      </c>
      <c r="H501" s="43">
        <v>0</v>
      </c>
      <c r="I501" s="43">
        <v>0</v>
      </c>
      <c r="J501" s="43">
        <v>0</v>
      </c>
      <c r="K501" s="43">
        <v>1</v>
      </c>
      <c r="L501" s="43">
        <v>1860</v>
      </c>
      <c r="M501" s="43">
        <v>1860</v>
      </c>
      <c r="N501" s="43">
        <v>1</v>
      </c>
      <c r="O501" s="43">
        <v>1860</v>
      </c>
      <c r="P501" s="43">
        <v>1860</v>
      </c>
      <c r="Q501" s="43">
        <v>0</v>
      </c>
      <c r="R501" s="43">
        <v>0</v>
      </c>
      <c r="S501" s="43">
        <v>0</v>
      </c>
    </row>
    <row r="502" spans="5:19">
      <c r="E502" s="43">
        <v>3000133</v>
      </c>
      <c r="F502" s="43" t="s">
        <v>3661</v>
      </c>
      <c r="G502" s="43" t="s">
        <v>14</v>
      </c>
      <c r="H502" s="43">
        <v>0</v>
      </c>
      <c r="I502" s="43">
        <v>0</v>
      </c>
      <c r="J502" s="43">
        <v>0</v>
      </c>
      <c r="K502" s="43">
        <v>279</v>
      </c>
      <c r="L502" s="43">
        <v>1077</v>
      </c>
      <c r="M502" s="43">
        <v>300610</v>
      </c>
      <c r="N502" s="43">
        <v>279</v>
      </c>
      <c r="O502" s="43">
        <v>1077</v>
      </c>
      <c r="P502" s="43">
        <v>300610</v>
      </c>
      <c r="Q502" s="43">
        <v>0</v>
      </c>
      <c r="R502" s="43">
        <v>0</v>
      </c>
      <c r="S502" s="43">
        <v>0</v>
      </c>
    </row>
    <row r="503" spans="5:19">
      <c r="E503" s="43">
        <v>3000134</v>
      </c>
      <c r="F503" s="43" t="s">
        <v>3662</v>
      </c>
      <c r="G503" s="43" t="s">
        <v>14</v>
      </c>
      <c r="H503" s="43">
        <v>0</v>
      </c>
      <c r="I503" s="43">
        <v>0</v>
      </c>
      <c r="J503" s="43">
        <v>0</v>
      </c>
      <c r="K503" s="43">
        <v>950</v>
      </c>
      <c r="L503" s="43">
        <v>1313</v>
      </c>
      <c r="M503" s="43">
        <v>1247539</v>
      </c>
      <c r="N503" s="43">
        <v>950</v>
      </c>
      <c r="O503" s="43">
        <v>1313</v>
      </c>
      <c r="P503" s="43">
        <v>1247539</v>
      </c>
      <c r="Q503" s="43">
        <v>0</v>
      </c>
      <c r="R503" s="43">
        <v>0</v>
      </c>
      <c r="S503" s="43">
        <v>0</v>
      </c>
    </row>
    <row r="504" spans="5:19">
      <c r="E504" s="43">
        <v>3000135</v>
      </c>
      <c r="F504" s="43" t="s">
        <v>3663</v>
      </c>
      <c r="G504" s="43" t="s">
        <v>14</v>
      </c>
      <c r="H504" s="43">
        <v>0</v>
      </c>
      <c r="I504" s="43">
        <v>0</v>
      </c>
      <c r="J504" s="43">
        <v>0</v>
      </c>
      <c r="K504" s="43">
        <v>51</v>
      </c>
      <c r="L504" s="43">
        <v>3257</v>
      </c>
      <c r="M504" s="43">
        <v>166435</v>
      </c>
      <c r="N504" s="43">
        <v>51</v>
      </c>
      <c r="O504" s="43">
        <v>3257</v>
      </c>
      <c r="P504" s="43">
        <v>166435</v>
      </c>
      <c r="Q504" s="43">
        <v>0</v>
      </c>
      <c r="R504" s="43">
        <v>0</v>
      </c>
      <c r="S504" s="43">
        <v>0</v>
      </c>
    </row>
    <row r="505" spans="5:19">
      <c r="E505" s="43">
        <v>3000139</v>
      </c>
      <c r="F505" s="43" t="s">
        <v>3664</v>
      </c>
      <c r="G505" s="43" t="s">
        <v>14</v>
      </c>
      <c r="H505" s="43">
        <v>0</v>
      </c>
      <c r="I505" s="43">
        <v>0</v>
      </c>
      <c r="J505" s="43">
        <v>0</v>
      </c>
      <c r="K505" s="43">
        <v>2</v>
      </c>
      <c r="L505" s="43">
        <v>4210</v>
      </c>
      <c r="M505" s="43">
        <v>8420</v>
      </c>
      <c r="N505" s="43">
        <v>2</v>
      </c>
      <c r="O505" s="43">
        <v>4210</v>
      </c>
      <c r="P505" s="43">
        <v>8420</v>
      </c>
      <c r="Q505" s="43">
        <v>0</v>
      </c>
      <c r="R505" s="43">
        <v>0</v>
      </c>
      <c r="S505" s="43">
        <v>0</v>
      </c>
    </row>
    <row r="506" spans="5:19">
      <c r="E506" s="43">
        <v>3000143</v>
      </c>
      <c r="F506" s="43" t="s">
        <v>3665</v>
      </c>
      <c r="G506" s="43" t="s">
        <v>14</v>
      </c>
      <c r="H506" s="43">
        <v>0</v>
      </c>
      <c r="I506" s="43">
        <v>0</v>
      </c>
      <c r="J506" s="43">
        <v>0</v>
      </c>
      <c r="K506" s="43">
        <v>169</v>
      </c>
      <c r="L506" s="43">
        <v>507</v>
      </c>
      <c r="M506" s="43">
        <v>85660</v>
      </c>
      <c r="N506" s="43">
        <v>169</v>
      </c>
      <c r="O506" s="43">
        <v>507</v>
      </c>
      <c r="P506" s="43">
        <v>85660</v>
      </c>
      <c r="Q506" s="43">
        <v>0</v>
      </c>
      <c r="R506" s="43">
        <v>0</v>
      </c>
      <c r="S506" s="43">
        <v>0</v>
      </c>
    </row>
    <row r="507" spans="5:19">
      <c r="E507" s="43">
        <v>3000144</v>
      </c>
      <c r="F507" s="43" t="s">
        <v>3666</v>
      </c>
      <c r="G507" s="43" t="s">
        <v>14</v>
      </c>
      <c r="H507" s="43">
        <v>0</v>
      </c>
      <c r="I507" s="43">
        <v>0</v>
      </c>
      <c r="J507" s="43">
        <v>0</v>
      </c>
      <c r="K507" s="43">
        <v>0</v>
      </c>
      <c r="L507" s="43">
        <v>18540</v>
      </c>
      <c r="M507" s="43">
        <v>3708</v>
      </c>
      <c r="N507" s="43">
        <v>0</v>
      </c>
      <c r="O507" s="43">
        <v>18540</v>
      </c>
      <c r="P507" s="43">
        <v>3708</v>
      </c>
      <c r="Q507" s="43">
        <v>0</v>
      </c>
      <c r="R507" s="43">
        <v>0</v>
      </c>
      <c r="S507" s="43">
        <v>0</v>
      </c>
    </row>
    <row r="508" spans="5:19">
      <c r="E508" s="43">
        <v>3000148</v>
      </c>
      <c r="F508" s="43" t="s">
        <v>3667</v>
      </c>
      <c r="G508" s="43" t="s">
        <v>14</v>
      </c>
      <c r="H508" s="43">
        <v>0</v>
      </c>
      <c r="I508" s="43">
        <v>0</v>
      </c>
      <c r="J508" s="43">
        <v>0</v>
      </c>
      <c r="K508" s="43">
        <v>233</v>
      </c>
      <c r="L508" s="43">
        <v>1910</v>
      </c>
      <c r="M508" s="43">
        <v>445713</v>
      </c>
      <c r="N508" s="43">
        <v>233</v>
      </c>
      <c r="O508" s="43">
        <v>1910</v>
      </c>
      <c r="P508" s="43">
        <v>445713</v>
      </c>
      <c r="Q508" s="43">
        <v>0</v>
      </c>
      <c r="R508" s="43">
        <v>0</v>
      </c>
      <c r="S508" s="43">
        <v>0</v>
      </c>
    </row>
    <row r="509" spans="5:19">
      <c r="E509" s="43">
        <v>3000151</v>
      </c>
      <c r="F509" s="43" t="s">
        <v>3668</v>
      </c>
      <c r="G509" s="43" t="s">
        <v>14</v>
      </c>
      <c r="H509" s="43">
        <v>0</v>
      </c>
      <c r="I509" s="43">
        <v>0</v>
      </c>
      <c r="J509" s="43">
        <v>0</v>
      </c>
      <c r="K509" s="43">
        <v>26</v>
      </c>
      <c r="L509" s="43">
        <v>3424</v>
      </c>
      <c r="M509" s="43">
        <v>90040</v>
      </c>
      <c r="N509" s="43">
        <v>26</v>
      </c>
      <c r="O509" s="43">
        <v>3424</v>
      </c>
      <c r="P509" s="43">
        <v>90040</v>
      </c>
      <c r="Q509" s="43">
        <v>0</v>
      </c>
      <c r="R509" s="43">
        <v>0</v>
      </c>
      <c r="S509" s="43">
        <v>0</v>
      </c>
    </row>
    <row r="510" spans="5:19">
      <c r="E510" s="43">
        <v>3000153</v>
      </c>
      <c r="F510" s="43" t="s">
        <v>3669</v>
      </c>
      <c r="G510" s="43" t="s">
        <v>14</v>
      </c>
      <c r="H510" s="43">
        <v>0</v>
      </c>
      <c r="I510" s="43">
        <v>0</v>
      </c>
      <c r="J510" s="43">
        <v>0</v>
      </c>
      <c r="K510" s="43">
        <v>69</v>
      </c>
      <c r="L510" s="43">
        <v>2183</v>
      </c>
      <c r="M510" s="43">
        <v>150650</v>
      </c>
      <c r="N510" s="43">
        <v>69</v>
      </c>
      <c r="O510" s="43">
        <v>2183</v>
      </c>
      <c r="P510" s="43">
        <v>150650</v>
      </c>
      <c r="Q510" s="43">
        <v>0</v>
      </c>
      <c r="R510" s="43">
        <v>0</v>
      </c>
      <c r="S510" s="43">
        <v>0</v>
      </c>
    </row>
    <row r="511" spans="5:19">
      <c r="E511" s="43">
        <v>3000156</v>
      </c>
      <c r="F511" s="43" t="s">
        <v>3670</v>
      </c>
      <c r="G511" s="43" t="s">
        <v>14</v>
      </c>
      <c r="H511" s="43">
        <v>0</v>
      </c>
      <c r="I511" s="43">
        <v>0</v>
      </c>
      <c r="J511" s="43">
        <v>0</v>
      </c>
      <c r="K511" s="43">
        <v>50</v>
      </c>
      <c r="L511" s="43">
        <v>3043</v>
      </c>
      <c r="M511" s="43">
        <v>152768</v>
      </c>
      <c r="N511" s="43">
        <v>50</v>
      </c>
      <c r="O511" s="43">
        <v>3043</v>
      </c>
      <c r="P511" s="43">
        <v>152768</v>
      </c>
      <c r="Q511" s="43">
        <v>0</v>
      </c>
      <c r="R511" s="43">
        <v>0</v>
      </c>
      <c r="S511" s="43">
        <v>0</v>
      </c>
    </row>
    <row r="512" spans="5:19">
      <c r="E512" s="43">
        <v>3000159</v>
      </c>
      <c r="F512" s="43" t="s">
        <v>3671</v>
      </c>
      <c r="G512" s="43" t="s">
        <v>14</v>
      </c>
      <c r="H512" s="43">
        <v>0</v>
      </c>
      <c r="I512" s="43">
        <v>0</v>
      </c>
      <c r="J512" s="43">
        <v>0</v>
      </c>
      <c r="K512" s="43">
        <v>22</v>
      </c>
      <c r="L512" s="43">
        <v>4463</v>
      </c>
      <c r="M512" s="43">
        <v>96850</v>
      </c>
      <c r="N512" s="43">
        <v>22</v>
      </c>
      <c r="O512" s="43">
        <v>4463</v>
      </c>
      <c r="P512" s="43">
        <v>96850</v>
      </c>
      <c r="Q512" s="43">
        <v>0</v>
      </c>
      <c r="R512" s="43">
        <v>0</v>
      </c>
      <c r="S512" s="43">
        <v>0</v>
      </c>
    </row>
    <row r="513" spans="5:19">
      <c r="E513" s="43">
        <v>3000166</v>
      </c>
      <c r="F513" s="43" t="s">
        <v>3672</v>
      </c>
      <c r="G513" s="43" t="s">
        <v>14</v>
      </c>
      <c r="H513" s="43">
        <v>0</v>
      </c>
      <c r="I513" s="43">
        <v>0</v>
      </c>
      <c r="J513" s="43">
        <v>0</v>
      </c>
      <c r="K513" s="43">
        <v>10</v>
      </c>
      <c r="L513" s="43">
        <v>7413</v>
      </c>
      <c r="M513" s="43">
        <v>74130</v>
      </c>
      <c r="N513" s="43">
        <v>10</v>
      </c>
      <c r="O513" s="43">
        <v>7413</v>
      </c>
      <c r="P513" s="43">
        <v>74130</v>
      </c>
      <c r="Q513" s="43">
        <v>0</v>
      </c>
      <c r="R513" s="43">
        <v>0</v>
      </c>
      <c r="S513" s="43">
        <v>0</v>
      </c>
    </row>
    <row r="514" spans="5:19">
      <c r="E514" s="43">
        <v>3000175</v>
      </c>
      <c r="F514" s="43" t="s">
        <v>3673</v>
      </c>
      <c r="G514" s="43" t="s">
        <v>14</v>
      </c>
      <c r="H514" s="43">
        <v>0</v>
      </c>
      <c r="I514" s="43">
        <v>0</v>
      </c>
      <c r="J514" s="43">
        <v>0</v>
      </c>
      <c r="K514" s="43">
        <v>8</v>
      </c>
      <c r="L514" s="43">
        <v>11488</v>
      </c>
      <c r="M514" s="43">
        <v>91900</v>
      </c>
      <c r="N514" s="43">
        <v>8</v>
      </c>
      <c r="O514" s="43">
        <v>11488</v>
      </c>
      <c r="P514" s="43">
        <v>91900</v>
      </c>
      <c r="Q514" s="43">
        <v>0</v>
      </c>
      <c r="R514" s="43">
        <v>0</v>
      </c>
      <c r="S514" s="43">
        <v>0</v>
      </c>
    </row>
    <row r="515" spans="5:19">
      <c r="E515" s="43">
        <v>3000176</v>
      </c>
      <c r="F515" s="43" t="s">
        <v>3674</v>
      </c>
      <c r="G515" s="43" t="s">
        <v>14</v>
      </c>
      <c r="H515" s="43">
        <v>0</v>
      </c>
      <c r="I515" s="43">
        <v>0</v>
      </c>
      <c r="J515" s="43">
        <v>0</v>
      </c>
      <c r="K515" s="43">
        <v>428</v>
      </c>
      <c r="L515" s="43">
        <v>3056</v>
      </c>
      <c r="M515" s="43">
        <v>1307240</v>
      </c>
      <c r="N515" s="43">
        <v>428</v>
      </c>
      <c r="O515" s="43">
        <v>3056</v>
      </c>
      <c r="P515" s="43">
        <v>1307240</v>
      </c>
      <c r="Q515" s="43">
        <v>0</v>
      </c>
      <c r="R515" s="43">
        <v>0</v>
      </c>
      <c r="S515" s="43">
        <v>0</v>
      </c>
    </row>
    <row r="516" spans="5:19">
      <c r="E516" s="43">
        <v>3000192</v>
      </c>
      <c r="F516" s="43" t="s">
        <v>3675</v>
      </c>
      <c r="G516" s="43" t="s">
        <v>14</v>
      </c>
      <c r="H516" s="43">
        <v>0</v>
      </c>
      <c r="I516" s="43">
        <v>0</v>
      </c>
      <c r="J516" s="43">
        <v>0</v>
      </c>
      <c r="K516" s="43">
        <v>0</v>
      </c>
      <c r="L516" s="43">
        <v>9280</v>
      </c>
      <c r="M516" s="43">
        <v>928</v>
      </c>
      <c r="N516" s="43">
        <v>0</v>
      </c>
      <c r="O516" s="43">
        <v>9280</v>
      </c>
      <c r="P516" s="43">
        <v>928</v>
      </c>
      <c r="Q516" s="43">
        <v>0</v>
      </c>
      <c r="R516" s="43">
        <v>0</v>
      </c>
      <c r="S516" s="43">
        <v>0</v>
      </c>
    </row>
    <row r="517" spans="5:19">
      <c r="E517" s="43">
        <v>3000193</v>
      </c>
      <c r="F517" s="43" t="s">
        <v>3676</v>
      </c>
      <c r="G517" s="43" t="s">
        <v>14</v>
      </c>
      <c r="H517" s="43">
        <v>0</v>
      </c>
      <c r="I517" s="43">
        <v>0</v>
      </c>
      <c r="J517" s="43">
        <v>0</v>
      </c>
      <c r="K517" s="43">
        <v>4</v>
      </c>
      <c r="L517" s="43">
        <v>8694</v>
      </c>
      <c r="M517" s="43">
        <v>38252</v>
      </c>
      <c r="N517" s="43">
        <v>4</v>
      </c>
      <c r="O517" s="43">
        <v>8694</v>
      </c>
      <c r="P517" s="43">
        <v>38252</v>
      </c>
      <c r="Q517" s="43">
        <v>0</v>
      </c>
      <c r="R517" s="43">
        <v>0</v>
      </c>
      <c r="S517" s="43">
        <v>0</v>
      </c>
    </row>
    <row r="518" spans="5:19">
      <c r="E518" s="43">
        <v>3000199</v>
      </c>
      <c r="F518" s="43" t="s">
        <v>3677</v>
      </c>
      <c r="G518" s="43" t="s">
        <v>14</v>
      </c>
      <c r="H518" s="43">
        <v>0</v>
      </c>
      <c r="I518" s="43">
        <v>0</v>
      </c>
      <c r="J518" s="43">
        <v>0</v>
      </c>
      <c r="K518" s="43">
        <v>8</v>
      </c>
      <c r="L518" s="43">
        <v>5055</v>
      </c>
      <c r="M518" s="43">
        <v>40440</v>
      </c>
      <c r="N518" s="43">
        <v>8</v>
      </c>
      <c r="O518" s="43">
        <v>5055</v>
      </c>
      <c r="P518" s="43">
        <v>40440</v>
      </c>
      <c r="Q518" s="43">
        <v>0</v>
      </c>
      <c r="R518" s="43">
        <v>0</v>
      </c>
      <c r="S518" s="43">
        <v>0</v>
      </c>
    </row>
    <row r="519" spans="5:19">
      <c r="E519" s="43">
        <v>3000203</v>
      </c>
      <c r="F519" s="43" t="s">
        <v>3678</v>
      </c>
      <c r="G519" s="43" t="s">
        <v>14</v>
      </c>
      <c r="H519" s="43">
        <v>0</v>
      </c>
      <c r="I519" s="43">
        <v>0</v>
      </c>
      <c r="J519" s="43">
        <v>0</v>
      </c>
      <c r="K519" s="43">
        <v>1</v>
      </c>
      <c r="L519" s="43">
        <v>6030</v>
      </c>
      <c r="M519" s="43">
        <v>6030</v>
      </c>
      <c r="N519" s="43">
        <v>1</v>
      </c>
      <c r="O519" s="43">
        <v>6030</v>
      </c>
      <c r="P519" s="43">
        <v>6030</v>
      </c>
      <c r="Q519" s="43">
        <v>0</v>
      </c>
      <c r="R519" s="43">
        <v>0</v>
      </c>
      <c r="S519" s="43">
        <v>0</v>
      </c>
    </row>
    <row r="520" spans="5:19">
      <c r="E520" s="43">
        <v>3000204</v>
      </c>
      <c r="F520" s="43" t="s">
        <v>3679</v>
      </c>
      <c r="G520" s="43" t="s">
        <v>14</v>
      </c>
      <c r="H520" s="43">
        <v>0</v>
      </c>
      <c r="I520" s="43">
        <v>0</v>
      </c>
      <c r="J520" s="43">
        <v>0</v>
      </c>
      <c r="K520" s="43">
        <v>1</v>
      </c>
      <c r="L520" s="43">
        <v>11460</v>
      </c>
      <c r="M520" s="43">
        <v>11460</v>
      </c>
      <c r="N520" s="43">
        <v>1</v>
      </c>
      <c r="O520" s="43">
        <v>11460</v>
      </c>
      <c r="P520" s="43">
        <v>11460</v>
      </c>
      <c r="Q520" s="43">
        <v>0</v>
      </c>
      <c r="R520" s="43">
        <v>0</v>
      </c>
      <c r="S520" s="43">
        <v>0</v>
      </c>
    </row>
    <row r="521" spans="5:19">
      <c r="E521" s="43">
        <v>3000205</v>
      </c>
      <c r="F521" s="43" t="s">
        <v>3680</v>
      </c>
      <c r="G521" s="43" t="s">
        <v>14</v>
      </c>
      <c r="H521" s="43">
        <v>0</v>
      </c>
      <c r="I521" s="43">
        <v>0</v>
      </c>
      <c r="J521" s="43">
        <v>0</v>
      </c>
      <c r="K521" s="43">
        <v>1</v>
      </c>
      <c r="L521" s="43">
        <v>9280</v>
      </c>
      <c r="M521" s="43">
        <v>6496</v>
      </c>
      <c r="N521" s="43">
        <v>1</v>
      </c>
      <c r="O521" s="43">
        <v>9280</v>
      </c>
      <c r="P521" s="43">
        <v>6496</v>
      </c>
      <c r="Q521" s="43">
        <v>0</v>
      </c>
      <c r="R521" s="43">
        <v>0</v>
      </c>
      <c r="S521" s="43">
        <v>0</v>
      </c>
    </row>
    <row r="522" spans="5:19">
      <c r="E522" s="43">
        <v>3000245</v>
      </c>
      <c r="F522" s="43" t="s">
        <v>3681</v>
      </c>
      <c r="G522" s="43" t="s">
        <v>14</v>
      </c>
      <c r="H522" s="43">
        <v>0</v>
      </c>
      <c r="I522" s="43">
        <v>0</v>
      </c>
      <c r="J522" s="43">
        <v>0</v>
      </c>
      <c r="K522" s="43">
        <v>1</v>
      </c>
      <c r="L522" s="43">
        <v>2000</v>
      </c>
      <c r="M522" s="43">
        <v>2000</v>
      </c>
      <c r="N522" s="43">
        <v>1</v>
      </c>
      <c r="O522" s="43">
        <v>2000</v>
      </c>
      <c r="P522" s="43">
        <v>2000</v>
      </c>
      <c r="Q522" s="43">
        <v>0</v>
      </c>
      <c r="R522" s="43">
        <v>0</v>
      </c>
      <c r="S522" s="43">
        <v>0</v>
      </c>
    </row>
    <row r="523" spans="5:19">
      <c r="E523" s="43">
        <v>3000270</v>
      </c>
      <c r="F523" s="43" t="s">
        <v>3682</v>
      </c>
      <c r="G523" s="43" t="s">
        <v>14</v>
      </c>
      <c r="H523" s="43">
        <v>0</v>
      </c>
      <c r="I523" s="43">
        <v>0</v>
      </c>
      <c r="J523" s="43">
        <v>0</v>
      </c>
      <c r="K523" s="43">
        <v>3</v>
      </c>
      <c r="L523" s="43">
        <v>5960</v>
      </c>
      <c r="M523" s="43">
        <v>14900</v>
      </c>
      <c r="N523" s="43">
        <v>3</v>
      </c>
      <c r="O523" s="43">
        <v>5960</v>
      </c>
      <c r="P523" s="43">
        <v>14900</v>
      </c>
      <c r="Q523" s="43">
        <v>0</v>
      </c>
      <c r="R523" s="43">
        <v>0</v>
      </c>
      <c r="S523" s="43">
        <v>0</v>
      </c>
    </row>
    <row r="524" spans="5:19">
      <c r="E524" s="43">
        <v>3000271</v>
      </c>
      <c r="F524" s="43" t="s">
        <v>3683</v>
      </c>
      <c r="G524" s="43" t="s">
        <v>14</v>
      </c>
      <c r="H524" s="43">
        <v>0</v>
      </c>
      <c r="I524" s="43">
        <v>0</v>
      </c>
      <c r="J524" s="43">
        <v>0</v>
      </c>
      <c r="K524" s="43">
        <v>38</v>
      </c>
      <c r="L524" s="43">
        <v>3270</v>
      </c>
      <c r="M524" s="43">
        <v>124260</v>
      </c>
      <c r="N524" s="43">
        <v>38</v>
      </c>
      <c r="O524" s="43">
        <v>3270</v>
      </c>
      <c r="P524" s="43">
        <v>124260</v>
      </c>
      <c r="Q524" s="43">
        <v>0</v>
      </c>
      <c r="R524" s="43">
        <v>0</v>
      </c>
      <c r="S524" s="43">
        <v>0</v>
      </c>
    </row>
    <row r="525" spans="5:19">
      <c r="E525" s="43">
        <v>3000273</v>
      </c>
      <c r="F525" s="43" t="s">
        <v>3684</v>
      </c>
      <c r="G525" s="43" t="s">
        <v>14</v>
      </c>
      <c r="H525" s="43">
        <v>2</v>
      </c>
      <c r="I525" s="43">
        <v>2480</v>
      </c>
      <c r="J525" s="43">
        <v>3720</v>
      </c>
      <c r="K525" s="43">
        <v>3</v>
      </c>
      <c r="L525" s="43">
        <v>2480</v>
      </c>
      <c r="M525" s="43">
        <v>7440</v>
      </c>
      <c r="N525" s="43">
        <v>5</v>
      </c>
      <c r="O525" s="43">
        <v>2480</v>
      </c>
      <c r="P525" s="43">
        <v>11160</v>
      </c>
      <c r="Q525" s="43">
        <v>0</v>
      </c>
      <c r="R525" s="43">
        <v>0</v>
      </c>
      <c r="S525" s="43">
        <v>0</v>
      </c>
    </row>
    <row r="526" spans="5:19">
      <c r="E526" s="43">
        <v>3000276</v>
      </c>
      <c r="F526" s="43" t="s">
        <v>3685</v>
      </c>
      <c r="G526" s="43" t="s">
        <v>14</v>
      </c>
      <c r="H526" s="43">
        <v>0</v>
      </c>
      <c r="I526" s="43">
        <v>0</v>
      </c>
      <c r="J526" s="43">
        <v>0</v>
      </c>
      <c r="K526" s="43">
        <v>47</v>
      </c>
      <c r="L526" s="43">
        <v>3900</v>
      </c>
      <c r="M526" s="43">
        <v>181350</v>
      </c>
      <c r="N526" s="43">
        <v>47</v>
      </c>
      <c r="O526" s="43">
        <v>3900</v>
      </c>
      <c r="P526" s="43">
        <v>181350</v>
      </c>
      <c r="Q526" s="43">
        <v>0</v>
      </c>
      <c r="R526" s="43">
        <v>0</v>
      </c>
      <c r="S526" s="43">
        <v>0</v>
      </c>
    </row>
    <row r="527" spans="5:19">
      <c r="E527" s="43">
        <v>3000283</v>
      </c>
      <c r="F527" s="43" t="s">
        <v>3686</v>
      </c>
      <c r="G527" s="43" t="s">
        <v>14</v>
      </c>
      <c r="H527" s="43">
        <v>0</v>
      </c>
      <c r="I527" s="43">
        <v>0</v>
      </c>
      <c r="J527" s="43">
        <v>0</v>
      </c>
      <c r="K527" s="43">
        <v>3</v>
      </c>
      <c r="L527" s="43">
        <v>21800</v>
      </c>
      <c r="M527" s="43">
        <v>69760</v>
      </c>
      <c r="N527" s="43">
        <v>3</v>
      </c>
      <c r="O527" s="43">
        <v>21800</v>
      </c>
      <c r="P527" s="43">
        <v>69760</v>
      </c>
      <c r="Q527" s="43">
        <v>0</v>
      </c>
      <c r="R527" s="43">
        <v>0</v>
      </c>
      <c r="S527" s="43">
        <v>0</v>
      </c>
    </row>
    <row r="528" spans="5:19">
      <c r="E528" s="43">
        <v>3000285</v>
      </c>
      <c r="F528" s="43" t="s">
        <v>3687</v>
      </c>
      <c r="G528" s="43" t="s">
        <v>14</v>
      </c>
      <c r="H528" s="43">
        <v>0</v>
      </c>
      <c r="I528" s="43">
        <v>0</v>
      </c>
      <c r="J528" s="43">
        <v>0</v>
      </c>
      <c r="K528" s="43">
        <v>9</v>
      </c>
      <c r="L528" s="43">
        <v>6330</v>
      </c>
      <c r="M528" s="43">
        <v>56970</v>
      </c>
      <c r="N528" s="43">
        <v>9</v>
      </c>
      <c r="O528" s="43">
        <v>6330</v>
      </c>
      <c r="P528" s="43">
        <v>56970</v>
      </c>
      <c r="Q528" s="43">
        <v>0</v>
      </c>
      <c r="R528" s="43">
        <v>0</v>
      </c>
      <c r="S528" s="43">
        <v>0</v>
      </c>
    </row>
    <row r="529" spans="5:19">
      <c r="E529" s="43">
        <v>3000304</v>
      </c>
      <c r="F529" s="43" t="s">
        <v>3688</v>
      </c>
      <c r="G529" s="43" t="s">
        <v>14</v>
      </c>
      <c r="H529" s="43">
        <v>0</v>
      </c>
      <c r="I529" s="43">
        <v>0</v>
      </c>
      <c r="J529" s="43">
        <v>0</v>
      </c>
      <c r="K529" s="43">
        <v>26</v>
      </c>
      <c r="L529" s="43">
        <v>3505</v>
      </c>
      <c r="M529" s="43">
        <v>91120</v>
      </c>
      <c r="N529" s="43">
        <v>26</v>
      </c>
      <c r="O529" s="43">
        <v>3505</v>
      </c>
      <c r="P529" s="43">
        <v>91120</v>
      </c>
      <c r="Q529" s="43">
        <v>0</v>
      </c>
      <c r="R529" s="43">
        <v>0</v>
      </c>
      <c r="S529" s="43">
        <v>0</v>
      </c>
    </row>
    <row r="530" spans="5:19">
      <c r="E530" s="43">
        <v>3000307</v>
      </c>
      <c r="F530" s="43" t="s">
        <v>3689</v>
      </c>
      <c r="G530" s="43" t="s">
        <v>14</v>
      </c>
      <c r="H530" s="43">
        <v>0</v>
      </c>
      <c r="I530" s="43">
        <v>0</v>
      </c>
      <c r="J530" s="43">
        <v>0</v>
      </c>
      <c r="K530" s="43">
        <v>7</v>
      </c>
      <c r="L530" s="43">
        <v>19151</v>
      </c>
      <c r="M530" s="43">
        <v>135975</v>
      </c>
      <c r="N530" s="43">
        <v>7</v>
      </c>
      <c r="O530" s="43">
        <v>19151</v>
      </c>
      <c r="P530" s="43">
        <v>135975</v>
      </c>
      <c r="Q530" s="43">
        <v>0</v>
      </c>
      <c r="R530" s="43">
        <v>0</v>
      </c>
      <c r="S530" s="43">
        <v>0</v>
      </c>
    </row>
    <row r="531" spans="5:19">
      <c r="E531" s="43">
        <v>3000310</v>
      </c>
      <c r="F531" s="43" t="s">
        <v>3690</v>
      </c>
      <c r="G531" s="43" t="s">
        <v>14</v>
      </c>
      <c r="H531" s="43">
        <v>0</v>
      </c>
      <c r="I531" s="43">
        <v>0</v>
      </c>
      <c r="J531" s="43">
        <v>0</v>
      </c>
      <c r="K531" s="43">
        <v>40</v>
      </c>
      <c r="L531" s="43">
        <v>2520</v>
      </c>
      <c r="M531" s="43">
        <v>101556</v>
      </c>
      <c r="N531" s="43">
        <v>40</v>
      </c>
      <c r="O531" s="43">
        <v>2520</v>
      </c>
      <c r="P531" s="43">
        <v>101556</v>
      </c>
      <c r="Q531" s="43">
        <v>0</v>
      </c>
      <c r="R531" s="43">
        <v>0</v>
      </c>
      <c r="S531" s="43">
        <v>0</v>
      </c>
    </row>
    <row r="532" spans="5:19">
      <c r="E532" s="43">
        <v>3000312</v>
      </c>
      <c r="F532" s="43" t="s">
        <v>3691</v>
      </c>
      <c r="G532" s="43" t="s">
        <v>14</v>
      </c>
      <c r="H532" s="43">
        <v>0</v>
      </c>
      <c r="I532" s="43">
        <v>0</v>
      </c>
      <c r="J532" s="43">
        <v>0</v>
      </c>
      <c r="K532" s="43">
        <v>2</v>
      </c>
      <c r="L532" s="43">
        <v>7390</v>
      </c>
      <c r="M532" s="43">
        <v>14780</v>
      </c>
      <c r="N532" s="43">
        <v>2</v>
      </c>
      <c r="O532" s="43">
        <v>7390</v>
      </c>
      <c r="P532" s="43">
        <v>14780</v>
      </c>
      <c r="Q532" s="43">
        <v>0</v>
      </c>
      <c r="R532" s="43">
        <v>0</v>
      </c>
      <c r="S532" s="43">
        <v>0</v>
      </c>
    </row>
    <row r="533" spans="5:19">
      <c r="E533" s="43">
        <v>3000340</v>
      </c>
      <c r="F533" s="43" t="s">
        <v>3692</v>
      </c>
      <c r="G533" s="43" t="s">
        <v>14</v>
      </c>
      <c r="H533" s="43">
        <v>0</v>
      </c>
      <c r="I533" s="43">
        <v>0</v>
      </c>
      <c r="J533" s="43">
        <v>0</v>
      </c>
      <c r="K533" s="43">
        <v>52</v>
      </c>
      <c r="L533" s="43">
        <v>3837</v>
      </c>
      <c r="M533" s="43">
        <v>199125</v>
      </c>
      <c r="N533" s="43">
        <v>52</v>
      </c>
      <c r="O533" s="43">
        <v>3837</v>
      </c>
      <c r="P533" s="43">
        <v>199125</v>
      </c>
      <c r="Q533" s="43">
        <v>0</v>
      </c>
      <c r="R533" s="43">
        <v>0</v>
      </c>
      <c r="S533" s="43">
        <v>0</v>
      </c>
    </row>
    <row r="534" spans="5:19">
      <c r="E534" s="43">
        <v>3000345</v>
      </c>
      <c r="F534" s="43" t="s">
        <v>3693</v>
      </c>
      <c r="G534" s="43" t="s">
        <v>14</v>
      </c>
      <c r="H534" s="43">
        <v>0</v>
      </c>
      <c r="I534" s="43">
        <v>0</v>
      </c>
      <c r="J534" s="43">
        <v>0</v>
      </c>
      <c r="K534" s="43">
        <v>1</v>
      </c>
      <c r="L534" s="43">
        <v>7270</v>
      </c>
      <c r="M534" s="43">
        <v>7270</v>
      </c>
      <c r="N534" s="43">
        <v>1</v>
      </c>
      <c r="O534" s="43">
        <v>7270</v>
      </c>
      <c r="P534" s="43">
        <v>7270</v>
      </c>
      <c r="Q534" s="43">
        <v>0</v>
      </c>
      <c r="R534" s="43">
        <v>0</v>
      </c>
      <c r="S534" s="43">
        <v>0</v>
      </c>
    </row>
    <row r="535" spans="5:19">
      <c r="E535" s="43">
        <v>3000347</v>
      </c>
      <c r="F535" s="43" t="s">
        <v>3694</v>
      </c>
      <c r="G535" s="43" t="s">
        <v>14</v>
      </c>
      <c r="H535" s="43">
        <v>0</v>
      </c>
      <c r="I535" s="43">
        <v>0</v>
      </c>
      <c r="J535" s="43">
        <v>0</v>
      </c>
      <c r="K535" s="43">
        <v>7</v>
      </c>
      <c r="L535" s="43">
        <v>16550</v>
      </c>
      <c r="M535" s="43">
        <v>110885</v>
      </c>
      <c r="N535" s="43">
        <v>7</v>
      </c>
      <c r="O535" s="43">
        <v>16550</v>
      </c>
      <c r="P535" s="43">
        <v>110885</v>
      </c>
      <c r="Q535" s="43">
        <v>0</v>
      </c>
      <c r="R535" s="43">
        <v>0</v>
      </c>
      <c r="S535" s="43">
        <v>0</v>
      </c>
    </row>
    <row r="536" spans="5:19">
      <c r="E536" s="43">
        <v>3000356</v>
      </c>
      <c r="F536" s="43" t="s">
        <v>3695</v>
      </c>
      <c r="G536" s="43" t="s">
        <v>14</v>
      </c>
      <c r="H536" s="43">
        <v>0</v>
      </c>
      <c r="I536" s="43">
        <v>0</v>
      </c>
      <c r="J536" s="43">
        <v>0</v>
      </c>
      <c r="K536" s="43">
        <v>8</v>
      </c>
      <c r="L536" s="43">
        <v>5097</v>
      </c>
      <c r="M536" s="43">
        <v>38230</v>
      </c>
      <c r="N536" s="43">
        <v>8</v>
      </c>
      <c r="O536" s="43">
        <v>5097</v>
      </c>
      <c r="P536" s="43">
        <v>38230</v>
      </c>
      <c r="Q536" s="43">
        <v>0</v>
      </c>
      <c r="R536" s="43">
        <v>0</v>
      </c>
      <c r="S536" s="43">
        <v>0</v>
      </c>
    </row>
    <row r="537" spans="5:19">
      <c r="E537" s="43">
        <v>3000359</v>
      </c>
      <c r="F537" s="43" t="s">
        <v>3696</v>
      </c>
      <c r="G537" s="43" t="s">
        <v>14</v>
      </c>
      <c r="H537" s="43">
        <v>0</v>
      </c>
      <c r="I537" s="43">
        <v>0</v>
      </c>
      <c r="J537" s="43">
        <v>0</v>
      </c>
      <c r="K537" s="43">
        <v>18</v>
      </c>
      <c r="L537" s="43">
        <v>5402</v>
      </c>
      <c r="M537" s="43">
        <v>95611</v>
      </c>
      <c r="N537" s="43">
        <v>18</v>
      </c>
      <c r="O537" s="43">
        <v>5402</v>
      </c>
      <c r="P537" s="43">
        <v>95611</v>
      </c>
      <c r="Q537" s="43">
        <v>0</v>
      </c>
      <c r="R537" s="43">
        <v>0</v>
      </c>
      <c r="S537" s="43">
        <v>0</v>
      </c>
    </row>
    <row r="538" spans="5:19">
      <c r="E538" s="43">
        <v>3000386</v>
      </c>
      <c r="F538" s="43" t="s">
        <v>3697</v>
      </c>
      <c r="G538" s="43" t="s">
        <v>14</v>
      </c>
      <c r="H538" s="43">
        <v>0</v>
      </c>
      <c r="I538" s="43">
        <v>4390</v>
      </c>
      <c r="J538" s="43">
        <v>1317</v>
      </c>
      <c r="K538" s="43">
        <v>0</v>
      </c>
      <c r="L538" s="43">
        <v>0</v>
      </c>
      <c r="M538" s="43">
        <v>0</v>
      </c>
      <c r="N538" s="43">
        <v>0</v>
      </c>
      <c r="O538" s="43">
        <v>4390</v>
      </c>
      <c r="P538" s="43">
        <v>1317</v>
      </c>
      <c r="Q538" s="43">
        <v>0</v>
      </c>
      <c r="R538" s="43">
        <v>0</v>
      </c>
      <c r="S538" s="43">
        <v>0</v>
      </c>
    </row>
    <row r="539" spans="5:19">
      <c r="E539" s="43">
        <v>3000401</v>
      </c>
      <c r="F539" s="43" t="s">
        <v>3698</v>
      </c>
      <c r="G539" s="43" t="s">
        <v>14</v>
      </c>
      <c r="H539" s="43">
        <v>0</v>
      </c>
      <c r="I539" s="43">
        <v>0</v>
      </c>
      <c r="J539" s="43">
        <v>0</v>
      </c>
      <c r="K539" s="43">
        <v>32</v>
      </c>
      <c r="L539" s="43">
        <v>3686</v>
      </c>
      <c r="M539" s="43">
        <v>117960</v>
      </c>
      <c r="N539" s="43">
        <v>31</v>
      </c>
      <c r="O539" s="43">
        <v>3723</v>
      </c>
      <c r="P539" s="43">
        <v>115400</v>
      </c>
      <c r="Q539" s="43">
        <v>1</v>
      </c>
      <c r="R539" s="43">
        <v>2560</v>
      </c>
      <c r="S539" s="43">
        <v>2560</v>
      </c>
    </row>
    <row r="540" spans="5:19">
      <c r="E540" s="43">
        <v>3000423</v>
      </c>
      <c r="F540" s="43" t="s">
        <v>3699</v>
      </c>
      <c r="G540" s="43" t="s">
        <v>14</v>
      </c>
      <c r="H540" s="43">
        <v>0</v>
      </c>
      <c r="I540" s="43">
        <v>0</v>
      </c>
      <c r="J540" s="43">
        <v>0</v>
      </c>
      <c r="K540" s="43">
        <v>4</v>
      </c>
      <c r="L540" s="43">
        <v>28900</v>
      </c>
      <c r="M540" s="43">
        <v>124270</v>
      </c>
      <c r="N540" s="43">
        <v>4</v>
      </c>
      <c r="O540" s="43">
        <v>28900</v>
      </c>
      <c r="P540" s="43">
        <v>124270</v>
      </c>
      <c r="Q540" s="43">
        <v>0</v>
      </c>
      <c r="R540" s="43">
        <v>0</v>
      </c>
      <c r="S540" s="43">
        <v>0</v>
      </c>
    </row>
    <row r="541" spans="5:19">
      <c r="E541" s="43">
        <v>3000427</v>
      </c>
      <c r="F541" s="43" t="s">
        <v>3700</v>
      </c>
      <c r="G541" s="43" t="s">
        <v>14</v>
      </c>
      <c r="H541" s="43">
        <v>0</v>
      </c>
      <c r="I541" s="43">
        <v>0</v>
      </c>
      <c r="J541" s="43">
        <v>0</v>
      </c>
      <c r="K541" s="43">
        <v>1</v>
      </c>
      <c r="L541" s="43">
        <v>19060</v>
      </c>
      <c r="M541" s="43">
        <v>19060</v>
      </c>
      <c r="N541" s="43">
        <v>1</v>
      </c>
      <c r="O541" s="43">
        <v>19060</v>
      </c>
      <c r="P541" s="43">
        <v>19060</v>
      </c>
      <c r="Q541" s="43">
        <v>0</v>
      </c>
      <c r="R541" s="43">
        <v>0</v>
      </c>
      <c r="S541" s="43">
        <v>0</v>
      </c>
    </row>
    <row r="542" spans="5:19">
      <c r="E542" s="43">
        <v>3000429</v>
      </c>
      <c r="F542" s="43" t="s">
        <v>3701</v>
      </c>
      <c r="G542" s="43" t="s">
        <v>14</v>
      </c>
      <c r="H542" s="43">
        <v>0</v>
      </c>
      <c r="I542" s="43">
        <v>0</v>
      </c>
      <c r="J542" s="43">
        <v>0</v>
      </c>
      <c r="K542" s="43">
        <v>2</v>
      </c>
      <c r="L542" s="43">
        <v>28900</v>
      </c>
      <c r="M542" s="43">
        <v>57800</v>
      </c>
      <c r="N542" s="43">
        <v>2</v>
      </c>
      <c r="O542" s="43">
        <v>28900</v>
      </c>
      <c r="P542" s="43">
        <v>57800</v>
      </c>
      <c r="Q542" s="43">
        <v>0</v>
      </c>
      <c r="R542" s="43">
        <v>0</v>
      </c>
      <c r="S542" s="43">
        <v>0</v>
      </c>
    </row>
    <row r="543" spans="5:19">
      <c r="E543" s="43">
        <v>3000514</v>
      </c>
      <c r="F543" s="43" t="s">
        <v>3702</v>
      </c>
      <c r="G543" s="43" t="s">
        <v>14</v>
      </c>
      <c r="H543" s="43">
        <v>0</v>
      </c>
      <c r="I543" s="43">
        <v>0</v>
      </c>
      <c r="J543" s="43">
        <v>0</v>
      </c>
      <c r="K543" s="43">
        <v>1</v>
      </c>
      <c r="L543" s="43">
        <v>37080</v>
      </c>
      <c r="M543" s="43">
        <v>37080</v>
      </c>
      <c r="N543" s="43">
        <v>1</v>
      </c>
      <c r="O543" s="43">
        <v>37080</v>
      </c>
      <c r="P543" s="43">
        <v>37080</v>
      </c>
      <c r="Q543" s="43">
        <v>0</v>
      </c>
      <c r="R543" s="43">
        <v>0</v>
      </c>
      <c r="S543" s="43">
        <v>0</v>
      </c>
    </row>
    <row r="544" spans="5:19">
      <c r="E544" s="43">
        <v>3000530</v>
      </c>
      <c r="F544" s="43" t="s">
        <v>3703</v>
      </c>
      <c r="G544" s="43" t="s">
        <v>14</v>
      </c>
      <c r="H544" s="43">
        <v>0</v>
      </c>
      <c r="I544" s="43">
        <v>0</v>
      </c>
      <c r="J544" s="43">
        <v>0</v>
      </c>
      <c r="K544" s="43">
        <v>20</v>
      </c>
      <c r="L544" s="43">
        <v>7420</v>
      </c>
      <c r="M544" s="43">
        <v>148400</v>
      </c>
      <c r="N544" s="43">
        <v>20</v>
      </c>
      <c r="O544" s="43">
        <v>7420</v>
      </c>
      <c r="P544" s="43">
        <v>148400</v>
      </c>
      <c r="Q544" s="43">
        <v>0</v>
      </c>
      <c r="R544" s="43">
        <v>0</v>
      </c>
      <c r="S544" s="43">
        <v>0</v>
      </c>
    </row>
    <row r="545" spans="5:19">
      <c r="E545" s="43">
        <v>3000531</v>
      </c>
      <c r="F545" s="43" t="s">
        <v>3704</v>
      </c>
      <c r="G545" s="43" t="s">
        <v>14</v>
      </c>
      <c r="H545" s="43">
        <v>0</v>
      </c>
      <c r="I545" s="43">
        <v>0</v>
      </c>
      <c r="J545" s="43">
        <v>0</v>
      </c>
      <c r="K545" s="43">
        <v>6</v>
      </c>
      <c r="L545" s="43">
        <v>10717</v>
      </c>
      <c r="M545" s="43">
        <v>64300</v>
      </c>
      <c r="N545" s="43">
        <v>6</v>
      </c>
      <c r="O545" s="43">
        <v>10717</v>
      </c>
      <c r="P545" s="43">
        <v>64300</v>
      </c>
      <c r="Q545" s="43">
        <v>0</v>
      </c>
      <c r="R545" s="43">
        <v>0</v>
      </c>
      <c r="S545" s="43">
        <v>0</v>
      </c>
    </row>
    <row r="546" spans="5:19">
      <c r="E546" s="43">
        <v>3000591</v>
      </c>
      <c r="F546" s="43" t="s">
        <v>3705</v>
      </c>
      <c r="G546" s="43" t="s">
        <v>14</v>
      </c>
      <c r="H546" s="43">
        <v>0</v>
      </c>
      <c r="I546" s="43">
        <v>0</v>
      </c>
      <c r="J546" s="43">
        <v>0</v>
      </c>
      <c r="K546" s="43">
        <v>4</v>
      </c>
      <c r="L546" s="43">
        <v>620</v>
      </c>
      <c r="M546" s="43">
        <v>2480</v>
      </c>
      <c r="N546" s="43">
        <v>4</v>
      </c>
      <c r="O546" s="43">
        <v>620</v>
      </c>
      <c r="P546" s="43">
        <v>2480</v>
      </c>
      <c r="Q546" s="43">
        <v>0</v>
      </c>
      <c r="R546" s="43">
        <v>0</v>
      </c>
      <c r="S546" s="43">
        <v>0</v>
      </c>
    </row>
    <row r="547" spans="5:19">
      <c r="E547" s="43">
        <v>3000631</v>
      </c>
      <c r="F547" s="43" t="s">
        <v>3706</v>
      </c>
      <c r="G547" s="43" t="s">
        <v>14</v>
      </c>
      <c r="H547" s="43">
        <v>0</v>
      </c>
      <c r="I547" s="43">
        <v>0</v>
      </c>
      <c r="J547" s="43">
        <v>0</v>
      </c>
      <c r="K547" s="43">
        <v>1</v>
      </c>
      <c r="L547" s="43">
        <v>7500</v>
      </c>
      <c r="M547" s="43">
        <v>7500</v>
      </c>
      <c r="N547" s="43">
        <v>1</v>
      </c>
      <c r="O547" s="43">
        <v>7500</v>
      </c>
      <c r="P547" s="43">
        <v>7500</v>
      </c>
      <c r="Q547" s="43">
        <v>0</v>
      </c>
      <c r="R547" s="43">
        <v>0</v>
      </c>
      <c r="S547" s="43">
        <v>0</v>
      </c>
    </row>
    <row r="548" spans="5:19">
      <c r="E548" s="43">
        <v>3001033</v>
      </c>
      <c r="F548" s="43" t="s">
        <v>3707</v>
      </c>
      <c r="G548" s="43" t="s">
        <v>14</v>
      </c>
      <c r="H548" s="43">
        <v>0</v>
      </c>
      <c r="I548" s="43">
        <v>0</v>
      </c>
      <c r="J548" s="43">
        <v>0</v>
      </c>
      <c r="K548" s="43">
        <v>31</v>
      </c>
      <c r="L548" s="43">
        <v>2268</v>
      </c>
      <c r="M548" s="43">
        <v>70300</v>
      </c>
      <c r="N548" s="43">
        <v>31</v>
      </c>
      <c r="O548" s="43">
        <v>2268</v>
      </c>
      <c r="P548" s="43">
        <v>70300</v>
      </c>
      <c r="Q548" s="43">
        <v>0</v>
      </c>
      <c r="R548" s="43">
        <v>0</v>
      </c>
      <c r="S548" s="43">
        <v>0</v>
      </c>
    </row>
    <row r="549" spans="5:19">
      <c r="E549" s="43">
        <v>3001048</v>
      </c>
      <c r="F549" s="43" t="s">
        <v>3708</v>
      </c>
      <c r="G549" s="43" t="s">
        <v>14</v>
      </c>
      <c r="H549" s="43">
        <v>0</v>
      </c>
      <c r="I549" s="43">
        <v>0</v>
      </c>
      <c r="J549" s="43">
        <v>0</v>
      </c>
      <c r="K549" s="43">
        <v>2</v>
      </c>
      <c r="L549" s="43">
        <v>8980</v>
      </c>
      <c r="M549" s="43">
        <v>17960</v>
      </c>
      <c r="N549" s="43">
        <v>2</v>
      </c>
      <c r="O549" s="43">
        <v>8980</v>
      </c>
      <c r="P549" s="43">
        <v>17960</v>
      </c>
      <c r="Q549" s="43">
        <v>0</v>
      </c>
      <c r="R549" s="43">
        <v>0</v>
      </c>
      <c r="S549" s="43">
        <v>0</v>
      </c>
    </row>
    <row r="550" spans="5:19">
      <c r="E550" s="43">
        <v>3001188</v>
      </c>
      <c r="F550" s="43" t="s">
        <v>3709</v>
      </c>
      <c r="G550" s="43" t="s">
        <v>14</v>
      </c>
      <c r="H550" s="43">
        <v>0</v>
      </c>
      <c r="I550" s="43">
        <v>0</v>
      </c>
      <c r="J550" s="43">
        <v>0</v>
      </c>
      <c r="K550" s="43">
        <v>21</v>
      </c>
      <c r="L550" s="43">
        <v>2760</v>
      </c>
      <c r="M550" s="43">
        <v>57960</v>
      </c>
      <c r="N550" s="43">
        <v>21</v>
      </c>
      <c r="O550" s="43">
        <v>2760</v>
      </c>
      <c r="P550" s="43">
        <v>57960</v>
      </c>
      <c r="Q550" s="43">
        <v>0</v>
      </c>
      <c r="R550" s="43">
        <v>0</v>
      </c>
      <c r="S550" s="43">
        <v>0</v>
      </c>
    </row>
    <row r="551" spans="5:19">
      <c r="E551" s="43">
        <v>3001189</v>
      </c>
      <c r="F551" s="43" t="s">
        <v>3710</v>
      </c>
      <c r="G551" s="43" t="s">
        <v>14</v>
      </c>
      <c r="H551" s="43">
        <v>0</v>
      </c>
      <c r="I551" s="43">
        <v>0</v>
      </c>
      <c r="J551" s="43">
        <v>0</v>
      </c>
      <c r="K551" s="43">
        <v>20</v>
      </c>
      <c r="L551" s="43">
        <v>1110</v>
      </c>
      <c r="M551" s="43">
        <v>22200</v>
      </c>
      <c r="N551" s="43">
        <v>20</v>
      </c>
      <c r="O551" s="43">
        <v>1110</v>
      </c>
      <c r="P551" s="43">
        <v>22200</v>
      </c>
      <c r="Q551" s="43">
        <v>0</v>
      </c>
      <c r="R551" s="43">
        <v>0</v>
      </c>
      <c r="S551" s="43">
        <v>0</v>
      </c>
    </row>
    <row r="552" spans="5:19">
      <c r="E552" s="43">
        <v>3001224</v>
      </c>
      <c r="F552" s="43" t="s">
        <v>3711</v>
      </c>
      <c r="G552" s="43" t="s">
        <v>14</v>
      </c>
      <c r="H552" s="43">
        <v>0</v>
      </c>
      <c r="I552" s="43">
        <v>0</v>
      </c>
      <c r="J552" s="43">
        <v>0</v>
      </c>
      <c r="K552" s="43">
        <v>39</v>
      </c>
      <c r="L552" s="43">
        <v>9900</v>
      </c>
      <c r="M552" s="43">
        <v>386100</v>
      </c>
      <c r="N552" s="43">
        <v>39</v>
      </c>
      <c r="O552" s="43">
        <v>9900</v>
      </c>
      <c r="P552" s="43">
        <v>386100</v>
      </c>
      <c r="Q552" s="43">
        <v>0</v>
      </c>
      <c r="R552" s="43">
        <v>0</v>
      </c>
      <c r="S552" s="43">
        <v>0</v>
      </c>
    </row>
    <row r="553" spans="5:19">
      <c r="E553" s="43">
        <v>3001661</v>
      </c>
      <c r="F553" s="43" t="s">
        <v>3712</v>
      </c>
      <c r="G553" s="43" t="s">
        <v>14</v>
      </c>
      <c r="H553" s="43">
        <v>0</v>
      </c>
      <c r="I553" s="43">
        <v>0</v>
      </c>
      <c r="J553" s="43">
        <v>0</v>
      </c>
      <c r="K553" s="43">
        <v>1</v>
      </c>
      <c r="L553" s="43">
        <v>10530</v>
      </c>
      <c r="M553" s="43">
        <v>10530</v>
      </c>
      <c r="N553" s="43">
        <v>1</v>
      </c>
      <c r="O553" s="43">
        <v>10530</v>
      </c>
      <c r="P553" s="43">
        <v>10530</v>
      </c>
      <c r="Q553" s="43">
        <v>0</v>
      </c>
      <c r="R553" s="43">
        <v>0</v>
      </c>
      <c r="S553" s="43">
        <v>0</v>
      </c>
    </row>
    <row r="554" spans="5:19">
      <c r="E554" s="43">
        <v>3001717</v>
      </c>
      <c r="F554" s="43" t="s">
        <v>3713</v>
      </c>
      <c r="G554" s="43" t="s">
        <v>14</v>
      </c>
      <c r="H554" s="43">
        <v>0</v>
      </c>
      <c r="I554" s="43">
        <v>0</v>
      </c>
      <c r="J554" s="43">
        <v>0</v>
      </c>
      <c r="K554" s="43">
        <v>58</v>
      </c>
      <c r="L554" s="43">
        <v>4697</v>
      </c>
      <c r="M554" s="43">
        <v>272410</v>
      </c>
      <c r="N554" s="43">
        <v>58</v>
      </c>
      <c r="O554" s="43">
        <v>4697</v>
      </c>
      <c r="P554" s="43">
        <v>272410</v>
      </c>
      <c r="Q554" s="43">
        <v>0</v>
      </c>
      <c r="R554" s="43">
        <v>0</v>
      </c>
      <c r="S554" s="43">
        <v>0</v>
      </c>
    </row>
    <row r="555" spans="5:19">
      <c r="E555" s="43">
        <v>3001989</v>
      </c>
      <c r="F555" s="43" t="s">
        <v>3714</v>
      </c>
      <c r="G555" s="43" t="s">
        <v>14</v>
      </c>
      <c r="H555" s="43">
        <v>0</v>
      </c>
      <c r="I555" s="43">
        <v>0</v>
      </c>
      <c r="J555" s="43">
        <v>0</v>
      </c>
      <c r="K555" s="43">
        <v>35</v>
      </c>
      <c r="L555" s="43">
        <v>1410</v>
      </c>
      <c r="M555" s="43">
        <v>49350</v>
      </c>
      <c r="N555" s="43">
        <v>35</v>
      </c>
      <c r="O555" s="43">
        <v>1410</v>
      </c>
      <c r="P555" s="43">
        <v>49350</v>
      </c>
      <c r="Q555" s="43">
        <v>0</v>
      </c>
      <c r="R555" s="43">
        <v>0</v>
      </c>
      <c r="S555" s="43">
        <v>0</v>
      </c>
    </row>
    <row r="556" spans="5:19">
      <c r="E556" s="43">
        <v>3001993</v>
      </c>
      <c r="F556" s="43" t="s">
        <v>3715</v>
      </c>
      <c r="G556" s="43" t="s">
        <v>14</v>
      </c>
      <c r="H556" s="43">
        <v>0</v>
      </c>
      <c r="I556" s="43">
        <v>0</v>
      </c>
      <c r="J556" s="43">
        <v>0</v>
      </c>
      <c r="K556" s="43">
        <v>6</v>
      </c>
      <c r="L556" s="43">
        <v>13900</v>
      </c>
      <c r="M556" s="43">
        <v>83400</v>
      </c>
      <c r="N556" s="43">
        <v>6</v>
      </c>
      <c r="O556" s="43">
        <v>13900</v>
      </c>
      <c r="P556" s="43">
        <v>83400</v>
      </c>
      <c r="Q556" s="43">
        <v>0</v>
      </c>
      <c r="R556" s="43">
        <v>0</v>
      </c>
      <c r="S556" s="43">
        <v>0</v>
      </c>
    </row>
    <row r="557" spans="5:19">
      <c r="E557" s="43">
        <v>3002003</v>
      </c>
      <c r="F557" s="43" t="s">
        <v>3716</v>
      </c>
      <c r="G557" s="43" t="s">
        <v>14</v>
      </c>
      <c r="H557" s="43">
        <v>0</v>
      </c>
      <c r="I557" s="43">
        <v>0</v>
      </c>
      <c r="J557" s="43">
        <v>0</v>
      </c>
      <c r="K557" s="43">
        <v>15</v>
      </c>
      <c r="L557" s="43">
        <v>19500</v>
      </c>
      <c r="M557" s="43">
        <v>292500</v>
      </c>
      <c r="N557" s="43">
        <v>14</v>
      </c>
      <c r="O557" s="43">
        <v>19500</v>
      </c>
      <c r="P557" s="43">
        <v>273000</v>
      </c>
      <c r="Q557" s="43">
        <v>1</v>
      </c>
      <c r="R557" s="43">
        <v>19500</v>
      </c>
      <c r="S557" s="43">
        <v>19500</v>
      </c>
    </row>
    <row r="558" spans="5:19">
      <c r="E558" s="43">
        <v>3002042</v>
      </c>
      <c r="F558" s="43" t="s">
        <v>3717</v>
      </c>
      <c r="G558" s="43" t="s">
        <v>14</v>
      </c>
      <c r="H558" s="43">
        <v>0</v>
      </c>
      <c r="I558" s="43">
        <v>0</v>
      </c>
      <c r="J558" s="43">
        <v>0</v>
      </c>
      <c r="K558" s="43">
        <v>2</v>
      </c>
      <c r="L558" s="43">
        <v>3310</v>
      </c>
      <c r="M558" s="43">
        <v>6620</v>
      </c>
      <c r="N558" s="43">
        <v>2</v>
      </c>
      <c r="O558" s="43">
        <v>3310</v>
      </c>
      <c r="P558" s="43">
        <v>6620</v>
      </c>
      <c r="Q558" s="43">
        <v>0</v>
      </c>
      <c r="R558" s="43">
        <v>0</v>
      </c>
      <c r="S558" s="43">
        <v>0</v>
      </c>
    </row>
    <row r="559" spans="5:19">
      <c r="E559" s="43">
        <v>3002075</v>
      </c>
      <c r="F559" s="43" t="s">
        <v>3718</v>
      </c>
      <c r="G559" s="43" t="s">
        <v>14</v>
      </c>
      <c r="H559" s="43">
        <v>0</v>
      </c>
      <c r="I559" s="43">
        <v>0</v>
      </c>
      <c r="J559" s="43">
        <v>0</v>
      </c>
      <c r="K559" s="43">
        <v>3</v>
      </c>
      <c r="L559" s="43">
        <v>3970</v>
      </c>
      <c r="M559" s="43">
        <v>11910</v>
      </c>
      <c r="N559" s="43">
        <v>3</v>
      </c>
      <c r="O559" s="43">
        <v>3970</v>
      </c>
      <c r="P559" s="43">
        <v>11910</v>
      </c>
      <c r="Q559" s="43">
        <v>0</v>
      </c>
      <c r="R559" s="43">
        <v>0</v>
      </c>
      <c r="S559" s="43">
        <v>0</v>
      </c>
    </row>
    <row r="560" spans="5:19">
      <c r="E560" s="43">
        <v>3002113</v>
      </c>
      <c r="F560" s="43" t="s">
        <v>3719</v>
      </c>
      <c r="G560" s="43" t="s">
        <v>14</v>
      </c>
      <c r="H560" s="43">
        <v>0</v>
      </c>
      <c r="I560" s="43">
        <v>0</v>
      </c>
      <c r="J560" s="43">
        <v>0</v>
      </c>
      <c r="K560" s="43">
        <v>14</v>
      </c>
      <c r="L560" s="43">
        <v>14270</v>
      </c>
      <c r="M560" s="43">
        <v>199780</v>
      </c>
      <c r="N560" s="43">
        <v>14</v>
      </c>
      <c r="O560" s="43">
        <v>14270</v>
      </c>
      <c r="P560" s="43">
        <v>199780</v>
      </c>
      <c r="Q560" s="43">
        <v>0</v>
      </c>
      <c r="R560" s="43">
        <v>0</v>
      </c>
      <c r="S560" s="43">
        <v>0</v>
      </c>
    </row>
    <row r="561" spans="5:19">
      <c r="E561" s="43">
        <v>3002193</v>
      </c>
      <c r="F561" s="43" t="s">
        <v>3720</v>
      </c>
      <c r="G561" s="43" t="s">
        <v>14</v>
      </c>
      <c r="H561" s="43">
        <v>0</v>
      </c>
      <c r="I561" s="43">
        <v>0</v>
      </c>
      <c r="J561" s="43">
        <v>0</v>
      </c>
      <c r="K561" s="43">
        <v>43</v>
      </c>
      <c r="L561" s="43">
        <v>5000</v>
      </c>
      <c r="M561" s="43">
        <v>215000</v>
      </c>
      <c r="N561" s="43">
        <v>43</v>
      </c>
      <c r="O561" s="43">
        <v>5000</v>
      </c>
      <c r="P561" s="43">
        <v>215000</v>
      </c>
      <c r="Q561" s="43">
        <v>0</v>
      </c>
      <c r="R561" s="43">
        <v>0</v>
      </c>
      <c r="S561" s="43">
        <v>0</v>
      </c>
    </row>
    <row r="562" spans="5:19">
      <c r="E562" s="43">
        <v>3002224</v>
      </c>
      <c r="F562" s="43" t="s">
        <v>3721</v>
      </c>
      <c r="G562" s="43" t="s">
        <v>14</v>
      </c>
      <c r="H562" s="43">
        <v>0</v>
      </c>
      <c r="I562" s="43">
        <v>0</v>
      </c>
      <c r="J562" s="43">
        <v>0</v>
      </c>
      <c r="K562" s="43">
        <v>6</v>
      </c>
      <c r="L562" s="43">
        <v>3000</v>
      </c>
      <c r="M562" s="43">
        <v>18000</v>
      </c>
      <c r="N562" s="43">
        <v>6</v>
      </c>
      <c r="O562" s="43">
        <v>3000</v>
      </c>
      <c r="P562" s="43">
        <v>18000</v>
      </c>
      <c r="Q562" s="43">
        <v>0</v>
      </c>
      <c r="R562" s="43">
        <v>0</v>
      </c>
      <c r="S562" s="43">
        <v>0</v>
      </c>
    </row>
    <row r="563" spans="5:19">
      <c r="E563" s="43">
        <v>3002232</v>
      </c>
      <c r="F563" s="43" t="s">
        <v>3722</v>
      </c>
      <c r="G563" s="43" t="s">
        <v>14</v>
      </c>
      <c r="H563" s="43">
        <v>0</v>
      </c>
      <c r="I563" s="43">
        <v>0</v>
      </c>
      <c r="J563" s="43">
        <v>0</v>
      </c>
      <c r="K563" s="43">
        <v>16</v>
      </c>
      <c r="L563" s="43">
        <v>3970</v>
      </c>
      <c r="M563" s="43">
        <v>63520</v>
      </c>
      <c r="N563" s="43">
        <v>16</v>
      </c>
      <c r="O563" s="43">
        <v>3970</v>
      </c>
      <c r="P563" s="43">
        <v>63520</v>
      </c>
      <c r="Q563" s="43">
        <v>0</v>
      </c>
      <c r="R563" s="43">
        <v>0</v>
      </c>
      <c r="S563" s="43">
        <v>0</v>
      </c>
    </row>
    <row r="564" spans="5:19">
      <c r="E564" s="43">
        <v>3002278</v>
      </c>
      <c r="F564" s="43" t="s">
        <v>3723</v>
      </c>
      <c r="G564" s="43" t="s">
        <v>14</v>
      </c>
      <c r="H564" s="43">
        <v>0</v>
      </c>
      <c r="I564" s="43">
        <v>0</v>
      </c>
      <c r="J564" s="43">
        <v>0</v>
      </c>
      <c r="K564" s="43">
        <v>7</v>
      </c>
      <c r="L564" s="43">
        <v>3090</v>
      </c>
      <c r="M564" s="43">
        <v>21630</v>
      </c>
      <c r="N564" s="43">
        <v>7</v>
      </c>
      <c r="O564" s="43">
        <v>3090</v>
      </c>
      <c r="P564" s="43">
        <v>21630</v>
      </c>
      <c r="Q564" s="43">
        <v>0</v>
      </c>
      <c r="R564" s="43">
        <v>0</v>
      </c>
      <c r="S564" s="43">
        <v>0</v>
      </c>
    </row>
    <row r="565" spans="5:19">
      <c r="E565" s="43">
        <v>3002289</v>
      </c>
      <c r="F565" s="43" t="s">
        <v>3724</v>
      </c>
      <c r="G565" s="43" t="s">
        <v>14</v>
      </c>
      <c r="H565" s="43">
        <v>0</v>
      </c>
      <c r="I565" s="43">
        <v>0</v>
      </c>
      <c r="J565" s="43">
        <v>0</v>
      </c>
      <c r="K565" s="43">
        <v>16</v>
      </c>
      <c r="L565" s="43">
        <v>2680</v>
      </c>
      <c r="M565" s="43">
        <v>42880</v>
      </c>
      <c r="N565" s="43">
        <v>16</v>
      </c>
      <c r="O565" s="43">
        <v>2680</v>
      </c>
      <c r="P565" s="43">
        <v>42880</v>
      </c>
      <c r="Q565" s="43">
        <v>0</v>
      </c>
      <c r="R565" s="43">
        <v>0</v>
      </c>
      <c r="S565" s="43">
        <v>0</v>
      </c>
    </row>
    <row r="566" spans="5:19">
      <c r="E566" s="43">
        <v>3002295</v>
      </c>
      <c r="F566" s="43" t="s">
        <v>3725</v>
      </c>
      <c r="G566" s="43" t="s">
        <v>14</v>
      </c>
      <c r="H566" s="43">
        <v>0</v>
      </c>
      <c r="I566" s="43">
        <v>0</v>
      </c>
      <c r="J566" s="43">
        <v>0</v>
      </c>
      <c r="K566" s="43">
        <v>17</v>
      </c>
      <c r="L566" s="43">
        <v>4150</v>
      </c>
      <c r="M566" s="43">
        <v>70550</v>
      </c>
      <c r="N566" s="43">
        <v>17</v>
      </c>
      <c r="O566" s="43">
        <v>4150</v>
      </c>
      <c r="P566" s="43">
        <v>70550</v>
      </c>
      <c r="Q566" s="43">
        <v>0</v>
      </c>
      <c r="R566" s="43">
        <v>0</v>
      </c>
      <c r="S566" s="43">
        <v>0</v>
      </c>
    </row>
    <row r="567" spans="5:19">
      <c r="E567" s="43">
        <v>3002303</v>
      </c>
      <c r="F567" s="43" t="s">
        <v>3726</v>
      </c>
      <c r="G567" s="43" t="s">
        <v>14</v>
      </c>
      <c r="H567" s="43">
        <v>0</v>
      </c>
      <c r="I567" s="43">
        <v>0</v>
      </c>
      <c r="J567" s="43">
        <v>0</v>
      </c>
      <c r="K567" s="43">
        <v>1</v>
      </c>
      <c r="L567" s="43">
        <v>2310</v>
      </c>
      <c r="M567" s="43">
        <v>2310</v>
      </c>
      <c r="N567" s="43">
        <v>1</v>
      </c>
      <c r="O567" s="43">
        <v>2310</v>
      </c>
      <c r="P567" s="43">
        <v>2310</v>
      </c>
      <c r="Q567" s="43">
        <v>0</v>
      </c>
      <c r="R567" s="43">
        <v>0</v>
      </c>
      <c r="S567" s="43">
        <v>0</v>
      </c>
    </row>
    <row r="568" spans="5:19">
      <c r="E568" s="43">
        <v>3002320</v>
      </c>
      <c r="F568" s="43" t="s">
        <v>3727</v>
      </c>
      <c r="G568" s="43" t="s">
        <v>14</v>
      </c>
      <c r="H568" s="43">
        <v>0</v>
      </c>
      <c r="I568" s="43">
        <v>0</v>
      </c>
      <c r="J568" s="43">
        <v>0</v>
      </c>
      <c r="K568" s="43">
        <v>2</v>
      </c>
      <c r="L568" s="43">
        <v>3310</v>
      </c>
      <c r="M568" s="43">
        <v>6620</v>
      </c>
      <c r="N568" s="43">
        <v>2</v>
      </c>
      <c r="O568" s="43">
        <v>3310</v>
      </c>
      <c r="P568" s="43">
        <v>6620</v>
      </c>
      <c r="Q568" s="43">
        <v>0</v>
      </c>
      <c r="R568" s="43">
        <v>0</v>
      </c>
      <c r="S568" s="43">
        <v>0</v>
      </c>
    </row>
    <row r="569" spans="5:19">
      <c r="E569" s="43">
        <v>3002329</v>
      </c>
      <c r="F569" s="43" t="s">
        <v>3728</v>
      </c>
      <c r="G569" s="43" t="s">
        <v>14</v>
      </c>
      <c r="H569" s="43">
        <v>0</v>
      </c>
      <c r="I569" s="43">
        <v>0</v>
      </c>
      <c r="J569" s="43">
        <v>0</v>
      </c>
      <c r="K569" s="43">
        <v>28</v>
      </c>
      <c r="L569" s="43">
        <v>2760</v>
      </c>
      <c r="M569" s="43">
        <v>77280</v>
      </c>
      <c r="N569" s="43">
        <v>28</v>
      </c>
      <c r="O569" s="43">
        <v>2760</v>
      </c>
      <c r="P569" s="43">
        <v>77280</v>
      </c>
      <c r="Q569" s="43">
        <v>0</v>
      </c>
      <c r="R569" s="43">
        <v>0</v>
      </c>
      <c r="S569" s="43">
        <v>0</v>
      </c>
    </row>
    <row r="570" spans="5:19">
      <c r="E570" s="43">
        <v>3002331</v>
      </c>
      <c r="F570" s="43" t="s">
        <v>3729</v>
      </c>
      <c r="G570" s="43" t="s">
        <v>14</v>
      </c>
      <c r="H570" s="43">
        <v>0</v>
      </c>
      <c r="I570" s="43">
        <v>0</v>
      </c>
      <c r="J570" s="43">
        <v>0</v>
      </c>
      <c r="K570" s="43">
        <v>18</v>
      </c>
      <c r="L570" s="43">
        <v>2870</v>
      </c>
      <c r="M570" s="43">
        <v>51660</v>
      </c>
      <c r="N570" s="43">
        <v>18</v>
      </c>
      <c r="O570" s="43">
        <v>2870</v>
      </c>
      <c r="P570" s="43">
        <v>51660</v>
      </c>
      <c r="Q570" s="43">
        <v>0</v>
      </c>
      <c r="R570" s="43">
        <v>0</v>
      </c>
      <c r="S570" s="43">
        <v>0</v>
      </c>
    </row>
    <row r="571" spans="5:19">
      <c r="E571" s="43">
        <v>3002353</v>
      </c>
      <c r="F571" s="43" t="s">
        <v>3730</v>
      </c>
      <c r="G571" s="43" t="s">
        <v>14</v>
      </c>
      <c r="H571" s="43">
        <v>0</v>
      </c>
      <c r="I571" s="43">
        <v>0</v>
      </c>
      <c r="J571" s="43">
        <v>0</v>
      </c>
      <c r="K571" s="43">
        <v>19</v>
      </c>
      <c r="L571" s="43">
        <v>3210</v>
      </c>
      <c r="M571" s="43">
        <v>60990</v>
      </c>
      <c r="N571" s="43">
        <v>19</v>
      </c>
      <c r="O571" s="43">
        <v>3210</v>
      </c>
      <c r="P571" s="43">
        <v>60990</v>
      </c>
      <c r="Q571" s="43">
        <v>0</v>
      </c>
      <c r="R571" s="43">
        <v>0</v>
      </c>
      <c r="S571" s="43">
        <v>0</v>
      </c>
    </row>
    <row r="572" spans="5:19">
      <c r="E572" s="43">
        <v>3002382</v>
      </c>
      <c r="F572" s="43" t="s">
        <v>3731</v>
      </c>
      <c r="G572" s="43" t="s">
        <v>14</v>
      </c>
      <c r="H572" s="43">
        <v>0</v>
      </c>
      <c r="I572" s="43">
        <v>0</v>
      </c>
      <c r="J572" s="43">
        <v>0</v>
      </c>
      <c r="K572" s="43">
        <v>22</v>
      </c>
      <c r="L572" s="43">
        <v>3200</v>
      </c>
      <c r="M572" s="43">
        <v>70400</v>
      </c>
      <c r="N572" s="43">
        <v>22</v>
      </c>
      <c r="O572" s="43">
        <v>3200</v>
      </c>
      <c r="P572" s="43">
        <v>70400</v>
      </c>
      <c r="Q572" s="43">
        <v>0</v>
      </c>
      <c r="R572" s="43">
        <v>0</v>
      </c>
      <c r="S572" s="43">
        <v>0</v>
      </c>
    </row>
    <row r="573" spans="5:19">
      <c r="E573" s="43">
        <v>3002500</v>
      </c>
      <c r="F573" s="43" t="s">
        <v>3732</v>
      </c>
      <c r="G573" s="43" t="s">
        <v>14</v>
      </c>
      <c r="H573" s="43">
        <v>0</v>
      </c>
      <c r="I573" s="43">
        <v>0</v>
      </c>
      <c r="J573" s="43">
        <v>0</v>
      </c>
      <c r="K573" s="43">
        <v>3</v>
      </c>
      <c r="L573" s="43">
        <v>4490</v>
      </c>
      <c r="M573" s="43">
        <v>13470</v>
      </c>
      <c r="N573" s="43">
        <v>3</v>
      </c>
      <c r="O573" s="43">
        <v>4490</v>
      </c>
      <c r="P573" s="43">
        <v>13470</v>
      </c>
      <c r="Q573" s="43">
        <v>0</v>
      </c>
      <c r="R573" s="43">
        <v>0</v>
      </c>
      <c r="S573" s="43">
        <v>0</v>
      </c>
    </row>
    <row r="574" spans="5:19">
      <c r="E574" s="43">
        <v>3002533</v>
      </c>
      <c r="F574" s="43" t="s">
        <v>3733</v>
      </c>
      <c r="G574" s="43" t="s">
        <v>14</v>
      </c>
      <c r="H574" s="43">
        <v>0</v>
      </c>
      <c r="I574" s="43">
        <v>0</v>
      </c>
      <c r="J574" s="43">
        <v>0</v>
      </c>
      <c r="K574" s="43">
        <v>1</v>
      </c>
      <c r="L574" s="43">
        <v>710</v>
      </c>
      <c r="M574" s="43">
        <v>710</v>
      </c>
      <c r="N574" s="43">
        <v>1</v>
      </c>
      <c r="O574" s="43">
        <v>710</v>
      </c>
      <c r="P574" s="43">
        <v>710</v>
      </c>
      <c r="Q574" s="43">
        <v>0</v>
      </c>
      <c r="R574" s="43">
        <v>0</v>
      </c>
      <c r="S574" s="43">
        <v>0</v>
      </c>
    </row>
    <row r="575" spans="5:19">
      <c r="E575" s="43">
        <v>3002544</v>
      </c>
      <c r="F575" s="43" t="s">
        <v>3734</v>
      </c>
      <c r="G575" s="43" t="s">
        <v>14</v>
      </c>
      <c r="H575" s="43">
        <v>0</v>
      </c>
      <c r="I575" s="43">
        <v>0</v>
      </c>
      <c r="J575" s="43">
        <v>0</v>
      </c>
      <c r="K575" s="43">
        <v>6</v>
      </c>
      <c r="L575" s="43">
        <v>3680</v>
      </c>
      <c r="M575" s="43">
        <v>22080</v>
      </c>
      <c r="N575" s="43">
        <v>6</v>
      </c>
      <c r="O575" s="43">
        <v>3680</v>
      </c>
      <c r="P575" s="43">
        <v>22080</v>
      </c>
      <c r="Q575" s="43">
        <v>0</v>
      </c>
      <c r="R575" s="43">
        <v>0</v>
      </c>
      <c r="S575" s="43">
        <v>0</v>
      </c>
    </row>
    <row r="576" spans="5:19">
      <c r="E576" s="43">
        <v>3002648</v>
      </c>
      <c r="F576" s="43" t="s">
        <v>3735</v>
      </c>
      <c r="G576" s="43" t="s">
        <v>14</v>
      </c>
      <c r="H576" s="43">
        <v>0</v>
      </c>
      <c r="I576" s="43">
        <v>0</v>
      </c>
      <c r="J576" s="43">
        <v>0</v>
      </c>
      <c r="K576" s="43">
        <v>225</v>
      </c>
      <c r="L576" s="43">
        <v>80</v>
      </c>
      <c r="M576" s="43">
        <v>18000</v>
      </c>
      <c r="N576" s="43">
        <v>225</v>
      </c>
      <c r="O576" s="43">
        <v>80</v>
      </c>
      <c r="P576" s="43">
        <v>18000</v>
      </c>
      <c r="Q576" s="43">
        <v>0</v>
      </c>
      <c r="R576" s="43">
        <v>0</v>
      </c>
      <c r="S576" s="43">
        <v>0</v>
      </c>
    </row>
    <row r="577" spans="5:19">
      <c r="E577" s="43">
        <v>3002652</v>
      </c>
      <c r="F577" s="43" t="s">
        <v>3736</v>
      </c>
      <c r="G577" s="43" t="s">
        <v>14</v>
      </c>
      <c r="H577" s="43">
        <v>0</v>
      </c>
      <c r="I577" s="43">
        <v>0</v>
      </c>
      <c r="J577" s="43">
        <v>0</v>
      </c>
      <c r="K577" s="43">
        <v>270</v>
      </c>
      <c r="L577" s="43">
        <v>300</v>
      </c>
      <c r="M577" s="43">
        <v>81000</v>
      </c>
      <c r="N577" s="43">
        <v>270</v>
      </c>
      <c r="O577" s="43">
        <v>300</v>
      </c>
      <c r="P577" s="43">
        <v>81000</v>
      </c>
      <c r="Q577" s="43">
        <v>0</v>
      </c>
      <c r="R577" s="43">
        <v>0</v>
      </c>
      <c r="S577" s="43">
        <v>0</v>
      </c>
    </row>
    <row r="578" spans="5:19">
      <c r="E578" s="43">
        <v>3002660</v>
      </c>
      <c r="F578" s="43" t="s">
        <v>3737</v>
      </c>
      <c r="G578" s="43" t="s">
        <v>14</v>
      </c>
      <c r="H578" s="43">
        <v>0</v>
      </c>
      <c r="I578" s="43">
        <v>0</v>
      </c>
      <c r="J578" s="43">
        <v>0</v>
      </c>
      <c r="K578" s="43">
        <v>6</v>
      </c>
      <c r="L578" s="43">
        <v>1170</v>
      </c>
      <c r="M578" s="43">
        <v>7020</v>
      </c>
      <c r="N578" s="43">
        <v>6</v>
      </c>
      <c r="O578" s="43">
        <v>1170</v>
      </c>
      <c r="P578" s="43">
        <v>7020</v>
      </c>
      <c r="Q578" s="43">
        <v>0</v>
      </c>
      <c r="R578" s="43">
        <v>0</v>
      </c>
      <c r="S578" s="43">
        <v>0</v>
      </c>
    </row>
    <row r="579" spans="5:19">
      <c r="E579" s="43">
        <v>3002703</v>
      </c>
      <c r="F579" s="43" t="s">
        <v>3738</v>
      </c>
      <c r="G579" s="43" t="s">
        <v>14</v>
      </c>
      <c r="H579" s="43">
        <v>120</v>
      </c>
      <c r="I579" s="43">
        <v>190</v>
      </c>
      <c r="J579" s="43">
        <v>22800</v>
      </c>
      <c r="K579" s="43">
        <v>2841</v>
      </c>
      <c r="L579" s="43">
        <v>190</v>
      </c>
      <c r="M579" s="43">
        <v>539790</v>
      </c>
      <c r="N579" s="43">
        <v>2861</v>
      </c>
      <c r="O579" s="43">
        <v>190</v>
      </c>
      <c r="P579" s="43">
        <v>543590</v>
      </c>
      <c r="Q579" s="43">
        <v>100</v>
      </c>
      <c r="R579" s="43">
        <v>190</v>
      </c>
      <c r="S579" s="43">
        <v>19000</v>
      </c>
    </row>
    <row r="580" spans="5:19">
      <c r="E580" s="43">
        <v>3002745</v>
      </c>
      <c r="F580" s="43" t="s">
        <v>3739</v>
      </c>
      <c r="G580" s="43" t="s">
        <v>14</v>
      </c>
      <c r="H580" s="43">
        <v>0</v>
      </c>
      <c r="I580" s="43">
        <v>0</v>
      </c>
      <c r="J580" s="43">
        <v>0</v>
      </c>
      <c r="K580" s="43">
        <v>15</v>
      </c>
      <c r="L580" s="43">
        <v>3260</v>
      </c>
      <c r="M580" s="43">
        <v>48900</v>
      </c>
      <c r="N580" s="43">
        <v>15</v>
      </c>
      <c r="O580" s="43">
        <v>3260</v>
      </c>
      <c r="P580" s="43">
        <v>48900</v>
      </c>
      <c r="Q580" s="43">
        <v>0</v>
      </c>
      <c r="R580" s="43">
        <v>0</v>
      </c>
      <c r="S580" s="43">
        <v>0</v>
      </c>
    </row>
    <row r="581" spans="5:19">
      <c r="E581" s="43">
        <v>3002747</v>
      </c>
      <c r="F581" s="43" t="s">
        <v>3740</v>
      </c>
      <c r="G581" s="43" t="s">
        <v>14</v>
      </c>
      <c r="H581" s="43">
        <v>0</v>
      </c>
      <c r="I581" s="43">
        <v>0</v>
      </c>
      <c r="J581" s="43">
        <v>0</v>
      </c>
      <c r="K581" s="43">
        <v>12</v>
      </c>
      <c r="L581" s="43">
        <v>3770</v>
      </c>
      <c r="M581" s="43">
        <v>45240</v>
      </c>
      <c r="N581" s="43">
        <v>12</v>
      </c>
      <c r="O581" s="43">
        <v>3770</v>
      </c>
      <c r="P581" s="43">
        <v>45240</v>
      </c>
      <c r="Q581" s="43">
        <v>0</v>
      </c>
      <c r="R581" s="43">
        <v>0</v>
      </c>
      <c r="S581" s="43">
        <v>0</v>
      </c>
    </row>
    <row r="582" spans="5:19">
      <c r="E582" s="43">
        <v>3002858</v>
      </c>
      <c r="F582" s="43" t="s">
        <v>3741</v>
      </c>
      <c r="G582" s="43" t="s">
        <v>14</v>
      </c>
      <c r="H582" s="43">
        <v>0</v>
      </c>
      <c r="I582" s="43">
        <v>0</v>
      </c>
      <c r="J582" s="43">
        <v>0</v>
      </c>
      <c r="K582" s="43">
        <v>6</v>
      </c>
      <c r="L582" s="43">
        <v>1780</v>
      </c>
      <c r="M582" s="43">
        <v>10680</v>
      </c>
      <c r="N582" s="43">
        <v>6</v>
      </c>
      <c r="O582" s="43">
        <v>1780</v>
      </c>
      <c r="P582" s="43">
        <v>10680</v>
      </c>
      <c r="Q582" s="43">
        <v>0</v>
      </c>
      <c r="R582" s="43">
        <v>0</v>
      </c>
      <c r="S582" s="43">
        <v>0</v>
      </c>
    </row>
    <row r="583" spans="5:19">
      <c r="E583" s="43">
        <v>3002935</v>
      </c>
      <c r="F583" s="43" t="s">
        <v>3742</v>
      </c>
      <c r="G583" s="43" t="s">
        <v>14</v>
      </c>
      <c r="H583" s="43">
        <v>0</v>
      </c>
      <c r="I583" s="43">
        <v>0</v>
      </c>
      <c r="J583" s="43">
        <v>0</v>
      </c>
      <c r="K583" s="43">
        <v>3</v>
      </c>
      <c r="L583" s="43">
        <v>1990</v>
      </c>
      <c r="M583" s="43">
        <v>5970</v>
      </c>
      <c r="N583" s="43">
        <v>3</v>
      </c>
      <c r="O583" s="43">
        <v>1990</v>
      </c>
      <c r="P583" s="43">
        <v>5970</v>
      </c>
      <c r="Q583" s="43">
        <v>0</v>
      </c>
      <c r="R583" s="43">
        <v>0</v>
      </c>
      <c r="S583" s="43">
        <v>0</v>
      </c>
    </row>
    <row r="584" spans="5:19">
      <c r="E584" s="43">
        <v>3003052</v>
      </c>
      <c r="F584" s="43" t="s">
        <v>3743</v>
      </c>
      <c r="G584" s="43" t="s">
        <v>14</v>
      </c>
      <c r="H584" s="43">
        <v>0</v>
      </c>
      <c r="I584" s="43">
        <v>0</v>
      </c>
      <c r="J584" s="43">
        <v>0</v>
      </c>
      <c r="K584" s="43">
        <v>41</v>
      </c>
      <c r="L584" s="43">
        <v>1410</v>
      </c>
      <c r="M584" s="43">
        <v>57810</v>
      </c>
      <c r="N584" s="43">
        <v>41</v>
      </c>
      <c r="O584" s="43">
        <v>1410</v>
      </c>
      <c r="P584" s="43">
        <v>57810</v>
      </c>
      <c r="Q584" s="43">
        <v>0</v>
      </c>
      <c r="R584" s="43">
        <v>0</v>
      </c>
      <c r="S584" s="43">
        <v>0</v>
      </c>
    </row>
    <row r="585" spans="5:19">
      <c r="E585" s="43">
        <v>3003107</v>
      </c>
      <c r="F585" s="43" t="s">
        <v>3744</v>
      </c>
      <c r="G585" s="43" t="s">
        <v>14</v>
      </c>
      <c r="H585" s="43">
        <v>0</v>
      </c>
      <c r="I585" s="43">
        <v>0</v>
      </c>
      <c r="J585" s="43">
        <v>0</v>
      </c>
      <c r="K585" s="43">
        <v>1</v>
      </c>
      <c r="L585" s="43">
        <v>17090</v>
      </c>
      <c r="M585" s="43">
        <v>17090</v>
      </c>
      <c r="N585" s="43">
        <v>1</v>
      </c>
      <c r="O585" s="43">
        <v>17090</v>
      </c>
      <c r="P585" s="43">
        <v>17090</v>
      </c>
      <c r="Q585" s="43">
        <v>0</v>
      </c>
      <c r="R585" s="43">
        <v>0</v>
      </c>
      <c r="S585" s="43">
        <v>0</v>
      </c>
    </row>
    <row r="586" spans="5:19">
      <c r="E586" s="43">
        <v>3003116</v>
      </c>
      <c r="F586" s="43" t="s">
        <v>3745</v>
      </c>
      <c r="G586" s="43" t="s">
        <v>14</v>
      </c>
      <c r="H586" s="43">
        <v>0</v>
      </c>
      <c r="I586" s="43">
        <v>0</v>
      </c>
      <c r="J586" s="43">
        <v>0</v>
      </c>
      <c r="K586" s="43">
        <v>4</v>
      </c>
      <c r="L586" s="43">
        <v>3490</v>
      </c>
      <c r="M586" s="43">
        <v>13960</v>
      </c>
      <c r="N586" s="43">
        <v>4</v>
      </c>
      <c r="O586" s="43">
        <v>3490</v>
      </c>
      <c r="P586" s="43">
        <v>13960</v>
      </c>
      <c r="Q586" s="43">
        <v>0</v>
      </c>
      <c r="R586" s="43">
        <v>0</v>
      </c>
      <c r="S586" s="43">
        <v>0</v>
      </c>
    </row>
    <row r="587" spans="5:19">
      <c r="E587" s="43">
        <v>3003161</v>
      </c>
      <c r="F587" s="43" t="s">
        <v>3746</v>
      </c>
      <c r="G587" s="43" t="s">
        <v>14</v>
      </c>
      <c r="H587" s="43">
        <v>0</v>
      </c>
      <c r="I587" s="43">
        <v>0</v>
      </c>
      <c r="J587" s="43">
        <v>0</v>
      </c>
      <c r="K587" s="43">
        <v>13</v>
      </c>
      <c r="L587" s="43">
        <v>3540</v>
      </c>
      <c r="M587" s="43">
        <v>46020</v>
      </c>
      <c r="N587" s="43">
        <v>13</v>
      </c>
      <c r="O587" s="43">
        <v>3540</v>
      </c>
      <c r="P587" s="43">
        <v>46020</v>
      </c>
      <c r="Q587" s="43">
        <v>0</v>
      </c>
      <c r="R587" s="43">
        <v>0</v>
      </c>
      <c r="S587" s="43">
        <v>0</v>
      </c>
    </row>
    <row r="588" spans="5:19">
      <c r="E588" s="43">
        <v>3003215</v>
      </c>
      <c r="F588" s="43" t="s">
        <v>3747</v>
      </c>
      <c r="G588" s="43" t="s">
        <v>14</v>
      </c>
      <c r="H588" s="43">
        <v>0</v>
      </c>
      <c r="I588" s="43">
        <v>0</v>
      </c>
      <c r="J588" s="43">
        <v>0</v>
      </c>
      <c r="K588" s="43">
        <v>1</v>
      </c>
      <c r="L588" s="43">
        <v>14340</v>
      </c>
      <c r="M588" s="43">
        <v>14340</v>
      </c>
      <c r="N588" s="43">
        <v>1</v>
      </c>
      <c r="O588" s="43">
        <v>14340</v>
      </c>
      <c r="P588" s="43">
        <v>14340</v>
      </c>
      <c r="Q588" s="43">
        <v>0</v>
      </c>
      <c r="R588" s="43">
        <v>0</v>
      </c>
      <c r="S588" s="43">
        <v>0</v>
      </c>
    </row>
    <row r="589" spans="5:19">
      <c r="E589" s="43">
        <v>3003219</v>
      </c>
      <c r="F589" s="43" t="s">
        <v>3748</v>
      </c>
      <c r="G589" s="43" t="s">
        <v>14</v>
      </c>
      <c r="H589" s="43">
        <v>0</v>
      </c>
      <c r="I589" s="43">
        <v>0</v>
      </c>
      <c r="J589" s="43">
        <v>0</v>
      </c>
      <c r="K589" s="43">
        <v>2</v>
      </c>
      <c r="L589" s="43">
        <v>6830</v>
      </c>
      <c r="M589" s="43">
        <v>13660</v>
      </c>
      <c r="N589" s="43">
        <v>2</v>
      </c>
      <c r="O589" s="43">
        <v>6830</v>
      </c>
      <c r="P589" s="43">
        <v>13660</v>
      </c>
      <c r="Q589" s="43">
        <v>0</v>
      </c>
      <c r="R589" s="43">
        <v>0</v>
      </c>
      <c r="S589" s="43">
        <v>0</v>
      </c>
    </row>
    <row r="590" spans="5:19">
      <c r="E590" s="43">
        <v>3003301</v>
      </c>
      <c r="F590" s="43" t="s">
        <v>3749</v>
      </c>
      <c r="G590" s="43" t="s">
        <v>14</v>
      </c>
      <c r="H590" s="43">
        <v>0</v>
      </c>
      <c r="I590" s="43">
        <v>0</v>
      </c>
      <c r="J590" s="43">
        <v>0</v>
      </c>
      <c r="K590" s="43">
        <v>7</v>
      </c>
      <c r="L590" s="43">
        <v>7562</v>
      </c>
      <c r="M590" s="43">
        <v>52935</v>
      </c>
      <c r="N590" s="43">
        <v>7</v>
      </c>
      <c r="O590" s="43">
        <v>7562</v>
      </c>
      <c r="P590" s="43">
        <v>52935</v>
      </c>
      <c r="Q590" s="43">
        <v>0</v>
      </c>
      <c r="R590" s="43">
        <v>0</v>
      </c>
      <c r="S590" s="43">
        <v>0</v>
      </c>
    </row>
    <row r="591" spans="5:19">
      <c r="E591" s="43">
        <v>3003375</v>
      </c>
      <c r="F591" s="43" t="s">
        <v>3750</v>
      </c>
      <c r="G591" s="43" t="s">
        <v>14</v>
      </c>
      <c r="H591" s="43">
        <v>0</v>
      </c>
      <c r="I591" s="43">
        <v>0</v>
      </c>
      <c r="J591" s="43">
        <v>0</v>
      </c>
      <c r="K591" s="43">
        <v>8</v>
      </c>
      <c r="L591" s="43">
        <v>3640</v>
      </c>
      <c r="M591" s="43">
        <v>29120</v>
      </c>
      <c r="N591" s="43">
        <v>8</v>
      </c>
      <c r="O591" s="43">
        <v>3640</v>
      </c>
      <c r="P591" s="43">
        <v>29120</v>
      </c>
      <c r="Q591" s="43">
        <v>0</v>
      </c>
      <c r="R591" s="43">
        <v>0</v>
      </c>
      <c r="S591" s="43">
        <v>0</v>
      </c>
    </row>
    <row r="592" spans="5:19">
      <c r="E592" s="43">
        <v>3003376</v>
      </c>
      <c r="F592" s="43" t="s">
        <v>3751</v>
      </c>
      <c r="G592" s="43" t="s">
        <v>14</v>
      </c>
      <c r="H592" s="43">
        <v>0</v>
      </c>
      <c r="I592" s="43">
        <v>0</v>
      </c>
      <c r="J592" s="43">
        <v>0</v>
      </c>
      <c r="K592" s="43">
        <v>1</v>
      </c>
      <c r="L592" s="43">
        <v>8260</v>
      </c>
      <c r="M592" s="43">
        <v>8260</v>
      </c>
      <c r="N592" s="43">
        <v>1</v>
      </c>
      <c r="O592" s="43">
        <v>8260</v>
      </c>
      <c r="P592" s="43">
        <v>8260</v>
      </c>
      <c r="Q592" s="43">
        <v>0</v>
      </c>
      <c r="R592" s="43">
        <v>0</v>
      </c>
      <c r="S592" s="43">
        <v>0</v>
      </c>
    </row>
    <row r="593" spans="5:19">
      <c r="E593" s="43">
        <v>3003394</v>
      </c>
      <c r="F593" s="43" t="s">
        <v>3752</v>
      </c>
      <c r="G593" s="43" t="s">
        <v>14</v>
      </c>
      <c r="H593" s="43">
        <v>0</v>
      </c>
      <c r="I593" s="43">
        <v>0</v>
      </c>
      <c r="J593" s="43">
        <v>0</v>
      </c>
      <c r="K593" s="43">
        <v>3</v>
      </c>
      <c r="L593" s="43">
        <v>3360</v>
      </c>
      <c r="M593" s="43">
        <v>10080</v>
      </c>
      <c r="N593" s="43">
        <v>3</v>
      </c>
      <c r="O593" s="43">
        <v>3360</v>
      </c>
      <c r="P593" s="43">
        <v>10080</v>
      </c>
      <c r="Q593" s="43">
        <v>0</v>
      </c>
      <c r="R593" s="43">
        <v>0</v>
      </c>
      <c r="S593" s="43">
        <v>0</v>
      </c>
    </row>
    <row r="594" spans="5:19">
      <c r="E594" s="43">
        <v>3003398</v>
      </c>
      <c r="F594" s="43" t="s">
        <v>3753</v>
      </c>
      <c r="G594" s="43" t="s">
        <v>14</v>
      </c>
      <c r="H594" s="43">
        <v>0</v>
      </c>
      <c r="I594" s="43">
        <v>0</v>
      </c>
      <c r="J594" s="43">
        <v>0</v>
      </c>
      <c r="K594" s="43">
        <v>1</v>
      </c>
      <c r="L594" s="43">
        <v>18030</v>
      </c>
      <c r="M594" s="43">
        <v>18030</v>
      </c>
      <c r="N594" s="43">
        <v>1</v>
      </c>
      <c r="O594" s="43">
        <v>18030</v>
      </c>
      <c r="P594" s="43">
        <v>18030</v>
      </c>
      <c r="Q594" s="43">
        <v>0</v>
      </c>
      <c r="R594" s="43">
        <v>0</v>
      </c>
      <c r="S594" s="43">
        <v>0</v>
      </c>
    </row>
    <row r="595" spans="5:19">
      <c r="E595" s="43">
        <v>3003402</v>
      </c>
      <c r="F595" s="43" t="s">
        <v>3754</v>
      </c>
      <c r="G595" s="43" t="s">
        <v>14</v>
      </c>
      <c r="H595" s="43">
        <v>0</v>
      </c>
      <c r="I595" s="43">
        <v>0</v>
      </c>
      <c r="J595" s="43">
        <v>0</v>
      </c>
      <c r="K595" s="43">
        <v>2</v>
      </c>
      <c r="L595" s="43">
        <v>15440</v>
      </c>
      <c r="M595" s="43">
        <v>30880</v>
      </c>
      <c r="N595" s="43">
        <v>2</v>
      </c>
      <c r="O595" s="43">
        <v>15440</v>
      </c>
      <c r="P595" s="43">
        <v>30880</v>
      </c>
      <c r="Q595" s="43">
        <v>0</v>
      </c>
      <c r="R595" s="43">
        <v>0</v>
      </c>
      <c r="S595" s="43">
        <v>0</v>
      </c>
    </row>
    <row r="596" spans="5:19">
      <c r="E596" s="43">
        <v>3003428</v>
      </c>
      <c r="F596" s="43" t="s">
        <v>3755</v>
      </c>
      <c r="G596" s="43" t="s">
        <v>14</v>
      </c>
      <c r="H596" s="43">
        <v>0</v>
      </c>
      <c r="I596" s="43">
        <v>0</v>
      </c>
      <c r="J596" s="43">
        <v>0</v>
      </c>
      <c r="K596" s="43">
        <v>6</v>
      </c>
      <c r="L596" s="43">
        <v>1710</v>
      </c>
      <c r="M596" s="43">
        <v>10260</v>
      </c>
      <c r="N596" s="43">
        <v>6</v>
      </c>
      <c r="O596" s="43">
        <v>1710</v>
      </c>
      <c r="P596" s="43">
        <v>10260</v>
      </c>
      <c r="Q596" s="43">
        <v>0</v>
      </c>
      <c r="R596" s="43">
        <v>0</v>
      </c>
      <c r="S596" s="43">
        <v>0</v>
      </c>
    </row>
    <row r="597" spans="5:19">
      <c r="E597" s="43">
        <v>3003436</v>
      </c>
      <c r="F597" s="43" t="s">
        <v>3756</v>
      </c>
      <c r="G597" s="43" t="s">
        <v>14</v>
      </c>
      <c r="H597" s="43">
        <v>0</v>
      </c>
      <c r="I597" s="43">
        <v>0</v>
      </c>
      <c r="J597" s="43">
        <v>0</v>
      </c>
      <c r="K597" s="43">
        <v>2</v>
      </c>
      <c r="L597" s="43">
        <v>1550</v>
      </c>
      <c r="M597" s="43">
        <v>3100</v>
      </c>
      <c r="N597" s="43">
        <v>2</v>
      </c>
      <c r="O597" s="43">
        <v>1550</v>
      </c>
      <c r="P597" s="43">
        <v>3100</v>
      </c>
      <c r="Q597" s="43">
        <v>0</v>
      </c>
      <c r="R597" s="43">
        <v>0</v>
      </c>
      <c r="S597" s="43">
        <v>0</v>
      </c>
    </row>
    <row r="598" spans="5:19">
      <c r="E598" s="43">
        <v>3003453</v>
      </c>
      <c r="F598" s="43" t="s">
        <v>3757</v>
      </c>
      <c r="G598" s="43" t="s">
        <v>14</v>
      </c>
      <c r="H598" s="43">
        <v>0</v>
      </c>
      <c r="I598" s="43">
        <v>0</v>
      </c>
      <c r="J598" s="43">
        <v>0</v>
      </c>
      <c r="K598" s="43">
        <v>1</v>
      </c>
      <c r="L598" s="43">
        <v>1990</v>
      </c>
      <c r="M598" s="43">
        <v>1990</v>
      </c>
      <c r="N598" s="43">
        <v>1</v>
      </c>
      <c r="O598" s="43">
        <v>1990</v>
      </c>
      <c r="P598" s="43">
        <v>1990</v>
      </c>
      <c r="Q598" s="43">
        <v>0</v>
      </c>
      <c r="R598" s="43">
        <v>0</v>
      </c>
      <c r="S598" s="43">
        <v>0</v>
      </c>
    </row>
    <row r="599" spans="5:19">
      <c r="E599" s="43">
        <v>3003463</v>
      </c>
      <c r="F599" s="43" t="s">
        <v>3758</v>
      </c>
      <c r="G599" s="43" t="s">
        <v>14</v>
      </c>
      <c r="H599" s="43">
        <v>0</v>
      </c>
      <c r="I599" s="43">
        <v>0</v>
      </c>
      <c r="J599" s="43">
        <v>0</v>
      </c>
      <c r="K599" s="43">
        <v>1</v>
      </c>
      <c r="L599" s="43">
        <v>3310</v>
      </c>
      <c r="M599" s="43">
        <v>3310</v>
      </c>
      <c r="N599" s="43">
        <v>1</v>
      </c>
      <c r="O599" s="43">
        <v>3310</v>
      </c>
      <c r="P599" s="43">
        <v>3310</v>
      </c>
      <c r="Q599" s="43">
        <v>0</v>
      </c>
      <c r="R599" s="43">
        <v>0</v>
      </c>
      <c r="S599" s="43">
        <v>0</v>
      </c>
    </row>
    <row r="600" spans="5:19">
      <c r="E600" s="43">
        <v>3003473</v>
      </c>
      <c r="F600" s="43" t="s">
        <v>3759</v>
      </c>
      <c r="G600" s="43" t="s">
        <v>14</v>
      </c>
      <c r="H600" s="43">
        <v>0</v>
      </c>
      <c r="I600" s="43">
        <v>0</v>
      </c>
      <c r="J600" s="43">
        <v>0</v>
      </c>
      <c r="K600" s="43">
        <v>2</v>
      </c>
      <c r="L600" s="43">
        <v>4690</v>
      </c>
      <c r="M600" s="43">
        <v>9380</v>
      </c>
      <c r="N600" s="43">
        <v>2</v>
      </c>
      <c r="O600" s="43">
        <v>4690</v>
      </c>
      <c r="P600" s="43">
        <v>9380</v>
      </c>
      <c r="Q600" s="43">
        <v>0</v>
      </c>
      <c r="R600" s="43">
        <v>0</v>
      </c>
      <c r="S600" s="43">
        <v>0</v>
      </c>
    </row>
    <row r="601" spans="5:19">
      <c r="E601" s="43">
        <v>3003493</v>
      </c>
      <c r="F601" s="43" t="s">
        <v>3760</v>
      </c>
      <c r="G601" s="43" t="s">
        <v>14</v>
      </c>
      <c r="H601" s="43">
        <v>0</v>
      </c>
      <c r="I601" s="43">
        <v>0</v>
      </c>
      <c r="J601" s="43">
        <v>0</v>
      </c>
      <c r="K601" s="43">
        <v>39</v>
      </c>
      <c r="L601" s="43">
        <v>1283</v>
      </c>
      <c r="M601" s="43">
        <v>50030</v>
      </c>
      <c r="N601" s="43">
        <v>39</v>
      </c>
      <c r="O601" s="43">
        <v>1283</v>
      </c>
      <c r="P601" s="43">
        <v>50030</v>
      </c>
      <c r="Q601" s="43">
        <v>0</v>
      </c>
      <c r="R601" s="43">
        <v>0</v>
      </c>
      <c r="S601" s="43">
        <v>0</v>
      </c>
    </row>
    <row r="602" spans="5:19">
      <c r="E602" s="43">
        <v>3003504</v>
      </c>
      <c r="F602" s="43" t="s">
        <v>3761</v>
      </c>
      <c r="G602" s="43" t="s">
        <v>14</v>
      </c>
      <c r="H602" s="43">
        <v>0</v>
      </c>
      <c r="I602" s="43">
        <v>0</v>
      </c>
      <c r="J602" s="43">
        <v>0</v>
      </c>
      <c r="K602" s="43">
        <v>1</v>
      </c>
      <c r="L602" s="43">
        <v>13440</v>
      </c>
      <c r="M602" s="43">
        <v>13440</v>
      </c>
      <c r="N602" s="43">
        <v>1</v>
      </c>
      <c r="O602" s="43">
        <v>13440</v>
      </c>
      <c r="P602" s="43">
        <v>13440</v>
      </c>
      <c r="Q602" s="43">
        <v>0</v>
      </c>
      <c r="R602" s="43">
        <v>0</v>
      </c>
      <c r="S602" s="43">
        <v>0</v>
      </c>
    </row>
    <row r="603" spans="5:19">
      <c r="E603" s="43">
        <v>3003505</v>
      </c>
      <c r="F603" s="43" t="s">
        <v>3762</v>
      </c>
      <c r="G603" s="43" t="s">
        <v>14</v>
      </c>
      <c r="H603" s="43">
        <v>0</v>
      </c>
      <c r="I603" s="43">
        <v>0</v>
      </c>
      <c r="J603" s="43">
        <v>0</v>
      </c>
      <c r="K603" s="43">
        <v>1</v>
      </c>
      <c r="L603" s="43">
        <v>6900</v>
      </c>
      <c r="M603" s="43">
        <v>6900</v>
      </c>
      <c r="N603" s="43">
        <v>1</v>
      </c>
      <c r="O603" s="43">
        <v>6900</v>
      </c>
      <c r="P603" s="43">
        <v>6900</v>
      </c>
      <c r="Q603" s="43">
        <v>0</v>
      </c>
      <c r="R603" s="43">
        <v>0</v>
      </c>
      <c r="S603" s="43">
        <v>0</v>
      </c>
    </row>
    <row r="604" spans="5:19">
      <c r="E604" s="43">
        <v>3003515</v>
      </c>
      <c r="F604" s="43" t="s">
        <v>3763</v>
      </c>
      <c r="G604" s="43" t="s">
        <v>14</v>
      </c>
      <c r="H604" s="43">
        <v>0</v>
      </c>
      <c r="I604" s="43">
        <v>0</v>
      </c>
      <c r="J604" s="43">
        <v>0</v>
      </c>
      <c r="K604" s="43">
        <v>2</v>
      </c>
      <c r="L604" s="43">
        <v>5950</v>
      </c>
      <c r="M604" s="43">
        <v>11900</v>
      </c>
      <c r="N604" s="43">
        <v>2</v>
      </c>
      <c r="O604" s="43">
        <v>5950</v>
      </c>
      <c r="P604" s="43">
        <v>11900</v>
      </c>
      <c r="Q604" s="43">
        <v>0</v>
      </c>
      <c r="R604" s="43">
        <v>0</v>
      </c>
      <c r="S604" s="43">
        <v>0</v>
      </c>
    </row>
    <row r="605" spans="5:19">
      <c r="E605" s="43">
        <v>3003517</v>
      </c>
      <c r="F605" s="43" t="s">
        <v>3764</v>
      </c>
      <c r="G605" s="43" t="s">
        <v>14</v>
      </c>
      <c r="H605" s="43">
        <v>0</v>
      </c>
      <c r="I605" s="43">
        <v>0</v>
      </c>
      <c r="J605" s="43">
        <v>0</v>
      </c>
      <c r="K605" s="43">
        <v>1</v>
      </c>
      <c r="L605" s="43">
        <v>3200</v>
      </c>
      <c r="M605" s="43">
        <v>3200</v>
      </c>
      <c r="N605" s="43">
        <v>1</v>
      </c>
      <c r="O605" s="43">
        <v>3200</v>
      </c>
      <c r="P605" s="43">
        <v>3200</v>
      </c>
      <c r="Q605" s="43">
        <v>0</v>
      </c>
      <c r="R605" s="43">
        <v>0</v>
      </c>
      <c r="S605" s="43">
        <v>0</v>
      </c>
    </row>
    <row r="606" spans="5:19">
      <c r="E606" s="43">
        <v>3003528</v>
      </c>
      <c r="F606" s="43" t="s">
        <v>3765</v>
      </c>
      <c r="G606" s="43" t="s">
        <v>14</v>
      </c>
      <c r="H606" s="43">
        <v>0</v>
      </c>
      <c r="I606" s="43">
        <v>0</v>
      </c>
      <c r="J606" s="43">
        <v>0</v>
      </c>
      <c r="K606" s="43">
        <v>3</v>
      </c>
      <c r="L606" s="43">
        <v>4410</v>
      </c>
      <c r="M606" s="43">
        <v>13230</v>
      </c>
      <c r="N606" s="43">
        <v>3</v>
      </c>
      <c r="O606" s="43">
        <v>4410</v>
      </c>
      <c r="P606" s="43">
        <v>13230</v>
      </c>
      <c r="Q606" s="43">
        <v>0</v>
      </c>
      <c r="R606" s="43">
        <v>0</v>
      </c>
      <c r="S606" s="43">
        <v>0</v>
      </c>
    </row>
    <row r="607" spans="5:19">
      <c r="E607" s="43">
        <v>3003541</v>
      </c>
      <c r="F607" s="43" t="s">
        <v>3766</v>
      </c>
      <c r="G607" s="43" t="s">
        <v>14</v>
      </c>
      <c r="H607" s="43">
        <v>0</v>
      </c>
      <c r="I607" s="43">
        <v>0</v>
      </c>
      <c r="J607" s="43">
        <v>0</v>
      </c>
      <c r="K607" s="43">
        <v>4</v>
      </c>
      <c r="L607" s="43">
        <v>11000</v>
      </c>
      <c r="M607" s="43">
        <v>44000</v>
      </c>
      <c r="N607" s="43">
        <v>4</v>
      </c>
      <c r="O607" s="43">
        <v>11000</v>
      </c>
      <c r="P607" s="43">
        <v>44000</v>
      </c>
      <c r="Q607" s="43">
        <v>0</v>
      </c>
      <c r="R607" s="43">
        <v>0</v>
      </c>
      <c r="S607" s="43">
        <v>0</v>
      </c>
    </row>
    <row r="608" spans="5:19">
      <c r="E608" s="43">
        <v>3003547</v>
      </c>
      <c r="F608" s="43" t="s">
        <v>3767</v>
      </c>
      <c r="G608" s="43" t="s">
        <v>14</v>
      </c>
      <c r="H608" s="43">
        <v>0</v>
      </c>
      <c r="I608" s="43">
        <v>0</v>
      </c>
      <c r="J608" s="43">
        <v>0</v>
      </c>
      <c r="K608" s="43">
        <v>1</v>
      </c>
      <c r="L608" s="43">
        <v>11500</v>
      </c>
      <c r="M608" s="43">
        <v>11500</v>
      </c>
      <c r="N608" s="43">
        <v>1</v>
      </c>
      <c r="O608" s="43">
        <v>11500</v>
      </c>
      <c r="P608" s="43">
        <v>11500</v>
      </c>
      <c r="Q608" s="43">
        <v>0</v>
      </c>
      <c r="R608" s="43">
        <v>0</v>
      </c>
      <c r="S608" s="43">
        <v>0</v>
      </c>
    </row>
    <row r="609" spans="5:19">
      <c r="E609" s="43">
        <v>3003552</v>
      </c>
      <c r="F609" s="43" t="s">
        <v>3768</v>
      </c>
      <c r="G609" s="43" t="s">
        <v>14</v>
      </c>
      <c r="H609" s="43">
        <v>0</v>
      </c>
      <c r="I609" s="43">
        <v>0</v>
      </c>
      <c r="J609" s="43">
        <v>0</v>
      </c>
      <c r="K609" s="43">
        <v>9</v>
      </c>
      <c r="L609" s="43">
        <v>16897</v>
      </c>
      <c r="M609" s="43">
        <v>152070</v>
      </c>
      <c r="N609" s="43">
        <v>9</v>
      </c>
      <c r="O609" s="43">
        <v>16897</v>
      </c>
      <c r="P609" s="43">
        <v>152070</v>
      </c>
      <c r="Q609" s="43">
        <v>0</v>
      </c>
      <c r="R609" s="43">
        <v>0</v>
      </c>
      <c r="S609" s="43">
        <v>0</v>
      </c>
    </row>
    <row r="610" spans="5:19">
      <c r="E610" s="43">
        <v>3003559</v>
      </c>
      <c r="F610" s="43" t="s">
        <v>3769</v>
      </c>
      <c r="G610" s="43" t="s">
        <v>14</v>
      </c>
      <c r="H610" s="43">
        <v>0</v>
      </c>
      <c r="I610" s="43">
        <v>0</v>
      </c>
      <c r="J610" s="43">
        <v>0</v>
      </c>
      <c r="K610" s="43">
        <v>4</v>
      </c>
      <c r="L610" s="43">
        <v>30375</v>
      </c>
      <c r="M610" s="43">
        <v>121500</v>
      </c>
      <c r="N610" s="43">
        <v>4</v>
      </c>
      <c r="O610" s="43">
        <v>30375</v>
      </c>
      <c r="P610" s="43">
        <v>121500</v>
      </c>
      <c r="Q610" s="43">
        <v>0</v>
      </c>
      <c r="R610" s="43">
        <v>0</v>
      </c>
      <c r="S610" s="43">
        <v>0</v>
      </c>
    </row>
    <row r="611" spans="5:19">
      <c r="E611" s="43">
        <v>3003567</v>
      </c>
      <c r="F611" s="43" t="s">
        <v>3770</v>
      </c>
      <c r="G611" s="43" t="s">
        <v>14</v>
      </c>
      <c r="H611" s="43">
        <v>0</v>
      </c>
      <c r="I611" s="43">
        <v>0</v>
      </c>
      <c r="J611" s="43">
        <v>0</v>
      </c>
      <c r="K611" s="43">
        <v>4</v>
      </c>
      <c r="L611" s="43">
        <v>20430</v>
      </c>
      <c r="M611" s="43">
        <v>81720</v>
      </c>
      <c r="N611" s="43">
        <v>4</v>
      </c>
      <c r="O611" s="43">
        <v>20430</v>
      </c>
      <c r="P611" s="43">
        <v>81720</v>
      </c>
      <c r="Q611" s="43">
        <v>0</v>
      </c>
      <c r="R611" s="43">
        <v>0</v>
      </c>
      <c r="S611" s="43">
        <v>0</v>
      </c>
    </row>
    <row r="612" spans="5:19">
      <c r="E612" s="43">
        <v>3003568</v>
      </c>
      <c r="F612" s="43" t="s">
        <v>3771</v>
      </c>
      <c r="G612" s="43" t="s">
        <v>14</v>
      </c>
      <c r="H612" s="43">
        <v>0</v>
      </c>
      <c r="I612" s="43">
        <v>0</v>
      </c>
      <c r="J612" s="43">
        <v>0</v>
      </c>
      <c r="K612" s="43">
        <v>1</v>
      </c>
      <c r="L612" s="43">
        <v>4930</v>
      </c>
      <c r="M612" s="43">
        <v>4930</v>
      </c>
      <c r="N612" s="43">
        <v>1</v>
      </c>
      <c r="O612" s="43">
        <v>4930</v>
      </c>
      <c r="P612" s="43">
        <v>4930</v>
      </c>
      <c r="Q612" s="43">
        <v>0</v>
      </c>
      <c r="R612" s="43">
        <v>0</v>
      </c>
      <c r="S612" s="43">
        <v>0</v>
      </c>
    </row>
    <row r="613" spans="5:19">
      <c r="E613" s="43">
        <v>3003586</v>
      </c>
      <c r="F613" s="43" t="s">
        <v>3772</v>
      </c>
      <c r="G613" s="43" t="s">
        <v>14</v>
      </c>
      <c r="H613" s="43">
        <v>0</v>
      </c>
      <c r="I613" s="43">
        <v>0</v>
      </c>
      <c r="J613" s="43">
        <v>0</v>
      </c>
      <c r="K613" s="43">
        <v>3</v>
      </c>
      <c r="L613" s="43">
        <v>11280</v>
      </c>
      <c r="M613" s="43">
        <v>33840</v>
      </c>
      <c r="N613" s="43">
        <v>3</v>
      </c>
      <c r="O613" s="43">
        <v>11280</v>
      </c>
      <c r="P613" s="43">
        <v>33840</v>
      </c>
      <c r="Q613" s="43">
        <v>0</v>
      </c>
      <c r="R613" s="43">
        <v>0</v>
      </c>
      <c r="S613" s="43">
        <v>0</v>
      </c>
    </row>
    <row r="614" spans="5:19">
      <c r="E614" s="43">
        <v>3003744</v>
      </c>
      <c r="F614" s="43" t="s">
        <v>3773</v>
      </c>
      <c r="G614" s="43" t="s">
        <v>14</v>
      </c>
      <c r="H614" s="43">
        <v>0</v>
      </c>
      <c r="I614" s="43">
        <v>0</v>
      </c>
      <c r="J614" s="43">
        <v>0</v>
      </c>
      <c r="K614" s="43">
        <v>1</v>
      </c>
      <c r="L614" s="43">
        <v>1880</v>
      </c>
      <c r="M614" s="43">
        <v>1880</v>
      </c>
      <c r="N614" s="43">
        <v>1</v>
      </c>
      <c r="O614" s="43">
        <v>1880</v>
      </c>
      <c r="P614" s="43">
        <v>1880</v>
      </c>
      <c r="Q614" s="43">
        <v>0</v>
      </c>
      <c r="R614" s="43">
        <v>0</v>
      </c>
      <c r="S614" s="43">
        <v>0</v>
      </c>
    </row>
    <row r="615" spans="5:19">
      <c r="E615" s="43">
        <v>3003761</v>
      </c>
      <c r="F615" s="43" t="s">
        <v>3774</v>
      </c>
      <c r="G615" s="43" t="s">
        <v>14</v>
      </c>
      <c r="H615" s="43">
        <v>0</v>
      </c>
      <c r="I615" s="43">
        <v>0</v>
      </c>
      <c r="J615" s="43">
        <v>0</v>
      </c>
      <c r="K615" s="43">
        <v>2</v>
      </c>
      <c r="L615" s="43">
        <v>4200</v>
      </c>
      <c r="M615" s="43">
        <v>8400</v>
      </c>
      <c r="N615" s="43">
        <v>2</v>
      </c>
      <c r="O615" s="43">
        <v>4200</v>
      </c>
      <c r="P615" s="43">
        <v>8400</v>
      </c>
      <c r="Q615" s="43">
        <v>0</v>
      </c>
      <c r="R615" s="43">
        <v>0</v>
      </c>
      <c r="S615" s="43">
        <v>0</v>
      </c>
    </row>
    <row r="616" spans="5:19">
      <c r="E616" s="43">
        <v>3003766</v>
      </c>
      <c r="F616" s="43" t="s">
        <v>3775</v>
      </c>
      <c r="G616" s="43" t="s">
        <v>14</v>
      </c>
      <c r="H616" s="43">
        <v>0</v>
      </c>
      <c r="I616" s="43">
        <v>0</v>
      </c>
      <c r="J616" s="43">
        <v>0</v>
      </c>
      <c r="K616" s="43">
        <v>2</v>
      </c>
      <c r="L616" s="43">
        <v>1540</v>
      </c>
      <c r="M616" s="43">
        <v>3080</v>
      </c>
      <c r="N616" s="43">
        <v>2</v>
      </c>
      <c r="O616" s="43">
        <v>1540</v>
      </c>
      <c r="P616" s="43">
        <v>3080</v>
      </c>
      <c r="Q616" s="43">
        <v>0</v>
      </c>
      <c r="R616" s="43">
        <v>0</v>
      </c>
      <c r="S616" s="43">
        <v>0</v>
      </c>
    </row>
    <row r="617" spans="5:19">
      <c r="E617" s="43">
        <v>3004060</v>
      </c>
      <c r="F617" s="43" t="s">
        <v>3776</v>
      </c>
      <c r="G617" s="43" t="s">
        <v>14</v>
      </c>
      <c r="H617" s="43">
        <v>0</v>
      </c>
      <c r="I617" s="43">
        <v>0</v>
      </c>
      <c r="J617" s="43">
        <v>0</v>
      </c>
      <c r="K617" s="43">
        <v>42</v>
      </c>
      <c r="L617" s="43">
        <v>3880</v>
      </c>
      <c r="M617" s="43">
        <v>162960</v>
      </c>
      <c r="N617" s="43">
        <v>42</v>
      </c>
      <c r="O617" s="43">
        <v>3880</v>
      </c>
      <c r="P617" s="43">
        <v>162960</v>
      </c>
      <c r="Q617" s="43">
        <v>0</v>
      </c>
      <c r="R617" s="43">
        <v>0</v>
      </c>
      <c r="S617" s="43">
        <v>0</v>
      </c>
    </row>
    <row r="618" spans="5:19">
      <c r="E618" s="43">
        <v>3004187</v>
      </c>
      <c r="F618" s="43" t="s">
        <v>3777</v>
      </c>
      <c r="G618" s="43" t="s">
        <v>14</v>
      </c>
      <c r="H618" s="43">
        <v>0</v>
      </c>
      <c r="I618" s="43">
        <v>0</v>
      </c>
      <c r="J618" s="43">
        <v>0</v>
      </c>
      <c r="K618" s="43">
        <v>5</v>
      </c>
      <c r="L618" s="43">
        <v>3100</v>
      </c>
      <c r="M618" s="43">
        <v>15500</v>
      </c>
      <c r="N618" s="43">
        <v>5</v>
      </c>
      <c r="O618" s="43">
        <v>3100</v>
      </c>
      <c r="P618" s="43">
        <v>15500</v>
      </c>
      <c r="Q618" s="43">
        <v>0</v>
      </c>
      <c r="R618" s="43">
        <v>0</v>
      </c>
      <c r="S618" s="43">
        <v>0</v>
      </c>
    </row>
    <row r="619" spans="5:19">
      <c r="E619" s="43">
        <v>3004196</v>
      </c>
      <c r="F619" s="43" t="s">
        <v>3778</v>
      </c>
      <c r="G619" s="43" t="s">
        <v>14</v>
      </c>
      <c r="H619" s="43">
        <v>0</v>
      </c>
      <c r="I619" s="43">
        <v>0</v>
      </c>
      <c r="J619" s="43">
        <v>0</v>
      </c>
      <c r="K619" s="43">
        <v>1</v>
      </c>
      <c r="L619" s="43">
        <v>1810</v>
      </c>
      <c r="M619" s="43">
        <v>1810</v>
      </c>
      <c r="N619" s="43">
        <v>1</v>
      </c>
      <c r="O619" s="43">
        <v>1810</v>
      </c>
      <c r="P619" s="43">
        <v>1810</v>
      </c>
      <c r="Q619" s="43">
        <v>0</v>
      </c>
      <c r="R619" s="43">
        <v>0</v>
      </c>
      <c r="S619" s="43">
        <v>0</v>
      </c>
    </row>
    <row r="620" spans="5:19">
      <c r="E620" s="43">
        <v>3004214</v>
      </c>
      <c r="F620" s="43" t="s">
        <v>3779</v>
      </c>
      <c r="G620" s="43" t="s">
        <v>14</v>
      </c>
      <c r="H620" s="43">
        <v>0</v>
      </c>
      <c r="I620" s="43">
        <v>0</v>
      </c>
      <c r="J620" s="43">
        <v>0</v>
      </c>
      <c r="K620" s="43">
        <v>1</v>
      </c>
      <c r="L620" s="43">
        <v>2410</v>
      </c>
      <c r="M620" s="43">
        <v>2410</v>
      </c>
      <c r="N620" s="43">
        <v>1</v>
      </c>
      <c r="O620" s="43">
        <v>2410</v>
      </c>
      <c r="P620" s="43">
        <v>2410</v>
      </c>
      <c r="Q620" s="43">
        <v>0</v>
      </c>
      <c r="R620" s="43">
        <v>0</v>
      </c>
      <c r="S620" s="43">
        <v>0</v>
      </c>
    </row>
    <row r="621" spans="5:19">
      <c r="E621" s="43">
        <v>3004230</v>
      </c>
      <c r="F621" s="43" t="s">
        <v>3780</v>
      </c>
      <c r="G621" s="43" t="s">
        <v>14</v>
      </c>
      <c r="H621" s="43">
        <v>0</v>
      </c>
      <c r="I621" s="43">
        <v>0</v>
      </c>
      <c r="J621" s="43">
        <v>0</v>
      </c>
      <c r="K621" s="43">
        <v>50</v>
      </c>
      <c r="L621" s="43">
        <v>1100</v>
      </c>
      <c r="M621" s="43">
        <v>55000</v>
      </c>
      <c r="N621" s="43">
        <v>50</v>
      </c>
      <c r="O621" s="43">
        <v>1100</v>
      </c>
      <c r="P621" s="43">
        <v>55000</v>
      </c>
      <c r="Q621" s="43">
        <v>0</v>
      </c>
      <c r="R621" s="43">
        <v>0</v>
      </c>
      <c r="S621" s="43">
        <v>0</v>
      </c>
    </row>
    <row r="622" spans="5:19">
      <c r="E622" s="43">
        <v>3004351</v>
      </c>
      <c r="F622" s="43" t="s">
        <v>3781</v>
      </c>
      <c r="G622" s="43" t="s">
        <v>14</v>
      </c>
      <c r="H622" s="43">
        <v>0</v>
      </c>
      <c r="I622" s="43">
        <v>0</v>
      </c>
      <c r="J622" s="43">
        <v>0</v>
      </c>
      <c r="K622" s="43">
        <v>2</v>
      </c>
      <c r="L622" s="43">
        <v>6560</v>
      </c>
      <c r="M622" s="43">
        <v>13120</v>
      </c>
      <c r="N622" s="43">
        <v>2</v>
      </c>
      <c r="O622" s="43">
        <v>6560</v>
      </c>
      <c r="P622" s="43">
        <v>13120</v>
      </c>
      <c r="Q622" s="43">
        <v>0</v>
      </c>
      <c r="R622" s="43">
        <v>0</v>
      </c>
      <c r="S622" s="43">
        <v>0</v>
      </c>
    </row>
    <row r="623" spans="5:19">
      <c r="E623" s="43">
        <v>4006398</v>
      </c>
      <c r="F623" s="43" t="s">
        <v>3782</v>
      </c>
      <c r="G623" s="43" t="s">
        <v>14</v>
      </c>
      <c r="H623" s="43">
        <v>0</v>
      </c>
      <c r="I623" s="43">
        <v>0</v>
      </c>
      <c r="J623" s="43">
        <v>0</v>
      </c>
      <c r="K623" s="43">
        <v>42</v>
      </c>
      <c r="L623" s="43">
        <v>13771</v>
      </c>
      <c r="M623" s="43">
        <v>572880</v>
      </c>
      <c r="N623" s="43">
        <v>42</v>
      </c>
      <c r="O623" s="43">
        <v>13771</v>
      </c>
      <c r="P623" s="43">
        <v>572880</v>
      </c>
      <c r="Q623" s="43">
        <v>0</v>
      </c>
      <c r="R623" s="43">
        <v>0</v>
      </c>
      <c r="S623" s="43">
        <v>0</v>
      </c>
    </row>
    <row r="624" spans="5:19">
      <c r="E624" s="43">
        <v>4006399</v>
      </c>
      <c r="F624" s="43" t="s">
        <v>3783</v>
      </c>
      <c r="G624" s="43" t="s">
        <v>14</v>
      </c>
      <c r="H624" s="43">
        <v>0</v>
      </c>
      <c r="I624" s="43">
        <v>0</v>
      </c>
      <c r="J624" s="43">
        <v>0</v>
      </c>
      <c r="K624" s="43">
        <v>3</v>
      </c>
      <c r="L624" s="43">
        <v>13800</v>
      </c>
      <c r="M624" s="43">
        <v>34500</v>
      </c>
      <c r="N624" s="43">
        <v>3</v>
      </c>
      <c r="O624" s="43">
        <v>13800</v>
      </c>
      <c r="P624" s="43">
        <v>34500</v>
      </c>
      <c r="Q624" s="43">
        <v>0</v>
      </c>
      <c r="R624" s="43">
        <v>0</v>
      </c>
      <c r="S624" s="43">
        <v>0</v>
      </c>
    </row>
    <row r="625" spans="5:19">
      <c r="E625" s="43">
        <v>4006414</v>
      </c>
      <c r="F625" s="43" t="s">
        <v>3784</v>
      </c>
      <c r="G625" s="43" t="s">
        <v>14</v>
      </c>
      <c r="H625" s="43">
        <v>0</v>
      </c>
      <c r="I625" s="43">
        <v>0</v>
      </c>
      <c r="J625" s="43">
        <v>0</v>
      </c>
      <c r="K625" s="43">
        <v>16</v>
      </c>
      <c r="L625" s="43">
        <v>4500</v>
      </c>
      <c r="M625" s="43">
        <v>70650</v>
      </c>
      <c r="N625" s="43">
        <v>16</v>
      </c>
      <c r="O625" s="43">
        <v>4500</v>
      </c>
      <c r="P625" s="43">
        <v>70650</v>
      </c>
      <c r="Q625" s="43">
        <v>0</v>
      </c>
      <c r="R625" s="43">
        <v>0</v>
      </c>
      <c r="S625" s="43">
        <v>0</v>
      </c>
    </row>
    <row r="626" spans="5:19">
      <c r="E626" s="43">
        <v>4006418</v>
      </c>
      <c r="F626" s="43" t="s">
        <v>9412</v>
      </c>
      <c r="G626" s="43" t="s">
        <v>14</v>
      </c>
      <c r="H626" s="43">
        <v>0</v>
      </c>
      <c r="I626" s="43">
        <v>0</v>
      </c>
      <c r="J626" s="43">
        <v>0</v>
      </c>
      <c r="K626" s="43">
        <v>15</v>
      </c>
      <c r="L626" s="43">
        <v>5000</v>
      </c>
      <c r="M626" s="43">
        <v>75000</v>
      </c>
      <c r="N626" s="43">
        <v>15</v>
      </c>
      <c r="O626" s="43">
        <v>5000</v>
      </c>
      <c r="P626" s="43">
        <v>75000</v>
      </c>
      <c r="Q626" s="43">
        <v>0</v>
      </c>
      <c r="R626" s="43">
        <v>0</v>
      </c>
      <c r="S626" s="43">
        <v>0</v>
      </c>
    </row>
    <row r="627" spans="5:19">
      <c r="E627" s="43">
        <v>4006424</v>
      </c>
      <c r="F627" s="43" t="s">
        <v>9413</v>
      </c>
      <c r="G627" s="43" t="s">
        <v>14</v>
      </c>
      <c r="H627" s="43">
        <v>0</v>
      </c>
      <c r="I627" s="43">
        <v>0</v>
      </c>
      <c r="J627" s="43">
        <v>0</v>
      </c>
      <c r="K627" s="43">
        <v>37</v>
      </c>
      <c r="L627" s="43">
        <v>5000</v>
      </c>
      <c r="M627" s="43">
        <v>185000</v>
      </c>
      <c r="N627" s="43">
        <v>37</v>
      </c>
      <c r="O627" s="43">
        <v>5000</v>
      </c>
      <c r="P627" s="43">
        <v>185000</v>
      </c>
      <c r="Q627" s="43">
        <v>0</v>
      </c>
      <c r="R627" s="43">
        <v>0</v>
      </c>
      <c r="S627" s="43">
        <v>0</v>
      </c>
    </row>
    <row r="628" spans="5:19">
      <c r="E628" s="43">
        <v>4006429</v>
      </c>
      <c r="F628" s="43" t="s">
        <v>3785</v>
      </c>
      <c r="G628" s="43" t="s">
        <v>14</v>
      </c>
      <c r="H628" s="43">
        <v>0</v>
      </c>
      <c r="I628" s="43">
        <v>0</v>
      </c>
      <c r="J628" s="43">
        <v>0</v>
      </c>
      <c r="K628" s="43">
        <v>16</v>
      </c>
      <c r="L628" s="43">
        <v>37000</v>
      </c>
      <c r="M628" s="43">
        <v>606800</v>
      </c>
      <c r="N628" s="43">
        <v>16</v>
      </c>
      <c r="O628" s="43">
        <v>37000</v>
      </c>
      <c r="P628" s="43">
        <v>606800</v>
      </c>
      <c r="Q628" s="43">
        <v>0</v>
      </c>
      <c r="R628" s="43">
        <v>0</v>
      </c>
      <c r="S628" s="43">
        <v>0</v>
      </c>
    </row>
    <row r="629" spans="5:19">
      <c r="E629" s="43">
        <v>4006431</v>
      </c>
      <c r="F629" s="43" t="s">
        <v>3786</v>
      </c>
      <c r="G629" s="43" t="s">
        <v>14</v>
      </c>
      <c r="H629" s="43">
        <v>0</v>
      </c>
      <c r="I629" s="43">
        <v>0</v>
      </c>
      <c r="J629" s="43">
        <v>0</v>
      </c>
      <c r="K629" s="43">
        <v>35</v>
      </c>
      <c r="L629" s="43">
        <v>37000</v>
      </c>
      <c r="M629" s="43">
        <v>1287600</v>
      </c>
      <c r="N629" s="43">
        <v>35</v>
      </c>
      <c r="O629" s="43">
        <v>37000</v>
      </c>
      <c r="P629" s="43">
        <v>1287600</v>
      </c>
      <c r="Q629" s="43">
        <v>0</v>
      </c>
      <c r="R629" s="43">
        <v>0</v>
      </c>
      <c r="S629" s="43">
        <v>0</v>
      </c>
    </row>
    <row r="630" spans="5:19">
      <c r="E630" s="43">
        <v>4006470</v>
      </c>
      <c r="F630" s="43" t="s">
        <v>9414</v>
      </c>
      <c r="G630" s="43" t="s">
        <v>14</v>
      </c>
      <c r="H630" s="43">
        <v>16</v>
      </c>
      <c r="I630" s="43">
        <v>7727</v>
      </c>
      <c r="J630" s="43">
        <v>123637</v>
      </c>
      <c r="K630" s="43">
        <v>0</v>
      </c>
      <c r="L630" s="43">
        <v>0</v>
      </c>
      <c r="M630" s="43">
        <v>0</v>
      </c>
      <c r="N630" s="43">
        <v>1</v>
      </c>
      <c r="O630" s="43">
        <v>7727</v>
      </c>
      <c r="P630" s="43">
        <v>7727</v>
      </c>
      <c r="Q630" s="43">
        <v>15</v>
      </c>
      <c r="R630" s="43">
        <v>7727</v>
      </c>
      <c r="S630" s="43">
        <v>115910</v>
      </c>
    </row>
    <row r="631" spans="5:19">
      <c r="E631" s="43">
        <v>4006472</v>
      </c>
      <c r="F631" s="43" t="s">
        <v>3787</v>
      </c>
      <c r="G631" s="43" t="s">
        <v>14</v>
      </c>
      <c r="H631" s="43">
        <v>0</v>
      </c>
      <c r="I631" s="43">
        <v>0</v>
      </c>
      <c r="J631" s="43">
        <v>0</v>
      </c>
      <c r="K631" s="43">
        <v>5</v>
      </c>
      <c r="L631" s="43">
        <v>3500</v>
      </c>
      <c r="M631" s="43">
        <v>17500</v>
      </c>
      <c r="N631" s="43">
        <v>5</v>
      </c>
      <c r="O631" s="43">
        <v>3500</v>
      </c>
      <c r="P631" s="43">
        <v>17500</v>
      </c>
      <c r="Q631" s="43">
        <v>0</v>
      </c>
      <c r="R631" s="43">
        <v>0</v>
      </c>
      <c r="S631" s="43">
        <v>0</v>
      </c>
    </row>
    <row r="632" spans="5:19">
      <c r="E632" s="43">
        <v>4006477</v>
      </c>
      <c r="F632" s="43" t="s">
        <v>9415</v>
      </c>
      <c r="G632" s="43" t="s">
        <v>14</v>
      </c>
      <c r="H632" s="43">
        <v>0</v>
      </c>
      <c r="I632" s="43">
        <v>0</v>
      </c>
      <c r="J632" s="43">
        <v>0</v>
      </c>
      <c r="K632" s="43">
        <v>10</v>
      </c>
      <c r="L632" s="43">
        <v>1364</v>
      </c>
      <c r="M632" s="43">
        <v>13636</v>
      </c>
      <c r="N632" s="43">
        <v>1</v>
      </c>
      <c r="O632" s="43">
        <v>1364</v>
      </c>
      <c r="P632" s="43">
        <v>1364</v>
      </c>
      <c r="Q632" s="43">
        <v>9</v>
      </c>
      <c r="R632" s="43">
        <v>1364</v>
      </c>
      <c r="S632" s="43">
        <v>12272</v>
      </c>
    </row>
    <row r="633" spans="5:19">
      <c r="E633" s="43">
        <v>4006480</v>
      </c>
      <c r="F633" s="43" t="s">
        <v>3788</v>
      </c>
      <c r="G633" s="43" t="s">
        <v>14</v>
      </c>
      <c r="H633" s="43">
        <v>0</v>
      </c>
      <c r="I633" s="43">
        <v>0</v>
      </c>
      <c r="J633" s="43">
        <v>0</v>
      </c>
      <c r="K633" s="43">
        <v>13</v>
      </c>
      <c r="L633" s="43">
        <v>9000</v>
      </c>
      <c r="M633" s="43">
        <v>117000</v>
      </c>
      <c r="N633" s="43">
        <v>13</v>
      </c>
      <c r="O633" s="43">
        <v>9000</v>
      </c>
      <c r="P633" s="43">
        <v>117000</v>
      </c>
      <c r="Q633" s="43">
        <v>0</v>
      </c>
      <c r="R633" s="43">
        <v>0</v>
      </c>
      <c r="S633" s="43">
        <v>0</v>
      </c>
    </row>
    <row r="634" spans="5:19">
      <c r="E634" s="43">
        <v>4006496</v>
      </c>
      <c r="F634" s="43" t="s">
        <v>3789</v>
      </c>
      <c r="G634" s="43" t="s">
        <v>14</v>
      </c>
      <c r="H634" s="43">
        <v>0</v>
      </c>
      <c r="I634" s="43">
        <v>0</v>
      </c>
      <c r="J634" s="43">
        <v>0</v>
      </c>
      <c r="K634" s="43">
        <v>11</v>
      </c>
      <c r="L634" s="43">
        <v>37000</v>
      </c>
      <c r="M634" s="43">
        <v>395900</v>
      </c>
      <c r="N634" s="43">
        <v>11</v>
      </c>
      <c r="O634" s="43">
        <v>37000</v>
      </c>
      <c r="P634" s="43">
        <v>395900</v>
      </c>
      <c r="Q634" s="43">
        <v>0</v>
      </c>
      <c r="R634" s="43">
        <v>0</v>
      </c>
      <c r="S634" s="43">
        <v>0</v>
      </c>
    </row>
    <row r="635" spans="5:19">
      <c r="E635" s="43">
        <v>4006512</v>
      </c>
      <c r="F635" s="43" t="s">
        <v>3790</v>
      </c>
      <c r="G635" s="43" t="s">
        <v>14</v>
      </c>
      <c r="H635" s="43">
        <v>0</v>
      </c>
      <c r="I635" s="43">
        <v>0</v>
      </c>
      <c r="J635" s="43">
        <v>0</v>
      </c>
      <c r="K635" s="43">
        <v>21</v>
      </c>
      <c r="L635" s="43">
        <v>4500</v>
      </c>
      <c r="M635" s="43">
        <v>96300</v>
      </c>
      <c r="N635" s="43">
        <v>21</v>
      </c>
      <c r="O635" s="43">
        <v>4500</v>
      </c>
      <c r="P635" s="43">
        <v>96300</v>
      </c>
      <c r="Q635" s="43">
        <v>0</v>
      </c>
      <c r="R635" s="43">
        <v>0</v>
      </c>
      <c r="S635" s="43">
        <v>0</v>
      </c>
    </row>
    <row r="636" spans="5:19">
      <c r="E636" s="43">
        <v>4006513</v>
      </c>
      <c r="F636" s="43" t="s">
        <v>3791</v>
      </c>
      <c r="G636" s="43" t="s">
        <v>14</v>
      </c>
      <c r="H636" s="43">
        <v>0</v>
      </c>
      <c r="I636" s="43">
        <v>0</v>
      </c>
      <c r="J636" s="43">
        <v>0</v>
      </c>
      <c r="K636" s="43">
        <v>11</v>
      </c>
      <c r="L636" s="43">
        <v>8500</v>
      </c>
      <c r="M636" s="43">
        <v>93500</v>
      </c>
      <c r="N636" s="43">
        <v>11</v>
      </c>
      <c r="O636" s="43">
        <v>8500</v>
      </c>
      <c r="P636" s="43">
        <v>93500</v>
      </c>
      <c r="Q636" s="43">
        <v>0</v>
      </c>
      <c r="R636" s="43">
        <v>0</v>
      </c>
      <c r="S636" s="43">
        <v>0</v>
      </c>
    </row>
    <row r="637" spans="5:19">
      <c r="E637" s="43">
        <v>4006514</v>
      </c>
      <c r="F637" s="43" t="s">
        <v>3792</v>
      </c>
      <c r="G637" s="43" t="s">
        <v>14</v>
      </c>
      <c r="H637" s="43">
        <v>0</v>
      </c>
      <c r="I637" s="43">
        <v>0</v>
      </c>
      <c r="J637" s="43">
        <v>0</v>
      </c>
      <c r="K637" s="43">
        <v>1</v>
      </c>
      <c r="L637" s="43">
        <v>5200</v>
      </c>
      <c r="M637" s="43">
        <v>5200</v>
      </c>
      <c r="N637" s="43">
        <v>1</v>
      </c>
      <c r="O637" s="43">
        <v>5200</v>
      </c>
      <c r="P637" s="43">
        <v>5200</v>
      </c>
      <c r="Q637" s="43">
        <v>0</v>
      </c>
      <c r="R637" s="43">
        <v>0</v>
      </c>
      <c r="S637" s="43">
        <v>0</v>
      </c>
    </row>
    <row r="638" spans="5:19">
      <c r="E638" s="43">
        <v>4006519</v>
      </c>
      <c r="F638" s="43" t="s">
        <v>3793</v>
      </c>
      <c r="G638" s="43" t="s">
        <v>14</v>
      </c>
      <c r="H638" s="43">
        <v>0</v>
      </c>
      <c r="I638" s="43">
        <v>0</v>
      </c>
      <c r="J638" s="43">
        <v>0</v>
      </c>
      <c r="K638" s="43">
        <v>2</v>
      </c>
      <c r="L638" s="43">
        <v>24000</v>
      </c>
      <c r="M638" s="43">
        <v>45600</v>
      </c>
      <c r="N638" s="43">
        <v>2</v>
      </c>
      <c r="O638" s="43">
        <v>24000</v>
      </c>
      <c r="P638" s="43">
        <v>45600</v>
      </c>
      <c r="Q638" s="43">
        <v>0</v>
      </c>
      <c r="R638" s="43">
        <v>0</v>
      </c>
      <c r="S638" s="43">
        <v>0</v>
      </c>
    </row>
    <row r="639" spans="5:19">
      <c r="E639" s="43">
        <v>4007015</v>
      </c>
      <c r="F639" s="43" t="s">
        <v>9416</v>
      </c>
      <c r="G639" s="43" t="s">
        <v>14</v>
      </c>
      <c r="H639" s="43">
        <v>0</v>
      </c>
      <c r="I639" s="43">
        <v>0</v>
      </c>
      <c r="J639" s="43">
        <v>0</v>
      </c>
      <c r="K639" s="43">
        <v>4</v>
      </c>
      <c r="L639" s="43">
        <v>6000</v>
      </c>
      <c r="M639" s="43">
        <v>21000</v>
      </c>
      <c r="N639" s="43">
        <v>4</v>
      </c>
      <c r="O639" s="43">
        <v>6000</v>
      </c>
      <c r="P639" s="43">
        <v>21000</v>
      </c>
      <c r="Q639" s="43">
        <v>0</v>
      </c>
      <c r="R639" s="43">
        <v>0</v>
      </c>
      <c r="S639" s="43">
        <v>0</v>
      </c>
    </row>
    <row r="640" spans="5:19">
      <c r="E640" s="43">
        <v>4007077</v>
      </c>
      <c r="F640" s="43" t="s">
        <v>9417</v>
      </c>
      <c r="G640" s="43" t="s">
        <v>14</v>
      </c>
      <c r="H640" s="43">
        <v>26</v>
      </c>
      <c r="I640" s="43">
        <v>51000</v>
      </c>
      <c r="J640" s="43">
        <v>1326000</v>
      </c>
      <c r="K640" s="43">
        <v>90</v>
      </c>
      <c r="L640" s="43">
        <v>52333</v>
      </c>
      <c r="M640" s="43">
        <v>4710000</v>
      </c>
      <c r="N640" s="43">
        <v>84</v>
      </c>
      <c r="O640" s="43">
        <v>51690</v>
      </c>
      <c r="P640" s="43">
        <v>4342000</v>
      </c>
      <c r="Q640" s="43">
        <v>32</v>
      </c>
      <c r="R640" s="43">
        <v>52938</v>
      </c>
      <c r="S640" s="43">
        <v>1694000</v>
      </c>
    </row>
    <row r="641" spans="5:19">
      <c r="E641" s="43">
        <v>4007513</v>
      </c>
      <c r="F641" s="43" t="s">
        <v>9418</v>
      </c>
      <c r="G641" s="43" t="s">
        <v>14</v>
      </c>
      <c r="H641" s="43">
        <v>0</v>
      </c>
      <c r="I641" s="43">
        <v>0</v>
      </c>
      <c r="J641" s="43">
        <v>0</v>
      </c>
      <c r="K641" s="43">
        <v>2</v>
      </c>
      <c r="L641" s="43">
        <v>70000</v>
      </c>
      <c r="M641" s="43">
        <v>140000</v>
      </c>
      <c r="N641" s="43">
        <v>2</v>
      </c>
      <c r="O641" s="43">
        <v>70000</v>
      </c>
      <c r="P641" s="43">
        <v>140000</v>
      </c>
      <c r="Q641" s="43">
        <v>0</v>
      </c>
      <c r="R641" s="43">
        <v>0</v>
      </c>
      <c r="S641" s="43">
        <v>0</v>
      </c>
    </row>
    <row r="642" spans="5:19">
      <c r="E642" s="43">
        <v>4007596</v>
      </c>
      <c r="F642" s="43" t="s">
        <v>9419</v>
      </c>
      <c r="G642" s="43" t="s">
        <v>14</v>
      </c>
      <c r="H642" s="43">
        <v>22</v>
      </c>
      <c r="I642" s="43">
        <v>10700</v>
      </c>
      <c r="J642" s="43">
        <v>235400</v>
      </c>
      <c r="K642" s="43">
        <v>160</v>
      </c>
      <c r="L642" s="43">
        <v>10700</v>
      </c>
      <c r="M642" s="43">
        <v>1712000</v>
      </c>
      <c r="N642" s="43">
        <v>173</v>
      </c>
      <c r="O642" s="43">
        <v>10700</v>
      </c>
      <c r="P642" s="43">
        <v>1851100</v>
      </c>
      <c r="Q642" s="43">
        <v>9</v>
      </c>
      <c r="R642" s="43">
        <v>10700</v>
      </c>
      <c r="S642" s="43">
        <v>96300</v>
      </c>
    </row>
    <row r="643" spans="5:19">
      <c r="E643" s="43">
        <v>4007729</v>
      </c>
      <c r="F643" s="43" t="s">
        <v>9420</v>
      </c>
      <c r="G643" s="43" t="s">
        <v>14</v>
      </c>
      <c r="H643" s="43"/>
      <c r="I643" s="43"/>
      <c r="J643" s="43"/>
      <c r="K643" s="43">
        <v>27</v>
      </c>
      <c r="L643" s="43">
        <v>900</v>
      </c>
      <c r="M643" s="43">
        <v>24300</v>
      </c>
      <c r="N643" s="43">
        <v>27</v>
      </c>
      <c r="O643" s="43">
        <v>900</v>
      </c>
      <c r="P643" s="43">
        <v>24300</v>
      </c>
      <c r="Q643" s="43"/>
      <c r="R643" s="43"/>
      <c r="S643" s="43"/>
    </row>
    <row r="644" spans="5:19">
      <c r="E644" s="43">
        <v>4007786</v>
      </c>
      <c r="F644" s="43" t="s">
        <v>3794</v>
      </c>
      <c r="G644" s="43" t="s">
        <v>14</v>
      </c>
      <c r="H644" s="43">
        <v>0</v>
      </c>
      <c r="I644" s="43">
        <v>0</v>
      </c>
      <c r="J644" s="43">
        <v>0</v>
      </c>
      <c r="K644" s="43">
        <v>20</v>
      </c>
      <c r="L644" s="43">
        <v>4500</v>
      </c>
      <c r="M644" s="43">
        <v>89550</v>
      </c>
      <c r="N644" s="43">
        <v>20</v>
      </c>
      <c r="O644" s="43">
        <v>4500</v>
      </c>
      <c r="P644" s="43">
        <v>89550</v>
      </c>
      <c r="Q644" s="43">
        <v>0</v>
      </c>
      <c r="R644" s="43">
        <v>0</v>
      </c>
      <c r="S644" s="43">
        <v>0</v>
      </c>
    </row>
    <row r="645" spans="5:19">
      <c r="E645" s="43">
        <v>4007799</v>
      </c>
      <c r="F645" s="43" t="s">
        <v>3795</v>
      </c>
      <c r="G645" s="43" t="s">
        <v>14</v>
      </c>
      <c r="H645" s="43">
        <v>0</v>
      </c>
      <c r="I645" s="43">
        <v>0</v>
      </c>
      <c r="J645" s="43">
        <v>0</v>
      </c>
      <c r="K645" s="43">
        <v>23</v>
      </c>
      <c r="L645" s="43">
        <v>4500</v>
      </c>
      <c r="M645" s="43">
        <v>104400</v>
      </c>
      <c r="N645" s="43">
        <v>23</v>
      </c>
      <c r="O645" s="43">
        <v>4500</v>
      </c>
      <c r="P645" s="43">
        <v>104400</v>
      </c>
      <c r="Q645" s="43">
        <v>0</v>
      </c>
      <c r="R645" s="43">
        <v>0</v>
      </c>
      <c r="S645" s="43">
        <v>0</v>
      </c>
    </row>
    <row r="646" spans="5:19">
      <c r="E646" s="43">
        <v>4007801</v>
      </c>
      <c r="F646" s="43" t="s">
        <v>3796</v>
      </c>
      <c r="G646" s="43" t="s">
        <v>14</v>
      </c>
      <c r="H646" s="43">
        <v>0</v>
      </c>
      <c r="I646" s="43">
        <v>0</v>
      </c>
      <c r="J646" s="43">
        <v>0</v>
      </c>
      <c r="K646" s="43">
        <v>4</v>
      </c>
      <c r="L646" s="43">
        <v>24000</v>
      </c>
      <c r="M646" s="43">
        <v>98400</v>
      </c>
      <c r="N646" s="43">
        <v>4</v>
      </c>
      <c r="O646" s="43">
        <v>24000</v>
      </c>
      <c r="P646" s="43">
        <v>98400</v>
      </c>
      <c r="Q646" s="43">
        <v>0</v>
      </c>
      <c r="R646" s="43">
        <v>0</v>
      </c>
      <c r="S646" s="43">
        <v>0</v>
      </c>
    </row>
    <row r="647" spans="5:19">
      <c r="E647" s="43">
        <v>4007843</v>
      </c>
      <c r="F647" s="43" t="s">
        <v>9421</v>
      </c>
      <c r="G647" s="43" t="s">
        <v>14</v>
      </c>
      <c r="H647" s="43">
        <v>66</v>
      </c>
      <c r="I647" s="43">
        <v>7273</v>
      </c>
      <c r="J647" s="43">
        <v>479999</v>
      </c>
      <c r="K647" s="43">
        <v>0</v>
      </c>
      <c r="L647" s="43">
        <v>0</v>
      </c>
      <c r="M647" s="43">
        <v>0</v>
      </c>
      <c r="N647" s="43">
        <v>38</v>
      </c>
      <c r="O647" s="43">
        <v>7273</v>
      </c>
      <c r="P647" s="43">
        <v>276363</v>
      </c>
      <c r="Q647" s="43">
        <v>28</v>
      </c>
      <c r="R647" s="43">
        <v>7273</v>
      </c>
      <c r="S647" s="43">
        <v>203636</v>
      </c>
    </row>
    <row r="648" spans="5:19">
      <c r="E648" s="43">
        <v>4007931</v>
      </c>
      <c r="F648" s="43" t="s">
        <v>9422</v>
      </c>
      <c r="G648" s="43" t="s">
        <v>14</v>
      </c>
      <c r="H648" s="43">
        <v>3</v>
      </c>
      <c r="I648" s="43">
        <v>1464</v>
      </c>
      <c r="J648" s="43">
        <v>4391</v>
      </c>
      <c r="K648" s="43">
        <v>0</v>
      </c>
      <c r="L648" s="43">
        <v>0</v>
      </c>
      <c r="M648" s="43">
        <v>0</v>
      </c>
      <c r="N648" s="43">
        <v>3</v>
      </c>
      <c r="O648" s="43">
        <v>1464</v>
      </c>
      <c r="P648" s="43">
        <v>4391</v>
      </c>
      <c r="Q648" s="43">
        <v>0</v>
      </c>
      <c r="R648" s="43">
        <v>0</v>
      </c>
      <c r="S648" s="43">
        <v>0</v>
      </c>
    </row>
    <row r="649" spans="5:19">
      <c r="E649" s="43">
        <v>4007983</v>
      </c>
      <c r="F649" s="43" t="s">
        <v>3797</v>
      </c>
      <c r="G649" s="43" t="s">
        <v>14</v>
      </c>
      <c r="H649" s="43">
        <v>0</v>
      </c>
      <c r="I649" s="43">
        <v>0</v>
      </c>
      <c r="J649" s="43">
        <v>0</v>
      </c>
      <c r="K649" s="43">
        <v>1</v>
      </c>
      <c r="L649" s="43">
        <v>1082</v>
      </c>
      <c r="M649" s="43">
        <v>1082</v>
      </c>
      <c r="N649" s="43">
        <v>1</v>
      </c>
      <c r="O649" s="43">
        <v>1082</v>
      </c>
      <c r="P649" s="43">
        <v>1082</v>
      </c>
      <c r="Q649" s="43">
        <v>0</v>
      </c>
      <c r="R649" s="43">
        <v>0</v>
      </c>
      <c r="S649" s="43">
        <v>0</v>
      </c>
    </row>
    <row r="650" spans="5:19">
      <c r="E650" s="43">
        <v>4008324</v>
      </c>
      <c r="F650" s="43" t="s">
        <v>9423</v>
      </c>
      <c r="G650" s="43" t="s">
        <v>14</v>
      </c>
      <c r="H650" s="43">
        <v>0</v>
      </c>
      <c r="I650" s="43">
        <v>0</v>
      </c>
      <c r="J650" s="43">
        <v>0</v>
      </c>
      <c r="K650" s="43">
        <v>5</v>
      </c>
      <c r="L650" s="43">
        <v>7273</v>
      </c>
      <c r="M650" s="43">
        <v>36364</v>
      </c>
      <c r="N650" s="43">
        <v>2</v>
      </c>
      <c r="O650" s="43">
        <v>7273</v>
      </c>
      <c r="P650" s="43">
        <v>14546</v>
      </c>
      <c r="Q650" s="43">
        <v>3</v>
      </c>
      <c r="R650" s="43">
        <v>7273</v>
      </c>
      <c r="S650" s="43">
        <v>21818</v>
      </c>
    </row>
    <row r="651" spans="5:19">
      <c r="E651" s="43">
        <v>4008362</v>
      </c>
      <c r="F651" s="43" t="s">
        <v>3798</v>
      </c>
      <c r="G651" s="43" t="s">
        <v>14</v>
      </c>
      <c r="H651" s="43">
        <v>0</v>
      </c>
      <c r="I651" s="43">
        <v>0</v>
      </c>
      <c r="J651" s="43">
        <v>0</v>
      </c>
      <c r="K651" s="43">
        <v>9</v>
      </c>
      <c r="L651" s="43">
        <v>8000</v>
      </c>
      <c r="M651" s="43">
        <v>68000</v>
      </c>
      <c r="N651" s="43">
        <v>9</v>
      </c>
      <c r="O651" s="43">
        <v>8000</v>
      </c>
      <c r="P651" s="43">
        <v>68000</v>
      </c>
      <c r="Q651" s="43">
        <v>0</v>
      </c>
      <c r="R651" s="43">
        <v>0</v>
      </c>
      <c r="S651" s="43">
        <v>0</v>
      </c>
    </row>
    <row r="652" spans="5:19">
      <c r="E652" s="43">
        <v>4008578</v>
      </c>
      <c r="F652" s="43" t="s">
        <v>9320</v>
      </c>
      <c r="G652" s="43" t="s">
        <v>14</v>
      </c>
      <c r="H652" s="43">
        <v>0</v>
      </c>
      <c r="I652" s="43">
        <v>0</v>
      </c>
      <c r="J652" s="43">
        <v>0</v>
      </c>
      <c r="K652" s="43">
        <v>4</v>
      </c>
      <c r="L652" s="43">
        <v>18000</v>
      </c>
      <c r="M652" s="43">
        <v>63000</v>
      </c>
      <c r="N652" s="43">
        <v>4</v>
      </c>
      <c r="O652" s="43">
        <v>18000</v>
      </c>
      <c r="P652" s="43">
        <v>63000</v>
      </c>
      <c r="Q652" s="43">
        <v>0</v>
      </c>
      <c r="R652" s="43">
        <v>0</v>
      </c>
      <c r="S652" s="43">
        <v>0</v>
      </c>
    </row>
    <row r="653" spans="5:19">
      <c r="E653" s="43">
        <v>4008594</v>
      </c>
      <c r="F653" s="43" t="s">
        <v>9424</v>
      </c>
      <c r="G653" s="43" t="s">
        <v>14</v>
      </c>
      <c r="H653" s="43">
        <v>1</v>
      </c>
      <c r="I653" s="43">
        <v>4273</v>
      </c>
      <c r="J653" s="43">
        <v>4273</v>
      </c>
      <c r="K653" s="43">
        <v>4</v>
      </c>
      <c r="L653" s="43">
        <v>4273</v>
      </c>
      <c r="M653" s="43">
        <v>17091</v>
      </c>
      <c r="N653" s="43">
        <v>1</v>
      </c>
      <c r="O653" s="43">
        <v>4273</v>
      </c>
      <c r="P653" s="43">
        <v>4273</v>
      </c>
      <c r="Q653" s="43">
        <v>4</v>
      </c>
      <c r="R653" s="43">
        <v>4273</v>
      </c>
      <c r="S653" s="43">
        <v>17091</v>
      </c>
    </row>
    <row r="654" spans="5:19">
      <c r="E654" s="43">
        <v>4008772</v>
      </c>
      <c r="F654" s="43" t="s">
        <v>3799</v>
      </c>
      <c r="G654" s="43" t="s">
        <v>14</v>
      </c>
      <c r="H654" s="43"/>
      <c r="I654" s="43"/>
      <c r="J654" s="43"/>
      <c r="K654" s="43">
        <v>0</v>
      </c>
      <c r="L654" s="43">
        <v>0</v>
      </c>
      <c r="M654" s="43">
        <v>0</v>
      </c>
      <c r="N654" s="43">
        <v>0</v>
      </c>
      <c r="O654" s="43">
        <v>0</v>
      </c>
      <c r="P654" s="43">
        <v>0</v>
      </c>
      <c r="Q654" s="43"/>
      <c r="R654" s="43"/>
      <c r="S654" s="43"/>
    </row>
    <row r="655" spans="5:19">
      <c r="E655" s="43">
        <v>4008809</v>
      </c>
      <c r="F655" s="43" t="s">
        <v>9425</v>
      </c>
      <c r="G655" s="43" t="s">
        <v>14</v>
      </c>
      <c r="H655" s="43">
        <v>11</v>
      </c>
      <c r="I655" s="43">
        <v>2273</v>
      </c>
      <c r="J655" s="43">
        <v>25000</v>
      </c>
      <c r="K655" s="43">
        <v>0</v>
      </c>
      <c r="L655" s="43">
        <v>0</v>
      </c>
      <c r="M655" s="43">
        <v>0</v>
      </c>
      <c r="N655" s="43">
        <v>1</v>
      </c>
      <c r="O655" s="43">
        <v>2273</v>
      </c>
      <c r="P655" s="43">
        <v>2273</v>
      </c>
      <c r="Q655" s="43">
        <v>10</v>
      </c>
      <c r="R655" s="43">
        <v>2273</v>
      </c>
      <c r="S655" s="43">
        <v>22727</v>
      </c>
    </row>
    <row r="656" spans="5:19">
      <c r="E656" s="43">
        <v>4009168</v>
      </c>
      <c r="F656" s="43" t="s">
        <v>9426</v>
      </c>
      <c r="G656" s="43" t="s">
        <v>14</v>
      </c>
      <c r="H656" s="43">
        <v>15</v>
      </c>
      <c r="I656" s="43">
        <v>3545</v>
      </c>
      <c r="J656" s="43">
        <v>53182</v>
      </c>
      <c r="K656" s="43">
        <v>18</v>
      </c>
      <c r="L656" s="43">
        <v>3545</v>
      </c>
      <c r="M656" s="43">
        <v>63818</v>
      </c>
      <c r="N656" s="43">
        <v>17</v>
      </c>
      <c r="O656" s="43">
        <v>3545</v>
      </c>
      <c r="P656" s="43">
        <v>60273</v>
      </c>
      <c r="Q656" s="43">
        <v>16</v>
      </c>
      <c r="R656" s="43">
        <v>3545</v>
      </c>
      <c r="S656" s="43">
        <v>56727</v>
      </c>
    </row>
    <row r="657" spans="5:19">
      <c r="E657" s="43">
        <v>4009197</v>
      </c>
      <c r="F657" s="43" t="s">
        <v>9427</v>
      </c>
      <c r="G657" s="43" t="s">
        <v>14</v>
      </c>
      <c r="H657" s="43"/>
      <c r="I657" s="43"/>
      <c r="J657" s="43"/>
      <c r="K657" s="43">
        <v>12</v>
      </c>
      <c r="L657" s="43">
        <v>25379</v>
      </c>
      <c r="M657" s="43">
        <v>304545</v>
      </c>
      <c r="N657" s="43">
        <v>12</v>
      </c>
      <c r="O657" s="43">
        <v>25379</v>
      </c>
      <c r="P657" s="43">
        <v>304545</v>
      </c>
      <c r="Q657" s="43"/>
      <c r="R657" s="43"/>
      <c r="S657" s="43"/>
    </row>
    <row r="658" spans="5:19">
      <c r="E658" s="43">
        <v>4009201</v>
      </c>
      <c r="F658" s="43" t="s">
        <v>9428</v>
      </c>
      <c r="G658" s="43" t="s">
        <v>14</v>
      </c>
      <c r="H658" s="43">
        <v>0</v>
      </c>
      <c r="I658" s="43">
        <v>0</v>
      </c>
      <c r="J658" s="43">
        <v>0</v>
      </c>
      <c r="K658" s="43">
        <v>15</v>
      </c>
      <c r="L658" s="43">
        <v>8000</v>
      </c>
      <c r="M658" s="43">
        <v>120000</v>
      </c>
      <c r="N658" s="43">
        <v>15</v>
      </c>
      <c r="O658" s="43">
        <v>8000</v>
      </c>
      <c r="P658" s="43">
        <v>120000</v>
      </c>
      <c r="Q658" s="43">
        <v>0</v>
      </c>
      <c r="R658" s="43">
        <v>0</v>
      </c>
      <c r="S658" s="43">
        <v>0</v>
      </c>
    </row>
    <row r="659" spans="5:19">
      <c r="E659" s="43">
        <v>4009268</v>
      </c>
      <c r="F659" s="43" t="s">
        <v>9429</v>
      </c>
      <c r="G659" s="43" t="s">
        <v>14</v>
      </c>
      <c r="H659" s="43">
        <v>0</v>
      </c>
      <c r="I659" s="43">
        <v>0</v>
      </c>
      <c r="J659" s="43">
        <v>0</v>
      </c>
      <c r="K659" s="43">
        <v>15</v>
      </c>
      <c r="L659" s="43">
        <v>6500</v>
      </c>
      <c r="M659" s="43">
        <v>97500</v>
      </c>
      <c r="N659" s="43">
        <v>15</v>
      </c>
      <c r="O659" s="43">
        <v>6500</v>
      </c>
      <c r="P659" s="43">
        <v>97500</v>
      </c>
      <c r="Q659" s="43">
        <v>0</v>
      </c>
      <c r="R659" s="43">
        <v>0</v>
      </c>
      <c r="S659" s="43">
        <v>0</v>
      </c>
    </row>
    <row r="660" spans="5:19">
      <c r="E660" s="43">
        <v>4009386</v>
      </c>
      <c r="F660" s="43" t="s">
        <v>9430</v>
      </c>
      <c r="G660" s="43" t="s">
        <v>14</v>
      </c>
      <c r="H660" s="43">
        <v>16</v>
      </c>
      <c r="I660" s="43">
        <v>7727</v>
      </c>
      <c r="J660" s="43">
        <v>123637</v>
      </c>
      <c r="K660" s="43">
        <v>36</v>
      </c>
      <c r="L660" s="43">
        <v>7727</v>
      </c>
      <c r="M660" s="43">
        <v>278182</v>
      </c>
      <c r="N660" s="43">
        <v>44</v>
      </c>
      <c r="O660" s="43">
        <v>7727</v>
      </c>
      <c r="P660" s="43">
        <v>340001</v>
      </c>
      <c r="Q660" s="43">
        <v>8</v>
      </c>
      <c r="R660" s="43">
        <v>7727</v>
      </c>
      <c r="S660" s="43">
        <v>61818</v>
      </c>
    </row>
    <row r="661" spans="5:19">
      <c r="E661" s="43">
        <v>4009406</v>
      </c>
      <c r="F661" s="43" t="s">
        <v>9431</v>
      </c>
      <c r="G661" s="43" t="s">
        <v>14</v>
      </c>
      <c r="H661" s="43">
        <v>10</v>
      </c>
      <c r="I661" s="43">
        <v>4273</v>
      </c>
      <c r="J661" s="43">
        <v>42728</v>
      </c>
      <c r="K661" s="43">
        <v>18</v>
      </c>
      <c r="L661" s="43">
        <v>4273</v>
      </c>
      <c r="M661" s="43">
        <v>76910</v>
      </c>
      <c r="N661" s="43">
        <v>8</v>
      </c>
      <c r="O661" s="43">
        <v>4273</v>
      </c>
      <c r="P661" s="43">
        <v>34182</v>
      </c>
      <c r="Q661" s="43">
        <v>20</v>
      </c>
      <c r="R661" s="43">
        <v>4273</v>
      </c>
      <c r="S661" s="43">
        <v>85456</v>
      </c>
    </row>
    <row r="662" spans="5:19">
      <c r="E662" s="43">
        <v>4009536</v>
      </c>
      <c r="F662" s="43" t="s">
        <v>3800</v>
      </c>
      <c r="G662" s="43" t="s">
        <v>14</v>
      </c>
      <c r="H662" s="43">
        <v>0</v>
      </c>
      <c r="I662" s="43">
        <v>0</v>
      </c>
      <c r="J662" s="43">
        <v>0</v>
      </c>
      <c r="K662" s="43">
        <v>25</v>
      </c>
      <c r="L662" s="43">
        <v>8918</v>
      </c>
      <c r="M662" s="43">
        <v>218480</v>
      </c>
      <c r="N662" s="43">
        <v>25</v>
      </c>
      <c r="O662" s="43">
        <v>8918</v>
      </c>
      <c r="P662" s="43">
        <v>218480</v>
      </c>
      <c r="Q662" s="43">
        <v>0</v>
      </c>
      <c r="R662" s="43">
        <v>0</v>
      </c>
      <c r="S662" s="43">
        <v>0</v>
      </c>
    </row>
    <row r="663" spans="5:19">
      <c r="E663" s="43">
        <v>4009821</v>
      </c>
      <c r="F663" s="43" t="s">
        <v>3801</v>
      </c>
      <c r="G663" s="43" t="s">
        <v>14</v>
      </c>
      <c r="H663" s="43">
        <v>0</v>
      </c>
      <c r="I663" s="43">
        <v>0</v>
      </c>
      <c r="J663" s="43">
        <v>0</v>
      </c>
      <c r="K663" s="43">
        <v>25</v>
      </c>
      <c r="L663" s="43">
        <v>8775</v>
      </c>
      <c r="M663" s="43">
        <v>219363</v>
      </c>
      <c r="N663" s="43">
        <v>25</v>
      </c>
      <c r="O663" s="43">
        <v>8775</v>
      </c>
      <c r="P663" s="43">
        <v>219363</v>
      </c>
      <c r="Q663" s="43">
        <v>0</v>
      </c>
      <c r="R663" s="43">
        <v>0</v>
      </c>
      <c r="S663" s="43">
        <v>0</v>
      </c>
    </row>
    <row r="664" spans="5:19">
      <c r="E664" s="43">
        <v>4009861</v>
      </c>
      <c r="F664" s="43" t="s">
        <v>3802</v>
      </c>
      <c r="G664" s="43" t="s">
        <v>14</v>
      </c>
      <c r="H664" s="43">
        <v>0</v>
      </c>
      <c r="I664" s="43">
        <v>0</v>
      </c>
      <c r="J664" s="43">
        <v>0</v>
      </c>
      <c r="K664" s="43">
        <v>2</v>
      </c>
      <c r="L664" s="43">
        <v>35000</v>
      </c>
      <c r="M664" s="43">
        <v>70000</v>
      </c>
      <c r="N664" s="43">
        <v>2</v>
      </c>
      <c r="O664" s="43">
        <v>35000</v>
      </c>
      <c r="P664" s="43">
        <v>70000</v>
      </c>
      <c r="Q664" s="43">
        <v>0</v>
      </c>
      <c r="R664" s="43">
        <v>0</v>
      </c>
      <c r="S664" s="43">
        <v>0</v>
      </c>
    </row>
    <row r="665" spans="5:19">
      <c r="E665" s="43">
        <v>4010027</v>
      </c>
      <c r="F665" s="43" t="s">
        <v>3803</v>
      </c>
      <c r="G665" s="43" t="s">
        <v>14</v>
      </c>
      <c r="H665" s="43">
        <v>0</v>
      </c>
      <c r="I665" s="43">
        <v>0</v>
      </c>
      <c r="J665" s="43">
        <v>0</v>
      </c>
      <c r="K665" s="43">
        <v>1</v>
      </c>
      <c r="L665" s="43">
        <v>35000</v>
      </c>
      <c r="M665" s="43">
        <v>17500</v>
      </c>
      <c r="N665" s="43">
        <v>1</v>
      </c>
      <c r="O665" s="43">
        <v>35000</v>
      </c>
      <c r="P665" s="43">
        <v>17500</v>
      </c>
      <c r="Q665" s="43">
        <v>0</v>
      </c>
      <c r="R665" s="43">
        <v>0</v>
      </c>
      <c r="S665" s="43">
        <v>0</v>
      </c>
    </row>
    <row r="666" spans="5:19">
      <c r="E666" s="43">
        <v>4010036</v>
      </c>
      <c r="F666" s="43" t="s">
        <v>3804</v>
      </c>
      <c r="G666" s="43" t="s">
        <v>14</v>
      </c>
      <c r="H666" s="43">
        <v>0</v>
      </c>
      <c r="I666" s="43">
        <v>0</v>
      </c>
      <c r="J666" s="43">
        <v>0</v>
      </c>
      <c r="K666" s="43">
        <v>4</v>
      </c>
      <c r="L666" s="43">
        <v>35000</v>
      </c>
      <c r="M666" s="43">
        <v>136500</v>
      </c>
      <c r="N666" s="43">
        <v>4</v>
      </c>
      <c r="O666" s="43">
        <v>35000</v>
      </c>
      <c r="P666" s="43">
        <v>136500</v>
      </c>
      <c r="Q666" s="43">
        <v>0</v>
      </c>
      <c r="R666" s="43">
        <v>0</v>
      </c>
      <c r="S666" s="43">
        <v>0</v>
      </c>
    </row>
    <row r="667" spans="5:19">
      <c r="E667" s="43">
        <v>4010039</v>
      </c>
      <c r="F667" s="43" t="s">
        <v>9432</v>
      </c>
      <c r="G667" s="43" t="s">
        <v>14</v>
      </c>
      <c r="H667" s="43">
        <v>0</v>
      </c>
      <c r="I667" s="43">
        <v>0</v>
      </c>
      <c r="J667" s="43">
        <v>0</v>
      </c>
      <c r="K667" s="43">
        <v>47</v>
      </c>
      <c r="L667" s="43">
        <v>1287</v>
      </c>
      <c r="M667" s="43">
        <v>60500</v>
      </c>
      <c r="N667" s="43">
        <v>47</v>
      </c>
      <c r="O667" s="43">
        <v>1287</v>
      </c>
      <c r="P667" s="43">
        <v>60500</v>
      </c>
      <c r="Q667" s="43">
        <v>0</v>
      </c>
      <c r="R667" s="43">
        <v>0</v>
      </c>
      <c r="S667" s="43">
        <v>0</v>
      </c>
    </row>
    <row r="668" spans="5:19">
      <c r="E668" s="43">
        <v>4010042</v>
      </c>
      <c r="F668" s="43" t="s">
        <v>3805</v>
      </c>
      <c r="G668" s="43" t="s">
        <v>14</v>
      </c>
      <c r="H668" s="43">
        <v>0</v>
      </c>
      <c r="I668" s="43">
        <v>0</v>
      </c>
      <c r="J668" s="43">
        <v>0</v>
      </c>
      <c r="K668" s="43">
        <v>1</v>
      </c>
      <c r="L668" s="43">
        <v>33000</v>
      </c>
      <c r="M668" s="43">
        <v>33000</v>
      </c>
      <c r="N668" s="43">
        <v>1</v>
      </c>
      <c r="O668" s="43">
        <v>33000</v>
      </c>
      <c r="P668" s="43">
        <v>33000</v>
      </c>
      <c r="Q668" s="43">
        <v>0</v>
      </c>
      <c r="R668" s="43">
        <v>0</v>
      </c>
      <c r="S668" s="43">
        <v>0</v>
      </c>
    </row>
    <row r="669" spans="5:19">
      <c r="E669" s="43">
        <v>4010066</v>
      </c>
      <c r="F669" s="43" t="s">
        <v>3806</v>
      </c>
      <c r="G669" s="43" t="s">
        <v>14</v>
      </c>
      <c r="H669" s="43">
        <v>0</v>
      </c>
      <c r="I669" s="43">
        <v>0</v>
      </c>
      <c r="J669" s="43">
        <v>0</v>
      </c>
      <c r="K669" s="43">
        <v>152</v>
      </c>
      <c r="L669" s="43">
        <v>9000</v>
      </c>
      <c r="M669" s="43">
        <v>1371600</v>
      </c>
      <c r="N669" s="43">
        <v>152</v>
      </c>
      <c r="O669" s="43">
        <v>9000</v>
      </c>
      <c r="P669" s="43">
        <v>1371600</v>
      </c>
      <c r="Q669" s="43">
        <v>0</v>
      </c>
      <c r="R669" s="43">
        <v>0</v>
      </c>
      <c r="S669" s="43">
        <v>0</v>
      </c>
    </row>
    <row r="670" spans="5:19">
      <c r="E670" s="43">
        <v>4010073</v>
      </c>
      <c r="F670" s="43" t="s">
        <v>3807</v>
      </c>
      <c r="G670" s="43" t="s">
        <v>14</v>
      </c>
      <c r="H670" s="43">
        <v>0</v>
      </c>
      <c r="I670" s="43">
        <v>0</v>
      </c>
      <c r="J670" s="43">
        <v>0</v>
      </c>
      <c r="K670" s="43">
        <v>30</v>
      </c>
      <c r="L670" s="43">
        <v>8500</v>
      </c>
      <c r="M670" s="43">
        <v>255000</v>
      </c>
      <c r="N670" s="43">
        <v>30</v>
      </c>
      <c r="O670" s="43">
        <v>8500</v>
      </c>
      <c r="P670" s="43">
        <v>255000</v>
      </c>
      <c r="Q670" s="43">
        <v>0</v>
      </c>
      <c r="R670" s="43">
        <v>0</v>
      </c>
      <c r="S670" s="43">
        <v>0</v>
      </c>
    </row>
    <row r="671" spans="5:19">
      <c r="E671" s="43">
        <v>4010079</v>
      </c>
      <c r="F671" s="43" t="s">
        <v>3808</v>
      </c>
      <c r="G671" s="43" t="s">
        <v>14</v>
      </c>
      <c r="H671" s="43">
        <v>0</v>
      </c>
      <c r="I671" s="43">
        <v>0</v>
      </c>
      <c r="J671" s="43">
        <v>0</v>
      </c>
      <c r="K671" s="43">
        <v>0</v>
      </c>
      <c r="L671" s="43">
        <v>4500</v>
      </c>
      <c r="M671" s="43">
        <v>1800</v>
      </c>
      <c r="N671" s="43">
        <v>0</v>
      </c>
      <c r="O671" s="43">
        <v>4500</v>
      </c>
      <c r="P671" s="43">
        <v>1800</v>
      </c>
      <c r="Q671" s="43">
        <v>0</v>
      </c>
      <c r="R671" s="43">
        <v>0</v>
      </c>
      <c r="S671" s="43">
        <v>0</v>
      </c>
    </row>
    <row r="672" spans="5:19">
      <c r="E672" s="43">
        <v>4010100</v>
      </c>
      <c r="F672" s="43" t="s">
        <v>3809</v>
      </c>
      <c r="G672" s="43" t="s">
        <v>14</v>
      </c>
      <c r="H672" s="43">
        <v>0</v>
      </c>
      <c r="I672" s="43">
        <v>0</v>
      </c>
      <c r="J672" s="43">
        <v>0</v>
      </c>
      <c r="K672" s="43">
        <v>23</v>
      </c>
      <c r="L672" s="43">
        <v>9000</v>
      </c>
      <c r="M672" s="43">
        <v>207000</v>
      </c>
      <c r="N672" s="43">
        <v>23</v>
      </c>
      <c r="O672" s="43">
        <v>9000</v>
      </c>
      <c r="P672" s="43">
        <v>207000</v>
      </c>
      <c r="Q672" s="43">
        <v>0</v>
      </c>
      <c r="R672" s="43">
        <v>0</v>
      </c>
      <c r="S672" s="43">
        <v>0</v>
      </c>
    </row>
    <row r="673" spans="5:19">
      <c r="E673" s="43">
        <v>4010102</v>
      </c>
      <c r="F673" s="43" t="s">
        <v>3810</v>
      </c>
      <c r="G673" s="43" t="s">
        <v>14</v>
      </c>
      <c r="H673" s="43">
        <v>0</v>
      </c>
      <c r="I673" s="43">
        <v>0</v>
      </c>
      <c r="J673" s="43">
        <v>0</v>
      </c>
      <c r="K673" s="43">
        <v>3</v>
      </c>
      <c r="L673" s="43">
        <v>4500</v>
      </c>
      <c r="M673" s="43">
        <v>15300</v>
      </c>
      <c r="N673" s="43">
        <v>3</v>
      </c>
      <c r="O673" s="43">
        <v>4500</v>
      </c>
      <c r="P673" s="43">
        <v>15300</v>
      </c>
      <c r="Q673" s="43">
        <v>0</v>
      </c>
      <c r="R673" s="43">
        <v>0</v>
      </c>
      <c r="S673" s="43">
        <v>0</v>
      </c>
    </row>
    <row r="674" spans="5:19">
      <c r="E674" s="43">
        <v>4010112</v>
      </c>
      <c r="F674" s="43" t="s">
        <v>9433</v>
      </c>
      <c r="G674" s="43" t="s">
        <v>14</v>
      </c>
      <c r="H674" s="43">
        <v>0</v>
      </c>
      <c r="I674" s="43">
        <v>0</v>
      </c>
      <c r="J674" s="43">
        <v>0</v>
      </c>
      <c r="K674" s="43">
        <v>35</v>
      </c>
      <c r="L674" s="43">
        <v>7986</v>
      </c>
      <c r="M674" s="43">
        <v>275500</v>
      </c>
      <c r="N674" s="43">
        <v>35</v>
      </c>
      <c r="O674" s="43">
        <v>7986</v>
      </c>
      <c r="P674" s="43">
        <v>275500</v>
      </c>
      <c r="Q674" s="43">
        <v>0</v>
      </c>
      <c r="R674" s="43">
        <v>0</v>
      </c>
      <c r="S674" s="43">
        <v>0</v>
      </c>
    </row>
    <row r="675" spans="5:19">
      <c r="E675" s="43">
        <v>4010114</v>
      </c>
      <c r="F675" s="43" t="s">
        <v>9434</v>
      </c>
      <c r="G675" s="43" t="s">
        <v>14</v>
      </c>
      <c r="H675" s="43">
        <v>0</v>
      </c>
      <c r="I675" s="43">
        <v>0</v>
      </c>
      <c r="J675" s="43">
        <v>0</v>
      </c>
      <c r="K675" s="43">
        <v>120</v>
      </c>
      <c r="L675" s="43">
        <v>1000</v>
      </c>
      <c r="M675" s="43">
        <v>120000</v>
      </c>
      <c r="N675" s="43">
        <v>120</v>
      </c>
      <c r="O675" s="43">
        <v>1000</v>
      </c>
      <c r="P675" s="43">
        <v>120000</v>
      </c>
      <c r="Q675" s="43">
        <v>0</v>
      </c>
      <c r="R675" s="43">
        <v>0</v>
      </c>
      <c r="S675" s="43">
        <v>0</v>
      </c>
    </row>
    <row r="676" spans="5:19">
      <c r="E676" s="43">
        <v>4010117</v>
      </c>
      <c r="F676" s="43" t="s">
        <v>3811</v>
      </c>
      <c r="G676" s="43" t="s">
        <v>14</v>
      </c>
      <c r="H676" s="43">
        <v>0</v>
      </c>
      <c r="I676" s="43">
        <v>0</v>
      </c>
      <c r="J676" s="43">
        <v>0</v>
      </c>
      <c r="K676" s="43">
        <v>6</v>
      </c>
      <c r="L676" s="43">
        <v>4500</v>
      </c>
      <c r="M676" s="43">
        <v>26100</v>
      </c>
      <c r="N676" s="43">
        <v>6</v>
      </c>
      <c r="O676" s="43">
        <v>4500</v>
      </c>
      <c r="P676" s="43">
        <v>26100</v>
      </c>
      <c r="Q676" s="43">
        <v>0</v>
      </c>
      <c r="R676" s="43">
        <v>0</v>
      </c>
      <c r="S676" s="43">
        <v>0</v>
      </c>
    </row>
    <row r="677" spans="5:19">
      <c r="E677" s="43">
        <v>4010130</v>
      </c>
      <c r="F677" s="43" t="s">
        <v>9435</v>
      </c>
      <c r="G677" s="43" t="s">
        <v>14</v>
      </c>
      <c r="H677" s="43">
        <v>0</v>
      </c>
      <c r="I677" s="43">
        <v>0</v>
      </c>
      <c r="J677" s="43">
        <v>0</v>
      </c>
      <c r="K677" s="43">
        <v>50</v>
      </c>
      <c r="L677" s="43">
        <v>8000</v>
      </c>
      <c r="M677" s="43">
        <v>396000</v>
      </c>
      <c r="N677" s="43">
        <v>50</v>
      </c>
      <c r="O677" s="43">
        <v>8000</v>
      </c>
      <c r="P677" s="43">
        <v>396000</v>
      </c>
      <c r="Q677" s="43">
        <v>0</v>
      </c>
      <c r="R677" s="43">
        <v>0</v>
      </c>
      <c r="S677" s="43">
        <v>0</v>
      </c>
    </row>
    <row r="678" spans="5:19">
      <c r="E678" s="43">
        <v>4011974</v>
      </c>
      <c r="F678" s="43" t="s">
        <v>3812</v>
      </c>
      <c r="G678" s="43" t="s">
        <v>14</v>
      </c>
      <c r="H678" s="43">
        <v>0</v>
      </c>
      <c r="I678" s="43">
        <v>0</v>
      </c>
      <c r="J678" s="43">
        <v>0</v>
      </c>
      <c r="K678" s="43">
        <v>36</v>
      </c>
      <c r="L678" s="43">
        <v>1780</v>
      </c>
      <c r="M678" s="43">
        <v>64080</v>
      </c>
      <c r="N678" s="43">
        <v>36</v>
      </c>
      <c r="O678" s="43">
        <v>1780</v>
      </c>
      <c r="P678" s="43">
        <v>64080</v>
      </c>
      <c r="Q678" s="43">
        <v>0</v>
      </c>
      <c r="R678" s="43">
        <v>0</v>
      </c>
      <c r="S678" s="43">
        <v>0</v>
      </c>
    </row>
    <row r="679" spans="5:19">
      <c r="E679" s="43">
        <v>4012026</v>
      </c>
      <c r="F679" s="43" t="s">
        <v>3813</v>
      </c>
      <c r="G679" s="43" t="s">
        <v>14</v>
      </c>
      <c r="H679" s="43">
        <v>0</v>
      </c>
      <c r="I679" s="43">
        <v>0</v>
      </c>
      <c r="J679" s="43">
        <v>0</v>
      </c>
      <c r="K679" s="43">
        <v>134</v>
      </c>
      <c r="L679" s="43">
        <v>2000</v>
      </c>
      <c r="M679" s="43">
        <v>268000</v>
      </c>
      <c r="N679" s="43">
        <v>134</v>
      </c>
      <c r="O679" s="43">
        <v>2000</v>
      </c>
      <c r="P679" s="43">
        <v>268000</v>
      </c>
      <c r="Q679" s="43">
        <v>0</v>
      </c>
      <c r="R679" s="43">
        <v>0</v>
      </c>
      <c r="S679" s="43">
        <v>0</v>
      </c>
    </row>
    <row r="680" spans="5:19">
      <c r="E680" s="43">
        <v>4012099</v>
      </c>
      <c r="F680" s="43" t="s">
        <v>3814</v>
      </c>
      <c r="G680" s="43" t="s">
        <v>14</v>
      </c>
      <c r="H680" s="43">
        <v>0</v>
      </c>
      <c r="I680" s="43">
        <v>0</v>
      </c>
      <c r="J680" s="43">
        <v>0</v>
      </c>
      <c r="K680" s="43">
        <v>13</v>
      </c>
      <c r="L680" s="43">
        <v>2160</v>
      </c>
      <c r="M680" s="43">
        <v>28080</v>
      </c>
      <c r="N680" s="43">
        <v>13</v>
      </c>
      <c r="O680" s="43">
        <v>2160</v>
      </c>
      <c r="P680" s="43">
        <v>28080</v>
      </c>
      <c r="Q680" s="43">
        <v>0</v>
      </c>
      <c r="R680" s="43">
        <v>0</v>
      </c>
      <c r="S680" s="43">
        <v>0</v>
      </c>
    </row>
    <row r="681" spans="5:19">
      <c r="E681" s="43">
        <v>4012111</v>
      </c>
      <c r="F681" s="43" t="s">
        <v>3815</v>
      </c>
      <c r="G681" s="43" t="s">
        <v>14</v>
      </c>
      <c r="H681" s="43">
        <v>0</v>
      </c>
      <c r="I681" s="43">
        <v>0</v>
      </c>
      <c r="J681" s="43">
        <v>0</v>
      </c>
      <c r="K681" s="43">
        <v>216</v>
      </c>
      <c r="L681" s="43">
        <v>1100</v>
      </c>
      <c r="M681" s="43">
        <v>237600</v>
      </c>
      <c r="N681" s="43">
        <v>216</v>
      </c>
      <c r="O681" s="43">
        <v>1100</v>
      </c>
      <c r="P681" s="43">
        <v>237600</v>
      </c>
      <c r="Q681" s="43">
        <v>0</v>
      </c>
      <c r="R681" s="43">
        <v>0</v>
      </c>
      <c r="S681" s="43">
        <v>0</v>
      </c>
    </row>
    <row r="682" spans="5:19">
      <c r="E682" s="43">
        <v>4012133</v>
      </c>
      <c r="F682" s="43" t="s">
        <v>3816</v>
      </c>
      <c r="G682" s="43" t="s">
        <v>14</v>
      </c>
      <c r="H682" s="43">
        <v>0</v>
      </c>
      <c r="I682" s="43">
        <v>0</v>
      </c>
      <c r="J682" s="43">
        <v>0</v>
      </c>
      <c r="K682" s="43">
        <v>36</v>
      </c>
      <c r="L682" s="43">
        <v>2810</v>
      </c>
      <c r="M682" s="43">
        <v>101160</v>
      </c>
      <c r="N682" s="43">
        <v>36</v>
      </c>
      <c r="O682" s="43">
        <v>2810</v>
      </c>
      <c r="P682" s="43">
        <v>101160</v>
      </c>
      <c r="Q682" s="43">
        <v>0</v>
      </c>
      <c r="R682" s="43">
        <v>0</v>
      </c>
      <c r="S682" s="43">
        <v>0</v>
      </c>
    </row>
    <row r="683" spans="5:19">
      <c r="E683" s="43">
        <v>4012134</v>
      </c>
      <c r="F683" s="43" t="s">
        <v>3817</v>
      </c>
      <c r="G683" s="43" t="s">
        <v>14</v>
      </c>
      <c r="H683" s="43">
        <v>0</v>
      </c>
      <c r="I683" s="43">
        <v>0</v>
      </c>
      <c r="J683" s="43">
        <v>0</v>
      </c>
      <c r="K683" s="43">
        <v>2</v>
      </c>
      <c r="L683" s="43">
        <v>5770</v>
      </c>
      <c r="M683" s="43">
        <v>11540</v>
      </c>
      <c r="N683" s="43">
        <v>2</v>
      </c>
      <c r="O683" s="43">
        <v>5770</v>
      </c>
      <c r="P683" s="43">
        <v>11540</v>
      </c>
      <c r="Q683" s="43">
        <v>0</v>
      </c>
      <c r="R683" s="43">
        <v>0</v>
      </c>
      <c r="S683" s="43">
        <v>0</v>
      </c>
    </row>
    <row r="684" spans="5:19">
      <c r="E684" s="43">
        <v>4012160</v>
      </c>
      <c r="F684" s="43" t="s">
        <v>3818</v>
      </c>
      <c r="G684" s="43" t="s">
        <v>14</v>
      </c>
      <c r="H684" s="43">
        <v>0</v>
      </c>
      <c r="I684" s="43">
        <v>0</v>
      </c>
      <c r="J684" s="43">
        <v>0</v>
      </c>
      <c r="K684" s="43">
        <v>33</v>
      </c>
      <c r="L684" s="43">
        <v>1900</v>
      </c>
      <c r="M684" s="43">
        <v>62700</v>
      </c>
      <c r="N684" s="43">
        <v>33</v>
      </c>
      <c r="O684" s="43">
        <v>1900</v>
      </c>
      <c r="P684" s="43">
        <v>62700</v>
      </c>
      <c r="Q684" s="43">
        <v>0</v>
      </c>
      <c r="R684" s="43">
        <v>0</v>
      </c>
      <c r="S684" s="43">
        <v>0</v>
      </c>
    </row>
    <row r="685" spans="5:19">
      <c r="E685" s="43">
        <v>4012589</v>
      </c>
      <c r="F685" s="43" t="s">
        <v>3819</v>
      </c>
      <c r="G685" s="43" t="s">
        <v>14</v>
      </c>
      <c r="H685" s="43">
        <v>0</v>
      </c>
      <c r="I685" s="43">
        <v>0</v>
      </c>
      <c r="J685" s="43">
        <v>0</v>
      </c>
      <c r="K685" s="43">
        <v>2</v>
      </c>
      <c r="L685" s="43">
        <v>9400</v>
      </c>
      <c r="M685" s="43">
        <v>18800</v>
      </c>
      <c r="N685" s="43">
        <v>2</v>
      </c>
      <c r="O685" s="43">
        <v>9400</v>
      </c>
      <c r="P685" s="43">
        <v>18800</v>
      </c>
      <c r="Q685" s="43">
        <v>0</v>
      </c>
      <c r="R685" s="43">
        <v>0</v>
      </c>
      <c r="S685" s="43">
        <v>0</v>
      </c>
    </row>
    <row r="686" spans="5:19">
      <c r="E686" s="43">
        <v>4012691</v>
      </c>
      <c r="F686" s="43" t="s">
        <v>3820</v>
      </c>
      <c r="G686" s="43" t="s">
        <v>14</v>
      </c>
      <c r="H686" s="43">
        <v>0</v>
      </c>
      <c r="I686" s="43">
        <v>0</v>
      </c>
      <c r="J686" s="43">
        <v>0</v>
      </c>
      <c r="K686" s="43">
        <v>32</v>
      </c>
      <c r="L686" s="43">
        <v>2825</v>
      </c>
      <c r="M686" s="43">
        <v>90400</v>
      </c>
      <c r="N686" s="43">
        <v>32</v>
      </c>
      <c r="O686" s="43">
        <v>2825</v>
      </c>
      <c r="P686" s="43">
        <v>90400</v>
      </c>
      <c r="Q686" s="43">
        <v>0</v>
      </c>
      <c r="R686" s="43">
        <v>0</v>
      </c>
      <c r="S686" s="43">
        <v>0</v>
      </c>
    </row>
    <row r="687" spans="5:19">
      <c r="E687" s="43">
        <v>4014935</v>
      </c>
      <c r="F687" s="43" t="s">
        <v>3821</v>
      </c>
      <c r="G687" s="43" t="s">
        <v>14</v>
      </c>
      <c r="H687" s="43">
        <v>0</v>
      </c>
      <c r="I687" s="43">
        <v>0</v>
      </c>
      <c r="J687" s="43">
        <v>0</v>
      </c>
      <c r="K687" s="43">
        <v>16</v>
      </c>
      <c r="L687" s="43">
        <v>8500</v>
      </c>
      <c r="M687" s="43">
        <v>137700</v>
      </c>
      <c r="N687" s="43">
        <v>16</v>
      </c>
      <c r="O687" s="43">
        <v>8500</v>
      </c>
      <c r="P687" s="43">
        <v>137700</v>
      </c>
      <c r="Q687" s="43">
        <v>0</v>
      </c>
      <c r="R687" s="43">
        <v>0</v>
      </c>
      <c r="S687" s="43">
        <v>0</v>
      </c>
    </row>
    <row r="688" spans="5:19">
      <c r="E688" s="43">
        <v>4014986</v>
      </c>
      <c r="F688" s="43" t="s">
        <v>9436</v>
      </c>
      <c r="G688" s="43" t="s">
        <v>14</v>
      </c>
      <c r="H688" s="43">
        <v>0</v>
      </c>
      <c r="I688" s="43">
        <v>0</v>
      </c>
      <c r="J688" s="43">
        <v>0</v>
      </c>
      <c r="K688" s="43">
        <v>2</v>
      </c>
      <c r="L688" s="43">
        <v>9500</v>
      </c>
      <c r="M688" s="43">
        <v>19000</v>
      </c>
      <c r="N688" s="43">
        <v>2</v>
      </c>
      <c r="O688" s="43">
        <v>9500</v>
      </c>
      <c r="P688" s="43">
        <v>19000</v>
      </c>
      <c r="Q688" s="43">
        <v>0</v>
      </c>
      <c r="R688" s="43">
        <v>0</v>
      </c>
      <c r="S688" s="43">
        <v>0</v>
      </c>
    </row>
    <row r="689" spans="5:19">
      <c r="E689" s="43">
        <v>4014990</v>
      </c>
      <c r="F689" s="43" t="s">
        <v>9437</v>
      </c>
      <c r="G689" s="43" t="s">
        <v>14</v>
      </c>
      <c r="H689" s="43">
        <v>0</v>
      </c>
      <c r="I689" s="43">
        <v>0</v>
      </c>
      <c r="J689" s="43">
        <v>0</v>
      </c>
      <c r="K689" s="43">
        <v>28</v>
      </c>
      <c r="L689" s="43">
        <v>900</v>
      </c>
      <c r="M689" s="43">
        <v>25200</v>
      </c>
      <c r="N689" s="43">
        <v>28</v>
      </c>
      <c r="O689" s="43">
        <v>900</v>
      </c>
      <c r="P689" s="43">
        <v>25200</v>
      </c>
      <c r="Q689" s="43">
        <v>0</v>
      </c>
      <c r="R689" s="43">
        <v>0</v>
      </c>
      <c r="S689" s="43">
        <v>0</v>
      </c>
    </row>
    <row r="690" spans="5:19">
      <c r="E690" s="43">
        <v>8809101</v>
      </c>
      <c r="F690" s="43" t="s">
        <v>3822</v>
      </c>
      <c r="G690" s="43" t="s">
        <v>14</v>
      </c>
      <c r="H690" s="43">
        <v>0</v>
      </c>
      <c r="I690" s="43">
        <v>0</v>
      </c>
      <c r="J690" s="43">
        <v>0</v>
      </c>
      <c r="K690" s="43">
        <v>9</v>
      </c>
      <c r="L690" s="43">
        <v>4697</v>
      </c>
      <c r="M690" s="43">
        <v>42270</v>
      </c>
      <c r="N690" s="43">
        <v>9</v>
      </c>
      <c r="O690" s="43">
        <v>4697</v>
      </c>
      <c r="P690" s="43">
        <v>42270</v>
      </c>
      <c r="Q690" s="43">
        <v>0</v>
      </c>
      <c r="R690" s="43">
        <v>0</v>
      </c>
      <c r="S690" s="43">
        <v>0</v>
      </c>
    </row>
    <row r="691" spans="5:19">
      <c r="E691" s="43">
        <v>8809105</v>
      </c>
      <c r="F691" s="43" t="s">
        <v>3823</v>
      </c>
      <c r="G691" s="43" t="s">
        <v>14</v>
      </c>
      <c r="H691" s="43">
        <v>0</v>
      </c>
      <c r="I691" s="43">
        <v>0</v>
      </c>
      <c r="J691" s="43">
        <v>0</v>
      </c>
      <c r="K691" s="43">
        <v>1</v>
      </c>
      <c r="L691" s="43">
        <v>2920</v>
      </c>
      <c r="M691" s="43">
        <v>2920</v>
      </c>
      <c r="N691" s="43">
        <v>1</v>
      </c>
      <c r="O691" s="43">
        <v>2920</v>
      </c>
      <c r="P691" s="43">
        <v>2920</v>
      </c>
      <c r="Q691" s="43">
        <v>0</v>
      </c>
      <c r="R691" s="43">
        <v>0</v>
      </c>
      <c r="S691" s="43">
        <v>0</v>
      </c>
    </row>
    <row r="692" spans="5:19">
      <c r="E692" s="43">
        <v>8809118</v>
      </c>
      <c r="F692" s="43" t="s">
        <v>3824</v>
      </c>
      <c r="G692" s="43" t="s">
        <v>14</v>
      </c>
      <c r="H692" s="43">
        <v>0</v>
      </c>
      <c r="I692" s="43">
        <v>0</v>
      </c>
      <c r="J692" s="43">
        <v>0</v>
      </c>
      <c r="K692" s="43">
        <v>1</v>
      </c>
      <c r="L692" s="43">
        <v>14150</v>
      </c>
      <c r="M692" s="43">
        <v>14150</v>
      </c>
      <c r="N692" s="43">
        <v>1</v>
      </c>
      <c r="O692" s="43">
        <v>14150</v>
      </c>
      <c r="P692" s="43">
        <v>14150</v>
      </c>
      <c r="Q692" s="43">
        <v>0</v>
      </c>
      <c r="R692" s="43">
        <v>0</v>
      </c>
      <c r="S692" s="43">
        <v>0</v>
      </c>
    </row>
    <row r="693" spans="5:19">
      <c r="E693" s="43">
        <v>8809122</v>
      </c>
      <c r="F693" s="43" t="s">
        <v>3825</v>
      </c>
      <c r="G693" s="43" t="s">
        <v>14</v>
      </c>
      <c r="H693" s="43">
        <v>0</v>
      </c>
      <c r="I693" s="43">
        <v>0</v>
      </c>
      <c r="J693" s="43">
        <v>0</v>
      </c>
      <c r="K693" s="43">
        <v>66</v>
      </c>
      <c r="L693" s="43">
        <v>950</v>
      </c>
      <c r="M693" s="43">
        <v>62985</v>
      </c>
      <c r="N693" s="43">
        <v>66</v>
      </c>
      <c r="O693" s="43">
        <v>950</v>
      </c>
      <c r="P693" s="43">
        <v>62985</v>
      </c>
      <c r="Q693" s="43">
        <v>0</v>
      </c>
      <c r="R693" s="43">
        <v>0</v>
      </c>
      <c r="S693" s="43">
        <v>0</v>
      </c>
    </row>
    <row r="694" spans="5:19">
      <c r="E694" s="43">
        <v>8809124</v>
      </c>
      <c r="F694" s="43" t="s">
        <v>3826</v>
      </c>
      <c r="G694" s="43" t="s">
        <v>14</v>
      </c>
      <c r="H694" s="43">
        <v>0</v>
      </c>
      <c r="I694" s="43">
        <v>0</v>
      </c>
      <c r="J694" s="43">
        <v>0</v>
      </c>
      <c r="K694" s="43">
        <v>4</v>
      </c>
      <c r="L694" s="43">
        <v>9493</v>
      </c>
      <c r="M694" s="43">
        <v>37970</v>
      </c>
      <c r="N694" s="43">
        <v>4</v>
      </c>
      <c r="O694" s="43">
        <v>9493</v>
      </c>
      <c r="P694" s="43">
        <v>37970</v>
      </c>
      <c r="Q694" s="43">
        <v>0</v>
      </c>
      <c r="R694" s="43">
        <v>0</v>
      </c>
      <c r="S694" s="43">
        <v>0</v>
      </c>
    </row>
    <row r="695" spans="5:19">
      <c r="E695" s="43">
        <v>8809190</v>
      </c>
      <c r="F695" s="43" t="s">
        <v>3827</v>
      </c>
      <c r="G695" s="43" t="s">
        <v>14</v>
      </c>
      <c r="H695" s="43">
        <v>0</v>
      </c>
      <c r="I695" s="43">
        <v>0</v>
      </c>
      <c r="J695" s="43">
        <v>0</v>
      </c>
      <c r="K695" s="43">
        <v>19</v>
      </c>
      <c r="L695" s="43">
        <v>7540</v>
      </c>
      <c r="M695" s="43">
        <v>143260</v>
      </c>
      <c r="N695" s="43">
        <v>19</v>
      </c>
      <c r="O695" s="43">
        <v>7540</v>
      </c>
      <c r="P695" s="43">
        <v>143260</v>
      </c>
      <c r="Q695" s="43">
        <v>0</v>
      </c>
      <c r="R695" s="43">
        <v>0</v>
      </c>
      <c r="S695" s="43">
        <v>0</v>
      </c>
    </row>
    <row r="696" spans="5:19">
      <c r="E696" s="43">
        <v>8809197</v>
      </c>
      <c r="F696" s="43" t="s">
        <v>3828</v>
      </c>
      <c r="G696" s="43" t="s">
        <v>14</v>
      </c>
      <c r="H696" s="43">
        <v>0</v>
      </c>
      <c r="I696" s="43">
        <v>0</v>
      </c>
      <c r="J696" s="43">
        <v>0</v>
      </c>
      <c r="K696" s="43">
        <v>13</v>
      </c>
      <c r="L696" s="43">
        <v>5850</v>
      </c>
      <c r="M696" s="43">
        <v>76050</v>
      </c>
      <c r="N696" s="43">
        <v>13</v>
      </c>
      <c r="O696" s="43">
        <v>5850</v>
      </c>
      <c r="P696" s="43">
        <v>76050</v>
      </c>
      <c r="Q696" s="43">
        <v>0</v>
      </c>
      <c r="R696" s="43">
        <v>0</v>
      </c>
      <c r="S696" s="43">
        <v>0</v>
      </c>
    </row>
    <row r="697" spans="5:19">
      <c r="E697" s="43">
        <v>8809288</v>
      </c>
      <c r="F697" s="43" t="s">
        <v>3829</v>
      </c>
      <c r="G697" s="43" t="s">
        <v>14</v>
      </c>
      <c r="H697" s="43">
        <v>0</v>
      </c>
      <c r="I697" s="43">
        <v>0</v>
      </c>
      <c r="J697" s="43">
        <v>0</v>
      </c>
      <c r="K697" s="43">
        <v>1</v>
      </c>
      <c r="L697" s="43">
        <v>5790</v>
      </c>
      <c r="M697" s="43">
        <v>5790</v>
      </c>
      <c r="N697" s="43">
        <v>1</v>
      </c>
      <c r="O697" s="43">
        <v>5790</v>
      </c>
      <c r="P697" s="43">
        <v>5790</v>
      </c>
      <c r="Q697" s="43">
        <v>0</v>
      </c>
      <c r="R697" s="43">
        <v>0</v>
      </c>
      <c r="S697" s="43">
        <v>0</v>
      </c>
    </row>
    <row r="698" spans="5:19">
      <c r="E698" s="43">
        <v>8809407</v>
      </c>
      <c r="F698" s="43" t="s">
        <v>3830</v>
      </c>
      <c r="G698" s="43" t="s">
        <v>14</v>
      </c>
      <c r="H698" s="43">
        <v>0</v>
      </c>
      <c r="I698" s="43">
        <v>0</v>
      </c>
      <c r="J698" s="43">
        <v>0</v>
      </c>
      <c r="K698" s="43">
        <v>13</v>
      </c>
      <c r="L698" s="43">
        <v>3640</v>
      </c>
      <c r="M698" s="43">
        <v>47320</v>
      </c>
      <c r="N698" s="43">
        <v>13</v>
      </c>
      <c r="O698" s="43">
        <v>3640</v>
      </c>
      <c r="P698" s="43">
        <v>47320</v>
      </c>
      <c r="Q698" s="43">
        <v>0</v>
      </c>
      <c r="R698" s="43">
        <v>0</v>
      </c>
      <c r="S698" s="43">
        <v>0</v>
      </c>
    </row>
    <row r="699" spans="5:19">
      <c r="E699" s="43">
        <v>8809412</v>
      </c>
      <c r="F699" s="43" t="s">
        <v>3831</v>
      </c>
      <c r="G699" s="43" t="s">
        <v>14</v>
      </c>
      <c r="H699" s="43">
        <v>0</v>
      </c>
      <c r="I699" s="43">
        <v>0</v>
      </c>
      <c r="J699" s="43">
        <v>0</v>
      </c>
      <c r="K699" s="43">
        <v>6</v>
      </c>
      <c r="L699" s="43">
        <v>18700</v>
      </c>
      <c r="M699" s="43">
        <v>112200</v>
      </c>
      <c r="N699" s="43">
        <v>6</v>
      </c>
      <c r="O699" s="43">
        <v>18700</v>
      </c>
      <c r="P699" s="43">
        <v>112200</v>
      </c>
      <c r="Q699" s="43">
        <v>0</v>
      </c>
      <c r="R699" s="43">
        <v>0</v>
      </c>
      <c r="S699" s="43">
        <v>0</v>
      </c>
    </row>
    <row r="700" spans="5:19">
      <c r="E700" s="43">
        <v>8809530</v>
      </c>
      <c r="F700" s="43" t="s">
        <v>9438</v>
      </c>
      <c r="G700" s="43" t="s">
        <v>14</v>
      </c>
      <c r="H700" s="43">
        <v>0</v>
      </c>
      <c r="I700" s="43">
        <v>0</v>
      </c>
      <c r="J700" s="43">
        <v>0</v>
      </c>
      <c r="K700" s="43">
        <v>20</v>
      </c>
      <c r="L700" s="43">
        <v>1000</v>
      </c>
      <c r="M700" s="43">
        <v>20000</v>
      </c>
      <c r="N700" s="43">
        <v>20</v>
      </c>
      <c r="O700" s="43">
        <v>1000</v>
      </c>
      <c r="P700" s="43">
        <v>20000</v>
      </c>
      <c r="Q700" s="43">
        <v>0</v>
      </c>
      <c r="R700" s="43">
        <v>0</v>
      </c>
      <c r="S700" s="43">
        <v>0</v>
      </c>
    </row>
    <row r="701" spans="5:19">
      <c r="E701" s="43">
        <v>8809545</v>
      </c>
      <c r="F701" s="43" t="s">
        <v>9439</v>
      </c>
      <c r="G701" s="43" t="s">
        <v>14</v>
      </c>
      <c r="H701" s="43">
        <v>0</v>
      </c>
      <c r="I701" s="43">
        <v>0</v>
      </c>
      <c r="J701" s="43">
        <v>0</v>
      </c>
      <c r="K701" s="43">
        <v>47</v>
      </c>
      <c r="L701" s="43">
        <v>9000</v>
      </c>
      <c r="M701" s="43">
        <v>423000</v>
      </c>
      <c r="N701" s="43">
        <v>47</v>
      </c>
      <c r="O701" s="43">
        <v>9000</v>
      </c>
      <c r="P701" s="43">
        <v>423000</v>
      </c>
      <c r="Q701" s="43">
        <v>0</v>
      </c>
      <c r="R701" s="43">
        <v>0</v>
      </c>
      <c r="S701" s="43">
        <v>0</v>
      </c>
    </row>
    <row r="702" spans="5:19">
      <c r="E702" s="43">
        <v>8809582</v>
      </c>
      <c r="F702" s="43" t="s">
        <v>3832</v>
      </c>
      <c r="G702" s="43" t="s">
        <v>14</v>
      </c>
      <c r="H702" s="43">
        <v>0</v>
      </c>
      <c r="I702" s="43">
        <v>0</v>
      </c>
      <c r="J702" s="43">
        <v>0</v>
      </c>
      <c r="K702" s="43">
        <v>5</v>
      </c>
      <c r="L702" s="43">
        <v>14040</v>
      </c>
      <c r="M702" s="43">
        <v>70200</v>
      </c>
      <c r="N702" s="43">
        <v>5</v>
      </c>
      <c r="O702" s="43">
        <v>14040</v>
      </c>
      <c r="P702" s="43">
        <v>70200</v>
      </c>
      <c r="Q702" s="43">
        <v>0</v>
      </c>
      <c r="R702" s="43">
        <v>0</v>
      </c>
      <c r="S702" s="43">
        <v>0</v>
      </c>
    </row>
    <row r="703" spans="5:19">
      <c r="E703" s="43">
        <v>8809870</v>
      </c>
      <c r="F703" s="43" t="s">
        <v>3833</v>
      </c>
      <c r="G703" s="43" t="s">
        <v>14</v>
      </c>
      <c r="H703" s="43">
        <v>0</v>
      </c>
      <c r="I703" s="43">
        <v>0</v>
      </c>
      <c r="J703" s="43">
        <v>0</v>
      </c>
      <c r="K703" s="43">
        <v>3</v>
      </c>
      <c r="L703" s="43">
        <v>8500</v>
      </c>
      <c r="M703" s="43">
        <v>21250</v>
      </c>
      <c r="N703" s="43">
        <v>3</v>
      </c>
      <c r="O703" s="43">
        <v>8500</v>
      </c>
      <c r="P703" s="43">
        <v>21250</v>
      </c>
      <c r="Q703" s="43">
        <v>0</v>
      </c>
      <c r="R703" s="43">
        <v>0</v>
      </c>
      <c r="S703" s="43">
        <v>0</v>
      </c>
    </row>
    <row r="704" spans="5:19">
      <c r="E704" s="43">
        <v>8809978</v>
      </c>
      <c r="F704" s="43" t="s">
        <v>9440</v>
      </c>
      <c r="G704" s="43" t="s">
        <v>14</v>
      </c>
      <c r="H704" s="43">
        <v>0</v>
      </c>
      <c r="I704" s="43">
        <v>0</v>
      </c>
      <c r="J704" s="43">
        <v>0</v>
      </c>
      <c r="K704" s="43">
        <v>1</v>
      </c>
      <c r="L704" s="43">
        <v>2546</v>
      </c>
      <c r="M704" s="43">
        <v>2546</v>
      </c>
      <c r="N704" s="43">
        <v>1</v>
      </c>
      <c r="O704" s="43">
        <v>2546</v>
      </c>
      <c r="P704" s="43">
        <v>2546</v>
      </c>
      <c r="Q704" s="43">
        <v>0</v>
      </c>
      <c r="R704" s="43">
        <v>0</v>
      </c>
      <c r="S704" s="43">
        <v>0</v>
      </c>
    </row>
    <row r="705" spans="5:19">
      <c r="E705" s="43">
        <v>8810033</v>
      </c>
      <c r="F705" s="43" t="s">
        <v>3834</v>
      </c>
      <c r="G705" s="43" t="s">
        <v>14</v>
      </c>
      <c r="H705" s="43">
        <v>0</v>
      </c>
      <c r="I705" s="43">
        <v>0</v>
      </c>
      <c r="J705" s="43">
        <v>0</v>
      </c>
      <c r="K705" s="43">
        <v>3</v>
      </c>
      <c r="L705" s="43">
        <v>3010</v>
      </c>
      <c r="M705" s="43">
        <v>9030</v>
      </c>
      <c r="N705" s="43">
        <v>3</v>
      </c>
      <c r="O705" s="43">
        <v>3010</v>
      </c>
      <c r="P705" s="43">
        <v>9030</v>
      </c>
      <c r="Q705" s="43">
        <v>0</v>
      </c>
      <c r="R705" s="43">
        <v>0</v>
      </c>
      <c r="S705" s="43">
        <v>0</v>
      </c>
    </row>
    <row r="706" spans="5:19">
      <c r="E706" s="43">
        <v>8810041</v>
      </c>
      <c r="F706" s="43" t="s">
        <v>3835</v>
      </c>
      <c r="G706" s="43" t="s">
        <v>14</v>
      </c>
      <c r="H706" s="43">
        <v>0</v>
      </c>
      <c r="I706" s="43">
        <v>0</v>
      </c>
      <c r="J706" s="43">
        <v>0</v>
      </c>
      <c r="K706" s="43">
        <v>2</v>
      </c>
      <c r="L706" s="43">
        <v>6610</v>
      </c>
      <c r="M706" s="43">
        <v>13220</v>
      </c>
      <c r="N706" s="43">
        <v>2</v>
      </c>
      <c r="O706" s="43">
        <v>6610</v>
      </c>
      <c r="P706" s="43">
        <v>13220</v>
      </c>
      <c r="Q706" s="43">
        <v>0</v>
      </c>
      <c r="R706" s="43">
        <v>0</v>
      </c>
      <c r="S706" s="43">
        <v>0</v>
      </c>
    </row>
    <row r="707" spans="5:19">
      <c r="E707" s="43">
        <v>8810045</v>
      </c>
      <c r="F707" s="43" t="s">
        <v>3836</v>
      </c>
      <c r="G707" s="43" t="s">
        <v>14</v>
      </c>
      <c r="H707" s="43">
        <v>0</v>
      </c>
      <c r="I707" s="43">
        <v>0</v>
      </c>
      <c r="J707" s="43">
        <v>0</v>
      </c>
      <c r="K707" s="43">
        <v>1</v>
      </c>
      <c r="L707" s="43">
        <v>5280</v>
      </c>
      <c r="M707" s="43">
        <v>5280</v>
      </c>
      <c r="N707" s="43">
        <v>1</v>
      </c>
      <c r="O707" s="43">
        <v>5280</v>
      </c>
      <c r="P707" s="43">
        <v>5280</v>
      </c>
      <c r="Q707" s="43">
        <v>0</v>
      </c>
      <c r="R707" s="43">
        <v>0</v>
      </c>
      <c r="S707" s="43">
        <v>0</v>
      </c>
    </row>
    <row r="708" spans="5:19">
      <c r="E708" s="43">
        <v>8810051</v>
      </c>
      <c r="F708" s="43" t="s">
        <v>3837</v>
      </c>
      <c r="G708" s="43" t="s">
        <v>14</v>
      </c>
      <c r="H708" s="43">
        <v>0</v>
      </c>
      <c r="I708" s="43">
        <v>0</v>
      </c>
      <c r="J708" s="43">
        <v>0</v>
      </c>
      <c r="K708" s="43">
        <v>3</v>
      </c>
      <c r="L708" s="43">
        <v>4200</v>
      </c>
      <c r="M708" s="43">
        <v>12600</v>
      </c>
      <c r="N708" s="43">
        <v>3</v>
      </c>
      <c r="O708" s="43">
        <v>4200</v>
      </c>
      <c r="P708" s="43">
        <v>12600</v>
      </c>
      <c r="Q708" s="43">
        <v>0</v>
      </c>
      <c r="R708" s="43">
        <v>0</v>
      </c>
      <c r="S708" s="43">
        <v>0</v>
      </c>
    </row>
    <row r="709" spans="5:19">
      <c r="E709" s="43">
        <v>8810052</v>
      </c>
      <c r="F709" s="43" t="s">
        <v>3838</v>
      </c>
      <c r="G709" s="43" t="s">
        <v>14</v>
      </c>
      <c r="H709" s="43">
        <v>0</v>
      </c>
      <c r="I709" s="43">
        <v>0</v>
      </c>
      <c r="J709" s="43">
        <v>0</v>
      </c>
      <c r="K709" s="43">
        <v>1</v>
      </c>
      <c r="L709" s="43">
        <v>1390</v>
      </c>
      <c r="M709" s="43">
        <v>1390</v>
      </c>
      <c r="N709" s="43">
        <v>1</v>
      </c>
      <c r="O709" s="43">
        <v>1390</v>
      </c>
      <c r="P709" s="43">
        <v>1390</v>
      </c>
      <c r="Q709" s="43">
        <v>0</v>
      </c>
      <c r="R709" s="43">
        <v>0</v>
      </c>
      <c r="S709" s="43">
        <v>0</v>
      </c>
    </row>
    <row r="710" spans="5:19">
      <c r="E710" s="43">
        <v>8810053</v>
      </c>
      <c r="F710" s="43" t="s">
        <v>3839</v>
      </c>
      <c r="G710" s="43" t="s">
        <v>14</v>
      </c>
      <c r="H710" s="43">
        <v>0</v>
      </c>
      <c r="I710" s="43">
        <v>0</v>
      </c>
      <c r="J710" s="43">
        <v>0</v>
      </c>
      <c r="K710" s="43">
        <v>1</v>
      </c>
      <c r="L710" s="43">
        <v>1370</v>
      </c>
      <c r="M710" s="43">
        <v>1370</v>
      </c>
      <c r="N710" s="43">
        <v>1</v>
      </c>
      <c r="O710" s="43">
        <v>1370</v>
      </c>
      <c r="P710" s="43">
        <v>1370</v>
      </c>
      <c r="Q710" s="43">
        <v>0</v>
      </c>
      <c r="R710" s="43">
        <v>0</v>
      </c>
      <c r="S710" s="43">
        <v>0</v>
      </c>
    </row>
    <row r="711" spans="5:19">
      <c r="E711" s="43">
        <v>8810056</v>
      </c>
      <c r="F711" s="43" t="s">
        <v>3840</v>
      </c>
      <c r="G711" s="43" t="s">
        <v>14</v>
      </c>
      <c r="H711" s="43">
        <v>0</v>
      </c>
      <c r="I711" s="43">
        <v>0</v>
      </c>
      <c r="J711" s="43">
        <v>0</v>
      </c>
      <c r="K711" s="43">
        <v>14</v>
      </c>
      <c r="L711" s="43">
        <v>19400</v>
      </c>
      <c r="M711" s="43">
        <v>271600</v>
      </c>
      <c r="N711" s="43">
        <v>14</v>
      </c>
      <c r="O711" s="43">
        <v>19400</v>
      </c>
      <c r="P711" s="43">
        <v>271600</v>
      </c>
      <c r="Q711" s="43">
        <v>0</v>
      </c>
      <c r="R711" s="43">
        <v>0</v>
      </c>
      <c r="S711" s="43">
        <v>0</v>
      </c>
    </row>
    <row r="712" spans="5:19">
      <c r="E712" s="43">
        <v>8810062</v>
      </c>
      <c r="F712" s="43" t="s">
        <v>3841</v>
      </c>
      <c r="G712" s="43" t="s">
        <v>14</v>
      </c>
      <c r="H712" s="43">
        <v>0</v>
      </c>
      <c r="I712" s="43">
        <v>0</v>
      </c>
      <c r="J712" s="43">
        <v>0</v>
      </c>
      <c r="K712" s="43">
        <v>3</v>
      </c>
      <c r="L712" s="43">
        <v>4020</v>
      </c>
      <c r="M712" s="43">
        <v>12060</v>
      </c>
      <c r="N712" s="43">
        <v>3</v>
      </c>
      <c r="O712" s="43">
        <v>4020</v>
      </c>
      <c r="P712" s="43">
        <v>12060</v>
      </c>
      <c r="Q712" s="43">
        <v>0</v>
      </c>
      <c r="R712" s="43">
        <v>0</v>
      </c>
      <c r="S712" s="43">
        <v>0</v>
      </c>
    </row>
    <row r="713" spans="5:19">
      <c r="E713" s="43">
        <v>8810063</v>
      </c>
      <c r="F713" s="43" t="s">
        <v>3842</v>
      </c>
      <c r="G713" s="43" t="s">
        <v>14</v>
      </c>
      <c r="H713" s="43">
        <v>0</v>
      </c>
      <c r="I713" s="43">
        <v>0</v>
      </c>
      <c r="J713" s="43">
        <v>0</v>
      </c>
      <c r="K713" s="43">
        <v>10</v>
      </c>
      <c r="L713" s="43">
        <v>4740</v>
      </c>
      <c r="M713" s="43">
        <v>47400</v>
      </c>
      <c r="N713" s="43">
        <v>10</v>
      </c>
      <c r="O713" s="43">
        <v>4740</v>
      </c>
      <c r="P713" s="43">
        <v>47400</v>
      </c>
      <c r="Q713" s="43">
        <v>0</v>
      </c>
      <c r="R713" s="43">
        <v>0</v>
      </c>
      <c r="S713" s="43">
        <v>0</v>
      </c>
    </row>
    <row r="714" spans="5:19">
      <c r="E714" s="43">
        <v>8810065</v>
      </c>
      <c r="F714" s="43" t="s">
        <v>3843</v>
      </c>
      <c r="G714" s="43" t="s">
        <v>14</v>
      </c>
      <c r="H714" s="43">
        <v>0</v>
      </c>
      <c r="I714" s="43">
        <v>0</v>
      </c>
      <c r="J714" s="43">
        <v>0</v>
      </c>
      <c r="K714" s="43">
        <v>1</v>
      </c>
      <c r="L714" s="43">
        <v>4290</v>
      </c>
      <c r="M714" s="43">
        <v>4290</v>
      </c>
      <c r="N714" s="43">
        <v>1</v>
      </c>
      <c r="O714" s="43">
        <v>4290</v>
      </c>
      <c r="P714" s="43">
        <v>4290</v>
      </c>
      <c r="Q714" s="43">
        <v>0</v>
      </c>
      <c r="R714" s="43">
        <v>0</v>
      </c>
      <c r="S714" s="43">
        <v>0</v>
      </c>
    </row>
    <row r="715" spans="5:19">
      <c r="E715" s="43">
        <v>8810068</v>
      </c>
      <c r="F715" s="43" t="s">
        <v>3844</v>
      </c>
      <c r="G715" s="43" t="s">
        <v>14</v>
      </c>
      <c r="H715" s="43">
        <v>0</v>
      </c>
      <c r="I715" s="43">
        <v>0</v>
      </c>
      <c r="J715" s="43">
        <v>0</v>
      </c>
      <c r="K715" s="43">
        <v>5</v>
      </c>
      <c r="L715" s="43">
        <v>3100</v>
      </c>
      <c r="M715" s="43">
        <v>15500</v>
      </c>
      <c r="N715" s="43">
        <v>5</v>
      </c>
      <c r="O715" s="43">
        <v>3100</v>
      </c>
      <c r="P715" s="43">
        <v>15500</v>
      </c>
      <c r="Q715" s="43">
        <v>0</v>
      </c>
      <c r="R715" s="43">
        <v>0</v>
      </c>
      <c r="S715" s="43">
        <v>0</v>
      </c>
    </row>
    <row r="716" spans="5:19">
      <c r="E716" s="43">
        <v>8810071</v>
      </c>
      <c r="F716" s="43" t="s">
        <v>3845</v>
      </c>
      <c r="G716" s="43" t="s">
        <v>14</v>
      </c>
      <c r="H716" s="43">
        <v>0</v>
      </c>
      <c r="I716" s="43">
        <v>0</v>
      </c>
      <c r="J716" s="43">
        <v>0</v>
      </c>
      <c r="K716" s="43">
        <v>15</v>
      </c>
      <c r="L716" s="43">
        <v>4470</v>
      </c>
      <c r="M716" s="43">
        <v>67050</v>
      </c>
      <c r="N716" s="43">
        <v>15</v>
      </c>
      <c r="O716" s="43">
        <v>4470</v>
      </c>
      <c r="P716" s="43">
        <v>67050</v>
      </c>
      <c r="Q716" s="43">
        <v>0</v>
      </c>
      <c r="R716" s="43">
        <v>0</v>
      </c>
      <c r="S716" s="43">
        <v>0</v>
      </c>
    </row>
    <row r="717" spans="5:19">
      <c r="E717" s="43">
        <v>8810079</v>
      </c>
      <c r="F717" s="43" t="s">
        <v>3846</v>
      </c>
      <c r="G717" s="43" t="s">
        <v>14</v>
      </c>
      <c r="H717" s="43">
        <v>0</v>
      </c>
      <c r="I717" s="43">
        <v>0</v>
      </c>
      <c r="J717" s="43">
        <v>0</v>
      </c>
      <c r="K717" s="43">
        <v>24</v>
      </c>
      <c r="L717" s="43">
        <v>6991</v>
      </c>
      <c r="M717" s="43">
        <v>167782</v>
      </c>
      <c r="N717" s="43">
        <v>24</v>
      </c>
      <c r="O717" s="43">
        <v>6991</v>
      </c>
      <c r="P717" s="43">
        <v>167782</v>
      </c>
      <c r="Q717" s="43">
        <v>0</v>
      </c>
      <c r="R717" s="43">
        <v>0</v>
      </c>
      <c r="S717" s="43">
        <v>0</v>
      </c>
    </row>
    <row r="718" spans="5:19">
      <c r="E718" s="43">
        <v>8810080</v>
      </c>
      <c r="F718" s="43" t="s">
        <v>3847</v>
      </c>
      <c r="G718" s="43" t="s">
        <v>14</v>
      </c>
      <c r="H718" s="43">
        <v>0</v>
      </c>
      <c r="I718" s="43">
        <v>0</v>
      </c>
      <c r="J718" s="43">
        <v>0</v>
      </c>
      <c r="K718" s="43">
        <v>1</v>
      </c>
      <c r="L718" s="43">
        <v>4240</v>
      </c>
      <c r="M718" s="43">
        <v>4240</v>
      </c>
      <c r="N718" s="43">
        <v>1</v>
      </c>
      <c r="O718" s="43">
        <v>4240</v>
      </c>
      <c r="P718" s="43">
        <v>4240</v>
      </c>
      <c r="Q718" s="43">
        <v>0</v>
      </c>
      <c r="R718" s="43">
        <v>0</v>
      </c>
      <c r="S718" s="43">
        <v>0</v>
      </c>
    </row>
    <row r="719" spans="5:19">
      <c r="E719" s="43">
        <v>8810143</v>
      </c>
      <c r="F719" s="43" t="s">
        <v>3848</v>
      </c>
      <c r="G719" s="43" t="s">
        <v>14</v>
      </c>
      <c r="H719" s="43">
        <v>0</v>
      </c>
      <c r="I719" s="43">
        <v>0</v>
      </c>
      <c r="J719" s="43">
        <v>0</v>
      </c>
      <c r="K719" s="43">
        <v>5</v>
      </c>
      <c r="L719" s="43">
        <v>8500</v>
      </c>
      <c r="M719" s="43">
        <v>42500</v>
      </c>
      <c r="N719" s="43">
        <v>5</v>
      </c>
      <c r="O719" s="43">
        <v>8500</v>
      </c>
      <c r="P719" s="43">
        <v>42500</v>
      </c>
      <c r="Q719" s="43">
        <v>0</v>
      </c>
      <c r="R719" s="43">
        <v>0</v>
      </c>
      <c r="S719" s="43">
        <v>0</v>
      </c>
    </row>
    <row r="720" spans="5:19">
      <c r="E720" s="43">
        <v>8810144</v>
      </c>
      <c r="F720" s="43" t="s">
        <v>3849</v>
      </c>
      <c r="G720" s="43" t="s">
        <v>14</v>
      </c>
      <c r="H720" s="43">
        <v>0</v>
      </c>
      <c r="I720" s="43">
        <v>0</v>
      </c>
      <c r="J720" s="43">
        <v>0</v>
      </c>
      <c r="K720" s="43">
        <v>9</v>
      </c>
      <c r="L720" s="43">
        <v>8500</v>
      </c>
      <c r="M720" s="43">
        <v>76500</v>
      </c>
      <c r="N720" s="43">
        <v>9</v>
      </c>
      <c r="O720" s="43">
        <v>8500</v>
      </c>
      <c r="P720" s="43">
        <v>76500</v>
      </c>
      <c r="Q720" s="43">
        <v>0</v>
      </c>
      <c r="R720" s="43">
        <v>0</v>
      </c>
      <c r="S720" s="43">
        <v>0</v>
      </c>
    </row>
    <row r="721" spans="5:19">
      <c r="E721" s="43">
        <v>8810183</v>
      </c>
      <c r="F721" s="43" t="s">
        <v>3850</v>
      </c>
      <c r="G721" s="43" t="s">
        <v>14</v>
      </c>
      <c r="H721" s="43">
        <v>0</v>
      </c>
      <c r="I721" s="43">
        <v>0</v>
      </c>
      <c r="J721" s="43">
        <v>0</v>
      </c>
      <c r="K721" s="43">
        <v>0</v>
      </c>
      <c r="L721" s="43">
        <v>35000</v>
      </c>
      <c r="M721" s="43">
        <v>7000</v>
      </c>
      <c r="N721" s="43">
        <v>0</v>
      </c>
      <c r="O721" s="43">
        <v>35000</v>
      </c>
      <c r="P721" s="43">
        <v>7000</v>
      </c>
      <c r="Q721" s="43">
        <v>0</v>
      </c>
      <c r="R721" s="43">
        <v>0</v>
      </c>
      <c r="S721" s="43">
        <v>0</v>
      </c>
    </row>
    <row r="722" spans="5:19">
      <c r="E722" s="43">
        <v>8810396</v>
      </c>
      <c r="F722" s="43" t="s">
        <v>3851</v>
      </c>
      <c r="G722" s="43" t="s">
        <v>14</v>
      </c>
      <c r="H722" s="43">
        <v>0</v>
      </c>
      <c r="I722" s="43">
        <v>0</v>
      </c>
      <c r="J722" s="43">
        <v>0</v>
      </c>
      <c r="K722" s="43">
        <v>2</v>
      </c>
      <c r="L722" s="43">
        <v>4830</v>
      </c>
      <c r="M722" s="43">
        <v>9660</v>
      </c>
      <c r="N722" s="43">
        <v>2</v>
      </c>
      <c r="O722" s="43">
        <v>4830</v>
      </c>
      <c r="P722" s="43">
        <v>9660</v>
      </c>
      <c r="Q722" s="43">
        <v>0</v>
      </c>
      <c r="R722" s="43">
        <v>0</v>
      </c>
      <c r="S722" s="43">
        <v>0</v>
      </c>
    </row>
    <row r="723" spans="5:19">
      <c r="E723" s="43">
        <v>8810409</v>
      </c>
      <c r="F723" s="43" t="s">
        <v>3852</v>
      </c>
      <c r="G723" s="43" t="s">
        <v>14</v>
      </c>
      <c r="H723" s="43">
        <v>0</v>
      </c>
      <c r="I723" s="43">
        <v>0</v>
      </c>
      <c r="J723" s="43">
        <v>0</v>
      </c>
      <c r="K723" s="43">
        <v>5</v>
      </c>
      <c r="L723" s="43">
        <v>2530</v>
      </c>
      <c r="M723" s="43">
        <v>12650</v>
      </c>
      <c r="N723" s="43">
        <v>5</v>
      </c>
      <c r="O723" s="43">
        <v>2530</v>
      </c>
      <c r="P723" s="43">
        <v>12650</v>
      </c>
      <c r="Q723" s="43">
        <v>0</v>
      </c>
      <c r="R723" s="43">
        <v>0</v>
      </c>
      <c r="S723" s="43">
        <v>0</v>
      </c>
    </row>
    <row r="724" spans="5:19">
      <c r="E724" s="43">
        <v>8810412</v>
      </c>
      <c r="F724" s="43" t="s">
        <v>3853</v>
      </c>
      <c r="G724" s="43" t="s">
        <v>14</v>
      </c>
      <c r="H724" s="43">
        <v>0</v>
      </c>
      <c r="I724" s="43">
        <v>0</v>
      </c>
      <c r="J724" s="43">
        <v>0</v>
      </c>
      <c r="K724" s="43">
        <v>4</v>
      </c>
      <c r="L724" s="43">
        <v>15470</v>
      </c>
      <c r="M724" s="43">
        <v>61880</v>
      </c>
      <c r="N724" s="43">
        <v>4</v>
      </c>
      <c r="O724" s="43">
        <v>15470</v>
      </c>
      <c r="P724" s="43">
        <v>61880</v>
      </c>
      <c r="Q724" s="43">
        <v>0</v>
      </c>
      <c r="R724" s="43">
        <v>0</v>
      </c>
      <c r="S724" s="43">
        <v>0</v>
      </c>
    </row>
    <row r="725" spans="5:19">
      <c r="E725" s="43">
        <v>8810425</v>
      </c>
      <c r="F725" s="43" t="s">
        <v>3854</v>
      </c>
      <c r="G725" s="43" t="s">
        <v>14</v>
      </c>
      <c r="H725" s="43">
        <v>0</v>
      </c>
      <c r="I725" s="43">
        <v>0</v>
      </c>
      <c r="J725" s="43">
        <v>0</v>
      </c>
      <c r="K725" s="43">
        <v>8</v>
      </c>
      <c r="L725" s="43">
        <v>1305</v>
      </c>
      <c r="M725" s="43">
        <v>10440</v>
      </c>
      <c r="N725" s="43">
        <v>8</v>
      </c>
      <c r="O725" s="43">
        <v>1305</v>
      </c>
      <c r="P725" s="43">
        <v>10440</v>
      </c>
      <c r="Q725" s="43">
        <v>0</v>
      </c>
      <c r="R725" s="43">
        <v>0</v>
      </c>
      <c r="S725" s="43">
        <v>0</v>
      </c>
    </row>
    <row r="726" spans="5:19">
      <c r="E726" s="43">
        <v>8810788</v>
      </c>
      <c r="F726" s="43" t="s">
        <v>9441</v>
      </c>
      <c r="G726" s="43" t="s">
        <v>14</v>
      </c>
      <c r="H726" s="43">
        <v>1</v>
      </c>
      <c r="I726" s="43">
        <v>4500</v>
      </c>
      <c r="J726" s="43">
        <v>2250</v>
      </c>
      <c r="K726" s="43">
        <v>66</v>
      </c>
      <c r="L726" s="43">
        <v>2815</v>
      </c>
      <c r="M726" s="43">
        <v>185500</v>
      </c>
      <c r="N726" s="43">
        <v>57</v>
      </c>
      <c r="O726" s="43">
        <v>2925</v>
      </c>
      <c r="P726" s="43">
        <v>166150</v>
      </c>
      <c r="Q726" s="43">
        <v>10</v>
      </c>
      <c r="R726" s="43">
        <v>2250</v>
      </c>
      <c r="S726" s="43">
        <v>21600</v>
      </c>
    </row>
    <row r="727" spans="5:19">
      <c r="E727" s="43">
        <v>8811109</v>
      </c>
      <c r="F727" s="43" t="s">
        <v>3855</v>
      </c>
      <c r="G727" s="43" t="s">
        <v>14</v>
      </c>
      <c r="H727" s="43">
        <v>0</v>
      </c>
      <c r="I727" s="43">
        <v>0</v>
      </c>
      <c r="J727" s="43">
        <v>0</v>
      </c>
      <c r="K727" s="43">
        <v>6</v>
      </c>
      <c r="L727" s="43">
        <v>8500</v>
      </c>
      <c r="M727" s="43">
        <v>51000</v>
      </c>
      <c r="N727" s="43">
        <v>6</v>
      </c>
      <c r="O727" s="43">
        <v>8500</v>
      </c>
      <c r="P727" s="43">
        <v>51000</v>
      </c>
      <c r="Q727" s="43">
        <v>0</v>
      </c>
      <c r="R727" s="43">
        <v>0</v>
      </c>
      <c r="S727" s="43">
        <v>0</v>
      </c>
    </row>
    <row r="728" spans="5:19">
      <c r="E728" s="43">
        <v>8811182</v>
      </c>
      <c r="F728" s="43" t="s">
        <v>3856</v>
      </c>
      <c r="G728" s="43" t="s">
        <v>14</v>
      </c>
      <c r="H728" s="43">
        <v>18</v>
      </c>
      <c r="I728" s="43">
        <v>1450</v>
      </c>
      <c r="J728" s="43">
        <v>26100</v>
      </c>
      <c r="K728" s="43">
        <v>161</v>
      </c>
      <c r="L728" s="43">
        <v>1660</v>
      </c>
      <c r="M728" s="43">
        <v>267260</v>
      </c>
      <c r="N728" s="43">
        <v>179</v>
      </c>
      <c r="O728" s="43">
        <v>1639</v>
      </c>
      <c r="P728" s="43">
        <v>293360</v>
      </c>
      <c r="Q728" s="43">
        <v>0</v>
      </c>
      <c r="R728" s="43">
        <v>0</v>
      </c>
      <c r="S728" s="43">
        <v>0</v>
      </c>
    </row>
    <row r="729" spans="5:19">
      <c r="E729" s="43">
        <v>8811810</v>
      </c>
      <c r="F729" s="43" t="s">
        <v>9442</v>
      </c>
      <c r="G729" s="43" t="s">
        <v>14</v>
      </c>
      <c r="H729" s="43">
        <v>36</v>
      </c>
      <c r="I729" s="43">
        <v>1000</v>
      </c>
      <c r="J729" s="43">
        <v>36000</v>
      </c>
      <c r="K729" s="43">
        <v>350</v>
      </c>
      <c r="L729" s="43">
        <v>1086</v>
      </c>
      <c r="M729" s="43">
        <v>380000</v>
      </c>
      <c r="N729" s="43">
        <v>326</v>
      </c>
      <c r="O729" s="43">
        <v>1074</v>
      </c>
      <c r="P729" s="43">
        <v>350000</v>
      </c>
      <c r="Q729" s="43">
        <v>60</v>
      </c>
      <c r="R729" s="43">
        <v>1100</v>
      </c>
      <c r="S729" s="43">
        <v>66000</v>
      </c>
    </row>
    <row r="730" spans="5:19">
      <c r="E730" s="43">
        <v>8811839</v>
      </c>
      <c r="F730" s="43" t="s">
        <v>3857</v>
      </c>
      <c r="G730" s="43" t="s">
        <v>14</v>
      </c>
      <c r="H730" s="43">
        <v>0</v>
      </c>
      <c r="I730" s="43">
        <v>0</v>
      </c>
      <c r="J730" s="43">
        <v>0</v>
      </c>
      <c r="K730" s="43">
        <v>42</v>
      </c>
      <c r="L730" s="43">
        <v>4500</v>
      </c>
      <c r="M730" s="43">
        <v>189000</v>
      </c>
      <c r="N730" s="43">
        <v>42</v>
      </c>
      <c r="O730" s="43">
        <v>4500</v>
      </c>
      <c r="P730" s="43">
        <v>189000</v>
      </c>
      <c r="Q730" s="43">
        <v>0</v>
      </c>
      <c r="R730" s="43">
        <v>0</v>
      </c>
      <c r="S730" s="43">
        <v>0</v>
      </c>
    </row>
    <row r="731" spans="5:19">
      <c r="E731" s="43">
        <v>8811879</v>
      </c>
      <c r="F731" s="43" t="s">
        <v>3858</v>
      </c>
      <c r="G731" s="43" t="s">
        <v>14</v>
      </c>
      <c r="H731" s="43">
        <v>0</v>
      </c>
      <c r="I731" s="43">
        <v>0</v>
      </c>
      <c r="J731" s="43">
        <v>0</v>
      </c>
      <c r="K731" s="43">
        <v>8</v>
      </c>
      <c r="L731" s="43">
        <v>3530</v>
      </c>
      <c r="M731" s="43">
        <v>28240</v>
      </c>
      <c r="N731" s="43">
        <v>8</v>
      </c>
      <c r="O731" s="43">
        <v>3530</v>
      </c>
      <c r="P731" s="43">
        <v>28240</v>
      </c>
      <c r="Q731" s="43">
        <v>0</v>
      </c>
      <c r="R731" s="43">
        <v>0</v>
      </c>
      <c r="S731" s="43">
        <v>0</v>
      </c>
    </row>
    <row r="732" spans="5:19">
      <c r="E732" s="43">
        <v>8811884</v>
      </c>
      <c r="F732" s="43" t="s">
        <v>3859</v>
      </c>
      <c r="G732" s="43" t="s">
        <v>14</v>
      </c>
      <c r="H732" s="43">
        <v>0</v>
      </c>
      <c r="I732" s="43">
        <v>0</v>
      </c>
      <c r="J732" s="43">
        <v>0</v>
      </c>
      <c r="K732" s="43">
        <v>15</v>
      </c>
      <c r="L732" s="43">
        <v>9490</v>
      </c>
      <c r="M732" s="43">
        <v>142350</v>
      </c>
      <c r="N732" s="43">
        <v>15</v>
      </c>
      <c r="O732" s="43">
        <v>9490</v>
      </c>
      <c r="P732" s="43">
        <v>142350</v>
      </c>
      <c r="Q732" s="43">
        <v>0</v>
      </c>
      <c r="R732" s="43">
        <v>0</v>
      </c>
      <c r="S732" s="43">
        <v>0</v>
      </c>
    </row>
    <row r="733" spans="5:19">
      <c r="E733" s="43">
        <v>8811896</v>
      </c>
      <c r="F733" s="43" t="s">
        <v>3860</v>
      </c>
      <c r="G733" s="43" t="s">
        <v>14</v>
      </c>
      <c r="H733" s="43">
        <v>0</v>
      </c>
      <c r="I733" s="43">
        <v>0</v>
      </c>
      <c r="J733" s="43">
        <v>0</v>
      </c>
      <c r="K733" s="43">
        <v>5</v>
      </c>
      <c r="L733" s="43">
        <v>5200</v>
      </c>
      <c r="M733" s="43">
        <v>26000</v>
      </c>
      <c r="N733" s="43">
        <v>5</v>
      </c>
      <c r="O733" s="43">
        <v>5200</v>
      </c>
      <c r="P733" s="43">
        <v>26000</v>
      </c>
      <c r="Q733" s="43">
        <v>0</v>
      </c>
      <c r="R733" s="43">
        <v>0</v>
      </c>
      <c r="S733" s="43">
        <v>0</v>
      </c>
    </row>
    <row r="734" spans="5:19">
      <c r="E734" s="43">
        <v>8812069</v>
      </c>
      <c r="F734" s="43" t="s">
        <v>3861</v>
      </c>
      <c r="G734" s="43" t="s">
        <v>14</v>
      </c>
      <c r="H734" s="43">
        <v>0</v>
      </c>
      <c r="I734" s="43">
        <v>0</v>
      </c>
      <c r="J734" s="43">
        <v>0</v>
      </c>
      <c r="K734" s="43">
        <v>1</v>
      </c>
      <c r="L734" s="43">
        <v>8440</v>
      </c>
      <c r="M734" s="43">
        <v>8440</v>
      </c>
      <c r="N734" s="43">
        <v>1</v>
      </c>
      <c r="O734" s="43">
        <v>8440</v>
      </c>
      <c r="P734" s="43">
        <v>8440</v>
      </c>
      <c r="Q734" s="43">
        <v>0</v>
      </c>
      <c r="R734" s="43">
        <v>0</v>
      </c>
      <c r="S734" s="43">
        <v>0</v>
      </c>
    </row>
    <row r="735" spans="5:19">
      <c r="E735" s="43">
        <v>8812123</v>
      </c>
      <c r="F735" s="43" t="s">
        <v>3862</v>
      </c>
      <c r="G735" s="43" t="s">
        <v>14</v>
      </c>
      <c r="H735" s="43">
        <v>0</v>
      </c>
      <c r="I735" s="43">
        <v>0</v>
      </c>
      <c r="J735" s="43">
        <v>0</v>
      </c>
      <c r="K735" s="43">
        <v>11</v>
      </c>
      <c r="L735" s="43">
        <v>2800</v>
      </c>
      <c r="M735" s="43">
        <v>30800</v>
      </c>
      <c r="N735" s="43">
        <v>11</v>
      </c>
      <c r="O735" s="43">
        <v>2800</v>
      </c>
      <c r="P735" s="43">
        <v>30800</v>
      </c>
      <c r="Q735" s="43">
        <v>0</v>
      </c>
      <c r="R735" s="43">
        <v>0</v>
      </c>
      <c r="S735" s="43">
        <v>0</v>
      </c>
    </row>
    <row r="736" spans="5:19">
      <c r="E736" s="43">
        <v>8812722</v>
      </c>
      <c r="F736" s="43" t="s">
        <v>3863</v>
      </c>
      <c r="G736" s="43" t="s">
        <v>14</v>
      </c>
      <c r="H736" s="43">
        <v>0</v>
      </c>
      <c r="I736" s="43">
        <v>0</v>
      </c>
      <c r="J736" s="43">
        <v>0</v>
      </c>
      <c r="K736" s="43">
        <v>0</v>
      </c>
      <c r="L736" s="43">
        <v>39480</v>
      </c>
      <c r="M736" s="43">
        <v>3948</v>
      </c>
      <c r="N736" s="43">
        <v>0</v>
      </c>
      <c r="O736" s="43">
        <v>39480</v>
      </c>
      <c r="P736" s="43">
        <v>3948</v>
      </c>
      <c r="Q736" s="43">
        <v>0</v>
      </c>
      <c r="R736" s="43">
        <v>0</v>
      </c>
      <c r="S736" s="43">
        <v>0</v>
      </c>
    </row>
    <row r="737" spans="5:19">
      <c r="E737" s="43">
        <v>8812766</v>
      </c>
      <c r="F737" s="43" t="s">
        <v>3864</v>
      </c>
      <c r="G737" s="43" t="s">
        <v>14</v>
      </c>
      <c r="H737" s="43">
        <v>0</v>
      </c>
      <c r="I737" s="43">
        <v>0</v>
      </c>
      <c r="J737" s="43">
        <v>0</v>
      </c>
      <c r="K737" s="43">
        <v>16</v>
      </c>
      <c r="L737" s="43">
        <v>2300</v>
      </c>
      <c r="M737" s="43">
        <v>36800</v>
      </c>
      <c r="N737" s="43">
        <v>16</v>
      </c>
      <c r="O737" s="43">
        <v>2300</v>
      </c>
      <c r="P737" s="43">
        <v>36800</v>
      </c>
      <c r="Q737" s="43">
        <v>0</v>
      </c>
      <c r="R737" s="43">
        <v>0</v>
      </c>
      <c r="S737" s="43">
        <v>0</v>
      </c>
    </row>
    <row r="738" spans="5:19">
      <c r="E738" s="43">
        <v>8812769</v>
      </c>
      <c r="F738" s="43" t="s">
        <v>3865</v>
      </c>
      <c r="G738" s="43" t="s">
        <v>14</v>
      </c>
      <c r="H738" s="43">
        <v>0</v>
      </c>
      <c r="I738" s="43">
        <v>0</v>
      </c>
      <c r="J738" s="43">
        <v>0</v>
      </c>
      <c r="K738" s="43">
        <v>1</v>
      </c>
      <c r="L738" s="43">
        <v>11130</v>
      </c>
      <c r="M738" s="43">
        <v>11130</v>
      </c>
      <c r="N738" s="43">
        <v>1</v>
      </c>
      <c r="O738" s="43">
        <v>11130</v>
      </c>
      <c r="P738" s="43">
        <v>11130</v>
      </c>
      <c r="Q738" s="43">
        <v>0</v>
      </c>
      <c r="R738" s="43">
        <v>0</v>
      </c>
      <c r="S738" s="43">
        <v>0</v>
      </c>
    </row>
    <row r="739" spans="5:19">
      <c r="E739" s="43">
        <v>8812946</v>
      </c>
      <c r="F739" s="43" t="s">
        <v>3866</v>
      </c>
      <c r="G739" s="43" t="s">
        <v>14</v>
      </c>
      <c r="H739" s="43">
        <v>0</v>
      </c>
      <c r="I739" s="43">
        <v>0</v>
      </c>
      <c r="J739" s="43">
        <v>0</v>
      </c>
      <c r="K739" s="43">
        <v>30</v>
      </c>
      <c r="L739" s="43">
        <v>1250</v>
      </c>
      <c r="M739" s="43">
        <v>37500</v>
      </c>
      <c r="N739" s="43">
        <v>30</v>
      </c>
      <c r="O739" s="43">
        <v>1250</v>
      </c>
      <c r="P739" s="43">
        <v>37500</v>
      </c>
      <c r="Q739" s="43">
        <v>0</v>
      </c>
      <c r="R739" s="43">
        <v>0</v>
      </c>
      <c r="S739" s="43">
        <v>0</v>
      </c>
    </row>
    <row r="740" spans="5:19">
      <c r="E740" s="43">
        <v>8823813</v>
      </c>
      <c r="F740" s="43" t="s">
        <v>3867</v>
      </c>
      <c r="G740" s="43" t="s">
        <v>14</v>
      </c>
      <c r="H740" s="43">
        <v>0</v>
      </c>
      <c r="I740" s="43">
        <v>0</v>
      </c>
      <c r="J740" s="43">
        <v>0</v>
      </c>
      <c r="K740" s="43">
        <v>7</v>
      </c>
      <c r="L740" s="43">
        <v>3060</v>
      </c>
      <c r="M740" s="43">
        <v>21420</v>
      </c>
      <c r="N740" s="43">
        <v>7</v>
      </c>
      <c r="O740" s="43">
        <v>3060</v>
      </c>
      <c r="P740" s="43">
        <v>21420</v>
      </c>
      <c r="Q740" s="43">
        <v>0</v>
      </c>
      <c r="R740" s="43">
        <v>0</v>
      </c>
      <c r="S740" s="43">
        <v>0</v>
      </c>
    </row>
    <row r="741" spans="5:19">
      <c r="E741" s="43">
        <v>8823823</v>
      </c>
      <c r="F741" s="43" t="s">
        <v>3868</v>
      </c>
      <c r="G741" s="43" t="s">
        <v>14</v>
      </c>
      <c r="H741" s="43">
        <v>0</v>
      </c>
      <c r="I741" s="43">
        <v>0</v>
      </c>
      <c r="J741" s="43">
        <v>0</v>
      </c>
      <c r="K741" s="43">
        <v>10</v>
      </c>
      <c r="L741" s="43">
        <v>4320</v>
      </c>
      <c r="M741" s="43">
        <v>43200</v>
      </c>
      <c r="N741" s="43">
        <v>10</v>
      </c>
      <c r="O741" s="43">
        <v>4320</v>
      </c>
      <c r="P741" s="43">
        <v>43200</v>
      </c>
      <c r="Q741" s="43">
        <v>0</v>
      </c>
      <c r="R741" s="43">
        <v>0</v>
      </c>
      <c r="S741" s="43">
        <v>0</v>
      </c>
    </row>
    <row r="742" spans="5:19">
      <c r="E742" s="43">
        <v>8823868</v>
      </c>
      <c r="F742" s="43" t="s">
        <v>3869</v>
      </c>
      <c r="G742" s="43" t="s">
        <v>14</v>
      </c>
      <c r="H742" s="43">
        <v>0</v>
      </c>
      <c r="I742" s="43">
        <v>0</v>
      </c>
      <c r="J742" s="43">
        <v>0</v>
      </c>
      <c r="K742" s="43">
        <v>39</v>
      </c>
      <c r="L742" s="43">
        <v>3070</v>
      </c>
      <c r="M742" s="43">
        <v>119730</v>
      </c>
      <c r="N742" s="43">
        <v>39</v>
      </c>
      <c r="O742" s="43">
        <v>3070</v>
      </c>
      <c r="P742" s="43">
        <v>119730</v>
      </c>
      <c r="Q742" s="43">
        <v>0</v>
      </c>
      <c r="R742" s="43">
        <v>0</v>
      </c>
      <c r="S742" s="43">
        <v>0</v>
      </c>
    </row>
    <row r="743" spans="5:19">
      <c r="E743" s="43">
        <v>8823886</v>
      </c>
      <c r="F743" s="43" t="s">
        <v>3870</v>
      </c>
      <c r="G743" s="43" t="s">
        <v>14</v>
      </c>
      <c r="H743" s="43">
        <v>0</v>
      </c>
      <c r="I743" s="43">
        <v>0</v>
      </c>
      <c r="J743" s="43">
        <v>0</v>
      </c>
      <c r="K743" s="43">
        <v>8</v>
      </c>
      <c r="L743" s="43">
        <v>3900</v>
      </c>
      <c r="M743" s="43">
        <v>31200</v>
      </c>
      <c r="N743" s="43">
        <v>8</v>
      </c>
      <c r="O743" s="43">
        <v>3900</v>
      </c>
      <c r="P743" s="43">
        <v>31200</v>
      </c>
      <c r="Q743" s="43">
        <v>0</v>
      </c>
      <c r="R743" s="43">
        <v>0</v>
      </c>
      <c r="S743" s="43">
        <v>0</v>
      </c>
    </row>
    <row r="744" spans="5:19">
      <c r="E744" s="43">
        <v>8824209</v>
      </c>
      <c r="F744" s="43" t="s">
        <v>3871</v>
      </c>
      <c r="G744" s="43" t="s">
        <v>14</v>
      </c>
      <c r="H744" s="43">
        <v>0</v>
      </c>
      <c r="I744" s="43">
        <v>0</v>
      </c>
      <c r="J744" s="43">
        <v>0</v>
      </c>
      <c r="K744" s="43">
        <v>4</v>
      </c>
      <c r="L744" s="43">
        <v>7030</v>
      </c>
      <c r="M744" s="43">
        <v>28120</v>
      </c>
      <c r="N744" s="43">
        <v>4</v>
      </c>
      <c r="O744" s="43">
        <v>7030</v>
      </c>
      <c r="P744" s="43">
        <v>28120</v>
      </c>
      <c r="Q744" s="43">
        <v>0</v>
      </c>
      <c r="R744" s="43">
        <v>0</v>
      </c>
      <c r="S744" s="43">
        <v>0</v>
      </c>
    </row>
    <row r="745" spans="5:19">
      <c r="E745" s="43">
        <v>8824919</v>
      </c>
      <c r="F745" s="43" t="s">
        <v>3872</v>
      </c>
      <c r="G745" s="43" t="s">
        <v>14</v>
      </c>
      <c r="H745" s="43">
        <v>0</v>
      </c>
      <c r="I745" s="43">
        <v>0</v>
      </c>
      <c r="J745" s="43">
        <v>0</v>
      </c>
      <c r="K745" s="43">
        <v>1</v>
      </c>
      <c r="L745" s="43">
        <v>5250</v>
      </c>
      <c r="M745" s="43">
        <v>5250</v>
      </c>
      <c r="N745" s="43">
        <v>1</v>
      </c>
      <c r="O745" s="43">
        <v>5250</v>
      </c>
      <c r="P745" s="43">
        <v>5250</v>
      </c>
      <c r="Q745" s="43">
        <v>0</v>
      </c>
      <c r="R745" s="43">
        <v>0</v>
      </c>
      <c r="S745" s="43">
        <v>0</v>
      </c>
    </row>
    <row r="746" spans="5:19">
      <c r="E746" s="43">
        <v>8825196</v>
      </c>
      <c r="F746" s="43" t="s">
        <v>3873</v>
      </c>
      <c r="G746" s="43" t="s">
        <v>14</v>
      </c>
      <c r="H746" s="43">
        <v>0</v>
      </c>
      <c r="I746" s="43">
        <v>0</v>
      </c>
      <c r="J746" s="43">
        <v>0</v>
      </c>
      <c r="K746" s="43">
        <v>59</v>
      </c>
      <c r="L746" s="43">
        <v>1210</v>
      </c>
      <c r="M746" s="43">
        <v>71390</v>
      </c>
      <c r="N746" s="43">
        <v>59</v>
      </c>
      <c r="O746" s="43">
        <v>1210</v>
      </c>
      <c r="P746" s="43">
        <v>71390</v>
      </c>
      <c r="Q746" s="43">
        <v>0</v>
      </c>
      <c r="R746" s="43">
        <v>0</v>
      </c>
      <c r="S746" s="43">
        <v>0</v>
      </c>
    </row>
    <row r="747" spans="5:19">
      <c r="E747" s="43">
        <v>8834231</v>
      </c>
      <c r="F747" s="43" t="s">
        <v>3874</v>
      </c>
      <c r="G747" s="43" t="s">
        <v>14</v>
      </c>
      <c r="H747" s="43">
        <v>0</v>
      </c>
      <c r="I747" s="43">
        <v>0</v>
      </c>
      <c r="J747" s="43">
        <v>0</v>
      </c>
      <c r="K747" s="43">
        <v>14</v>
      </c>
      <c r="L747" s="43">
        <v>5320</v>
      </c>
      <c r="M747" s="43">
        <v>74480</v>
      </c>
      <c r="N747" s="43">
        <v>14</v>
      </c>
      <c r="O747" s="43">
        <v>5320</v>
      </c>
      <c r="P747" s="43">
        <v>74480</v>
      </c>
      <c r="Q747" s="43">
        <v>0</v>
      </c>
      <c r="R747" s="43">
        <v>0</v>
      </c>
      <c r="S747" s="43">
        <v>0</v>
      </c>
    </row>
    <row r="748" spans="5:19">
      <c r="E748" s="43">
        <v>8834459</v>
      </c>
      <c r="F748" s="43" t="s">
        <v>3669</v>
      </c>
      <c r="G748" s="43" t="s">
        <v>14</v>
      </c>
      <c r="H748" s="43">
        <v>0</v>
      </c>
      <c r="I748" s="43">
        <v>0</v>
      </c>
      <c r="J748" s="43">
        <v>0</v>
      </c>
      <c r="K748" s="43">
        <v>10</v>
      </c>
      <c r="L748" s="43">
        <v>2249</v>
      </c>
      <c r="M748" s="43">
        <v>21370</v>
      </c>
      <c r="N748" s="43">
        <v>10</v>
      </c>
      <c r="O748" s="43">
        <v>2249</v>
      </c>
      <c r="P748" s="43">
        <v>21370</v>
      </c>
      <c r="Q748" s="43">
        <v>0</v>
      </c>
      <c r="R748" s="43">
        <v>0</v>
      </c>
      <c r="S748" s="43">
        <v>0</v>
      </c>
    </row>
    <row r="749" spans="5:19">
      <c r="E749" s="43">
        <v>8834557</v>
      </c>
      <c r="F749" s="43" t="s">
        <v>3875</v>
      </c>
      <c r="G749" s="43" t="s">
        <v>14</v>
      </c>
      <c r="H749" s="43">
        <v>0</v>
      </c>
      <c r="I749" s="43">
        <v>0</v>
      </c>
      <c r="J749" s="43">
        <v>0</v>
      </c>
      <c r="K749" s="43">
        <v>1</v>
      </c>
      <c r="L749" s="43">
        <v>10110</v>
      </c>
      <c r="M749" s="43">
        <v>10110</v>
      </c>
      <c r="N749" s="43">
        <v>1</v>
      </c>
      <c r="O749" s="43">
        <v>10110</v>
      </c>
      <c r="P749" s="43">
        <v>10110</v>
      </c>
      <c r="Q749" s="43">
        <v>0</v>
      </c>
      <c r="R749" s="43">
        <v>0</v>
      </c>
      <c r="S749" s="43">
        <v>0</v>
      </c>
    </row>
    <row r="750" spans="5:19">
      <c r="E750" s="43">
        <v>8834893</v>
      </c>
      <c r="F750" s="43" t="s">
        <v>3876</v>
      </c>
      <c r="G750" s="43" t="s">
        <v>14</v>
      </c>
      <c r="H750" s="43">
        <v>0</v>
      </c>
      <c r="I750" s="43">
        <v>0</v>
      </c>
      <c r="J750" s="43">
        <v>0</v>
      </c>
      <c r="K750" s="43">
        <v>38</v>
      </c>
      <c r="L750" s="43">
        <v>6087</v>
      </c>
      <c r="M750" s="43">
        <v>231320</v>
      </c>
      <c r="N750" s="43">
        <v>38</v>
      </c>
      <c r="O750" s="43">
        <v>6087</v>
      </c>
      <c r="P750" s="43">
        <v>231320</v>
      </c>
      <c r="Q750" s="43">
        <v>0</v>
      </c>
      <c r="R750" s="43">
        <v>0</v>
      </c>
      <c r="S750" s="43">
        <v>0</v>
      </c>
    </row>
    <row r="751" spans="5:19">
      <c r="E751" s="43">
        <v>8835113</v>
      </c>
      <c r="F751" s="43" t="s">
        <v>3877</v>
      </c>
      <c r="G751" s="43" t="s">
        <v>14</v>
      </c>
      <c r="H751" s="43">
        <v>0</v>
      </c>
      <c r="I751" s="43">
        <v>0</v>
      </c>
      <c r="J751" s="43">
        <v>0</v>
      </c>
      <c r="K751" s="43">
        <v>70</v>
      </c>
      <c r="L751" s="43">
        <v>3120</v>
      </c>
      <c r="M751" s="43">
        <v>218400</v>
      </c>
      <c r="N751" s="43">
        <v>70</v>
      </c>
      <c r="O751" s="43">
        <v>3120</v>
      </c>
      <c r="P751" s="43">
        <v>218400</v>
      </c>
      <c r="Q751" s="43">
        <v>0</v>
      </c>
      <c r="R751" s="43">
        <v>0</v>
      </c>
      <c r="S751" s="43">
        <v>0</v>
      </c>
    </row>
    <row r="752" spans="5:19">
      <c r="E752" s="43">
        <v>8835835</v>
      </c>
      <c r="F752" s="43" t="s">
        <v>3878</v>
      </c>
      <c r="G752" s="43" t="s">
        <v>14</v>
      </c>
      <c r="H752" s="43">
        <v>0</v>
      </c>
      <c r="I752" s="43">
        <v>0</v>
      </c>
      <c r="J752" s="43">
        <v>0</v>
      </c>
      <c r="K752" s="43">
        <v>20</v>
      </c>
      <c r="L752" s="43">
        <v>2515</v>
      </c>
      <c r="M752" s="43">
        <v>50300</v>
      </c>
      <c r="N752" s="43">
        <v>20</v>
      </c>
      <c r="O752" s="43">
        <v>2515</v>
      </c>
      <c r="P752" s="43">
        <v>50300</v>
      </c>
      <c r="Q752" s="43">
        <v>0</v>
      </c>
      <c r="R752" s="43">
        <v>0</v>
      </c>
      <c r="S752" s="43">
        <v>0</v>
      </c>
    </row>
    <row r="753" spans="5:19">
      <c r="E753" s="43">
        <v>8836007</v>
      </c>
      <c r="F753" s="43" t="s">
        <v>3879</v>
      </c>
      <c r="G753" s="43" t="s">
        <v>14</v>
      </c>
      <c r="H753" s="43">
        <v>0</v>
      </c>
      <c r="I753" s="43">
        <v>0</v>
      </c>
      <c r="J753" s="43">
        <v>0</v>
      </c>
      <c r="K753" s="43">
        <v>2</v>
      </c>
      <c r="L753" s="43">
        <v>6220</v>
      </c>
      <c r="M753" s="43">
        <v>12440</v>
      </c>
      <c r="N753" s="43">
        <v>2</v>
      </c>
      <c r="O753" s="43">
        <v>6220</v>
      </c>
      <c r="P753" s="43">
        <v>12440</v>
      </c>
      <c r="Q753" s="43">
        <v>0</v>
      </c>
      <c r="R753" s="43">
        <v>0</v>
      </c>
      <c r="S753" s="43">
        <v>0</v>
      </c>
    </row>
    <row r="754" spans="5:19">
      <c r="E754" s="43">
        <v>8836019</v>
      </c>
      <c r="F754" s="43" t="s">
        <v>3880</v>
      </c>
      <c r="G754" s="43" t="s">
        <v>14</v>
      </c>
      <c r="H754" s="43">
        <v>0</v>
      </c>
      <c r="I754" s="43">
        <v>0</v>
      </c>
      <c r="J754" s="43">
        <v>0</v>
      </c>
      <c r="K754" s="43">
        <v>2</v>
      </c>
      <c r="L754" s="43">
        <v>5630</v>
      </c>
      <c r="M754" s="43">
        <v>11260</v>
      </c>
      <c r="N754" s="43">
        <v>2</v>
      </c>
      <c r="O754" s="43">
        <v>5630</v>
      </c>
      <c r="P754" s="43">
        <v>11260</v>
      </c>
      <c r="Q754" s="43">
        <v>0</v>
      </c>
      <c r="R754" s="43">
        <v>0</v>
      </c>
      <c r="S754" s="43">
        <v>0</v>
      </c>
    </row>
    <row r="755" spans="5:19">
      <c r="E755" s="43">
        <v>8837185</v>
      </c>
      <c r="F755" s="43" t="s">
        <v>3881</v>
      </c>
      <c r="G755" s="43" t="s">
        <v>14</v>
      </c>
      <c r="H755" s="43">
        <v>0</v>
      </c>
      <c r="I755" s="43">
        <v>0</v>
      </c>
      <c r="J755" s="43">
        <v>0</v>
      </c>
      <c r="K755" s="43">
        <v>10</v>
      </c>
      <c r="L755" s="43">
        <v>5000</v>
      </c>
      <c r="M755" s="43">
        <v>50000</v>
      </c>
      <c r="N755" s="43">
        <v>10</v>
      </c>
      <c r="O755" s="43">
        <v>5000</v>
      </c>
      <c r="P755" s="43">
        <v>50000</v>
      </c>
      <c r="Q755" s="43">
        <v>0</v>
      </c>
      <c r="R755" s="43">
        <v>0</v>
      </c>
      <c r="S755" s="43">
        <v>0</v>
      </c>
    </row>
    <row r="756" spans="5:19">
      <c r="E756" s="43">
        <v>8837228</v>
      </c>
      <c r="F756" s="43" t="s">
        <v>3882</v>
      </c>
      <c r="G756" s="43" t="s">
        <v>14</v>
      </c>
      <c r="H756" s="43">
        <v>0</v>
      </c>
      <c r="I756" s="43">
        <v>0</v>
      </c>
      <c r="J756" s="43">
        <v>0</v>
      </c>
      <c r="K756" s="43">
        <v>1</v>
      </c>
      <c r="L756" s="43">
        <v>4050</v>
      </c>
      <c r="M756" s="43">
        <v>4050</v>
      </c>
      <c r="N756" s="43">
        <v>1</v>
      </c>
      <c r="O756" s="43">
        <v>4050</v>
      </c>
      <c r="P756" s="43">
        <v>4050</v>
      </c>
      <c r="Q756" s="43">
        <v>0</v>
      </c>
      <c r="R756" s="43">
        <v>0</v>
      </c>
      <c r="S756" s="43">
        <v>0</v>
      </c>
    </row>
    <row r="757" spans="5:19">
      <c r="E757" s="43">
        <v>8837264</v>
      </c>
      <c r="F757" s="43" t="s">
        <v>3883</v>
      </c>
      <c r="G757" s="43" t="s">
        <v>14</v>
      </c>
      <c r="H757" s="43">
        <v>0</v>
      </c>
      <c r="I757" s="43">
        <v>0</v>
      </c>
      <c r="J757" s="43">
        <v>0</v>
      </c>
      <c r="K757" s="43">
        <v>1</v>
      </c>
      <c r="L757" s="43">
        <v>410</v>
      </c>
      <c r="M757" s="43">
        <v>410</v>
      </c>
      <c r="N757" s="43">
        <v>1</v>
      </c>
      <c r="O757" s="43">
        <v>410</v>
      </c>
      <c r="P757" s="43">
        <v>410</v>
      </c>
      <c r="Q757" s="43">
        <v>0</v>
      </c>
      <c r="R757" s="43">
        <v>0</v>
      </c>
      <c r="S757" s="43">
        <v>0</v>
      </c>
    </row>
    <row r="758" spans="5:19">
      <c r="E758" s="43">
        <v>8837268</v>
      </c>
      <c r="F758" s="43" t="s">
        <v>3884</v>
      </c>
      <c r="G758" s="43" t="s">
        <v>14</v>
      </c>
      <c r="H758" s="43">
        <v>0</v>
      </c>
      <c r="I758" s="43">
        <v>0</v>
      </c>
      <c r="J758" s="43">
        <v>0</v>
      </c>
      <c r="K758" s="43">
        <v>1</v>
      </c>
      <c r="L758" s="43">
        <v>10190</v>
      </c>
      <c r="M758" s="43">
        <v>10190</v>
      </c>
      <c r="N758" s="43">
        <v>1</v>
      </c>
      <c r="O758" s="43">
        <v>10190</v>
      </c>
      <c r="P758" s="43">
        <v>10190</v>
      </c>
      <c r="Q758" s="43">
        <v>0</v>
      </c>
      <c r="R758" s="43">
        <v>0</v>
      </c>
      <c r="S758" s="43">
        <v>0</v>
      </c>
    </row>
    <row r="759" spans="5:19">
      <c r="E759" s="43">
        <v>8837628</v>
      </c>
      <c r="F759" s="43" t="s">
        <v>3885</v>
      </c>
      <c r="G759" s="43" t="s">
        <v>14</v>
      </c>
      <c r="H759" s="43">
        <v>0</v>
      </c>
      <c r="I759" s="43">
        <v>0</v>
      </c>
      <c r="J759" s="43">
        <v>0</v>
      </c>
      <c r="K759" s="43">
        <v>2</v>
      </c>
      <c r="L759" s="43">
        <v>9092</v>
      </c>
      <c r="M759" s="43">
        <v>18183</v>
      </c>
      <c r="N759" s="43">
        <v>2</v>
      </c>
      <c r="O759" s="43">
        <v>9092</v>
      </c>
      <c r="P759" s="43">
        <v>18183</v>
      </c>
      <c r="Q759" s="43">
        <v>0</v>
      </c>
      <c r="R759" s="43">
        <v>0</v>
      </c>
      <c r="S759" s="43">
        <v>0</v>
      </c>
    </row>
    <row r="760" spans="5:19">
      <c r="E760" s="43">
        <v>8837629</v>
      </c>
      <c r="F760" s="43" t="s">
        <v>3886</v>
      </c>
      <c r="G760" s="43" t="s">
        <v>14</v>
      </c>
      <c r="H760" s="43">
        <v>0</v>
      </c>
      <c r="I760" s="43">
        <v>0</v>
      </c>
      <c r="J760" s="43">
        <v>0</v>
      </c>
      <c r="K760" s="43">
        <v>5</v>
      </c>
      <c r="L760" s="43">
        <v>3273</v>
      </c>
      <c r="M760" s="43">
        <v>16365</v>
      </c>
      <c r="N760" s="43">
        <v>5</v>
      </c>
      <c r="O760" s="43">
        <v>3273</v>
      </c>
      <c r="P760" s="43">
        <v>16365</v>
      </c>
      <c r="Q760" s="43">
        <v>0</v>
      </c>
      <c r="R760" s="43">
        <v>0</v>
      </c>
      <c r="S760" s="43">
        <v>0</v>
      </c>
    </row>
    <row r="761" spans="5:19">
      <c r="E761" s="43">
        <v>8837630</v>
      </c>
      <c r="F761" s="43" t="s">
        <v>3887</v>
      </c>
      <c r="G761" s="43" t="s">
        <v>14</v>
      </c>
      <c r="H761" s="43">
        <v>0</v>
      </c>
      <c r="I761" s="43">
        <v>0</v>
      </c>
      <c r="J761" s="43">
        <v>0</v>
      </c>
      <c r="K761" s="43">
        <v>2</v>
      </c>
      <c r="L761" s="43">
        <v>7500</v>
      </c>
      <c r="M761" s="43">
        <v>15000</v>
      </c>
      <c r="N761" s="43">
        <v>2</v>
      </c>
      <c r="O761" s="43">
        <v>7500</v>
      </c>
      <c r="P761" s="43">
        <v>15000</v>
      </c>
      <c r="Q761" s="43">
        <v>0</v>
      </c>
      <c r="R761" s="43">
        <v>0</v>
      </c>
      <c r="S761" s="43">
        <v>0</v>
      </c>
    </row>
    <row r="762" spans="5:19">
      <c r="E762" s="43">
        <v>8837663</v>
      </c>
      <c r="F762" s="43" t="s">
        <v>3888</v>
      </c>
      <c r="G762" s="43" t="s">
        <v>14</v>
      </c>
      <c r="H762" s="43">
        <v>0</v>
      </c>
      <c r="I762" s="43">
        <v>0</v>
      </c>
      <c r="J762" s="43">
        <v>0</v>
      </c>
      <c r="K762" s="43">
        <v>6</v>
      </c>
      <c r="L762" s="43">
        <v>6430</v>
      </c>
      <c r="M762" s="43">
        <v>38580</v>
      </c>
      <c r="N762" s="43">
        <v>6</v>
      </c>
      <c r="O762" s="43">
        <v>6430</v>
      </c>
      <c r="P762" s="43">
        <v>38580</v>
      </c>
      <c r="Q762" s="43">
        <v>0</v>
      </c>
      <c r="R762" s="43">
        <v>0</v>
      </c>
      <c r="S762" s="43">
        <v>0</v>
      </c>
    </row>
    <row r="763" spans="5:19">
      <c r="E763" s="43">
        <v>8837669</v>
      </c>
      <c r="F763" s="43" t="s">
        <v>9443</v>
      </c>
      <c r="G763" s="43" t="s">
        <v>14</v>
      </c>
      <c r="H763" s="43">
        <v>5</v>
      </c>
      <c r="I763" s="43">
        <v>1080</v>
      </c>
      <c r="J763" s="43">
        <v>5400</v>
      </c>
      <c r="K763" s="43">
        <v>0</v>
      </c>
      <c r="L763" s="43">
        <v>0</v>
      </c>
      <c r="M763" s="43">
        <v>0</v>
      </c>
      <c r="N763" s="43">
        <v>2</v>
      </c>
      <c r="O763" s="43">
        <v>1080</v>
      </c>
      <c r="P763" s="43">
        <v>2160</v>
      </c>
      <c r="Q763" s="43">
        <v>3</v>
      </c>
      <c r="R763" s="43">
        <v>1080</v>
      </c>
      <c r="S763" s="43">
        <v>3240</v>
      </c>
    </row>
    <row r="764" spans="5:19">
      <c r="E764" s="43">
        <v>8837682</v>
      </c>
      <c r="F764" s="43" t="s">
        <v>3889</v>
      </c>
      <c r="G764" s="43" t="s">
        <v>14</v>
      </c>
      <c r="H764" s="43">
        <v>0</v>
      </c>
      <c r="I764" s="43">
        <v>0</v>
      </c>
      <c r="J764" s="43">
        <v>0</v>
      </c>
      <c r="K764" s="43">
        <v>2</v>
      </c>
      <c r="L764" s="43">
        <v>1860</v>
      </c>
      <c r="M764" s="43">
        <v>3720</v>
      </c>
      <c r="N764" s="43">
        <v>2</v>
      </c>
      <c r="O764" s="43">
        <v>1860</v>
      </c>
      <c r="P764" s="43">
        <v>3720</v>
      </c>
      <c r="Q764" s="43">
        <v>0</v>
      </c>
      <c r="R764" s="43">
        <v>0</v>
      </c>
      <c r="S764" s="43">
        <v>0</v>
      </c>
    </row>
    <row r="765" spans="5:19">
      <c r="E765" s="43">
        <v>8837700</v>
      </c>
      <c r="F765" s="43" t="s">
        <v>3890</v>
      </c>
      <c r="G765" s="43" t="s">
        <v>14</v>
      </c>
      <c r="H765" s="43">
        <v>0</v>
      </c>
      <c r="I765" s="43">
        <v>0</v>
      </c>
      <c r="J765" s="43">
        <v>0</v>
      </c>
      <c r="K765" s="43">
        <v>12</v>
      </c>
      <c r="L765" s="43">
        <v>530</v>
      </c>
      <c r="M765" s="43">
        <v>6360</v>
      </c>
      <c r="N765" s="43">
        <v>12</v>
      </c>
      <c r="O765" s="43">
        <v>530</v>
      </c>
      <c r="P765" s="43">
        <v>6360</v>
      </c>
      <c r="Q765" s="43">
        <v>0</v>
      </c>
      <c r="R765" s="43">
        <v>0</v>
      </c>
      <c r="S765" s="43">
        <v>0</v>
      </c>
    </row>
    <row r="766" spans="5:19">
      <c r="E766" s="43">
        <v>8837701</v>
      </c>
      <c r="F766" s="43" t="s">
        <v>3891</v>
      </c>
      <c r="G766" s="43" t="s">
        <v>14</v>
      </c>
      <c r="H766" s="43">
        <v>0</v>
      </c>
      <c r="I766" s="43">
        <v>0</v>
      </c>
      <c r="J766" s="43">
        <v>0</v>
      </c>
      <c r="K766" s="43">
        <v>6</v>
      </c>
      <c r="L766" s="43">
        <v>530</v>
      </c>
      <c r="M766" s="43">
        <v>3180</v>
      </c>
      <c r="N766" s="43">
        <v>6</v>
      </c>
      <c r="O766" s="43">
        <v>530</v>
      </c>
      <c r="P766" s="43">
        <v>3180</v>
      </c>
      <c r="Q766" s="43">
        <v>0</v>
      </c>
      <c r="R766" s="43">
        <v>0</v>
      </c>
      <c r="S766" s="43">
        <v>0</v>
      </c>
    </row>
    <row r="767" spans="5:19">
      <c r="E767" s="43">
        <v>8837702</v>
      </c>
      <c r="F767" s="43" t="s">
        <v>3892</v>
      </c>
      <c r="G767" s="43" t="s">
        <v>14</v>
      </c>
      <c r="H767" s="43">
        <v>0</v>
      </c>
      <c r="I767" s="43">
        <v>0</v>
      </c>
      <c r="J767" s="43">
        <v>0</v>
      </c>
      <c r="K767" s="43">
        <v>260</v>
      </c>
      <c r="L767" s="43">
        <v>590</v>
      </c>
      <c r="M767" s="43">
        <v>153400</v>
      </c>
      <c r="N767" s="43">
        <v>260</v>
      </c>
      <c r="O767" s="43">
        <v>590</v>
      </c>
      <c r="P767" s="43">
        <v>153400</v>
      </c>
      <c r="Q767" s="43">
        <v>0</v>
      </c>
      <c r="R767" s="43">
        <v>0</v>
      </c>
      <c r="S767" s="43">
        <v>0</v>
      </c>
    </row>
    <row r="768" spans="5:19">
      <c r="E768" s="43">
        <v>8837704</v>
      </c>
      <c r="F768" s="43" t="s">
        <v>3893</v>
      </c>
      <c r="G768" s="43" t="s">
        <v>14</v>
      </c>
      <c r="H768" s="43">
        <v>0</v>
      </c>
      <c r="I768" s="43">
        <v>0</v>
      </c>
      <c r="J768" s="43">
        <v>0</v>
      </c>
      <c r="K768" s="43">
        <v>325</v>
      </c>
      <c r="L768" s="43">
        <v>491</v>
      </c>
      <c r="M768" s="43">
        <v>159600</v>
      </c>
      <c r="N768" s="43">
        <v>325</v>
      </c>
      <c r="O768" s="43">
        <v>491</v>
      </c>
      <c r="P768" s="43">
        <v>159600</v>
      </c>
      <c r="Q768" s="43">
        <v>0</v>
      </c>
      <c r="R768" s="43">
        <v>0</v>
      </c>
      <c r="S768" s="43">
        <v>0</v>
      </c>
    </row>
    <row r="769" spans="5:19">
      <c r="E769" s="43">
        <v>8837711</v>
      </c>
      <c r="F769" s="43" t="s">
        <v>3894</v>
      </c>
      <c r="G769" s="43" t="s">
        <v>14</v>
      </c>
      <c r="H769" s="43">
        <v>0</v>
      </c>
      <c r="I769" s="43">
        <v>0</v>
      </c>
      <c r="J769" s="43">
        <v>0</v>
      </c>
      <c r="K769" s="43">
        <v>88</v>
      </c>
      <c r="L769" s="43">
        <v>810</v>
      </c>
      <c r="M769" s="43">
        <v>71280</v>
      </c>
      <c r="N769" s="43">
        <v>88</v>
      </c>
      <c r="O769" s="43">
        <v>810</v>
      </c>
      <c r="P769" s="43">
        <v>71280</v>
      </c>
      <c r="Q769" s="43">
        <v>0</v>
      </c>
      <c r="R769" s="43">
        <v>0</v>
      </c>
      <c r="S769" s="43">
        <v>0</v>
      </c>
    </row>
    <row r="770" spans="5:19">
      <c r="E770" s="43">
        <v>8837758</v>
      </c>
      <c r="F770" s="43" t="s">
        <v>3895</v>
      </c>
      <c r="G770" s="43" t="s">
        <v>14</v>
      </c>
      <c r="H770" s="43">
        <v>0</v>
      </c>
      <c r="I770" s="43">
        <v>0</v>
      </c>
      <c r="J770" s="43">
        <v>0</v>
      </c>
      <c r="K770" s="43">
        <v>8</v>
      </c>
      <c r="L770" s="43">
        <v>17915</v>
      </c>
      <c r="M770" s="43">
        <v>143320</v>
      </c>
      <c r="N770" s="43">
        <v>8</v>
      </c>
      <c r="O770" s="43">
        <v>17915</v>
      </c>
      <c r="P770" s="43">
        <v>143320</v>
      </c>
      <c r="Q770" s="43">
        <v>0</v>
      </c>
      <c r="R770" s="43">
        <v>0</v>
      </c>
      <c r="S770" s="43">
        <v>0</v>
      </c>
    </row>
    <row r="771" spans="5:19">
      <c r="E771" s="43">
        <v>8838372</v>
      </c>
      <c r="F771" s="43" t="s">
        <v>3896</v>
      </c>
      <c r="G771" s="43" t="s">
        <v>14</v>
      </c>
      <c r="H771" s="43">
        <v>0</v>
      </c>
      <c r="I771" s="43">
        <v>0</v>
      </c>
      <c r="J771" s="43">
        <v>0</v>
      </c>
      <c r="K771" s="43">
        <v>1</v>
      </c>
      <c r="L771" s="43">
        <v>1810</v>
      </c>
      <c r="M771" s="43">
        <v>1810</v>
      </c>
      <c r="N771" s="43">
        <v>1</v>
      </c>
      <c r="O771" s="43">
        <v>1810</v>
      </c>
      <c r="P771" s="43">
        <v>1810</v>
      </c>
      <c r="Q771" s="43">
        <v>0</v>
      </c>
      <c r="R771" s="43">
        <v>0</v>
      </c>
      <c r="S771" s="43">
        <v>0</v>
      </c>
    </row>
    <row r="772" spans="5:19">
      <c r="E772" s="43">
        <v>8838594</v>
      </c>
      <c r="F772" s="43" t="s">
        <v>3897</v>
      </c>
      <c r="G772" s="43" t="s">
        <v>14</v>
      </c>
      <c r="H772" s="43">
        <v>0</v>
      </c>
      <c r="I772" s="43">
        <v>0</v>
      </c>
      <c r="J772" s="43">
        <v>0</v>
      </c>
      <c r="K772" s="43">
        <v>2</v>
      </c>
      <c r="L772" s="43">
        <v>1610</v>
      </c>
      <c r="M772" s="43">
        <v>3220</v>
      </c>
      <c r="N772" s="43">
        <v>2</v>
      </c>
      <c r="O772" s="43">
        <v>1610</v>
      </c>
      <c r="P772" s="43">
        <v>3220</v>
      </c>
      <c r="Q772" s="43">
        <v>0</v>
      </c>
      <c r="R772" s="43">
        <v>0</v>
      </c>
      <c r="S772" s="43">
        <v>0</v>
      </c>
    </row>
    <row r="773" spans="5:19">
      <c r="E773" s="43">
        <v>8838809</v>
      </c>
      <c r="F773" s="43" t="s">
        <v>3898</v>
      </c>
      <c r="G773" s="43" t="s">
        <v>14</v>
      </c>
      <c r="H773" s="43">
        <v>0</v>
      </c>
      <c r="I773" s="43">
        <v>0</v>
      </c>
      <c r="J773" s="43">
        <v>0</v>
      </c>
      <c r="K773" s="43">
        <v>3</v>
      </c>
      <c r="L773" s="43">
        <v>1240</v>
      </c>
      <c r="M773" s="43">
        <v>3720</v>
      </c>
      <c r="N773" s="43">
        <v>3</v>
      </c>
      <c r="O773" s="43">
        <v>1240</v>
      </c>
      <c r="P773" s="43">
        <v>3720</v>
      </c>
      <c r="Q773" s="43">
        <v>0</v>
      </c>
      <c r="R773" s="43">
        <v>0</v>
      </c>
      <c r="S773" s="43">
        <v>0</v>
      </c>
    </row>
    <row r="774" spans="5:19">
      <c r="E774" s="43">
        <v>8838837</v>
      </c>
      <c r="F774" s="43" t="s">
        <v>3899</v>
      </c>
      <c r="G774" s="43" t="s">
        <v>14</v>
      </c>
      <c r="H774" s="43">
        <v>0</v>
      </c>
      <c r="I774" s="43">
        <v>0</v>
      </c>
      <c r="J774" s="43">
        <v>0</v>
      </c>
      <c r="K774" s="43">
        <v>11</v>
      </c>
      <c r="L774" s="43">
        <v>1660</v>
      </c>
      <c r="M774" s="43">
        <v>18260</v>
      </c>
      <c r="N774" s="43">
        <v>11</v>
      </c>
      <c r="O774" s="43">
        <v>1660</v>
      </c>
      <c r="P774" s="43">
        <v>18260</v>
      </c>
      <c r="Q774" s="43">
        <v>0</v>
      </c>
      <c r="R774" s="43">
        <v>0</v>
      </c>
      <c r="S774" s="43">
        <v>0</v>
      </c>
    </row>
    <row r="775" spans="5:19">
      <c r="E775" s="43">
        <v>8838927</v>
      </c>
      <c r="F775" s="43" t="s">
        <v>3900</v>
      </c>
      <c r="G775" s="43" t="s">
        <v>14</v>
      </c>
      <c r="H775" s="43">
        <v>0</v>
      </c>
      <c r="I775" s="43">
        <v>0</v>
      </c>
      <c r="J775" s="43">
        <v>0</v>
      </c>
      <c r="K775" s="43">
        <v>20</v>
      </c>
      <c r="L775" s="43">
        <v>727</v>
      </c>
      <c r="M775" s="43">
        <v>14545</v>
      </c>
      <c r="N775" s="43">
        <v>20</v>
      </c>
      <c r="O775" s="43">
        <v>727</v>
      </c>
      <c r="P775" s="43">
        <v>14545</v>
      </c>
      <c r="Q775" s="43">
        <v>0</v>
      </c>
      <c r="R775" s="43">
        <v>0</v>
      </c>
      <c r="S775" s="43">
        <v>0</v>
      </c>
    </row>
    <row r="776" spans="5:19">
      <c r="E776" s="43">
        <v>8839039</v>
      </c>
      <c r="F776" s="43" t="s">
        <v>9444</v>
      </c>
      <c r="G776" s="43" t="s">
        <v>14</v>
      </c>
      <c r="H776" s="43">
        <v>0</v>
      </c>
      <c r="I776" s="43">
        <v>0</v>
      </c>
      <c r="J776" s="43">
        <v>0</v>
      </c>
      <c r="K776" s="43">
        <v>1</v>
      </c>
      <c r="L776" s="43">
        <v>35000</v>
      </c>
      <c r="M776" s="43">
        <v>35000</v>
      </c>
      <c r="N776" s="43">
        <v>1</v>
      </c>
      <c r="O776" s="43">
        <v>35000</v>
      </c>
      <c r="P776" s="43">
        <v>35000</v>
      </c>
      <c r="Q776" s="43">
        <v>0</v>
      </c>
      <c r="R776" s="43">
        <v>0</v>
      </c>
      <c r="S776" s="43">
        <v>0</v>
      </c>
    </row>
    <row r="777" spans="5:19">
      <c r="E777" s="43">
        <v>8839055</v>
      </c>
      <c r="F777" s="43" t="s">
        <v>9445</v>
      </c>
      <c r="G777" s="43" t="s">
        <v>14</v>
      </c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</row>
    <row r="778" spans="5:19">
      <c r="E778" s="43">
        <v>8839058</v>
      </c>
      <c r="F778" s="43" t="s">
        <v>9446</v>
      </c>
      <c r="G778" s="43" t="s">
        <v>14</v>
      </c>
      <c r="H778" s="43">
        <v>0</v>
      </c>
      <c r="I778" s="43">
        <v>0</v>
      </c>
      <c r="J778" s="43">
        <v>0</v>
      </c>
      <c r="K778" s="43">
        <v>2295</v>
      </c>
      <c r="L778" s="43">
        <v>590</v>
      </c>
      <c r="M778" s="43">
        <v>1353500</v>
      </c>
      <c r="N778" s="43">
        <v>2140</v>
      </c>
      <c r="O778" s="43">
        <v>598</v>
      </c>
      <c r="P778" s="43">
        <v>1279875</v>
      </c>
      <c r="Q778" s="43">
        <v>155</v>
      </c>
      <c r="R778" s="43">
        <v>475</v>
      </c>
      <c r="S778" s="43">
        <v>73625</v>
      </c>
    </row>
    <row r="779" spans="5:19">
      <c r="E779" s="43">
        <v>8839060</v>
      </c>
      <c r="F779" s="43" t="s">
        <v>9447</v>
      </c>
      <c r="G779" s="43" t="s">
        <v>14</v>
      </c>
      <c r="H779" s="43">
        <v>0</v>
      </c>
      <c r="I779" s="43">
        <v>0</v>
      </c>
      <c r="J779" s="43">
        <v>0</v>
      </c>
      <c r="K779" s="43">
        <v>150</v>
      </c>
      <c r="L779" s="43">
        <v>4820</v>
      </c>
      <c r="M779" s="43">
        <v>723000</v>
      </c>
      <c r="N779" s="43">
        <v>82</v>
      </c>
      <c r="O779" s="43">
        <v>5183</v>
      </c>
      <c r="P779" s="43">
        <v>425000</v>
      </c>
      <c r="Q779" s="43">
        <v>68</v>
      </c>
      <c r="R779" s="43">
        <v>4382</v>
      </c>
      <c r="S779" s="43">
        <v>298000</v>
      </c>
    </row>
    <row r="780" spans="5:19">
      <c r="E780" s="43">
        <v>8839249</v>
      </c>
      <c r="F780" s="43" t="s">
        <v>3901</v>
      </c>
      <c r="G780" s="43" t="s">
        <v>14</v>
      </c>
      <c r="H780" s="43">
        <v>0</v>
      </c>
      <c r="I780" s="43">
        <v>0</v>
      </c>
      <c r="J780" s="43">
        <v>0</v>
      </c>
      <c r="K780" s="43">
        <v>2</v>
      </c>
      <c r="L780" s="43">
        <v>1182</v>
      </c>
      <c r="M780" s="43">
        <v>2364</v>
      </c>
      <c r="N780" s="43">
        <v>2</v>
      </c>
      <c r="O780" s="43">
        <v>1182</v>
      </c>
      <c r="P780" s="43">
        <v>2364</v>
      </c>
      <c r="Q780" s="43">
        <v>0</v>
      </c>
      <c r="R780" s="43">
        <v>0</v>
      </c>
      <c r="S780" s="43">
        <v>0</v>
      </c>
    </row>
    <row r="781" spans="5:19">
      <c r="E781" s="43">
        <v>8839255</v>
      </c>
      <c r="F781" s="43" t="s">
        <v>9448</v>
      </c>
      <c r="G781" s="43" t="s">
        <v>14</v>
      </c>
      <c r="H781" s="43">
        <v>16</v>
      </c>
      <c r="I781" s="43">
        <v>2200</v>
      </c>
      <c r="J781" s="43">
        <v>35200</v>
      </c>
      <c r="K781" s="43">
        <v>0</v>
      </c>
      <c r="L781" s="43">
        <v>0</v>
      </c>
      <c r="M781" s="43">
        <v>0</v>
      </c>
      <c r="N781" s="43">
        <v>0</v>
      </c>
      <c r="O781" s="43">
        <v>0</v>
      </c>
      <c r="P781" s="43">
        <v>0</v>
      </c>
      <c r="Q781" s="43">
        <v>16</v>
      </c>
      <c r="R781" s="43">
        <v>2200</v>
      </c>
      <c r="S781" s="43">
        <v>35200</v>
      </c>
    </row>
    <row r="782" spans="5:19">
      <c r="E782" s="43">
        <v>8839258</v>
      </c>
      <c r="F782" s="43" t="s">
        <v>9449</v>
      </c>
      <c r="G782" s="43" t="s">
        <v>14</v>
      </c>
      <c r="H782" s="43">
        <v>11</v>
      </c>
      <c r="I782" s="43">
        <v>5800</v>
      </c>
      <c r="J782" s="43">
        <v>63800</v>
      </c>
      <c r="K782" s="43">
        <v>20</v>
      </c>
      <c r="L782" s="43">
        <v>5800</v>
      </c>
      <c r="M782" s="43">
        <v>116000</v>
      </c>
      <c r="N782" s="43">
        <v>10</v>
      </c>
      <c r="O782" s="43">
        <v>5800</v>
      </c>
      <c r="P782" s="43">
        <v>58000</v>
      </c>
      <c r="Q782" s="43">
        <v>21</v>
      </c>
      <c r="R782" s="43">
        <v>5800</v>
      </c>
      <c r="S782" s="43">
        <v>121800</v>
      </c>
    </row>
    <row r="783" spans="5:19">
      <c r="E783" s="43">
        <v>8839268</v>
      </c>
      <c r="F783" s="43" t="s">
        <v>3902</v>
      </c>
      <c r="G783" s="43" t="s">
        <v>14</v>
      </c>
      <c r="H783" s="43">
        <v>0</v>
      </c>
      <c r="I783" s="43">
        <v>0</v>
      </c>
      <c r="J783" s="43">
        <v>0</v>
      </c>
      <c r="K783" s="43">
        <v>2</v>
      </c>
      <c r="L783" s="43">
        <v>3480</v>
      </c>
      <c r="M783" s="43">
        <v>6960</v>
      </c>
      <c r="N783" s="43">
        <v>2</v>
      </c>
      <c r="O783" s="43">
        <v>3480</v>
      </c>
      <c r="P783" s="43">
        <v>6960</v>
      </c>
      <c r="Q783" s="43">
        <v>0</v>
      </c>
      <c r="R783" s="43">
        <v>0</v>
      </c>
      <c r="S783" s="43">
        <v>0</v>
      </c>
    </row>
    <row r="784" spans="5:19">
      <c r="E784" s="43">
        <v>8839606</v>
      </c>
      <c r="F784" s="43" t="s">
        <v>3903</v>
      </c>
      <c r="G784" s="43" t="s">
        <v>14</v>
      </c>
      <c r="H784" s="43">
        <v>0</v>
      </c>
      <c r="I784" s="43">
        <v>0</v>
      </c>
      <c r="J784" s="43">
        <v>0</v>
      </c>
      <c r="K784" s="43">
        <v>1</v>
      </c>
      <c r="L784" s="43">
        <v>13760</v>
      </c>
      <c r="M784" s="43">
        <v>13760</v>
      </c>
      <c r="N784" s="43">
        <v>1</v>
      </c>
      <c r="O784" s="43">
        <v>13760</v>
      </c>
      <c r="P784" s="43">
        <v>13760</v>
      </c>
      <c r="Q784" s="43">
        <v>0</v>
      </c>
      <c r="R784" s="43">
        <v>0</v>
      </c>
      <c r="S784" s="43">
        <v>0</v>
      </c>
    </row>
    <row r="785" spans="5:19">
      <c r="E785" s="43">
        <v>8839707</v>
      </c>
      <c r="F785" s="43" t="s">
        <v>9450</v>
      </c>
      <c r="G785" s="43" t="s">
        <v>14</v>
      </c>
      <c r="H785" s="43">
        <v>2</v>
      </c>
      <c r="I785" s="43">
        <v>4087</v>
      </c>
      <c r="J785" s="43">
        <v>8174</v>
      </c>
      <c r="K785" s="43">
        <v>6</v>
      </c>
      <c r="L785" s="43">
        <v>4086</v>
      </c>
      <c r="M785" s="43">
        <v>24518</v>
      </c>
      <c r="N785" s="43">
        <v>4</v>
      </c>
      <c r="O785" s="43">
        <v>4087</v>
      </c>
      <c r="P785" s="43">
        <v>16347</v>
      </c>
      <c r="Q785" s="43">
        <v>4</v>
      </c>
      <c r="R785" s="43">
        <v>4086</v>
      </c>
      <c r="S785" s="43">
        <v>16345</v>
      </c>
    </row>
    <row r="786" spans="5:19">
      <c r="E786" s="43">
        <v>8839736</v>
      </c>
      <c r="F786" s="43" t="s">
        <v>3904</v>
      </c>
      <c r="G786" s="43" t="s">
        <v>14</v>
      </c>
      <c r="H786" s="43">
        <v>0</v>
      </c>
      <c r="I786" s="43">
        <v>0</v>
      </c>
      <c r="J786" s="43">
        <v>0</v>
      </c>
      <c r="K786" s="43">
        <v>30</v>
      </c>
      <c r="L786" s="43">
        <v>9964</v>
      </c>
      <c r="M786" s="43">
        <v>298910</v>
      </c>
      <c r="N786" s="43">
        <v>30</v>
      </c>
      <c r="O786" s="43">
        <v>9964</v>
      </c>
      <c r="P786" s="43">
        <v>298910</v>
      </c>
      <c r="Q786" s="43">
        <v>0</v>
      </c>
      <c r="R786" s="43">
        <v>0</v>
      </c>
      <c r="S786" s="43">
        <v>0</v>
      </c>
    </row>
    <row r="787" spans="5:19">
      <c r="E787" s="43">
        <v>8839740</v>
      </c>
      <c r="F787" s="43" t="s">
        <v>3905</v>
      </c>
      <c r="G787" s="43" t="s">
        <v>14</v>
      </c>
      <c r="H787" s="43">
        <v>0</v>
      </c>
      <c r="I787" s="43">
        <v>0</v>
      </c>
      <c r="J787" s="43">
        <v>0</v>
      </c>
      <c r="K787" s="43">
        <v>215</v>
      </c>
      <c r="L787" s="43">
        <v>3065</v>
      </c>
      <c r="M787" s="43">
        <v>659000</v>
      </c>
      <c r="N787" s="43">
        <v>215</v>
      </c>
      <c r="O787" s="43">
        <v>3065</v>
      </c>
      <c r="P787" s="43">
        <v>659000</v>
      </c>
      <c r="Q787" s="43">
        <v>0</v>
      </c>
      <c r="R787" s="43">
        <v>0</v>
      </c>
      <c r="S787" s="43">
        <v>0</v>
      </c>
    </row>
    <row r="788" spans="5:19">
      <c r="E788" s="43">
        <v>8839741</v>
      </c>
      <c r="F788" s="43" t="s">
        <v>3906</v>
      </c>
      <c r="G788" s="43" t="s">
        <v>14</v>
      </c>
      <c r="H788" s="43">
        <v>7</v>
      </c>
      <c r="I788" s="43">
        <v>3100</v>
      </c>
      <c r="J788" s="43">
        <v>21700</v>
      </c>
      <c r="K788" s="43">
        <v>246</v>
      </c>
      <c r="L788" s="43">
        <v>3076</v>
      </c>
      <c r="M788" s="43">
        <v>756680</v>
      </c>
      <c r="N788" s="43">
        <v>253</v>
      </c>
      <c r="O788" s="43">
        <v>3077</v>
      </c>
      <c r="P788" s="43">
        <v>778380</v>
      </c>
      <c r="Q788" s="43">
        <v>0</v>
      </c>
      <c r="R788" s="43">
        <v>0</v>
      </c>
      <c r="S788" s="43">
        <v>0</v>
      </c>
    </row>
    <row r="789" spans="5:19">
      <c r="E789" s="43">
        <v>8839742</v>
      </c>
      <c r="F789" s="43" t="s">
        <v>3907</v>
      </c>
      <c r="G789" s="43" t="s">
        <v>14</v>
      </c>
      <c r="H789" s="43">
        <v>0</v>
      </c>
      <c r="I789" s="43">
        <v>0</v>
      </c>
      <c r="J789" s="43">
        <v>0</v>
      </c>
      <c r="K789" s="43">
        <v>14</v>
      </c>
      <c r="L789" s="43">
        <v>2060</v>
      </c>
      <c r="M789" s="43">
        <v>28840</v>
      </c>
      <c r="N789" s="43">
        <v>14</v>
      </c>
      <c r="O789" s="43">
        <v>2060</v>
      </c>
      <c r="P789" s="43">
        <v>28840</v>
      </c>
      <c r="Q789" s="43">
        <v>0</v>
      </c>
      <c r="R789" s="43">
        <v>0</v>
      </c>
      <c r="S789" s="43">
        <v>0</v>
      </c>
    </row>
    <row r="790" spans="5:19">
      <c r="E790" s="43">
        <v>8839743</v>
      </c>
      <c r="F790" s="43" t="s">
        <v>3908</v>
      </c>
      <c r="G790" s="43" t="s">
        <v>14</v>
      </c>
      <c r="H790" s="43">
        <v>0</v>
      </c>
      <c r="I790" s="43">
        <v>0</v>
      </c>
      <c r="J790" s="43">
        <v>0</v>
      </c>
      <c r="K790" s="43">
        <v>94</v>
      </c>
      <c r="L790" s="43">
        <v>300</v>
      </c>
      <c r="M790" s="43">
        <v>28200</v>
      </c>
      <c r="N790" s="43">
        <v>94</v>
      </c>
      <c r="O790" s="43">
        <v>300</v>
      </c>
      <c r="P790" s="43">
        <v>28200</v>
      </c>
      <c r="Q790" s="43">
        <v>0</v>
      </c>
      <c r="R790" s="43">
        <v>0</v>
      </c>
      <c r="S790" s="43">
        <v>0</v>
      </c>
    </row>
    <row r="791" spans="5:19">
      <c r="E791" s="43">
        <v>8839744</v>
      </c>
      <c r="F791" s="43" t="s">
        <v>3909</v>
      </c>
      <c r="G791" s="43" t="s">
        <v>14</v>
      </c>
      <c r="H791" s="43">
        <v>0</v>
      </c>
      <c r="I791" s="43">
        <v>0</v>
      </c>
      <c r="J791" s="43">
        <v>0</v>
      </c>
      <c r="K791" s="43">
        <v>163</v>
      </c>
      <c r="L791" s="43">
        <v>650</v>
      </c>
      <c r="M791" s="43">
        <v>105950</v>
      </c>
      <c r="N791" s="43">
        <v>163</v>
      </c>
      <c r="O791" s="43">
        <v>650</v>
      </c>
      <c r="P791" s="43">
        <v>105950</v>
      </c>
      <c r="Q791" s="43">
        <v>0</v>
      </c>
      <c r="R791" s="43">
        <v>0</v>
      </c>
      <c r="S791" s="43">
        <v>0</v>
      </c>
    </row>
    <row r="792" spans="5:19">
      <c r="E792" s="43">
        <v>8839745</v>
      </c>
      <c r="F792" s="43" t="s">
        <v>3910</v>
      </c>
      <c r="G792" s="43" t="s">
        <v>14</v>
      </c>
      <c r="H792" s="43">
        <v>0</v>
      </c>
      <c r="I792" s="43">
        <v>0</v>
      </c>
      <c r="J792" s="43">
        <v>0</v>
      </c>
      <c r="K792" s="43">
        <v>600</v>
      </c>
      <c r="L792" s="43">
        <v>160</v>
      </c>
      <c r="M792" s="43">
        <v>96000</v>
      </c>
      <c r="N792" s="43">
        <v>600</v>
      </c>
      <c r="O792" s="43">
        <v>160</v>
      </c>
      <c r="P792" s="43">
        <v>96000</v>
      </c>
      <c r="Q792" s="43">
        <v>0</v>
      </c>
      <c r="R792" s="43">
        <v>0</v>
      </c>
      <c r="S792" s="43">
        <v>0</v>
      </c>
    </row>
    <row r="793" spans="5:19">
      <c r="E793" s="43">
        <v>8839746</v>
      </c>
      <c r="F793" s="43" t="s">
        <v>3911</v>
      </c>
      <c r="G793" s="43" t="s">
        <v>14</v>
      </c>
      <c r="H793" s="43">
        <v>0</v>
      </c>
      <c r="I793" s="43">
        <v>0</v>
      </c>
      <c r="J793" s="43">
        <v>0</v>
      </c>
      <c r="K793" s="43">
        <v>641</v>
      </c>
      <c r="L793" s="43">
        <v>280</v>
      </c>
      <c r="M793" s="43">
        <v>179480</v>
      </c>
      <c r="N793" s="43">
        <v>641</v>
      </c>
      <c r="O793" s="43">
        <v>280</v>
      </c>
      <c r="P793" s="43">
        <v>179480</v>
      </c>
      <c r="Q793" s="43">
        <v>0</v>
      </c>
      <c r="R793" s="43">
        <v>0</v>
      </c>
      <c r="S793" s="43">
        <v>0</v>
      </c>
    </row>
    <row r="794" spans="5:19">
      <c r="E794" s="43">
        <v>8839903</v>
      </c>
      <c r="F794" s="43" t="s">
        <v>9451</v>
      </c>
      <c r="G794" s="43" t="s">
        <v>14</v>
      </c>
      <c r="H794" s="43">
        <v>0</v>
      </c>
      <c r="I794" s="43">
        <v>0</v>
      </c>
      <c r="J794" s="43">
        <v>0</v>
      </c>
      <c r="K794" s="43">
        <v>2</v>
      </c>
      <c r="L794" s="43">
        <v>110000</v>
      </c>
      <c r="M794" s="43">
        <v>220000</v>
      </c>
      <c r="N794" s="43">
        <v>2</v>
      </c>
      <c r="O794" s="43">
        <v>110000</v>
      </c>
      <c r="P794" s="43">
        <v>220000</v>
      </c>
      <c r="Q794" s="43">
        <v>0</v>
      </c>
      <c r="R794" s="43">
        <v>0</v>
      </c>
      <c r="S794" s="43">
        <v>0</v>
      </c>
    </row>
    <row r="795" spans="5:19">
      <c r="E795" s="43">
        <v>8839910</v>
      </c>
      <c r="F795" s="43" t="s">
        <v>9452</v>
      </c>
      <c r="G795" s="43" t="s">
        <v>14</v>
      </c>
      <c r="H795" s="43">
        <v>8</v>
      </c>
      <c r="I795" s="43">
        <v>2750</v>
      </c>
      <c r="J795" s="43">
        <v>20625</v>
      </c>
      <c r="K795" s="43">
        <v>80</v>
      </c>
      <c r="L795" s="43">
        <v>3013</v>
      </c>
      <c r="M795" s="43">
        <v>241000</v>
      </c>
      <c r="N795" s="43">
        <v>75</v>
      </c>
      <c r="O795" s="43">
        <v>3093</v>
      </c>
      <c r="P795" s="43">
        <v>230425</v>
      </c>
      <c r="Q795" s="43">
        <v>13</v>
      </c>
      <c r="R795" s="43">
        <v>2400</v>
      </c>
      <c r="S795" s="43">
        <v>31200</v>
      </c>
    </row>
    <row r="796" spans="5:19">
      <c r="E796" s="43">
        <v>8839920</v>
      </c>
      <c r="F796" s="43" t="s">
        <v>9453</v>
      </c>
      <c r="G796" s="43" t="s">
        <v>14</v>
      </c>
      <c r="H796" s="43">
        <v>0</v>
      </c>
      <c r="I796" s="43">
        <v>0</v>
      </c>
      <c r="J796" s="43">
        <v>0</v>
      </c>
      <c r="K796" s="43">
        <v>360</v>
      </c>
      <c r="L796" s="43">
        <v>1458</v>
      </c>
      <c r="M796" s="43">
        <v>525000</v>
      </c>
      <c r="N796" s="43">
        <v>330</v>
      </c>
      <c r="O796" s="43">
        <v>1477</v>
      </c>
      <c r="P796" s="43">
        <v>487500</v>
      </c>
      <c r="Q796" s="43">
        <v>30</v>
      </c>
      <c r="R796" s="43">
        <v>1250</v>
      </c>
      <c r="S796" s="43">
        <v>37500</v>
      </c>
    </row>
    <row r="797" spans="5:19">
      <c r="E797" s="43">
        <v>8839922</v>
      </c>
      <c r="F797" s="43" t="s">
        <v>9454</v>
      </c>
      <c r="G797" s="43" t="s">
        <v>14</v>
      </c>
      <c r="H797" s="43">
        <v>20</v>
      </c>
      <c r="I797" s="43">
        <v>1500</v>
      </c>
      <c r="J797" s="43">
        <v>30000</v>
      </c>
      <c r="K797" s="43">
        <v>200</v>
      </c>
      <c r="L797" s="43">
        <v>1875</v>
      </c>
      <c r="M797" s="43">
        <v>375000</v>
      </c>
      <c r="N797" s="43">
        <v>184</v>
      </c>
      <c r="O797" s="43">
        <v>1829</v>
      </c>
      <c r="P797" s="43">
        <v>335650</v>
      </c>
      <c r="Q797" s="43">
        <v>37</v>
      </c>
      <c r="R797" s="43">
        <v>1900</v>
      </c>
      <c r="S797" s="43">
        <v>69350</v>
      </c>
    </row>
    <row r="798" spans="5:19">
      <c r="E798" s="43">
        <v>8839946</v>
      </c>
      <c r="F798" s="43" t="s">
        <v>3912</v>
      </c>
      <c r="G798" s="43" t="s">
        <v>14</v>
      </c>
      <c r="H798" s="43">
        <v>0</v>
      </c>
      <c r="I798" s="43">
        <v>0</v>
      </c>
      <c r="J798" s="43">
        <v>0</v>
      </c>
      <c r="K798" s="43">
        <v>94</v>
      </c>
      <c r="L798" s="43">
        <v>1430</v>
      </c>
      <c r="M798" s="43">
        <v>134420</v>
      </c>
      <c r="N798" s="43">
        <v>94</v>
      </c>
      <c r="O798" s="43">
        <v>1430</v>
      </c>
      <c r="P798" s="43">
        <v>134420</v>
      </c>
      <c r="Q798" s="43">
        <v>0</v>
      </c>
      <c r="R798" s="43">
        <v>0</v>
      </c>
      <c r="S798" s="43">
        <v>0</v>
      </c>
    </row>
    <row r="799" spans="5:19">
      <c r="E799" s="43">
        <v>8839951</v>
      </c>
      <c r="F799" s="43" t="s">
        <v>3913</v>
      </c>
      <c r="G799" s="43" t="s">
        <v>14</v>
      </c>
      <c r="H799" s="43">
        <v>0</v>
      </c>
      <c r="I799" s="43">
        <v>0</v>
      </c>
      <c r="J799" s="43">
        <v>0</v>
      </c>
      <c r="K799" s="43">
        <v>33</v>
      </c>
      <c r="L799" s="43">
        <v>3090</v>
      </c>
      <c r="M799" s="43">
        <v>101970</v>
      </c>
      <c r="N799" s="43">
        <v>33</v>
      </c>
      <c r="O799" s="43">
        <v>3090</v>
      </c>
      <c r="P799" s="43">
        <v>101970</v>
      </c>
      <c r="Q799" s="43">
        <v>0</v>
      </c>
      <c r="R799" s="43">
        <v>0</v>
      </c>
      <c r="S799" s="43">
        <v>0</v>
      </c>
    </row>
    <row r="800" spans="5:19">
      <c r="E800" s="43">
        <v>8839959</v>
      </c>
      <c r="F800" s="43" t="s">
        <v>3914</v>
      </c>
      <c r="G800" s="43" t="s">
        <v>14</v>
      </c>
      <c r="H800" s="43">
        <v>0</v>
      </c>
      <c r="I800" s="43">
        <v>0</v>
      </c>
      <c r="J800" s="43">
        <v>0</v>
      </c>
      <c r="K800" s="43">
        <v>13</v>
      </c>
      <c r="L800" s="43">
        <v>4000</v>
      </c>
      <c r="M800" s="43">
        <v>52000</v>
      </c>
      <c r="N800" s="43">
        <v>13</v>
      </c>
      <c r="O800" s="43">
        <v>4000</v>
      </c>
      <c r="P800" s="43">
        <v>52000</v>
      </c>
      <c r="Q800" s="43">
        <v>0</v>
      </c>
      <c r="R800" s="43">
        <v>0</v>
      </c>
      <c r="S800" s="43">
        <v>0</v>
      </c>
    </row>
    <row r="801" spans="5:19">
      <c r="E801" s="43">
        <v>8840069</v>
      </c>
      <c r="F801" s="43" t="s">
        <v>3915</v>
      </c>
      <c r="G801" s="43" t="s">
        <v>14</v>
      </c>
      <c r="H801" s="43">
        <v>7</v>
      </c>
      <c r="I801" s="43">
        <v>8280</v>
      </c>
      <c r="J801" s="43">
        <v>57960</v>
      </c>
      <c r="K801" s="43">
        <v>6</v>
      </c>
      <c r="L801" s="43">
        <v>8280</v>
      </c>
      <c r="M801" s="43">
        <v>49680</v>
      </c>
      <c r="N801" s="43">
        <v>13</v>
      </c>
      <c r="O801" s="43">
        <v>8280</v>
      </c>
      <c r="P801" s="43">
        <v>107640</v>
      </c>
      <c r="Q801" s="43">
        <v>0</v>
      </c>
      <c r="R801" s="43">
        <v>0</v>
      </c>
      <c r="S801" s="43">
        <v>0</v>
      </c>
    </row>
    <row r="802" spans="5:19">
      <c r="E802" s="43">
        <v>8840075</v>
      </c>
      <c r="F802" s="43" t="s">
        <v>3916</v>
      </c>
      <c r="G802" s="43" t="s">
        <v>14</v>
      </c>
      <c r="H802" s="43">
        <v>0</v>
      </c>
      <c r="I802" s="43">
        <v>0</v>
      </c>
      <c r="J802" s="43">
        <v>0</v>
      </c>
      <c r="K802" s="43">
        <v>40</v>
      </c>
      <c r="L802" s="43">
        <v>8450</v>
      </c>
      <c r="M802" s="43">
        <v>333775</v>
      </c>
      <c r="N802" s="43">
        <v>40</v>
      </c>
      <c r="O802" s="43">
        <v>8450</v>
      </c>
      <c r="P802" s="43">
        <v>333775</v>
      </c>
      <c r="Q802" s="43">
        <v>0</v>
      </c>
      <c r="R802" s="43">
        <v>0</v>
      </c>
      <c r="S802" s="43">
        <v>0</v>
      </c>
    </row>
    <row r="803" spans="5:19">
      <c r="E803" s="43">
        <v>8840076</v>
      </c>
      <c r="F803" s="43" t="s">
        <v>3917</v>
      </c>
      <c r="G803" s="43" t="s">
        <v>14</v>
      </c>
      <c r="H803" s="43">
        <v>0</v>
      </c>
      <c r="I803" s="43">
        <v>0</v>
      </c>
      <c r="J803" s="43">
        <v>0</v>
      </c>
      <c r="K803" s="43">
        <v>13</v>
      </c>
      <c r="L803" s="43">
        <v>8450</v>
      </c>
      <c r="M803" s="43">
        <v>108160</v>
      </c>
      <c r="N803" s="43">
        <v>13</v>
      </c>
      <c r="O803" s="43">
        <v>8450</v>
      </c>
      <c r="P803" s="43">
        <v>108160</v>
      </c>
      <c r="Q803" s="43">
        <v>0</v>
      </c>
      <c r="R803" s="43">
        <v>0</v>
      </c>
      <c r="S803" s="43">
        <v>0</v>
      </c>
    </row>
    <row r="804" spans="5:19">
      <c r="E804" s="43">
        <v>8840163</v>
      </c>
      <c r="F804" s="43" t="s">
        <v>3918</v>
      </c>
      <c r="G804" s="43" t="s">
        <v>14</v>
      </c>
      <c r="H804" s="43">
        <v>0</v>
      </c>
      <c r="I804" s="43">
        <v>0</v>
      </c>
      <c r="J804" s="43">
        <v>0</v>
      </c>
      <c r="K804" s="43">
        <v>1</v>
      </c>
      <c r="L804" s="43">
        <v>6950</v>
      </c>
      <c r="M804" s="43">
        <v>6950</v>
      </c>
      <c r="N804" s="43">
        <v>1</v>
      </c>
      <c r="O804" s="43">
        <v>6950</v>
      </c>
      <c r="P804" s="43">
        <v>6950</v>
      </c>
      <c r="Q804" s="43">
        <v>0</v>
      </c>
      <c r="R804" s="43">
        <v>0</v>
      </c>
      <c r="S804" s="43">
        <v>0</v>
      </c>
    </row>
    <row r="805" spans="5:19">
      <c r="E805" s="43">
        <v>8840331</v>
      </c>
      <c r="F805" s="43" t="s">
        <v>9455</v>
      </c>
      <c r="G805" s="43" t="s">
        <v>14</v>
      </c>
      <c r="H805" s="43">
        <v>1</v>
      </c>
      <c r="I805" s="43">
        <v>1625</v>
      </c>
      <c r="J805" s="43">
        <v>975</v>
      </c>
      <c r="K805" s="43">
        <v>172</v>
      </c>
      <c r="L805" s="43">
        <v>2567</v>
      </c>
      <c r="M805" s="43">
        <v>442500</v>
      </c>
      <c r="N805" s="43">
        <v>157</v>
      </c>
      <c r="O805" s="43">
        <v>2633</v>
      </c>
      <c r="P805" s="43">
        <v>413662</v>
      </c>
      <c r="Q805" s="43">
        <v>16</v>
      </c>
      <c r="R805" s="43">
        <v>1875</v>
      </c>
      <c r="S805" s="43">
        <v>29813</v>
      </c>
    </row>
    <row r="806" spans="5:19">
      <c r="E806" s="43">
        <v>8840422</v>
      </c>
      <c r="F806" s="43" t="s">
        <v>3919</v>
      </c>
      <c r="G806" s="43" t="s">
        <v>14</v>
      </c>
      <c r="H806" s="43">
        <v>0</v>
      </c>
      <c r="I806" s="43">
        <v>0</v>
      </c>
      <c r="J806" s="43">
        <v>0</v>
      </c>
      <c r="K806" s="43">
        <v>64</v>
      </c>
      <c r="L806" s="43">
        <v>6540</v>
      </c>
      <c r="M806" s="43">
        <v>418560</v>
      </c>
      <c r="N806" s="43">
        <v>64</v>
      </c>
      <c r="O806" s="43">
        <v>6540</v>
      </c>
      <c r="P806" s="43">
        <v>418560</v>
      </c>
      <c r="Q806" s="43">
        <v>0</v>
      </c>
      <c r="R806" s="43">
        <v>0</v>
      </c>
      <c r="S806" s="43">
        <v>0</v>
      </c>
    </row>
    <row r="807" spans="5:19">
      <c r="E807" s="43">
        <v>8840465</v>
      </c>
      <c r="F807" s="43" t="s">
        <v>3920</v>
      </c>
      <c r="G807" s="43" t="s">
        <v>14</v>
      </c>
      <c r="H807" s="43">
        <v>0</v>
      </c>
      <c r="I807" s="43">
        <v>0</v>
      </c>
      <c r="J807" s="43">
        <v>0</v>
      </c>
      <c r="K807" s="43">
        <v>2</v>
      </c>
      <c r="L807" s="43">
        <v>4930</v>
      </c>
      <c r="M807" s="43">
        <v>9860</v>
      </c>
      <c r="N807" s="43">
        <v>2</v>
      </c>
      <c r="O807" s="43">
        <v>4930</v>
      </c>
      <c r="P807" s="43">
        <v>9860</v>
      </c>
      <c r="Q807" s="43">
        <v>0</v>
      </c>
      <c r="R807" s="43">
        <v>0</v>
      </c>
      <c r="S807" s="43">
        <v>0</v>
      </c>
    </row>
    <row r="808" spans="5:19">
      <c r="E808" s="43">
        <v>8840471</v>
      </c>
      <c r="F808" s="43" t="s">
        <v>3921</v>
      </c>
      <c r="G808" s="43" t="s">
        <v>14</v>
      </c>
      <c r="H808" s="43">
        <v>0</v>
      </c>
      <c r="I808" s="43">
        <v>0</v>
      </c>
      <c r="J808" s="43">
        <v>0</v>
      </c>
      <c r="K808" s="43">
        <v>3</v>
      </c>
      <c r="L808" s="43">
        <v>1250</v>
      </c>
      <c r="M808" s="43">
        <v>3750</v>
      </c>
      <c r="N808" s="43">
        <v>3</v>
      </c>
      <c r="O808" s="43">
        <v>1250</v>
      </c>
      <c r="P808" s="43">
        <v>3750</v>
      </c>
      <c r="Q808" s="43">
        <v>0</v>
      </c>
      <c r="R808" s="43">
        <v>0</v>
      </c>
      <c r="S808" s="43">
        <v>0</v>
      </c>
    </row>
    <row r="809" spans="5:19">
      <c r="E809" s="43">
        <v>8840477</v>
      </c>
      <c r="F809" s="43" t="s">
        <v>3922</v>
      </c>
      <c r="G809" s="43" t="s">
        <v>14</v>
      </c>
      <c r="H809" s="43">
        <v>0</v>
      </c>
      <c r="I809" s="43">
        <v>0</v>
      </c>
      <c r="J809" s="43">
        <v>0</v>
      </c>
      <c r="K809" s="43">
        <v>1</v>
      </c>
      <c r="L809" s="43">
        <v>6210</v>
      </c>
      <c r="M809" s="43">
        <v>6210</v>
      </c>
      <c r="N809" s="43">
        <v>1</v>
      </c>
      <c r="O809" s="43">
        <v>6210</v>
      </c>
      <c r="P809" s="43">
        <v>6210</v>
      </c>
      <c r="Q809" s="43">
        <v>0</v>
      </c>
      <c r="R809" s="43">
        <v>0</v>
      </c>
      <c r="S809" s="43">
        <v>0</v>
      </c>
    </row>
    <row r="810" spans="5:19">
      <c r="E810" s="43">
        <v>8840478</v>
      </c>
      <c r="F810" s="43" t="s">
        <v>3923</v>
      </c>
      <c r="G810" s="43" t="s">
        <v>14</v>
      </c>
      <c r="H810" s="43">
        <v>0</v>
      </c>
      <c r="I810" s="43">
        <v>0</v>
      </c>
      <c r="J810" s="43">
        <v>0</v>
      </c>
      <c r="K810" s="43">
        <v>5</v>
      </c>
      <c r="L810" s="43">
        <v>12020</v>
      </c>
      <c r="M810" s="43">
        <v>60100</v>
      </c>
      <c r="N810" s="43">
        <v>5</v>
      </c>
      <c r="O810" s="43">
        <v>12020</v>
      </c>
      <c r="P810" s="43">
        <v>60100</v>
      </c>
      <c r="Q810" s="43">
        <v>0</v>
      </c>
      <c r="R810" s="43">
        <v>0</v>
      </c>
      <c r="S810" s="43">
        <v>0</v>
      </c>
    </row>
    <row r="811" spans="5:19">
      <c r="E811" s="43">
        <v>8840479</v>
      </c>
      <c r="F811" s="43" t="s">
        <v>3924</v>
      </c>
      <c r="G811" s="43" t="s">
        <v>14</v>
      </c>
      <c r="H811" s="43">
        <v>0</v>
      </c>
      <c r="I811" s="43">
        <v>0</v>
      </c>
      <c r="J811" s="43">
        <v>0</v>
      </c>
      <c r="K811" s="43">
        <v>36</v>
      </c>
      <c r="L811" s="43">
        <v>6810</v>
      </c>
      <c r="M811" s="43">
        <v>245160</v>
      </c>
      <c r="N811" s="43">
        <v>36</v>
      </c>
      <c r="O811" s="43">
        <v>6810</v>
      </c>
      <c r="P811" s="43">
        <v>245160</v>
      </c>
      <c r="Q811" s="43">
        <v>0</v>
      </c>
      <c r="R811" s="43">
        <v>0</v>
      </c>
      <c r="S811" s="43">
        <v>0</v>
      </c>
    </row>
    <row r="812" spans="5:19">
      <c r="E812" s="43">
        <v>8840560</v>
      </c>
      <c r="F812" s="43" t="s">
        <v>3925</v>
      </c>
      <c r="G812" s="43" t="s">
        <v>14</v>
      </c>
      <c r="H812" s="43">
        <v>0</v>
      </c>
      <c r="I812" s="43">
        <v>0</v>
      </c>
      <c r="J812" s="43">
        <v>0</v>
      </c>
      <c r="K812" s="43">
        <v>6</v>
      </c>
      <c r="L812" s="43">
        <v>4260</v>
      </c>
      <c r="M812" s="43">
        <v>25560</v>
      </c>
      <c r="N812" s="43">
        <v>6</v>
      </c>
      <c r="O812" s="43">
        <v>4260</v>
      </c>
      <c r="P812" s="43">
        <v>25560</v>
      </c>
      <c r="Q812" s="43">
        <v>0</v>
      </c>
      <c r="R812" s="43">
        <v>0</v>
      </c>
      <c r="S812" s="43">
        <v>0</v>
      </c>
    </row>
    <row r="813" spans="5:19">
      <c r="E813" s="43">
        <v>8840739</v>
      </c>
      <c r="F813" s="43" t="s">
        <v>3926</v>
      </c>
      <c r="G813" s="43" t="s">
        <v>14</v>
      </c>
      <c r="H813" s="43">
        <v>36</v>
      </c>
      <c r="I813" s="43">
        <v>4300</v>
      </c>
      <c r="J813" s="43">
        <v>154800</v>
      </c>
      <c r="K813" s="43">
        <v>450</v>
      </c>
      <c r="L813" s="43">
        <v>6256</v>
      </c>
      <c r="M813" s="43">
        <v>2815000</v>
      </c>
      <c r="N813" s="43">
        <v>445</v>
      </c>
      <c r="O813" s="43">
        <v>6084</v>
      </c>
      <c r="P813" s="43">
        <v>2707400</v>
      </c>
      <c r="Q813" s="43">
        <v>41</v>
      </c>
      <c r="R813" s="43">
        <v>6400</v>
      </c>
      <c r="S813" s="43">
        <v>262400</v>
      </c>
    </row>
    <row r="814" spans="5:19">
      <c r="E814" s="43">
        <v>8840754</v>
      </c>
      <c r="F814" s="43" t="s">
        <v>3927</v>
      </c>
      <c r="G814" s="43" t="s">
        <v>14</v>
      </c>
      <c r="H814" s="43">
        <v>0</v>
      </c>
      <c r="I814" s="43">
        <v>0</v>
      </c>
      <c r="J814" s="43">
        <v>0</v>
      </c>
      <c r="K814" s="43">
        <v>7</v>
      </c>
      <c r="L814" s="43">
        <v>2210</v>
      </c>
      <c r="M814" s="43">
        <v>15470</v>
      </c>
      <c r="N814" s="43">
        <v>7</v>
      </c>
      <c r="O814" s="43">
        <v>2210</v>
      </c>
      <c r="P814" s="43">
        <v>15470</v>
      </c>
      <c r="Q814" s="43">
        <v>0</v>
      </c>
      <c r="R814" s="43">
        <v>0</v>
      </c>
      <c r="S814" s="43">
        <v>0</v>
      </c>
    </row>
    <row r="815" spans="5:19">
      <c r="E815" s="43">
        <v>8840801</v>
      </c>
      <c r="F815" s="43" t="s">
        <v>3928</v>
      </c>
      <c r="G815" s="43" t="s">
        <v>14</v>
      </c>
      <c r="H815" s="43">
        <v>0</v>
      </c>
      <c r="I815" s="43">
        <v>0</v>
      </c>
      <c r="J815" s="43">
        <v>0</v>
      </c>
      <c r="K815" s="43">
        <v>4</v>
      </c>
      <c r="L815" s="43">
        <v>2230</v>
      </c>
      <c r="M815" s="43">
        <v>8920</v>
      </c>
      <c r="N815" s="43">
        <v>4</v>
      </c>
      <c r="O815" s="43">
        <v>2230</v>
      </c>
      <c r="P815" s="43">
        <v>8920</v>
      </c>
      <c r="Q815" s="43">
        <v>0</v>
      </c>
      <c r="R815" s="43">
        <v>0</v>
      </c>
      <c r="S815" s="43">
        <v>0</v>
      </c>
    </row>
    <row r="816" spans="5:19">
      <c r="E816" s="43">
        <v>8840812</v>
      </c>
      <c r="F816" s="43" t="s">
        <v>9456</v>
      </c>
      <c r="G816" s="43" t="s">
        <v>14</v>
      </c>
      <c r="H816" s="43">
        <v>0</v>
      </c>
      <c r="I816" s="43">
        <v>0</v>
      </c>
      <c r="J816" s="43">
        <v>0</v>
      </c>
      <c r="K816" s="43">
        <v>16</v>
      </c>
      <c r="L816" s="43">
        <v>3000</v>
      </c>
      <c r="M816" s="43">
        <v>48000</v>
      </c>
      <c r="N816" s="43">
        <v>16</v>
      </c>
      <c r="O816" s="43">
        <v>3000</v>
      </c>
      <c r="P816" s="43">
        <v>48000</v>
      </c>
      <c r="Q816" s="43">
        <v>0</v>
      </c>
      <c r="R816" s="43">
        <v>0</v>
      </c>
      <c r="S816" s="43">
        <v>0</v>
      </c>
    </row>
    <row r="817" spans="5:19">
      <c r="E817" s="43">
        <v>8841023</v>
      </c>
      <c r="F817" s="43" t="s">
        <v>3929</v>
      </c>
      <c r="G817" s="43" t="s">
        <v>14</v>
      </c>
      <c r="H817" s="43">
        <v>0</v>
      </c>
      <c r="I817" s="43">
        <v>0</v>
      </c>
      <c r="J817" s="43">
        <v>0</v>
      </c>
      <c r="K817" s="43">
        <v>4</v>
      </c>
      <c r="L817" s="43">
        <v>7830</v>
      </c>
      <c r="M817" s="43">
        <v>31320</v>
      </c>
      <c r="N817" s="43">
        <v>4</v>
      </c>
      <c r="O817" s="43">
        <v>7830</v>
      </c>
      <c r="P817" s="43">
        <v>31320</v>
      </c>
      <c r="Q817" s="43">
        <v>0</v>
      </c>
      <c r="R817" s="43">
        <v>0</v>
      </c>
      <c r="S817" s="43">
        <v>0</v>
      </c>
    </row>
    <row r="818" spans="5:19">
      <c r="E818" s="43">
        <v>8841024</v>
      </c>
      <c r="F818" s="43" t="s">
        <v>3930</v>
      </c>
      <c r="G818" s="43" t="s">
        <v>14</v>
      </c>
      <c r="H818" s="43">
        <v>0</v>
      </c>
      <c r="I818" s="43">
        <v>0</v>
      </c>
      <c r="J818" s="43">
        <v>0</v>
      </c>
      <c r="K818" s="43">
        <v>2</v>
      </c>
      <c r="L818" s="43">
        <v>7110</v>
      </c>
      <c r="M818" s="43">
        <v>14220</v>
      </c>
      <c r="N818" s="43">
        <v>2</v>
      </c>
      <c r="O818" s="43">
        <v>7110</v>
      </c>
      <c r="P818" s="43">
        <v>14220</v>
      </c>
      <c r="Q818" s="43">
        <v>0</v>
      </c>
      <c r="R818" s="43">
        <v>0</v>
      </c>
      <c r="S818" s="43">
        <v>0</v>
      </c>
    </row>
    <row r="819" spans="5:19">
      <c r="E819" s="43">
        <v>8841062</v>
      </c>
      <c r="F819" s="43" t="s">
        <v>3931</v>
      </c>
      <c r="G819" s="43" t="s">
        <v>14</v>
      </c>
      <c r="H819" s="43">
        <v>0</v>
      </c>
      <c r="I819" s="43">
        <v>0</v>
      </c>
      <c r="J819" s="43">
        <v>0</v>
      </c>
      <c r="K819" s="43">
        <v>220</v>
      </c>
      <c r="L819" s="43">
        <v>470</v>
      </c>
      <c r="M819" s="43">
        <v>103400</v>
      </c>
      <c r="N819" s="43">
        <v>220</v>
      </c>
      <c r="O819" s="43">
        <v>470</v>
      </c>
      <c r="P819" s="43">
        <v>103400</v>
      </c>
      <c r="Q819" s="43">
        <v>0</v>
      </c>
      <c r="R819" s="43">
        <v>0</v>
      </c>
      <c r="S819" s="43">
        <v>0</v>
      </c>
    </row>
    <row r="820" spans="5:19">
      <c r="E820" s="43">
        <v>8841064</v>
      </c>
      <c r="F820" s="43" t="s">
        <v>3932</v>
      </c>
      <c r="G820" s="43" t="s">
        <v>14</v>
      </c>
      <c r="H820" s="43">
        <v>0</v>
      </c>
      <c r="I820" s="43">
        <v>0</v>
      </c>
      <c r="J820" s="43">
        <v>0</v>
      </c>
      <c r="K820" s="43">
        <v>3</v>
      </c>
      <c r="L820" s="43">
        <v>460</v>
      </c>
      <c r="M820" s="43">
        <v>1380</v>
      </c>
      <c r="N820" s="43">
        <v>3</v>
      </c>
      <c r="O820" s="43">
        <v>460</v>
      </c>
      <c r="P820" s="43">
        <v>1380</v>
      </c>
      <c r="Q820" s="43">
        <v>0</v>
      </c>
      <c r="R820" s="43">
        <v>0</v>
      </c>
      <c r="S820" s="43">
        <v>0</v>
      </c>
    </row>
    <row r="821" spans="5:19">
      <c r="E821" s="43">
        <v>8841071</v>
      </c>
      <c r="F821" s="43" t="s">
        <v>3933</v>
      </c>
      <c r="G821" s="43" t="s">
        <v>14</v>
      </c>
      <c r="H821" s="43">
        <v>0</v>
      </c>
      <c r="I821" s="43">
        <v>0</v>
      </c>
      <c r="J821" s="43">
        <v>0</v>
      </c>
      <c r="K821" s="43">
        <v>320</v>
      </c>
      <c r="L821" s="43">
        <v>550</v>
      </c>
      <c r="M821" s="43">
        <v>176000</v>
      </c>
      <c r="N821" s="43">
        <v>320</v>
      </c>
      <c r="O821" s="43">
        <v>550</v>
      </c>
      <c r="P821" s="43">
        <v>176000</v>
      </c>
      <c r="Q821" s="43">
        <v>0</v>
      </c>
      <c r="R821" s="43">
        <v>0</v>
      </c>
      <c r="S821" s="43">
        <v>0</v>
      </c>
    </row>
    <row r="822" spans="5:19">
      <c r="E822" s="43">
        <v>8841087</v>
      </c>
      <c r="F822" s="43" t="s">
        <v>3934</v>
      </c>
      <c r="G822" s="43" t="s">
        <v>14</v>
      </c>
      <c r="H822" s="43">
        <v>0</v>
      </c>
      <c r="I822" s="43">
        <v>0</v>
      </c>
      <c r="J822" s="43">
        <v>0</v>
      </c>
      <c r="K822" s="43">
        <v>2</v>
      </c>
      <c r="L822" s="43">
        <v>7540</v>
      </c>
      <c r="M822" s="43">
        <v>15080</v>
      </c>
      <c r="N822" s="43">
        <v>2</v>
      </c>
      <c r="O822" s="43">
        <v>7540</v>
      </c>
      <c r="P822" s="43">
        <v>15080</v>
      </c>
      <c r="Q822" s="43">
        <v>0</v>
      </c>
      <c r="R822" s="43">
        <v>0</v>
      </c>
      <c r="S822" s="43">
        <v>0</v>
      </c>
    </row>
    <row r="823" spans="5:19">
      <c r="E823" s="43">
        <v>8841151</v>
      </c>
      <c r="F823" s="43" t="s">
        <v>9457</v>
      </c>
      <c r="G823" s="43" t="s">
        <v>14</v>
      </c>
      <c r="H823" s="43"/>
      <c r="I823" s="43"/>
      <c r="J823" s="43"/>
      <c r="K823" s="43">
        <v>16</v>
      </c>
      <c r="L823" s="43">
        <v>8406</v>
      </c>
      <c r="M823" s="43">
        <v>134500</v>
      </c>
      <c r="N823" s="43">
        <v>16</v>
      </c>
      <c r="O823" s="43">
        <v>8406</v>
      </c>
      <c r="P823" s="43">
        <v>134500</v>
      </c>
      <c r="Q823" s="43"/>
      <c r="R823" s="43"/>
      <c r="S823" s="43"/>
    </row>
    <row r="824" spans="5:19">
      <c r="E824" s="43">
        <v>8841360</v>
      </c>
      <c r="F824" s="43" t="s">
        <v>9458</v>
      </c>
      <c r="G824" s="43" t="s">
        <v>14</v>
      </c>
      <c r="H824" s="43">
        <v>22</v>
      </c>
      <c r="I824" s="43">
        <v>1850</v>
      </c>
      <c r="J824" s="43">
        <v>39775</v>
      </c>
      <c r="K824" s="43">
        <v>920</v>
      </c>
      <c r="L824" s="43">
        <v>1875</v>
      </c>
      <c r="M824" s="43">
        <v>1725000</v>
      </c>
      <c r="N824" s="43">
        <v>716</v>
      </c>
      <c r="O824" s="43">
        <v>1891</v>
      </c>
      <c r="P824" s="43">
        <v>1352775</v>
      </c>
      <c r="Q824" s="43">
        <v>226</v>
      </c>
      <c r="R824" s="43">
        <v>1823</v>
      </c>
      <c r="S824" s="43">
        <v>412000</v>
      </c>
    </row>
    <row r="825" spans="5:19">
      <c r="E825" s="43">
        <v>8841425</v>
      </c>
      <c r="F825" s="43" t="s">
        <v>3935</v>
      </c>
      <c r="G825" s="43" t="s">
        <v>14</v>
      </c>
      <c r="H825" s="43">
        <v>0</v>
      </c>
      <c r="I825" s="43">
        <v>0</v>
      </c>
      <c r="J825" s="43">
        <v>0</v>
      </c>
      <c r="K825" s="43">
        <v>7</v>
      </c>
      <c r="L825" s="43">
        <v>190</v>
      </c>
      <c r="M825" s="43">
        <v>1330</v>
      </c>
      <c r="N825" s="43">
        <v>7</v>
      </c>
      <c r="O825" s="43">
        <v>190</v>
      </c>
      <c r="P825" s="43">
        <v>1330</v>
      </c>
      <c r="Q825" s="43">
        <v>0</v>
      </c>
      <c r="R825" s="43">
        <v>0</v>
      </c>
      <c r="S825" s="43">
        <v>0</v>
      </c>
    </row>
    <row r="826" spans="5:19">
      <c r="E826" s="43">
        <v>8841666</v>
      </c>
      <c r="F826" s="43" t="s">
        <v>3936</v>
      </c>
      <c r="G826" s="43" t="s">
        <v>14</v>
      </c>
      <c r="H826" s="43">
        <v>0</v>
      </c>
      <c r="I826" s="43">
        <v>0</v>
      </c>
      <c r="J826" s="43">
        <v>0</v>
      </c>
      <c r="K826" s="43">
        <v>6</v>
      </c>
      <c r="L826" s="43">
        <v>7440</v>
      </c>
      <c r="M826" s="43">
        <v>44640</v>
      </c>
      <c r="N826" s="43">
        <v>6</v>
      </c>
      <c r="O826" s="43">
        <v>7440</v>
      </c>
      <c r="P826" s="43">
        <v>44640</v>
      </c>
      <c r="Q826" s="43">
        <v>0</v>
      </c>
      <c r="R826" s="43">
        <v>0</v>
      </c>
      <c r="S826" s="43">
        <v>0</v>
      </c>
    </row>
    <row r="827" spans="5:19">
      <c r="E827" s="43">
        <v>8841731</v>
      </c>
      <c r="F827" s="43" t="s">
        <v>3937</v>
      </c>
      <c r="G827" s="43" t="s">
        <v>14</v>
      </c>
      <c r="H827" s="43">
        <v>0</v>
      </c>
      <c r="I827" s="43">
        <v>0</v>
      </c>
      <c r="J827" s="43">
        <v>0</v>
      </c>
      <c r="K827" s="43">
        <v>43</v>
      </c>
      <c r="L827" s="43">
        <v>3820</v>
      </c>
      <c r="M827" s="43">
        <v>164260</v>
      </c>
      <c r="N827" s="43">
        <v>43</v>
      </c>
      <c r="O827" s="43">
        <v>3820</v>
      </c>
      <c r="P827" s="43">
        <v>164260</v>
      </c>
      <c r="Q827" s="43">
        <v>0</v>
      </c>
      <c r="R827" s="43">
        <v>0</v>
      </c>
      <c r="S827" s="43">
        <v>0</v>
      </c>
    </row>
    <row r="828" spans="5:19">
      <c r="E828" s="43">
        <v>8841818</v>
      </c>
      <c r="F828" s="43" t="s">
        <v>3938</v>
      </c>
      <c r="G828" s="43" t="s">
        <v>14</v>
      </c>
      <c r="H828" s="43">
        <v>0</v>
      </c>
      <c r="I828" s="43">
        <v>0</v>
      </c>
      <c r="J828" s="43">
        <v>0</v>
      </c>
      <c r="K828" s="43">
        <v>1</v>
      </c>
      <c r="L828" s="43">
        <v>8790</v>
      </c>
      <c r="M828" s="43">
        <v>8790</v>
      </c>
      <c r="N828" s="43">
        <v>1</v>
      </c>
      <c r="O828" s="43">
        <v>8790</v>
      </c>
      <c r="P828" s="43">
        <v>8790</v>
      </c>
      <c r="Q828" s="43">
        <v>0</v>
      </c>
      <c r="R828" s="43">
        <v>0</v>
      </c>
      <c r="S828" s="43">
        <v>0</v>
      </c>
    </row>
    <row r="829" spans="5:19">
      <c r="E829" s="43">
        <v>8842023</v>
      </c>
      <c r="F829" s="43" t="s">
        <v>3939</v>
      </c>
      <c r="G829" s="43" t="s">
        <v>14</v>
      </c>
      <c r="H829" s="43">
        <v>0</v>
      </c>
      <c r="I829" s="43">
        <v>0</v>
      </c>
      <c r="J829" s="43">
        <v>0</v>
      </c>
      <c r="K829" s="43">
        <v>10</v>
      </c>
      <c r="L829" s="43">
        <v>17640</v>
      </c>
      <c r="M829" s="43">
        <v>176400</v>
      </c>
      <c r="N829" s="43">
        <v>10</v>
      </c>
      <c r="O829" s="43">
        <v>17640</v>
      </c>
      <c r="P829" s="43">
        <v>176400</v>
      </c>
      <c r="Q829" s="43">
        <v>0</v>
      </c>
      <c r="R829" s="43">
        <v>0</v>
      </c>
      <c r="S829" s="43">
        <v>0</v>
      </c>
    </row>
    <row r="830" spans="5:19">
      <c r="E830" s="43">
        <v>8842103</v>
      </c>
      <c r="F830" s="43" t="s">
        <v>9459</v>
      </c>
      <c r="G830" s="43" t="s">
        <v>14</v>
      </c>
      <c r="H830" s="43">
        <v>6</v>
      </c>
      <c r="I830" s="43">
        <v>1546</v>
      </c>
      <c r="J830" s="43">
        <v>9273</v>
      </c>
      <c r="K830" s="43">
        <v>0</v>
      </c>
      <c r="L830" s="43">
        <v>0</v>
      </c>
      <c r="M830" s="43">
        <v>0</v>
      </c>
      <c r="N830" s="43">
        <v>0</v>
      </c>
      <c r="O830" s="43">
        <v>0</v>
      </c>
      <c r="P830" s="43">
        <v>0</v>
      </c>
      <c r="Q830" s="43">
        <v>6</v>
      </c>
      <c r="R830" s="43">
        <v>1546</v>
      </c>
      <c r="S830" s="43">
        <v>9273</v>
      </c>
    </row>
    <row r="831" spans="5:19">
      <c r="E831" s="43">
        <v>8842161</v>
      </c>
      <c r="F831" s="43" t="s">
        <v>3940</v>
      </c>
      <c r="G831" s="43" t="s">
        <v>14</v>
      </c>
      <c r="H831" s="43">
        <v>0</v>
      </c>
      <c r="I831" s="43">
        <v>0</v>
      </c>
      <c r="J831" s="43">
        <v>0</v>
      </c>
      <c r="K831" s="43">
        <v>1</v>
      </c>
      <c r="L831" s="43">
        <v>3270</v>
      </c>
      <c r="M831" s="43">
        <v>3270</v>
      </c>
      <c r="N831" s="43">
        <v>1</v>
      </c>
      <c r="O831" s="43">
        <v>3270</v>
      </c>
      <c r="P831" s="43">
        <v>3270</v>
      </c>
      <c r="Q831" s="43">
        <v>0</v>
      </c>
      <c r="R831" s="43">
        <v>0</v>
      </c>
      <c r="S831" s="43">
        <v>0</v>
      </c>
    </row>
    <row r="832" spans="5:19">
      <c r="E832" s="43">
        <v>8842163</v>
      </c>
      <c r="F832" s="43" t="s">
        <v>3941</v>
      </c>
      <c r="G832" s="43" t="s">
        <v>14</v>
      </c>
      <c r="H832" s="43">
        <v>0</v>
      </c>
      <c r="I832" s="43">
        <v>0</v>
      </c>
      <c r="J832" s="43">
        <v>0</v>
      </c>
      <c r="K832" s="43">
        <v>1</v>
      </c>
      <c r="L832" s="43">
        <v>29220</v>
      </c>
      <c r="M832" s="43">
        <v>29220</v>
      </c>
      <c r="N832" s="43">
        <v>1</v>
      </c>
      <c r="O832" s="43">
        <v>29220</v>
      </c>
      <c r="P832" s="43">
        <v>29220</v>
      </c>
      <c r="Q832" s="43">
        <v>0</v>
      </c>
      <c r="R832" s="43">
        <v>0</v>
      </c>
      <c r="S832" s="43">
        <v>0</v>
      </c>
    </row>
    <row r="833" spans="5:19">
      <c r="E833" s="43">
        <v>8842168</v>
      </c>
      <c r="F833" s="43" t="s">
        <v>3942</v>
      </c>
      <c r="G833" s="43" t="s">
        <v>14</v>
      </c>
      <c r="H833" s="43">
        <v>0</v>
      </c>
      <c r="I833" s="43">
        <v>0</v>
      </c>
      <c r="J833" s="43">
        <v>0</v>
      </c>
      <c r="K833" s="43">
        <v>7</v>
      </c>
      <c r="L833" s="43">
        <v>4607</v>
      </c>
      <c r="M833" s="43">
        <v>32250</v>
      </c>
      <c r="N833" s="43">
        <v>7</v>
      </c>
      <c r="O833" s="43">
        <v>4607</v>
      </c>
      <c r="P833" s="43">
        <v>32250</v>
      </c>
      <c r="Q833" s="43">
        <v>0</v>
      </c>
      <c r="R833" s="43">
        <v>0</v>
      </c>
      <c r="S833" s="43">
        <v>0</v>
      </c>
    </row>
    <row r="834" spans="5:19">
      <c r="E834" s="43">
        <v>8842170</v>
      </c>
      <c r="F834" s="43" t="s">
        <v>3943</v>
      </c>
      <c r="G834" s="43" t="s">
        <v>14</v>
      </c>
      <c r="H834" s="43">
        <v>0</v>
      </c>
      <c r="I834" s="43">
        <v>0</v>
      </c>
      <c r="J834" s="43">
        <v>0</v>
      </c>
      <c r="K834" s="43">
        <v>1</v>
      </c>
      <c r="L834" s="43">
        <v>17340</v>
      </c>
      <c r="M834" s="43">
        <v>17340</v>
      </c>
      <c r="N834" s="43">
        <v>1</v>
      </c>
      <c r="O834" s="43">
        <v>17340</v>
      </c>
      <c r="P834" s="43">
        <v>17340</v>
      </c>
      <c r="Q834" s="43">
        <v>0</v>
      </c>
      <c r="R834" s="43">
        <v>0</v>
      </c>
      <c r="S834" s="43">
        <v>0</v>
      </c>
    </row>
    <row r="835" spans="5:19">
      <c r="E835" s="43">
        <v>8842172</v>
      </c>
      <c r="F835" s="43" t="s">
        <v>3944</v>
      </c>
      <c r="G835" s="43" t="s">
        <v>14</v>
      </c>
      <c r="H835" s="43">
        <v>0</v>
      </c>
      <c r="I835" s="43">
        <v>0</v>
      </c>
      <c r="J835" s="43">
        <v>0</v>
      </c>
      <c r="K835" s="43">
        <v>1</v>
      </c>
      <c r="L835" s="43">
        <v>4940</v>
      </c>
      <c r="M835" s="43">
        <v>4940</v>
      </c>
      <c r="N835" s="43">
        <v>1</v>
      </c>
      <c r="O835" s="43">
        <v>4940</v>
      </c>
      <c r="P835" s="43">
        <v>4940</v>
      </c>
      <c r="Q835" s="43">
        <v>0</v>
      </c>
      <c r="R835" s="43">
        <v>0</v>
      </c>
      <c r="S835" s="43">
        <v>0</v>
      </c>
    </row>
    <row r="836" spans="5:19">
      <c r="E836" s="43">
        <v>8842176</v>
      </c>
      <c r="F836" s="43" t="s">
        <v>3945</v>
      </c>
      <c r="G836" s="43" t="s">
        <v>14</v>
      </c>
      <c r="H836" s="43">
        <v>0</v>
      </c>
      <c r="I836" s="43">
        <v>0</v>
      </c>
      <c r="J836" s="43">
        <v>0</v>
      </c>
      <c r="K836" s="43">
        <v>2</v>
      </c>
      <c r="L836" s="43">
        <v>4580</v>
      </c>
      <c r="M836" s="43">
        <v>9160</v>
      </c>
      <c r="N836" s="43">
        <v>2</v>
      </c>
      <c r="O836" s="43">
        <v>4580</v>
      </c>
      <c r="P836" s="43">
        <v>9160</v>
      </c>
      <c r="Q836" s="43">
        <v>0</v>
      </c>
      <c r="R836" s="43">
        <v>0</v>
      </c>
      <c r="S836" s="43">
        <v>0</v>
      </c>
    </row>
    <row r="837" spans="5:19">
      <c r="E837" s="43">
        <v>8842188</v>
      </c>
      <c r="F837" s="43" t="s">
        <v>3946</v>
      </c>
      <c r="G837" s="43" t="s">
        <v>14</v>
      </c>
      <c r="H837" s="43">
        <v>0</v>
      </c>
      <c r="I837" s="43">
        <v>0</v>
      </c>
      <c r="J837" s="43">
        <v>0</v>
      </c>
      <c r="K837" s="43">
        <v>99</v>
      </c>
      <c r="L837" s="43">
        <v>1931</v>
      </c>
      <c r="M837" s="43">
        <v>191190</v>
      </c>
      <c r="N837" s="43">
        <v>99</v>
      </c>
      <c r="O837" s="43">
        <v>1931</v>
      </c>
      <c r="P837" s="43">
        <v>191190</v>
      </c>
      <c r="Q837" s="43">
        <v>0</v>
      </c>
      <c r="R837" s="43">
        <v>0</v>
      </c>
      <c r="S837" s="43">
        <v>0</v>
      </c>
    </row>
    <row r="838" spans="5:19">
      <c r="E838" s="43">
        <v>8842203</v>
      </c>
      <c r="F838" s="43" t="s">
        <v>3947</v>
      </c>
      <c r="G838" s="43" t="s">
        <v>14</v>
      </c>
      <c r="H838" s="43">
        <v>0</v>
      </c>
      <c r="I838" s="43">
        <v>0</v>
      </c>
      <c r="J838" s="43">
        <v>0</v>
      </c>
      <c r="K838" s="43">
        <v>2</v>
      </c>
      <c r="L838" s="43">
        <v>11710</v>
      </c>
      <c r="M838" s="43">
        <v>23420</v>
      </c>
      <c r="N838" s="43">
        <v>2</v>
      </c>
      <c r="O838" s="43">
        <v>11710</v>
      </c>
      <c r="P838" s="43">
        <v>23420</v>
      </c>
      <c r="Q838" s="43">
        <v>0</v>
      </c>
      <c r="R838" s="43">
        <v>0</v>
      </c>
      <c r="S838" s="43">
        <v>0</v>
      </c>
    </row>
    <row r="839" spans="5:19">
      <c r="E839" s="43">
        <v>8842205</v>
      </c>
      <c r="F839" s="43" t="s">
        <v>3948</v>
      </c>
      <c r="G839" s="43" t="s">
        <v>14</v>
      </c>
      <c r="H839" s="43">
        <v>0</v>
      </c>
      <c r="I839" s="43">
        <v>0</v>
      </c>
      <c r="J839" s="43">
        <v>0</v>
      </c>
      <c r="K839" s="43">
        <v>1</v>
      </c>
      <c r="L839" s="43">
        <v>4520</v>
      </c>
      <c r="M839" s="43">
        <v>4520</v>
      </c>
      <c r="N839" s="43">
        <v>1</v>
      </c>
      <c r="O839" s="43">
        <v>4520</v>
      </c>
      <c r="P839" s="43">
        <v>4520</v>
      </c>
      <c r="Q839" s="43">
        <v>0</v>
      </c>
      <c r="R839" s="43">
        <v>0</v>
      </c>
      <c r="S839" s="43">
        <v>0</v>
      </c>
    </row>
    <row r="840" spans="5:19">
      <c r="E840" s="43">
        <v>8842214</v>
      </c>
      <c r="F840" s="43" t="s">
        <v>3949</v>
      </c>
      <c r="G840" s="43" t="s">
        <v>14</v>
      </c>
      <c r="H840" s="43">
        <v>0</v>
      </c>
      <c r="I840" s="43">
        <v>0</v>
      </c>
      <c r="J840" s="43">
        <v>0</v>
      </c>
      <c r="K840" s="43">
        <v>3</v>
      </c>
      <c r="L840" s="43">
        <v>5346</v>
      </c>
      <c r="M840" s="43">
        <v>13365</v>
      </c>
      <c r="N840" s="43">
        <v>3</v>
      </c>
      <c r="O840" s="43">
        <v>5346</v>
      </c>
      <c r="P840" s="43">
        <v>13365</v>
      </c>
      <c r="Q840" s="43">
        <v>0</v>
      </c>
      <c r="R840" s="43">
        <v>0</v>
      </c>
      <c r="S840" s="43">
        <v>0</v>
      </c>
    </row>
    <row r="841" spans="5:19">
      <c r="E841" s="43">
        <v>8842215</v>
      </c>
      <c r="F841" s="43" t="s">
        <v>3950</v>
      </c>
      <c r="G841" s="43" t="s">
        <v>14</v>
      </c>
      <c r="H841" s="43">
        <v>0</v>
      </c>
      <c r="I841" s="43">
        <v>0</v>
      </c>
      <c r="J841" s="43">
        <v>0</v>
      </c>
      <c r="K841" s="43">
        <v>8</v>
      </c>
      <c r="L841" s="43">
        <v>1260</v>
      </c>
      <c r="M841" s="43">
        <v>10080</v>
      </c>
      <c r="N841" s="43">
        <v>8</v>
      </c>
      <c r="O841" s="43">
        <v>1260</v>
      </c>
      <c r="P841" s="43">
        <v>10080</v>
      </c>
      <c r="Q841" s="43">
        <v>0</v>
      </c>
      <c r="R841" s="43">
        <v>0</v>
      </c>
      <c r="S841" s="43">
        <v>0</v>
      </c>
    </row>
    <row r="842" spans="5:19">
      <c r="E842" s="43">
        <v>8842218</v>
      </c>
      <c r="F842" s="43" t="s">
        <v>3951</v>
      </c>
      <c r="G842" s="43" t="s">
        <v>14</v>
      </c>
      <c r="H842" s="43">
        <v>0</v>
      </c>
      <c r="I842" s="43">
        <v>0</v>
      </c>
      <c r="J842" s="43">
        <v>0</v>
      </c>
      <c r="K842" s="43">
        <v>2</v>
      </c>
      <c r="L842" s="43">
        <v>5345</v>
      </c>
      <c r="M842" s="43">
        <v>11760</v>
      </c>
      <c r="N842" s="43">
        <v>2</v>
      </c>
      <c r="O842" s="43">
        <v>5345</v>
      </c>
      <c r="P842" s="43">
        <v>11760</v>
      </c>
      <c r="Q842" s="43">
        <v>0</v>
      </c>
      <c r="R842" s="43">
        <v>0</v>
      </c>
      <c r="S842" s="43">
        <v>0</v>
      </c>
    </row>
    <row r="843" spans="5:19">
      <c r="E843" s="43">
        <v>8842219</v>
      </c>
      <c r="F843" s="43" t="s">
        <v>3952</v>
      </c>
      <c r="G843" s="43" t="s">
        <v>14</v>
      </c>
      <c r="H843" s="43">
        <v>0</v>
      </c>
      <c r="I843" s="43">
        <v>0</v>
      </c>
      <c r="J843" s="43">
        <v>0</v>
      </c>
      <c r="K843" s="43">
        <v>1</v>
      </c>
      <c r="L843" s="43">
        <v>8090</v>
      </c>
      <c r="M843" s="43">
        <v>8090</v>
      </c>
      <c r="N843" s="43">
        <v>1</v>
      </c>
      <c r="O843" s="43">
        <v>8090</v>
      </c>
      <c r="P843" s="43">
        <v>8090</v>
      </c>
      <c r="Q843" s="43">
        <v>0</v>
      </c>
      <c r="R843" s="43">
        <v>0</v>
      </c>
      <c r="S843" s="43">
        <v>0</v>
      </c>
    </row>
    <row r="844" spans="5:19">
      <c r="E844" s="43">
        <v>8842231</v>
      </c>
      <c r="F844" s="43" t="s">
        <v>3953</v>
      </c>
      <c r="G844" s="43" t="s">
        <v>14</v>
      </c>
      <c r="H844" s="43">
        <v>0</v>
      </c>
      <c r="I844" s="43">
        <v>0</v>
      </c>
      <c r="J844" s="43">
        <v>0</v>
      </c>
      <c r="K844" s="43">
        <v>8</v>
      </c>
      <c r="L844" s="43">
        <v>14690</v>
      </c>
      <c r="M844" s="43">
        <v>117520</v>
      </c>
      <c r="N844" s="43">
        <v>8</v>
      </c>
      <c r="O844" s="43">
        <v>14690</v>
      </c>
      <c r="P844" s="43">
        <v>117520</v>
      </c>
      <c r="Q844" s="43">
        <v>0</v>
      </c>
      <c r="R844" s="43">
        <v>0</v>
      </c>
      <c r="S844" s="43">
        <v>0</v>
      </c>
    </row>
    <row r="845" spans="5:19">
      <c r="E845" s="43">
        <v>8842236</v>
      </c>
      <c r="F845" s="43" t="s">
        <v>3954</v>
      </c>
      <c r="G845" s="43" t="s">
        <v>14</v>
      </c>
      <c r="H845" s="43">
        <v>0</v>
      </c>
      <c r="I845" s="43">
        <v>0</v>
      </c>
      <c r="J845" s="43">
        <v>0</v>
      </c>
      <c r="K845" s="43">
        <v>9</v>
      </c>
      <c r="L845" s="43">
        <v>800</v>
      </c>
      <c r="M845" s="43">
        <v>7200</v>
      </c>
      <c r="N845" s="43">
        <v>9</v>
      </c>
      <c r="O845" s="43">
        <v>800</v>
      </c>
      <c r="P845" s="43">
        <v>7200</v>
      </c>
      <c r="Q845" s="43">
        <v>0</v>
      </c>
      <c r="R845" s="43">
        <v>0</v>
      </c>
      <c r="S845" s="43">
        <v>0</v>
      </c>
    </row>
    <row r="846" spans="5:19">
      <c r="E846" s="43">
        <v>8842246</v>
      </c>
      <c r="F846" s="43" t="s">
        <v>3955</v>
      </c>
      <c r="G846" s="43" t="s">
        <v>14</v>
      </c>
      <c r="H846" s="43">
        <v>0</v>
      </c>
      <c r="I846" s="43">
        <v>0</v>
      </c>
      <c r="J846" s="43">
        <v>0</v>
      </c>
      <c r="K846" s="43">
        <v>13</v>
      </c>
      <c r="L846" s="43">
        <v>2578</v>
      </c>
      <c r="M846" s="43">
        <v>32229</v>
      </c>
      <c r="N846" s="43">
        <v>13</v>
      </c>
      <c r="O846" s="43">
        <v>2578</v>
      </c>
      <c r="P846" s="43">
        <v>32229</v>
      </c>
      <c r="Q846" s="43">
        <v>0</v>
      </c>
      <c r="R846" s="43">
        <v>0</v>
      </c>
      <c r="S846" s="43">
        <v>0</v>
      </c>
    </row>
    <row r="847" spans="5:19">
      <c r="E847" s="43">
        <v>8842249</v>
      </c>
      <c r="F847" s="43" t="s">
        <v>3956</v>
      </c>
      <c r="G847" s="43" t="s">
        <v>14</v>
      </c>
      <c r="H847" s="43">
        <v>0</v>
      </c>
      <c r="I847" s="43">
        <v>0</v>
      </c>
      <c r="J847" s="43">
        <v>0</v>
      </c>
      <c r="K847" s="43">
        <v>2</v>
      </c>
      <c r="L847" s="43">
        <v>6424</v>
      </c>
      <c r="M847" s="43">
        <v>11564</v>
      </c>
      <c r="N847" s="43">
        <v>2</v>
      </c>
      <c r="O847" s="43">
        <v>6424</v>
      </c>
      <c r="P847" s="43">
        <v>11564</v>
      </c>
      <c r="Q847" s="43">
        <v>0</v>
      </c>
      <c r="R847" s="43">
        <v>0</v>
      </c>
      <c r="S847" s="43">
        <v>0</v>
      </c>
    </row>
    <row r="848" spans="5:19">
      <c r="E848" s="43">
        <v>8842253</v>
      </c>
      <c r="F848" s="43" t="s">
        <v>3957</v>
      </c>
      <c r="G848" s="43" t="s">
        <v>14</v>
      </c>
      <c r="H848" s="43">
        <v>0</v>
      </c>
      <c r="I848" s="43">
        <v>0</v>
      </c>
      <c r="J848" s="43">
        <v>0</v>
      </c>
      <c r="K848" s="43">
        <v>3</v>
      </c>
      <c r="L848" s="43">
        <v>1080</v>
      </c>
      <c r="M848" s="43">
        <v>3240</v>
      </c>
      <c r="N848" s="43">
        <v>3</v>
      </c>
      <c r="O848" s="43">
        <v>1080</v>
      </c>
      <c r="P848" s="43">
        <v>3240</v>
      </c>
      <c r="Q848" s="43">
        <v>0</v>
      </c>
      <c r="R848" s="43">
        <v>0</v>
      </c>
      <c r="S848" s="43">
        <v>0</v>
      </c>
    </row>
    <row r="849" spans="5:19">
      <c r="E849" s="43">
        <v>8842261</v>
      </c>
      <c r="F849" s="43" t="s">
        <v>3958</v>
      </c>
      <c r="G849" s="43" t="s">
        <v>14</v>
      </c>
      <c r="H849" s="43">
        <v>0</v>
      </c>
      <c r="I849" s="43">
        <v>0</v>
      </c>
      <c r="J849" s="43">
        <v>0</v>
      </c>
      <c r="K849" s="43">
        <v>70</v>
      </c>
      <c r="L849" s="43">
        <v>1102</v>
      </c>
      <c r="M849" s="43">
        <v>77266</v>
      </c>
      <c r="N849" s="43">
        <v>70</v>
      </c>
      <c r="O849" s="43">
        <v>1102</v>
      </c>
      <c r="P849" s="43">
        <v>77266</v>
      </c>
      <c r="Q849" s="43">
        <v>0</v>
      </c>
      <c r="R849" s="43">
        <v>0</v>
      </c>
      <c r="S849" s="43">
        <v>0</v>
      </c>
    </row>
    <row r="850" spans="5:19">
      <c r="E850" s="43">
        <v>8842262</v>
      </c>
      <c r="F850" s="43" t="s">
        <v>3959</v>
      </c>
      <c r="G850" s="43" t="s">
        <v>14</v>
      </c>
      <c r="H850" s="43">
        <v>0</v>
      </c>
      <c r="I850" s="43">
        <v>0</v>
      </c>
      <c r="J850" s="43">
        <v>0</v>
      </c>
      <c r="K850" s="43">
        <v>6</v>
      </c>
      <c r="L850" s="43">
        <v>1845</v>
      </c>
      <c r="M850" s="43">
        <v>11070</v>
      </c>
      <c r="N850" s="43">
        <v>6</v>
      </c>
      <c r="O850" s="43">
        <v>1845</v>
      </c>
      <c r="P850" s="43">
        <v>11070</v>
      </c>
      <c r="Q850" s="43">
        <v>0</v>
      </c>
      <c r="R850" s="43">
        <v>0</v>
      </c>
      <c r="S850" s="43">
        <v>0</v>
      </c>
    </row>
    <row r="851" spans="5:19">
      <c r="E851" s="43">
        <v>8842264</v>
      </c>
      <c r="F851" s="43" t="s">
        <v>3960</v>
      </c>
      <c r="G851" s="43" t="s">
        <v>14</v>
      </c>
      <c r="H851" s="43">
        <v>0</v>
      </c>
      <c r="I851" s="43">
        <v>0</v>
      </c>
      <c r="J851" s="43">
        <v>0</v>
      </c>
      <c r="K851" s="43">
        <v>2</v>
      </c>
      <c r="L851" s="43">
        <v>2080</v>
      </c>
      <c r="M851" s="43">
        <v>4160</v>
      </c>
      <c r="N851" s="43">
        <v>2</v>
      </c>
      <c r="O851" s="43">
        <v>2080</v>
      </c>
      <c r="P851" s="43">
        <v>4160</v>
      </c>
      <c r="Q851" s="43">
        <v>0</v>
      </c>
      <c r="R851" s="43">
        <v>0</v>
      </c>
      <c r="S851" s="43">
        <v>0</v>
      </c>
    </row>
    <row r="852" spans="5:19">
      <c r="E852" s="43">
        <v>8842266</v>
      </c>
      <c r="F852" s="43" t="s">
        <v>3961</v>
      </c>
      <c r="G852" s="43" t="s">
        <v>14</v>
      </c>
      <c r="H852" s="43">
        <v>0</v>
      </c>
      <c r="I852" s="43">
        <v>0</v>
      </c>
      <c r="J852" s="43">
        <v>0</v>
      </c>
      <c r="K852" s="43">
        <v>2</v>
      </c>
      <c r="L852" s="43">
        <v>23315</v>
      </c>
      <c r="M852" s="43">
        <v>46630</v>
      </c>
      <c r="N852" s="43">
        <v>2</v>
      </c>
      <c r="O852" s="43">
        <v>23315</v>
      </c>
      <c r="P852" s="43">
        <v>46630</v>
      </c>
      <c r="Q852" s="43">
        <v>0</v>
      </c>
      <c r="R852" s="43">
        <v>0</v>
      </c>
      <c r="S852" s="43">
        <v>0</v>
      </c>
    </row>
    <row r="853" spans="5:19">
      <c r="E853" s="43">
        <v>8842267</v>
      </c>
      <c r="F853" s="43" t="s">
        <v>3962</v>
      </c>
      <c r="G853" s="43" t="s">
        <v>14</v>
      </c>
      <c r="H853" s="43">
        <v>0</v>
      </c>
      <c r="I853" s="43">
        <v>0</v>
      </c>
      <c r="J853" s="43">
        <v>0</v>
      </c>
      <c r="K853" s="43">
        <v>5</v>
      </c>
      <c r="L853" s="43">
        <v>5492</v>
      </c>
      <c r="M853" s="43">
        <v>28560</v>
      </c>
      <c r="N853" s="43">
        <v>5</v>
      </c>
      <c r="O853" s="43">
        <v>5492</v>
      </c>
      <c r="P853" s="43">
        <v>28560</v>
      </c>
      <c r="Q853" s="43">
        <v>0</v>
      </c>
      <c r="R853" s="43">
        <v>0</v>
      </c>
      <c r="S853" s="43">
        <v>0</v>
      </c>
    </row>
    <row r="854" spans="5:19">
      <c r="E854" s="43">
        <v>8842272</v>
      </c>
      <c r="F854" s="43" t="s">
        <v>3963</v>
      </c>
      <c r="G854" s="43" t="s">
        <v>14</v>
      </c>
      <c r="H854" s="43">
        <v>0</v>
      </c>
      <c r="I854" s="43">
        <v>0</v>
      </c>
      <c r="J854" s="43">
        <v>0</v>
      </c>
      <c r="K854" s="43">
        <v>16</v>
      </c>
      <c r="L854" s="43">
        <v>2397</v>
      </c>
      <c r="M854" s="43">
        <v>37398</v>
      </c>
      <c r="N854" s="43">
        <v>16</v>
      </c>
      <c r="O854" s="43">
        <v>2397</v>
      </c>
      <c r="P854" s="43">
        <v>37398</v>
      </c>
      <c r="Q854" s="43">
        <v>0</v>
      </c>
      <c r="R854" s="43">
        <v>0</v>
      </c>
      <c r="S854" s="43">
        <v>0</v>
      </c>
    </row>
    <row r="855" spans="5:19">
      <c r="E855" s="43">
        <v>8842277</v>
      </c>
      <c r="F855" s="43" t="s">
        <v>3964</v>
      </c>
      <c r="G855" s="43" t="s">
        <v>14</v>
      </c>
      <c r="H855" s="43">
        <v>0</v>
      </c>
      <c r="I855" s="43">
        <v>0</v>
      </c>
      <c r="J855" s="43">
        <v>0</v>
      </c>
      <c r="K855" s="43">
        <v>24</v>
      </c>
      <c r="L855" s="43">
        <v>1700</v>
      </c>
      <c r="M855" s="43">
        <v>40290</v>
      </c>
      <c r="N855" s="43">
        <v>24</v>
      </c>
      <c r="O855" s="43">
        <v>1700</v>
      </c>
      <c r="P855" s="43">
        <v>40290</v>
      </c>
      <c r="Q855" s="43">
        <v>0</v>
      </c>
      <c r="R855" s="43">
        <v>0</v>
      </c>
      <c r="S855" s="43">
        <v>0</v>
      </c>
    </row>
    <row r="856" spans="5:19">
      <c r="E856" s="43">
        <v>8842285</v>
      </c>
      <c r="F856" s="43" t="s">
        <v>3965</v>
      </c>
      <c r="G856" s="43" t="s">
        <v>14</v>
      </c>
      <c r="H856" s="43">
        <v>0</v>
      </c>
      <c r="I856" s="43">
        <v>0</v>
      </c>
      <c r="J856" s="43">
        <v>0</v>
      </c>
      <c r="K856" s="43">
        <v>1</v>
      </c>
      <c r="L856" s="43">
        <v>6343</v>
      </c>
      <c r="M856" s="43">
        <v>5709</v>
      </c>
      <c r="N856" s="43">
        <v>1</v>
      </c>
      <c r="O856" s="43">
        <v>6343</v>
      </c>
      <c r="P856" s="43">
        <v>5709</v>
      </c>
      <c r="Q856" s="43">
        <v>0</v>
      </c>
      <c r="R856" s="43">
        <v>0</v>
      </c>
      <c r="S856" s="43">
        <v>0</v>
      </c>
    </row>
    <row r="857" spans="5:19">
      <c r="E857" s="43">
        <v>8842290</v>
      </c>
      <c r="F857" s="43" t="s">
        <v>3966</v>
      </c>
      <c r="G857" s="43" t="s">
        <v>14</v>
      </c>
      <c r="H857" s="43">
        <v>0</v>
      </c>
      <c r="I857" s="43">
        <v>0</v>
      </c>
      <c r="J857" s="43">
        <v>0</v>
      </c>
      <c r="K857" s="43">
        <v>32</v>
      </c>
      <c r="L857" s="43">
        <v>1998</v>
      </c>
      <c r="M857" s="43">
        <v>64340</v>
      </c>
      <c r="N857" s="43">
        <v>32</v>
      </c>
      <c r="O857" s="43">
        <v>1998</v>
      </c>
      <c r="P857" s="43">
        <v>64340</v>
      </c>
      <c r="Q857" s="43">
        <v>0</v>
      </c>
      <c r="R857" s="43">
        <v>0</v>
      </c>
      <c r="S857" s="43">
        <v>0</v>
      </c>
    </row>
    <row r="858" spans="5:19">
      <c r="E858" s="43">
        <v>8842294</v>
      </c>
      <c r="F858" s="43" t="s">
        <v>3967</v>
      </c>
      <c r="G858" s="43" t="s">
        <v>14</v>
      </c>
      <c r="H858" s="43">
        <v>0</v>
      </c>
      <c r="I858" s="43">
        <v>0</v>
      </c>
      <c r="J858" s="43">
        <v>0</v>
      </c>
      <c r="K858" s="43">
        <v>1</v>
      </c>
      <c r="L858" s="43">
        <v>3437</v>
      </c>
      <c r="M858" s="43">
        <v>2062</v>
      </c>
      <c r="N858" s="43">
        <v>1</v>
      </c>
      <c r="O858" s="43">
        <v>3437</v>
      </c>
      <c r="P858" s="43">
        <v>2062</v>
      </c>
      <c r="Q858" s="43">
        <v>0</v>
      </c>
      <c r="R858" s="43">
        <v>0</v>
      </c>
      <c r="S858" s="43">
        <v>0</v>
      </c>
    </row>
    <row r="859" spans="5:19">
      <c r="E859" s="43">
        <v>8842299</v>
      </c>
      <c r="F859" s="43" t="s">
        <v>3968</v>
      </c>
      <c r="G859" s="43" t="s">
        <v>14</v>
      </c>
      <c r="H859" s="43">
        <v>0</v>
      </c>
      <c r="I859" s="43">
        <v>0</v>
      </c>
      <c r="J859" s="43">
        <v>0</v>
      </c>
      <c r="K859" s="43">
        <v>34</v>
      </c>
      <c r="L859" s="43">
        <v>2765</v>
      </c>
      <c r="M859" s="43">
        <v>94560</v>
      </c>
      <c r="N859" s="43">
        <v>34</v>
      </c>
      <c r="O859" s="43">
        <v>2765</v>
      </c>
      <c r="P859" s="43">
        <v>94560</v>
      </c>
      <c r="Q859" s="43">
        <v>0</v>
      </c>
      <c r="R859" s="43">
        <v>0</v>
      </c>
      <c r="S859" s="43">
        <v>0</v>
      </c>
    </row>
    <row r="860" spans="5:19">
      <c r="E860" s="43">
        <v>8842304</v>
      </c>
      <c r="F860" s="43" t="s">
        <v>3969</v>
      </c>
      <c r="G860" s="43" t="s">
        <v>14</v>
      </c>
      <c r="H860" s="43">
        <v>0</v>
      </c>
      <c r="I860" s="43">
        <v>0</v>
      </c>
      <c r="J860" s="43">
        <v>0</v>
      </c>
      <c r="K860" s="43">
        <v>20</v>
      </c>
      <c r="L860" s="43">
        <v>2569</v>
      </c>
      <c r="M860" s="43">
        <v>50344</v>
      </c>
      <c r="N860" s="43">
        <v>20</v>
      </c>
      <c r="O860" s="43">
        <v>2569</v>
      </c>
      <c r="P860" s="43">
        <v>50344</v>
      </c>
      <c r="Q860" s="43">
        <v>0</v>
      </c>
      <c r="R860" s="43">
        <v>0</v>
      </c>
      <c r="S860" s="43">
        <v>0</v>
      </c>
    </row>
    <row r="861" spans="5:19">
      <c r="E861" s="43">
        <v>8842307</v>
      </c>
      <c r="F861" s="43" t="s">
        <v>3970</v>
      </c>
      <c r="G861" s="43" t="s">
        <v>14</v>
      </c>
      <c r="H861" s="43">
        <v>0</v>
      </c>
      <c r="I861" s="43">
        <v>0</v>
      </c>
      <c r="J861" s="43">
        <v>0</v>
      </c>
      <c r="K861" s="43">
        <v>7</v>
      </c>
      <c r="L861" s="43">
        <v>7640</v>
      </c>
      <c r="M861" s="43">
        <v>52713</v>
      </c>
      <c r="N861" s="43">
        <v>7</v>
      </c>
      <c r="O861" s="43">
        <v>7640</v>
      </c>
      <c r="P861" s="43">
        <v>52713</v>
      </c>
      <c r="Q861" s="43">
        <v>0</v>
      </c>
      <c r="R861" s="43">
        <v>0</v>
      </c>
      <c r="S861" s="43">
        <v>0</v>
      </c>
    </row>
    <row r="862" spans="5:19">
      <c r="E862" s="43">
        <v>8842309</v>
      </c>
      <c r="F862" s="43" t="s">
        <v>3971</v>
      </c>
      <c r="G862" s="43" t="s">
        <v>14</v>
      </c>
      <c r="H862" s="43">
        <v>0</v>
      </c>
      <c r="I862" s="43">
        <v>0</v>
      </c>
      <c r="J862" s="43">
        <v>0</v>
      </c>
      <c r="K862" s="43">
        <v>1</v>
      </c>
      <c r="L862" s="43">
        <v>11614</v>
      </c>
      <c r="M862" s="43">
        <v>16260</v>
      </c>
      <c r="N862" s="43">
        <v>1</v>
      </c>
      <c r="O862" s="43">
        <v>11614</v>
      </c>
      <c r="P862" s="43">
        <v>16260</v>
      </c>
      <c r="Q862" s="43">
        <v>0</v>
      </c>
      <c r="R862" s="43">
        <v>0</v>
      </c>
      <c r="S862" s="43">
        <v>0</v>
      </c>
    </row>
    <row r="863" spans="5:19">
      <c r="E863" s="43">
        <v>8842313</v>
      </c>
      <c r="F863" s="43" t="s">
        <v>3972</v>
      </c>
      <c r="G863" s="43" t="s">
        <v>14</v>
      </c>
      <c r="H863" s="43">
        <v>0</v>
      </c>
      <c r="I863" s="43">
        <v>0</v>
      </c>
      <c r="J863" s="43">
        <v>0</v>
      </c>
      <c r="K863" s="43">
        <v>53</v>
      </c>
      <c r="L863" s="43">
        <v>5474</v>
      </c>
      <c r="M863" s="43">
        <v>287958</v>
      </c>
      <c r="N863" s="43">
        <v>53</v>
      </c>
      <c r="O863" s="43">
        <v>5474</v>
      </c>
      <c r="P863" s="43">
        <v>287958</v>
      </c>
      <c r="Q863" s="43">
        <v>0</v>
      </c>
      <c r="R863" s="43">
        <v>0</v>
      </c>
      <c r="S863" s="43">
        <v>0</v>
      </c>
    </row>
    <row r="864" spans="5:19">
      <c r="E864" s="43">
        <v>8842315</v>
      </c>
      <c r="F864" s="43" t="s">
        <v>3973</v>
      </c>
      <c r="G864" s="43" t="s">
        <v>14</v>
      </c>
      <c r="H864" s="43">
        <v>0</v>
      </c>
      <c r="I864" s="43">
        <v>0</v>
      </c>
      <c r="J864" s="43">
        <v>0</v>
      </c>
      <c r="K864" s="43">
        <v>1</v>
      </c>
      <c r="L864" s="43">
        <v>20000</v>
      </c>
      <c r="M864" s="43">
        <v>10000</v>
      </c>
      <c r="N864" s="43">
        <v>1</v>
      </c>
      <c r="O864" s="43">
        <v>20000</v>
      </c>
      <c r="P864" s="43">
        <v>10000</v>
      </c>
      <c r="Q864" s="43">
        <v>0</v>
      </c>
      <c r="R864" s="43">
        <v>0</v>
      </c>
      <c r="S864" s="43">
        <v>0</v>
      </c>
    </row>
    <row r="865" spans="5:19">
      <c r="E865" s="43">
        <v>8842319</v>
      </c>
      <c r="F865" s="43" t="s">
        <v>3974</v>
      </c>
      <c r="G865" s="43" t="s">
        <v>14</v>
      </c>
      <c r="H865" s="43">
        <v>0</v>
      </c>
      <c r="I865" s="43">
        <v>0</v>
      </c>
      <c r="J865" s="43">
        <v>0</v>
      </c>
      <c r="K865" s="43">
        <v>2</v>
      </c>
      <c r="L865" s="43">
        <v>5630</v>
      </c>
      <c r="M865" s="43">
        <v>11260</v>
      </c>
      <c r="N865" s="43">
        <v>2</v>
      </c>
      <c r="O865" s="43">
        <v>5630</v>
      </c>
      <c r="P865" s="43">
        <v>11260</v>
      </c>
      <c r="Q865" s="43">
        <v>0</v>
      </c>
      <c r="R865" s="43">
        <v>0</v>
      </c>
      <c r="S865" s="43">
        <v>0</v>
      </c>
    </row>
    <row r="866" spans="5:19">
      <c r="E866" s="43">
        <v>8842320</v>
      </c>
      <c r="F866" s="43" t="s">
        <v>3975</v>
      </c>
      <c r="G866" s="43" t="s">
        <v>14</v>
      </c>
      <c r="H866" s="43">
        <v>0</v>
      </c>
      <c r="I866" s="43">
        <v>0</v>
      </c>
      <c r="J866" s="43">
        <v>0</v>
      </c>
      <c r="K866" s="43">
        <v>2</v>
      </c>
      <c r="L866" s="43">
        <v>6040</v>
      </c>
      <c r="M866" s="43">
        <v>9060</v>
      </c>
      <c r="N866" s="43">
        <v>2</v>
      </c>
      <c r="O866" s="43">
        <v>6040</v>
      </c>
      <c r="P866" s="43">
        <v>9060</v>
      </c>
      <c r="Q866" s="43">
        <v>0</v>
      </c>
      <c r="R866" s="43">
        <v>0</v>
      </c>
      <c r="S866" s="43">
        <v>0</v>
      </c>
    </row>
    <row r="867" spans="5:19">
      <c r="E867" s="43">
        <v>8842321</v>
      </c>
      <c r="F867" s="43" t="s">
        <v>3976</v>
      </c>
      <c r="G867" s="43" t="s">
        <v>14</v>
      </c>
      <c r="H867" s="43">
        <v>0</v>
      </c>
      <c r="I867" s="43">
        <v>0</v>
      </c>
      <c r="J867" s="43">
        <v>0</v>
      </c>
      <c r="K867" s="43">
        <v>58</v>
      </c>
      <c r="L867" s="43">
        <v>2240</v>
      </c>
      <c r="M867" s="43">
        <v>129920</v>
      </c>
      <c r="N867" s="43">
        <v>58</v>
      </c>
      <c r="O867" s="43">
        <v>2240</v>
      </c>
      <c r="P867" s="43">
        <v>129920</v>
      </c>
      <c r="Q867" s="43">
        <v>0</v>
      </c>
      <c r="R867" s="43">
        <v>0</v>
      </c>
      <c r="S867" s="43">
        <v>0</v>
      </c>
    </row>
    <row r="868" spans="5:19">
      <c r="E868" s="43">
        <v>8842327</v>
      </c>
      <c r="F868" s="43" t="s">
        <v>3977</v>
      </c>
      <c r="G868" s="43" t="s">
        <v>14</v>
      </c>
      <c r="H868" s="43">
        <v>0</v>
      </c>
      <c r="I868" s="43">
        <v>0</v>
      </c>
      <c r="J868" s="43">
        <v>0</v>
      </c>
      <c r="K868" s="43">
        <v>15</v>
      </c>
      <c r="L868" s="43">
        <v>3517</v>
      </c>
      <c r="M868" s="43">
        <v>53456</v>
      </c>
      <c r="N868" s="43">
        <v>15</v>
      </c>
      <c r="O868" s="43">
        <v>3517</v>
      </c>
      <c r="P868" s="43">
        <v>53456</v>
      </c>
      <c r="Q868" s="43">
        <v>0</v>
      </c>
      <c r="R868" s="43">
        <v>0</v>
      </c>
      <c r="S868" s="43">
        <v>0</v>
      </c>
    </row>
    <row r="869" spans="5:19">
      <c r="E869" s="43">
        <v>8842336</v>
      </c>
      <c r="F869" s="43" t="s">
        <v>3978</v>
      </c>
      <c r="G869" s="43" t="s">
        <v>14</v>
      </c>
      <c r="H869" s="43">
        <v>0</v>
      </c>
      <c r="I869" s="43">
        <v>0</v>
      </c>
      <c r="J869" s="43">
        <v>0</v>
      </c>
      <c r="K869" s="43">
        <v>4</v>
      </c>
      <c r="L869" s="43">
        <v>3120</v>
      </c>
      <c r="M869" s="43">
        <v>12480</v>
      </c>
      <c r="N869" s="43">
        <v>4</v>
      </c>
      <c r="O869" s="43">
        <v>3120</v>
      </c>
      <c r="P869" s="43">
        <v>12480</v>
      </c>
      <c r="Q869" s="43">
        <v>0</v>
      </c>
      <c r="R869" s="43">
        <v>0</v>
      </c>
      <c r="S869" s="43">
        <v>0</v>
      </c>
    </row>
    <row r="870" spans="5:19">
      <c r="E870" s="43">
        <v>8842345</v>
      </c>
      <c r="F870" s="43" t="s">
        <v>3979</v>
      </c>
      <c r="G870" s="43" t="s">
        <v>14</v>
      </c>
      <c r="H870" s="43">
        <v>0</v>
      </c>
      <c r="I870" s="43">
        <v>0</v>
      </c>
      <c r="J870" s="43">
        <v>0</v>
      </c>
      <c r="K870" s="43">
        <v>93</v>
      </c>
      <c r="L870" s="43">
        <v>1686</v>
      </c>
      <c r="M870" s="43">
        <v>156785</v>
      </c>
      <c r="N870" s="43">
        <v>93</v>
      </c>
      <c r="O870" s="43">
        <v>1686</v>
      </c>
      <c r="P870" s="43">
        <v>156785</v>
      </c>
      <c r="Q870" s="43">
        <v>0</v>
      </c>
      <c r="R870" s="43">
        <v>0</v>
      </c>
      <c r="S870" s="43">
        <v>0</v>
      </c>
    </row>
    <row r="871" spans="5:19">
      <c r="E871" s="43">
        <v>8842346</v>
      </c>
      <c r="F871" s="43" t="s">
        <v>3980</v>
      </c>
      <c r="G871" s="43" t="s">
        <v>14</v>
      </c>
      <c r="H871" s="43">
        <v>0</v>
      </c>
      <c r="I871" s="43">
        <v>0</v>
      </c>
      <c r="J871" s="43">
        <v>0</v>
      </c>
      <c r="K871" s="43">
        <v>3</v>
      </c>
      <c r="L871" s="43">
        <v>1987</v>
      </c>
      <c r="M871" s="43">
        <v>5960</v>
      </c>
      <c r="N871" s="43">
        <v>3</v>
      </c>
      <c r="O871" s="43">
        <v>1987</v>
      </c>
      <c r="P871" s="43">
        <v>5960</v>
      </c>
      <c r="Q871" s="43">
        <v>0</v>
      </c>
      <c r="R871" s="43">
        <v>0</v>
      </c>
      <c r="S871" s="43">
        <v>0</v>
      </c>
    </row>
    <row r="872" spans="5:19">
      <c r="E872" s="43">
        <v>8842350</v>
      </c>
      <c r="F872" s="43" t="s">
        <v>3981</v>
      </c>
      <c r="G872" s="43" t="s">
        <v>14</v>
      </c>
      <c r="H872" s="43">
        <v>0</v>
      </c>
      <c r="I872" s="43">
        <v>0</v>
      </c>
      <c r="J872" s="43">
        <v>0</v>
      </c>
      <c r="K872" s="43">
        <v>20</v>
      </c>
      <c r="L872" s="43">
        <v>4365</v>
      </c>
      <c r="M872" s="43">
        <v>86420</v>
      </c>
      <c r="N872" s="43">
        <v>20</v>
      </c>
      <c r="O872" s="43">
        <v>4365</v>
      </c>
      <c r="P872" s="43">
        <v>86420</v>
      </c>
      <c r="Q872" s="43">
        <v>0</v>
      </c>
      <c r="R872" s="43">
        <v>0</v>
      </c>
      <c r="S872" s="43">
        <v>0</v>
      </c>
    </row>
    <row r="873" spans="5:19">
      <c r="E873" s="43">
        <v>8842355</v>
      </c>
      <c r="F873" s="43" t="s">
        <v>3982</v>
      </c>
      <c r="G873" s="43" t="s">
        <v>14</v>
      </c>
      <c r="H873" s="43">
        <v>0</v>
      </c>
      <c r="I873" s="43">
        <v>0</v>
      </c>
      <c r="J873" s="43">
        <v>0</v>
      </c>
      <c r="K873" s="43">
        <v>23</v>
      </c>
      <c r="L873" s="43">
        <v>1470</v>
      </c>
      <c r="M873" s="43">
        <v>33810</v>
      </c>
      <c r="N873" s="43">
        <v>23</v>
      </c>
      <c r="O873" s="43">
        <v>1470</v>
      </c>
      <c r="P873" s="43">
        <v>33810</v>
      </c>
      <c r="Q873" s="43">
        <v>0</v>
      </c>
      <c r="R873" s="43">
        <v>0</v>
      </c>
      <c r="S873" s="43">
        <v>0</v>
      </c>
    </row>
    <row r="874" spans="5:19">
      <c r="E874" s="43">
        <v>8842360</v>
      </c>
      <c r="F874" s="43" t="s">
        <v>3983</v>
      </c>
      <c r="G874" s="43" t="s">
        <v>14</v>
      </c>
      <c r="H874" s="43">
        <v>0</v>
      </c>
      <c r="I874" s="43">
        <v>0</v>
      </c>
      <c r="J874" s="43">
        <v>0</v>
      </c>
      <c r="K874" s="43">
        <v>33</v>
      </c>
      <c r="L874" s="43">
        <v>2455</v>
      </c>
      <c r="M874" s="43">
        <v>81499</v>
      </c>
      <c r="N874" s="43">
        <v>33</v>
      </c>
      <c r="O874" s="43">
        <v>2455</v>
      </c>
      <c r="P874" s="43">
        <v>81499</v>
      </c>
      <c r="Q874" s="43">
        <v>0</v>
      </c>
      <c r="R874" s="43">
        <v>0</v>
      </c>
      <c r="S874" s="43">
        <v>0</v>
      </c>
    </row>
    <row r="875" spans="5:19">
      <c r="E875" s="43">
        <v>8842396</v>
      </c>
      <c r="F875" s="43" t="s">
        <v>3984</v>
      </c>
      <c r="G875" s="43" t="s">
        <v>14</v>
      </c>
      <c r="H875" s="43">
        <v>0</v>
      </c>
      <c r="I875" s="43">
        <v>0</v>
      </c>
      <c r="J875" s="43">
        <v>0</v>
      </c>
      <c r="K875" s="43">
        <v>16</v>
      </c>
      <c r="L875" s="43">
        <v>4226</v>
      </c>
      <c r="M875" s="43">
        <v>65505</v>
      </c>
      <c r="N875" s="43">
        <v>16</v>
      </c>
      <c r="O875" s="43">
        <v>4226</v>
      </c>
      <c r="P875" s="43">
        <v>65505</v>
      </c>
      <c r="Q875" s="43">
        <v>0</v>
      </c>
      <c r="R875" s="43">
        <v>0</v>
      </c>
      <c r="S875" s="43">
        <v>0</v>
      </c>
    </row>
    <row r="876" spans="5:19">
      <c r="E876" s="43">
        <v>8842397</v>
      </c>
      <c r="F876" s="43" t="s">
        <v>3985</v>
      </c>
      <c r="G876" s="43" t="s">
        <v>14</v>
      </c>
      <c r="H876" s="43">
        <v>0</v>
      </c>
      <c r="I876" s="43">
        <v>0</v>
      </c>
      <c r="J876" s="43">
        <v>0</v>
      </c>
      <c r="K876" s="43">
        <v>124</v>
      </c>
      <c r="L876" s="43">
        <v>4349</v>
      </c>
      <c r="M876" s="43">
        <v>537060</v>
      </c>
      <c r="N876" s="43">
        <v>124</v>
      </c>
      <c r="O876" s="43">
        <v>4349</v>
      </c>
      <c r="P876" s="43">
        <v>537060</v>
      </c>
      <c r="Q876" s="43">
        <v>0</v>
      </c>
      <c r="R876" s="43">
        <v>0</v>
      </c>
      <c r="S876" s="43">
        <v>0</v>
      </c>
    </row>
    <row r="877" spans="5:19">
      <c r="E877" s="43">
        <v>8842406</v>
      </c>
      <c r="F877" s="43" t="s">
        <v>3986</v>
      </c>
      <c r="G877" s="43" t="s">
        <v>14</v>
      </c>
      <c r="H877" s="43">
        <v>0</v>
      </c>
      <c r="I877" s="43">
        <v>0</v>
      </c>
      <c r="J877" s="43">
        <v>0</v>
      </c>
      <c r="K877" s="43">
        <v>51</v>
      </c>
      <c r="L877" s="43">
        <v>4663</v>
      </c>
      <c r="M877" s="43">
        <v>237790</v>
      </c>
      <c r="N877" s="43">
        <v>51</v>
      </c>
      <c r="O877" s="43">
        <v>4663</v>
      </c>
      <c r="P877" s="43">
        <v>237790</v>
      </c>
      <c r="Q877" s="43">
        <v>0</v>
      </c>
      <c r="R877" s="43">
        <v>0</v>
      </c>
      <c r="S877" s="43">
        <v>0</v>
      </c>
    </row>
    <row r="878" spans="5:19">
      <c r="E878" s="43">
        <v>8842411</v>
      </c>
      <c r="F878" s="43" t="s">
        <v>3987</v>
      </c>
      <c r="G878" s="43" t="s">
        <v>14</v>
      </c>
      <c r="H878" s="43">
        <v>0</v>
      </c>
      <c r="I878" s="43">
        <v>0</v>
      </c>
      <c r="J878" s="43">
        <v>0</v>
      </c>
      <c r="K878" s="43">
        <v>19</v>
      </c>
      <c r="L878" s="43">
        <v>2911</v>
      </c>
      <c r="M878" s="43">
        <v>55310</v>
      </c>
      <c r="N878" s="43">
        <v>19</v>
      </c>
      <c r="O878" s="43">
        <v>2911</v>
      </c>
      <c r="P878" s="43">
        <v>55310</v>
      </c>
      <c r="Q878" s="43">
        <v>0</v>
      </c>
      <c r="R878" s="43">
        <v>0</v>
      </c>
      <c r="S878" s="43">
        <v>0</v>
      </c>
    </row>
    <row r="879" spans="5:19">
      <c r="E879" s="43">
        <v>8842441</v>
      </c>
      <c r="F879" s="43" t="s">
        <v>3988</v>
      </c>
      <c r="G879" s="43" t="s">
        <v>14</v>
      </c>
      <c r="H879" s="43">
        <v>0</v>
      </c>
      <c r="I879" s="43">
        <v>0</v>
      </c>
      <c r="J879" s="43">
        <v>0</v>
      </c>
      <c r="K879" s="43">
        <v>3</v>
      </c>
      <c r="L879" s="43">
        <v>10953</v>
      </c>
      <c r="M879" s="43">
        <v>32860</v>
      </c>
      <c r="N879" s="43">
        <v>3</v>
      </c>
      <c r="O879" s="43">
        <v>10953</v>
      </c>
      <c r="P879" s="43">
        <v>32860</v>
      </c>
      <c r="Q879" s="43">
        <v>0</v>
      </c>
      <c r="R879" s="43">
        <v>0</v>
      </c>
      <c r="S879" s="43">
        <v>0</v>
      </c>
    </row>
    <row r="880" spans="5:19">
      <c r="E880" s="43">
        <v>8842443</v>
      </c>
      <c r="F880" s="43" t="s">
        <v>3989</v>
      </c>
      <c r="G880" s="43" t="s">
        <v>14</v>
      </c>
      <c r="H880" s="43">
        <v>0</v>
      </c>
      <c r="I880" s="43">
        <v>0</v>
      </c>
      <c r="J880" s="43">
        <v>0</v>
      </c>
      <c r="K880" s="43">
        <v>10</v>
      </c>
      <c r="L880" s="43">
        <v>22382</v>
      </c>
      <c r="M880" s="43">
        <v>228294</v>
      </c>
      <c r="N880" s="43">
        <v>10</v>
      </c>
      <c r="O880" s="43">
        <v>22382</v>
      </c>
      <c r="P880" s="43">
        <v>228294</v>
      </c>
      <c r="Q880" s="43">
        <v>0</v>
      </c>
      <c r="R880" s="43">
        <v>0</v>
      </c>
      <c r="S880" s="43">
        <v>0</v>
      </c>
    </row>
    <row r="881" spans="5:19">
      <c r="E881" s="43">
        <v>8842449</v>
      </c>
      <c r="F881" s="43" t="s">
        <v>3990</v>
      </c>
      <c r="G881" s="43" t="s">
        <v>14</v>
      </c>
      <c r="H881" s="43">
        <v>0</v>
      </c>
      <c r="I881" s="43">
        <v>0</v>
      </c>
      <c r="J881" s="43">
        <v>0</v>
      </c>
      <c r="K881" s="43">
        <v>39</v>
      </c>
      <c r="L881" s="43">
        <v>4755</v>
      </c>
      <c r="M881" s="43">
        <v>186885</v>
      </c>
      <c r="N881" s="43">
        <v>39</v>
      </c>
      <c r="O881" s="43">
        <v>4755</v>
      </c>
      <c r="P881" s="43">
        <v>186885</v>
      </c>
      <c r="Q881" s="43">
        <v>0</v>
      </c>
      <c r="R881" s="43">
        <v>0</v>
      </c>
      <c r="S881" s="43">
        <v>0</v>
      </c>
    </row>
    <row r="882" spans="5:19">
      <c r="E882" s="43">
        <v>8842455</v>
      </c>
      <c r="F882" s="43" t="s">
        <v>3991</v>
      </c>
      <c r="G882" s="43" t="s">
        <v>14</v>
      </c>
      <c r="H882" s="43">
        <v>0</v>
      </c>
      <c r="I882" s="43">
        <v>0</v>
      </c>
      <c r="J882" s="43">
        <v>0</v>
      </c>
      <c r="K882" s="43">
        <v>82</v>
      </c>
      <c r="L882" s="43">
        <v>2400</v>
      </c>
      <c r="M882" s="43">
        <v>196800</v>
      </c>
      <c r="N882" s="43">
        <v>82</v>
      </c>
      <c r="O882" s="43">
        <v>2400</v>
      </c>
      <c r="P882" s="43">
        <v>196800</v>
      </c>
      <c r="Q882" s="43">
        <v>0</v>
      </c>
      <c r="R882" s="43">
        <v>0</v>
      </c>
      <c r="S882" s="43">
        <v>0</v>
      </c>
    </row>
    <row r="883" spans="5:19">
      <c r="E883" s="43">
        <v>8842456</v>
      </c>
      <c r="F883" s="43" t="s">
        <v>3992</v>
      </c>
      <c r="G883" s="43" t="s">
        <v>14</v>
      </c>
      <c r="H883" s="43">
        <v>0</v>
      </c>
      <c r="I883" s="43">
        <v>0</v>
      </c>
      <c r="J883" s="43">
        <v>0</v>
      </c>
      <c r="K883" s="43">
        <v>1</v>
      </c>
      <c r="L883" s="43">
        <v>6775</v>
      </c>
      <c r="M883" s="43">
        <v>6775</v>
      </c>
      <c r="N883" s="43">
        <v>1</v>
      </c>
      <c r="O883" s="43">
        <v>6775</v>
      </c>
      <c r="P883" s="43">
        <v>6775</v>
      </c>
      <c r="Q883" s="43">
        <v>0</v>
      </c>
      <c r="R883" s="43">
        <v>0</v>
      </c>
      <c r="S883" s="43">
        <v>0</v>
      </c>
    </row>
    <row r="884" spans="5:19">
      <c r="E884" s="43">
        <v>8842462</v>
      </c>
      <c r="F884" s="43" t="s">
        <v>3993</v>
      </c>
      <c r="G884" s="43" t="s">
        <v>14</v>
      </c>
      <c r="H884" s="43">
        <v>0</v>
      </c>
      <c r="I884" s="43">
        <v>0</v>
      </c>
      <c r="J884" s="43">
        <v>0</v>
      </c>
      <c r="K884" s="43">
        <v>18</v>
      </c>
      <c r="L884" s="43">
        <v>6680</v>
      </c>
      <c r="M884" s="43">
        <v>122244</v>
      </c>
      <c r="N884" s="43">
        <v>18</v>
      </c>
      <c r="O884" s="43">
        <v>6680</v>
      </c>
      <c r="P884" s="43">
        <v>122244</v>
      </c>
      <c r="Q884" s="43">
        <v>0</v>
      </c>
      <c r="R884" s="43">
        <v>0</v>
      </c>
      <c r="S884" s="43">
        <v>0</v>
      </c>
    </row>
    <row r="885" spans="5:19">
      <c r="E885" s="43">
        <v>8842470</v>
      </c>
      <c r="F885" s="43" t="s">
        <v>3994</v>
      </c>
      <c r="G885" s="43" t="s">
        <v>14</v>
      </c>
      <c r="H885" s="43">
        <v>0</v>
      </c>
      <c r="I885" s="43">
        <v>0</v>
      </c>
      <c r="J885" s="43">
        <v>0</v>
      </c>
      <c r="K885" s="43">
        <v>2</v>
      </c>
      <c r="L885" s="43">
        <v>6803</v>
      </c>
      <c r="M885" s="43">
        <v>14967</v>
      </c>
      <c r="N885" s="43">
        <v>2</v>
      </c>
      <c r="O885" s="43">
        <v>6803</v>
      </c>
      <c r="P885" s="43">
        <v>14967</v>
      </c>
      <c r="Q885" s="43">
        <v>0</v>
      </c>
      <c r="R885" s="43">
        <v>0</v>
      </c>
      <c r="S885" s="43">
        <v>0</v>
      </c>
    </row>
    <row r="886" spans="5:19">
      <c r="E886" s="43">
        <v>8842474</v>
      </c>
      <c r="F886" s="43" t="s">
        <v>3995</v>
      </c>
      <c r="G886" s="43" t="s">
        <v>14</v>
      </c>
      <c r="H886" s="43">
        <v>0</v>
      </c>
      <c r="I886" s="43">
        <v>0</v>
      </c>
      <c r="J886" s="43">
        <v>0</v>
      </c>
      <c r="K886" s="43">
        <v>1</v>
      </c>
      <c r="L886" s="43">
        <v>5615</v>
      </c>
      <c r="M886" s="43">
        <v>5615</v>
      </c>
      <c r="N886" s="43">
        <v>1</v>
      </c>
      <c r="O886" s="43">
        <v>5615</v>
      </c>
      <c r="P886" s="43">
        <v>5615</v>
      </c>
      <c r="Q886" s="43">
        <v>0</v>
      </c>
      <c r="R886" s="43">
        <v>0</v>
      </c>
      <c r="S886" s="43">
        <v>0</v>
      </c>
    </row>
    <row r="887" spans="5:19">
      <c r="E887" s="43">
        <v>8842475</v>
      </c>
      <c r="F887" s="43" t="s">
        <v>3996</v>
      </c>
      <c r="G887" s="43" t="s">
        <v>14</v>
      </c>
      <c r="H887" s="43">
        <v>0</v>
      </c>
      <c r="I887" s="43">
        <v>0</v>
      </c>
      <c r="J887" s="43">
        <v>0</v>
      </c>
      <c r="K887" s="43">
        <v>1</v>
      </c>
      <c r="L887" s="43">
        <v>6220</v>
      </c>
      <c r="M887" s="43">
        <v>3110</v>
      </c>
      <c r="N887" s="43">
        <v>1</v>
      </c>
      <c r="O887" s="43">
        <v>6220</v>
      </c>
      <c r="P887" s="43">
        <v>3110</v>
      </c>
      <c r="Q887" s="43">
        <v>0</v>
      </c>
      <c r="R887" s="43">
        <v>0</v>
      </c>
      <c r="S887" s="43">
        <v>0</v>
      </c>
    </row>
    <row r="888" spans="5:19">
      <c r="E888" s="43">
        <v>8842480</v>
      </c>
      <c r="F888" s="43" t="s">
        <v>3997</v>
      </c>
      <c r="G888" s="43" t="s">
        <v>14</v>
      </c>
      <c r="H888" s="43">
        <v>0</v>
      </c>
      <c r="I888" s="43">
        <v>0</v>
      </c>
      <c r="J888" s="43">
        <v>0</v>
      </c>
      <c r="K888" s="43">
        <v>1</v>
      </c>
      <c r="L888" s="43">
        <v>5840</v>
      </c>
      <c r="M888" s="43">
        <v>2920</v>
      </c>
      <c r="N888" s="43">
        <v>1</v>
      </c>
      <c r="O888" s="43">
        <v>5840</v>
      </c>
      <c r="P888" s="43">
        <v>2920</v>
      </c>
      <c r="Q888" s="43">
        <v>0</v>
      </c>
      <c r="R888" s="43">
        <v>0</v>
      </c>
      <c r="S888" s="43">
        <v>0</v>
      </c>
    </row>
    <row r="889" spans="5:19">
      <c r="E889" s="43">
        <v>8842497</v>
      </c>
      <c r="F889" s="43" t="s">
        <v>3998</v>
      </c>
      <c r="G889" s="43" t="s">
        <v>14</v>
      </c>
      <c r="H889" s="43">
        <v>0</v>
      </c>
      <c r="I889" s="43">
        <v>0</v>
      </c>
      <c r="J889" s="43">
        <v>0</v>
      </c>
      <c r="K889" s="43">
        <v>1</v>
      </c>
      <c r="L889" s="43">
        <v>8060</v>
      </c>
      <c r="M889" s="43">
        <v>4030</v>
      </c>
      <c r="N889" s="43">
        <v>1</v>
      </c>
      <c r="O889" s="43">
        <v>8060</v>
      </c>
      <c r="P889" s="43">
        <v>4030</v>
      </c>
      <c r="Q889" s="43">
        <v>0</v>
      </c>
      <c r="R889" s="43">
        <v>0</v>
      </c>
      <c r="S889" s="43">
        <v>0</v>
      </c>
    </row>
    <row r="890" spans="5:19">
      <c r="E890" s="43">
        <v>8842517</v>
      </c>
      <c r="F890" s="43" t="s">
        <v>3999</v>
      </c>
      <c r="G890" s="43" t="s">
        <v>14</v>
      </c>
      <c r="H890" s="43">
        <v>0</v>
      </c>
      <c r="I890" s="43">
        <v>0</v>
      </c>
      <c r="J890" s="43">
        <v>0</v>
      </c>
      <c r="K890" s="43">
        <v>3</v>
      </c>
      <c r="L890" s="43">
        <v>3040</v>
      </c>
      <c r="M890" s="43">
        <v>7600</v>
      </c>
      <c r="N890" s="43">
        <v>3</v>
      </c>
      <c r="O890" s="43">
        <v>3040</v>
      </c>
      <c r="P890" s="43">
        <v>7600</v>
      </c>
      <c r="Q890" s="43">
        <v>0</v>
      </c>
      <c r="R890" s="43">
        <v>0</v>
      </c>
      <c r="S890" s="43">
        <v>0</v>
      </c>
    </row>
    <row r="891" spans="5:19">
      <c r="E891" s="43">
        <v>8842518</v>
      </c>
      <c r="F891" s="43" t="s">
        <v>4000</v>
      </c>
      <c r="G891" s="43" t="s">
        <v>14</v>
      </c>
      <c r="H891" s="43">
        <v>0</v>
      </c>
      <c r="I891" s="43">
        <v>0</v>
      </c>
      <c r="J891" s="43">
        <v>0</v>
      </c>
      <c r="K891" s="43">
        <v>4</v>
      </c>
      <c r="L891" s="43">
        <v>910</v>
      </c>
      <c r="M891" s="43">
        <v>3640</v>
      </c>
      <c r="N891" s="43">
        <v>4</v>
      </c>
      <c r="O891" s="43">
        <v>910</v>
      </c>
      <c r="P891" s="43">
        <v>3640</v>
      </c>
      <c r="Q891" s="43">
        <v>0</v>
      </c>
      <c r="R891" s="43">
        <v>0</v>
      </c>
      <c r="S891" s="43">
        <v>0</v>
      </c>
    </row>
    <row r="892" spans="5:19">
      <c r="E892" s="43">
        <v>8842532</v>
      </c>
      <c r="F892" s="43" t="s">
        <v>4001</v>
      </c>
      <c r="G892" s="43" t="s">
        <v>14</v>
      </c>
      <c r="H892" s="43">
        <v>0</v>
      </c>
      <c r="I892" s="43">
        <v>0</v>
      </c>
      <c r="J892" s="43">
        <v>0</v>
      </c>
      <c r="K892" s="43">
        <v>6</v>
      </c>
      <c r="L892" s="43">
        <v>20648</v>
      </c>
      <c r="M892" s="43">
        <v>123889</v>
      </c>
      <c r="N892" s="43">
        <v>6</v>
      </c>
      <c r="O892" s="43">
        <v>20648</v>
      </c>
      <c r="P892" s="43">
        <v>123889</v>
      </c>
      <c r="Q892" s="43">
        <v>0</v>
      </c>
      <c r="R892" s="43">
        <v>0</v>
      </c>
      <c r="S892" s="43">
        <v>0</v>
      </c>
    </row>
    <row r="893" spans="5:19">
      <c r="E893" s="43">
        <v>8842535</v>
      </c>
      <c r="F893" s="43" t="s">
        <v>4002</v>
      </c>
      <c r="G893" s="43" t="s">
        <v>14</v>
      </c>
      <c r="H893" s="43">
        <v>0</v>
      </c>
      <c r="I893" s="43">
        <v>0</v>
      </c>
      <c r="J893" s="43">
        <v>0</v>
      </c>
      <c r="K893" s="43">
        <v>2</v>
      </c>
      <c r="L893" s="43">
        <v>9870</v>
      </c>
      <c r="M893" s="43">
        <v>19740</v>
      </c>
      <c r="N893" s="43">
        <v>2</v>
      </c>
      <c r="O893" s="43">
        <v>9870</v>
      </c>
      <c r="P893" s="43">
        <v>19740</v>
      </c>
      <c r="Q893" s="43">
        <v>0</v>
      </c>
      <c r="R893" s="43">
        <v>0</v>
      </c>
      <c r="S893" s="43">
        <v>0</v>
      </c>
    </row>
    <row r="894" spans="5:19">
      <c r="E894" s="43">
        <v>8842536</v>
      </c>
      <c r="F894" s="43" t="s">
        <v>4003</v>
      </c>
      <c r="G894" s="43" t="s">
        <v>14</v>
      </c>
      <c r="H894" s="43">
        <v>0</v>
      </c>
      <c r="I894" s="43">
        <v>0</v>
      </c>
      <c r="J894" s="43">
        <v>0</v>
      </c>
      <c r="K894" s="43">
        <v>8</v>
      </c>
      <c r="L894" s="43">
        <v>9832</v>
      </c>
      <c r="M894" s="43">
        <v>77672</v>
      </c>
      <c r="N894" s="43">
        <v>8</v>
      </c>
      <c r="O894" s="43">
        <v>9832</v>
      </c>
      <c r="P894" s="43">
        <v>77672</v>
      </c>
      <c r="Q894" s="43">
        <v>0</v>
      </c>
      <c r="R894" s="43">
        <v>0</v>
      </c>
      <c r="S894" s="43">
        <v>0</v>
      </c>
    </row>
    <row r="895" spans="5:19">
      <c r="E895" s="43">
        <v>8842544</v>
      </c>
      <c r="F895" s="43" t="s">
        <v>4004</v>
      </c>
      <c r="G895" s="43" t="s">
        <v>14</v>
      </c>
      <c r="H895" s="43">
        <v>0</v>
      </c>
      <c r="I895" s="43">
        <v>0</v>
      </c>
      <c r="J895" s="43">
        <v>0</v>
      </c>
      <c r="K895" s="43">
        <v>1</v>
      </c>
      <c r="L895" s="43">
        <v>10790</v>
      </c>
      <c r="M895" s="43">
        <v>5395</v>
      </c>
      <c r="N895" s="43">
        <v>1</v>
      </c>
      <c r="O895" s="43">
        <v>10790</v>
      </c>
      <c r="P895" s="43">
        <v>5395</v>
      </c>
      <c r="Q895" s="43">
        <v>0</v>
      </c>
      <c r="R895" s="43">
        <v>0</v>
      </c>
      <c r="S895" s="43">
        <v>0</v>
      </c>
    </row>
    <row r="896" spans="5:19">
      <c r="E896" s="43">
        <v>8842545</v>
      </c>
      <c r="F896" s="43" t="s">
        <v>4005</v>
      </c>
      <c r="G896" s="43" t="s">
        <v>14</v>
      </c>
      <c r="H896" s="43">
        <v>0</v>
      </c>
      <c r="I896" s="43">
        <v>0</v>
      </c>
      <c r="J896" s="43">
        <v>0</v>
      </c>
      <c r="K896" s="43">
        <v>2</v>
      </c>
      <c r="L896" s="43">
        <v>9014</v>
      </c>
      <c r="M896" s="43">
        <v>15323</v>
      </c>
      <c r="N896" s="43">
        <v>2</v>
      </c>
      <c r="O896" s="43">
        <v>9014</v>
      </c>
      <c r="P896" s="43">
        <v>15323</v>
      </c>
      <c r="Q896" s="43">
        <v>0</v>
      </c>
      <c r="R896" s="43">
        <v>0</v>
      </c>
      <c r="S896" s="43">
        <v>0</v>
      </c>
    </row>
    <row r="897" spans="5:19">
      <c r="E897" s="43">
        <v>8842546</v>
      </c>
      <c r="F897" s="43" t="s">
        <v>4006</v>
      </c>
      <c r="G897" s="43" t="s">
        <v>14</v>
      </c>
      <c r="H897" s="43">
        <v>0</v>
      </c>
      <c r="I897" s="43">
        <v>0</v>
      </c>
      <c r="J897" s="43">
        <v>0</v>
      </c>
      <c r="K897" s="43">
        <v>19</v>
      </c>
      <c r="L897" s="43">
        <v>7254</v>
      </c>
      <c r="M897" s="43">
        <v>135655</v>
      </c>
      <c r="N897" s="43">
        <v>19</v>
      </c>
      <c r="O897" s="43">
        <v>7254</v>
      </c>
      <c r="P897" s="43">
        <v>135655</v>
      </c>
      <c r="Q897" s="43">
        <v>0</v>
      </c>
      <c r="R897" s="43">
        <v>0</v>
      </c>
      <c r="S897" s="43">
        <v>0</v>
      </c>
    </row>
    <row r="898" spans="5:19">
      <c r="E898" s="43">
        <v>8842551</v>
      </c>
      <c r="F898" s="43" t="s">
        <v>4007</v>
      </c>
      <c r="G898" s="43" t="s">
        <v>14</v>
      </c>
      <c r="H898" s="43">
        <v>0</v>
      </c>
      <c r="I898" s="43">
        <v>0</v>
      </c>
      <c r="J898" s="43">
        <v>0</v>
      </c>
      <c r="K898" s="43">
        <v>7</v>
      </c>
      <c r="L898" s="43">
        <v>2533</v>
      </c>
      <c r="M898" s="43">
        <v>17730</v>
      </c>
      <c r="N898" s="43">
        <v>7</v>
      </c>
      <c r="O898" s="43">
        <v>2533</v>
      </c>
      <c r="P898" s="43">
        <v>17730</v>
      </c>
      <c r="Q898" s="43">
        <v>0</v>
      </c>
      <c r="R898" s="43">
        <v>0</v>
      </c>
      <c r="S898" s="43">
        <v>0</v>
      </c>
    </row>
    <row r="899" spans="5:19">
      <c r="E899" s="43">
        <v>8842554</v>
      </c>
      <c r="F899" s="43" t="s">
        <v>4008</v>
      </c>
      <c r="G899" s="43" t="s">
        <v>14</v>
      </c>
      <c r="H899" s="43">
        <v>0</v>
      </c>
      <c r="I899" s="43">
        <v>0</v>
      </c>
      <c r="J899" s="43">
        <v>0</v>
      </c>
      <c r="K899" s="43">
        <v>3</v>
      </c>
      <c r="L899" s="43">
        <v>10280</v>
      </c>
      <c r="M899" s="43">
        <v>30840</v>
      </c>
      <c r="N899" s="43">
        <v>3</v>
      </c>
      <c r="O899" s="43">
        <v>10280</v>
      </c>
      <c r="P899" s="43">
        <v>30840</v>
      </c>
      <c r="Q899" s="43">
        <v>0</v>
      </c>
      <c r="R899" s="43">
        <v>0</v>
      </c>
      <c r="S899" s="43">
        <v>0</v>
      </c>
    </row>
    <row r="900" spans="5:19">
      <c r="E900" s="43">
        <v>8842557</v>
      </c>
      <c r="F900" s="43" t="s">
        <v>4009</v>
      </c>
      <c r="G900" s="43" t="s">
        <v>14</v>
      </c>
      <c r="H900" s="43">
        <v>0</v>
      </c>
      <c r="I900" s="43">
        <v>0</v>
      </c>
      <c r="J900" s="43">
        <v>0</v>
      </c>
      <c r="K900" s="43">
        <v>1</v>
      </c>
      <c r="L900" s="43">
        <v>12730</v>
      </c>
      <c r="M900" s="43">
        <v>6365</v>
      </c>
      <c r="N900" s="43">
        <v>1</v>
      </c>
      <c r="O900" s="43">
        <v>12730</v>
      </c>
      <c r="P900" s="43">
        <v>6365</v>
      </c>
      <c r="Q900" s="43">
        <v>0</v>
      </c>
      <c r="R900" s="43">
        <v>0</v>
      </c>
      <c r="S900" s="43">
        <v>0</v>
      </c>
    </row>
    <row r="901" spans="5:19">
      <c r="E901" s="43">
        <v>8842566</v>
      </c>
      <c r="F901" s="43" t="s">
        <v>4010</v>
      </c>
      <c r="G901" s="43" t="s">
        <v>14</v>
      </c>
      <c r="H901" s="43">
        <v>0</v>
      </c>
      <c r="I901" s="43">
        <v>0</v>
      </c>
      <c r="J901" s="43">
        <v>0</v>
      </c>
      <c r="K901" s="43">
        <v>5</v>
      </c>
      <c r="L901" s="43">
        <v>2970</v>
      </c>
      <c r="M901" s="43">
        <v>14850</v>
      </c>
      <c r="N901" s="43">
        <v>5</v>
      </c>
      <c r="O901" s="43">
        <v>2970</v>
      </c>
      <c r="P901" s="43">
        <v>14850</v>
      </c>
      <c r="Q901" s="43">
        <v>0</v>
      </c>
      <c r="R901" s="43">
        <v>0</v>
      </c>
      <c r="S901" s="43">
        <v>0</v>
      </c>
    </row>
    <row r="902" spans="5:19">
      <c r="E902" s="43">
        <v>8842580</v>
      </c>
      <c r="F902" s="43" t="s">
        <v>4011</v>
      </c>
      <c r="G902" s="43" t="s">
        <v>14</v>
      </c>
      <c r="H902" s="43">
        <v>0</v>
      </c>
      <c r="I902" s="43">
        <v>0</v>
      </c>
      <c r="J902" s="43">
        <v>0</v>
      </c>
      <c r="K902" s="43">
        <v>7</v>
      </c>
      <c r="L902" s="43">
        <v>8794</v>
      </c>
      <c r="M902" s="43">
        <v>61560</v>
      </c>
      <c r="N902" s="43">
        <v>7</v>
      </c>
      <c r="O902" s="43">
        <v>8794</v>
      </c>
      <c r="P902" s="43">
        <v>61560</v>
      </c>
      <c r="Q902" s="43">
        <v>0</v>
      </c>
      <c r="R902" s="43">
        <v>0</v>
      </c>
      <c r="S902" s="43">
        <v>0</v>
      </c>
    </row>
    <row r="903" spans="5:19">
      <c r="E903" s="43">
        <v>8842583</v>
      </c>
      <c r="F903" s="43" t="s">
        <v>4012</v>
      </c>
      <c r="G903" s="43" t="s">
        <v>14</v>
      </c>
      <c r="H903" s="43">
        <v>0</v>
      </c>
      <c r="I903" s="43">
        <v>0</v>
      </c>
      <c r="J903" s="43">
        <v>0</v>
      </c>
      <c r="K903" s="43">
        <v>1</v>
      </c>
      <c r="L903" s="43">
        <v>8280</v>
      </c>
      <c r="M903" s="43">
        <v>4140</v>
      </c>
      <c r="N903" s="43">
        <v>1</v>
      </c>
      <c r="O903" s="43">
        <v>8280</v>
      </c>
      <c r="P903" s="43">
        <v>4140</v>
      </c>
      <c r="Q903" s="43">
        <v>0</v>
      </c>
      <c r="R903" s="43">
        <v>0</v>
      </c>
      <c r="S903" s="43">
        <v>0</v>
      </c>
    </row>
    <row r="904" spans="5:19">
      <c r="E904" s="43">
        <v>8842588</v>
      </c>
      <c r="F904" s="43" t="s">
        <v>4013</v>
      </c>
      <c r="G904" s="43" t="s">
        <v>14</v>
      </c>
      <c r="H904" s="43">
        <v>0</v>
      </c>
      <c r="I904" s="43">
        <v>0</v>
      </c>
      <c r="J904" s="43">
        <v>0</v>
      </c>
      <c r="K904" s="43">
        <v>3</v>
      </c>
      <c r="L904" s="43">
        <v>1797</v>
      </c>
      <c r="M904" s="43">
        <v>5390</v>
      </c>
      <c r="N904" s="43">
        <v>3</v>
      </c>
      <c r="O904" s="43">
        <v>1797</v>
      </c>
      <c r="P904" s="43">
        <v>5390</v>
      </c>
      <c r="Q904" s="43">
        <v>0</v>
      </c>
      <c r="R904" s="43">
        <v>0</v>
      </c>
      <c r="S904" s="43">
        <v>0</v>
      </c>
    </row>
    <row r="905" spans="5:19">
      <c r="E905" s="43">
        <v>8842590</v>
      </c>
      <c r="F905" s="43" t="s">
        <v>4014</v>
      </c>
      <c r="G905" s="43" t="s">
        <v>14</v>
      </c>
      <c r="H905" s="43">
        <v>0</v>
      </c>
      <c r="I905" s="43">
        <v>0</v>
      </c>
      <c r="J905" s="43">
        <v>0</v>
      </c>
      <c r="K905" s="43">
        <v>93</v>
      </c>
      <c r="L905" s="43">
        <v>4095</v>
      </c>
      <c r="M905" s="43">
        <v>380800</v>
      </c>
      <c r="N905" s="43">
        <v>93</v>
      </c>
      <c r="O905" s="43">
        <v>4095</v>
      </c>
      <c r="P905" s="43">
        <v>380800</v>
      </c>
      <c r="Q905" s="43">
        <v>0</v>
      </c>
      <c r="R905" s="43">
        <v>0</v>
      </c>
      <c r="S905" s="43">
        <v>0</v>
      </c>
    </row>
    <row r="906" spans="5:19">
      <c r="E906" s="43">
        <v>8842592</v>
      </c>
      <c r="F906" s="43" t="s">
        <v>4015</v>
      </c>
      <c r="G906" s="43" t="s">
        <v>14</v>
      </c>
      <c r="H906" s="43">
        <v>0</v>
      </c>
      <c r="I906" s="43">
        <v>0</v>
      </c>
      <c r="J906" s="43">
        <v>0</v>
      </c>
      <c r="K906" s="43">
        <v>1</v>
      </c>
      <c r="L906" s="43">
        <v>13590</v>
      </c>
      <c r="M906" s="43">
        <v>6795</v>
      </c>
      <c r="N906" s="43">
        <v>1</v>
      </c>
      <c r="O906" s="43">
        <v>13590</v>
      </c>
      <c r="P906" s="43">
        <v>6795</v>
      </c>
      <c r="Q906" s="43">
        <v>0</v>
      </c>
      <c r="R906" s="43">
        <v>0</v>
      </c>
      <c r="S906" s="43">
        <v>0</v>
      </c>
    </row>
    <row r="907" spans="5:19">
      <c r="E907" s="43">
        <v>8842593</v>
      </c>
      <c r="F907" s="43" t="s">
        <v>4016</v>
      </c>
      <c r="G907" s="43" t="s">
        <v>14</v>
      </c>
      <c r="H907" s="43">
        <v>0</v>
      </c>
      <c r="I907" s="43">
        <v>0</v>
      </c>
      <c r="J907" s="43">
        <v>0</v>
      </c>
      <c r="K907" s="43">
        <v>5</v>
      </c>
      <c r="L907" s="43">
        <v>12292</v>
      </c>
      <c r="M907" s="43">
        <v>61460</v>
      </c>
      <c r="N907" s="43">
        <v>5</v>
      </c>
      <c r="O907" s="43">
        <v>12292</v>
      </c>
      <c r="P907" s="43">
        <v>61460</v>
      </c>
      <c r="Q907" s="43">
        <v>0</v>
      </c>
      <c r="R907" s="43">
        <v>0</v>
      </c>
      <c r="S907" s="43">
        <v>0</v>
      </c>
    </row>
    <row r="908" spans="5:19">
      <c r="E908" s="43">
        <v>8842594</v>
      </c>
      <c r="F908" s="43" t="s">
        <v>4017</v>
      </c>
      <c r="G908" s="43" t="s">
        <v>14</v>
      </c>
      <c r="H908" s="43">
        <v>0</v>
      </c>
      <c r="I908" s="43">
        <v>0</v>
      </c>
      <c r="J908" s="43">
        <v>0</v>
      </c>
      <c r="K908" s="43">
        <v>2</v>
      </c>
      <c r="L908" s="43">
        <v>2660</v>
      </c>
      <c r="M908" s="43">
        <v>5320</v>
      </c>
      <c r="N908" s="43">
        <v>2</v>
      </c>
      <c r="O908" s="43">
        <v>2660</v>
      </c>
      <c r="P908" s="43">
        <v>5320</v>
      </c>
      <c r="Q908" s="43">
        <v>0</v>
      </c>
      <c r="R908" s="43">
        <v>0</v>
      </c>
      <c r="S908" s="43">
        <v>0</v>
      </c>
    </row>
    <row r="909" spans="5:19">
      <c r="E909" s="43">
        <v>8842599</v>
      </c>
      <c r="F909" s="43" t="s">
        <v>4018</v>
      </c>
      <c r="G909" s="43" t="s">
        <v>14</v>
      </c>
      <c r="H909" s="43">
        <v>0</v>
      </c>
      <c r="I909" s="43">
        <v>0</v>
      </c>
      <c r="J909" s="43">
        <v>0</v>
      </c>
      <c r="K909" s="43">
        <v>6</v>
      </c>
      <c r="L909" s="43">
        <v>10640</v>
      </c>
      <c r="M909" s="43">
        <v>61712</v>
      </c>
      <c r="N909" s="43">
        <v>6</v>
      </c>
      <c r="O909" s="43">
        <v>10640</v>
      </c>
      <c r="P909" s="43">
        <v>61712</v>
      </c>
      <c r="Q909" s="43">
        <v>0</v>
      </c>
      <c r="R909" s="43">
        <v>0</v>
      </c>
      <c r="S909" s="43">
        <v>0</v>
      </c>
    </row>
    <row r="910" spans="5:19">
      <c r="E910" s="43">
        <v>8842604</v>
      </c>
      <c r="F910" s="43" t="s">
        <v>4019</v>
      </c>
      <c r="G910" s="43" t="s">
        <v>14</v>
      </c>
      <c r="H910" s="43">
        <v>0</v>
      </c>
      <c r="I910" s="43">
        <v>0</v>
      </c>
      <c r="J910" s="43">
        <v>0</v>
      </c>
      <c r="K910" s="43">
        <v>2</v>
      </c>
      <c r="L910" s="43">
        <v>11775</v>
      </c>
      <c r="M910" s="43">
        <v>23550</v>
      </c>
      <c r="N910" s="43">
        <v>2</v>
      </c>
      <c r="O910" s="43">
        <v>11775</v>
      </c>
      <c r="P910" s="43">
        <v>23550</v>
      </c>
      <c r="Q910" s="43">
        <v>0</v>
      </c>
      <c r="R910" s="43">
        <v>0</v>
      </c>
      <c r="S910" s="43">
        <v>0</v>
      </c>
    </row>
    <row r="911" spans="5:19">
      <c r="E911" s="43">
        <v>8842613</v>
      </c>
      <c r="F911" s="43" t="s">
        <v>4020</v>
      </c>
      <c r="G911" s="43" t="s">
        <v>14</v>
      </c>
      <c r="H911" s="43">
        <v>0</v>
      </c>
      <c r="I911" s="43">
        <v>0</v>
      </c>
      <c r="J911" s="43">
        <v>0</v>
      </c>
      <c r="K911" s="43">
        <v>1</v>
      </c>
      <c r="L911" s="43">
        <v>15170</v>
      </c>
      <c r="M911" s="43">
        <v>15170</v>
      </c>
      <c r="N911" s="43">
        <v>1</v>
      </c>
      <c r="O911" s="43">
        <v>15170</v>
      </c>
      <c r="P911" s="43">
        <v>15170</v>
      </c>
      <c r="Q911" s="43">
        <v>0</v>
      </c>
      <c r="R911" s="43">
        <v>0</v>
      </c>
      <c r="S911" s="43">
        <v>0</v>
      </c>
    </row>
    <row r="912" spans="5:19">
      <c r="E912" s="43">
        <v>8842621</v>
      </c>
      <c r="F912" s="43" t="s">
        <v>4021</v>
      </c>
      <c r="G912" s="43" t="s">
        <v>14</v>
      </c>
      <c r="H912" s="43">
        <v>0</v>
      </c>
      <c r="I912" s="43">
        <v>0</v>
      </c>
      <c r="J912" s="43">
        <v>0</v>
      </c>
      <c r="K912" s="43">
        <v>1</v>
      </c>
      <c r="L912" s="43">
        <v>6820</v>
      </c>
      <c r="M912" s="43">
        <v>3410</v>
      </c>
      <c r="N912" s="43">
        <v>1</v>
      </c>
      <c r="O912" s="43">
        <v>6820</v>
      </c>
      <c r="P912" s="43">
        <v>3410</v>
      </c>
      <c r="Q912" s="43">
        <v>0</v>
      </c>
      <c r="R912" s="43">
        <v>0</v>
      </c>
      <c r="S912" s="43">
        <v>0</v>
      </c>
    </row>
    <row r="913" spans="5:19">
      <c r="E913" s="43">
        <v>8842622</v>
      </c>
      <c r="F913" s="43" t="s">
        <v>4022</v>
      </c>
      <c r="G913" s="43" t="s">
        <v>14</v>
      </c>
      <c r="H913" s="43">
        <v>0</v>
      </c>
      <c r="I913" s="43">
        <v>0</v>
      </c>
      <c r="J913" s="43">
        <v>0</v>
      </c>
      <c r="K913" s="43">
        <v>17</v>
      </c>
      <c r="L913" s="43">
        <v>4809</v>
      </c>
      <c r="M913" s="43">
        <v>79355</v>
      </c>
      <c r="N913" s="43">
        <v>17</v>
      </c>
      <c r="O913" s="43">
        <v>4809</v>
      </c>
      <c r="P913" s="43">
        <v>79355</v>
      </c>
      <c r="Q913" s="43">
        <v>0</v>
      </c>
      <c r="R913" s="43">
        <v>0</v>
      </c>
      <c r="S913" s="43">
        <v>0</v>
      </c>
    </row>
    <row r="914" spans="5:19">
      <c r="E914" s="43">
        <v>8842624</v>
      </c>
      <c r="F914" s="43" t="s">
        <v>4023</v>
      </c>
      <c r="G914" s="43" t="s">
        <v>14</v>
      </c>
      <c r="H914" s="43">
        <v>0</v>
      </c>
      <c r="I914" s="43">
        <v>0</v>
      </c>
      <c r="J914" s="43">
        <v>0</v>
      </c>
      <c r="K914" s="43">
        <v>46</v>
      </c>
      <c r="L914" s="43">
        <v>2240</v>
      </c>
      <c r="M914" s="43">
        <v>103040</v>
      </c>
      <c r="N914" s="43">
        <v>46</v>
      </c>
      <c r="O914" s="43">
        <v>2240</v>
      </c>
      <c r="P914" s="43">
        <v>103040</v>
      </c>
      <c r="Q914" s="43">
        <v>0</v>
      </c>
      <c r="R914" s="43">
        <v>0</v>
      </c>
      <c r="S914" s="43">
        <v>0</v>
      </c>
    </row>
    <row r="915" spans="5:19">
      <c r="E915" s="43">
        <v>8842625</v>
      </c>
      <c r="F915" s="43" t="s">
        <v>4024</v>
      </c>
      <c r="G915" s="43" t="s">
        <v>14</v>
      </c>
      <c r="H915" s="43">
        <v>0</v>
      </c>
      <c r="I915" s="43">
        <v>0</v>
      </c>
      <c r="J915" s="43">
        <v>0</v>
      </c>
      <c r="K915" s="43">
        <v>4</v>
      </c>
      <c r="L915" s="43">
        <v>4677</v>
      </c>
      <c r="M915" s="43">
        <v>17772</v>
      </c>
      <c r="N915" s="43">
        <v>4</v>
      </c>
      <c r="O915" s="43">
        <v>4677</v>
      </c>
      <c r="P915" s="43">
        <v>17772</v>
      </c>
      <c r="Q915" s="43">
        <v>0</v>
      </c>
      <c r="R915" s="43">
        <v>0</v>
      </c>
      <c r="S915" s="43">
        <v>0</v>
      </c>
    </row>
    <row r="916" spans="5:19">
      <c r="E916" s="43">
        <v>8842627</v>
      </c>
      <c r="F916" s="43" t="s">
        <v>4025</v>
      </c>
      <c r="G916" s="43" t="s">
        <v>14</v>
      </c>
      <c r="H916" s="43">
        <v>0</v>
      </c>
      <c r="I916" s="43">
        <v>0</v>
      </c>
      <c r="J916" s="43">
        <v>0</v>
      </c>
      <c r="K916" s="43">
        <v>6</v>
      </c>
      <c r="L916" s="43">
        <v>3077</v>
      </c>
      <c r="M916" s="43">
        <v>18460</v>
      </c>
      <c r="N916" s="43">
        <v>6</v>
      </c>
      <c r="O916" s="43">
        <v>3077</v>
      </c>
      <c r="P916" s="43">
        <v>18460</v>
      </c>
      <c r="Q916" s="43">
        <v>0</v>
      </c>
      <c r="R916" s="43">
        <v>0</v>
      </c>
      <c r="S916" s="43">
        <v>0</v>
      </c>
    </row>
    <row r="917" spans="5:19">
      <c r="E917" s="43">
        <v>8842629</v>
      </c>
      <c r="F917" s="43" t="s">
        <v>4026</v>
      </c>
      <c r="G917" s="43" t="s">
        <v>14</v>
      </c>
      <c r="H917" s="43">
        <v>0</v>
      </c>
      <c r="I917" s="43">
        <v>0</v>
      </c>
      <c r="J917" s="43">
        <v>0</v>
      </c>
      <c r="K917" s="43">
        <v>1</v>
      </c>
      <c r="L917" s="43">
        <v>14100</v>
      </c>
      <c r="M917" s="43">
        <v>14100</v>
      </c>
      <c r="N917" s="43">
        <v>1</v>
      </c>
      <c r="O917" s="43">
        <v>14100</v>
      </c>
      <c r="P917" s="43">
        <v>14100</v>
      </c>
      <c r="Q917" s="43">
        <v>0</v>
      </c>
      <c r="R917" s="43">
        <v>0</v>
      </c>
      <c r="S917" s="43">
        <v>0</v>
      </c>
    </row>
    <row r="918" spans="5:19">
      <c r="E918" s="43">
        <v>8842632</v>
      </c>
      <c r="F918" s="43" t="s">
        <v>4027</v>
      </c>
      <c r="G918" s="43" t="s">
        <v>14</v>
      </c>
      <c r="H918" s="43">
        <v>0</v>
      </c>
      <c r="I918" s="43">
        <v>0</v>
      </c>
      <c r="J918" s="43">
        <v>0</v>
      </c>
      <c r="K918" s="43">
        <v>31</v>
      </c>
      <c r="L918" s="43">
        <v>552</v>
      </c>
      <c r="M918" s="43">
        <v>17100</v>
      </c>
      <c r="N918" s="43">
        <v>31</v>
      </c>
      <c r="O918" s="43">
        <v>552</v>
      </c>
      <c r="P918" s="43">
        <v>17100</v>
      </c>
      <c r="Q918" s="43">
        <v>0</v>
      </c>
      <c r="R918" s="43">
        <v>0</v>
      </c>
      <c r="S918" s="43">
        <v>0</v>
      </c>
    </row>
    <row r="919" spans="5:19">
      <c r="E919" s="43">
        <v>8842635</v>
      </c>
      <c r="F919" s="43" t="s">
        <v>4028</v>
      </c>
      <c r="G919" s="43" t="s">
        <v>14</v>
      </c>
      <c r="H919" s="43">
        <v>0</v>
      </c>
      <c r="I919" s="43">
        <v>0</v>
      </c>
      <c r="J919" s="43">
        <v>0</v>
      </c>
      <c r="K919" s="43">
        <v>117</v>
      </c>
      <c r="L919" s="43">
        <v>1950</v>
      </c>
      <c r="M919" s="43">
        <v>227370</v>
      </c>
      <c r="N919" s="43">
        <v>117</v>
      </c>
      <c r="O919" s="43">
        <v>1950</v>
      </c>
      <c r="P919" s="43">
        <v>227370</v>
      </c>
      <c r="Q919" s="43">
        <v>0</v>
      </c>
      <c r="R919" s="43">
        <v>0</v>
      </c>
      <c r="S919" s="43">
        <v>0</v>
      </c>
    </row>
    <row r="920" spans="5:19">
      <c r="E920" s="43">
        <v>8842636</v>
      </c>
      <c r="F920" s="43" t="s">
        <v>4029</v>
      </c>
      <c r="G920" s="43" t="s">
        <v>14</v>
      </c>
      <c r="H920" s="43">
        <v>0</v>
      </c>
      <c r="I920" s="43">
        <v>0</v>
      </c>
      <c r="J920" s="43">
        <v>0</v>
      </c>
      <c r="K920" s="43">
        <v>26</v>
      </c>
      <c r="L920" s="43">
        <v>4068</v>
      </c>
      <c r="M920" s="43">
        <v>105760</v>
      </c>
      <c r="N920" s="43">
        <v>26</v>
      </c>
      <c r="O920" s="43">
        <v>4068</v>
      </c>
      <c r="P920" s="43">
        <v>105760</v>
      </c>
      <c r="Q920" s="43">
        <v>0</v>
      </c>
      <c r="R920" s="43">
        <v>0</v>
      </c>
      <c r="S920" s="43">
        <v>0</v>
      </c>
    </row>
    <row r="921" spans="5:19">
      <c r="E921" s="43">
        <v>8842638</v>
      </c>
      <c r="F921" s="43" t="s">
        <v>4030</v>
      </c>
      <c r="G921" s="43" t="s">
        <v>14</v>
      </c>
      <c r="H921" s="43">
        <v>0</v>
      </c>
      <c r="I921" s="43">
        <v>0</v>
      </c>
      <c r="J921" s="43">
        <v>0</v>
      </c>
      <c r="K921" s="43">
        <v>26</v>
      </c>
      <c r="L921" s="43">
        <v>4684</v>
      </c>
      <c r="M921" s="43">
        <v>122253</v>
      </c>
      <c r="N921" s="43">
        <v>26</v>
      </c>
      <c r="O921" s="43">
        <v>4684</v>
      </c>
      <c r="P921" s="43">
        <v>122253</v>
      </c>
      <c r="Q921" s="43">
        <v>0</v>
      </c>
      <c r="R921" s="43">
        <v>0</v>
      </c>
      <c r="S921" s="43">
        <v>0</v>
      </c>
    </row>
    <row r="922" spans="5:19">
      <c r="E922" s="43">
        <v>8842662</v>
      </c>
      <c r="F922" s="43" t="s">
        <v>4031</v>
      </c>
      <c r="G922" s="43" t="s">
        <v>14</v>
      </c>
      <c r="H922" s="43">
        <v>0</v>
      </c>
      <c r="I922" s="43">
        <v>0</v>
      </c>
      <c r="J922" s="43">
        <v>0</v>
      </c>
      <c r="K922" s="43">
        <v>10</v>
      </c>
      <c r="L922" s="43">
        <v>4345</v>
      </c>
      <c r="M922" s="43">
        <v>43450</v>
      </c>
      <c r="N922" s="43">
        <v>10</v>
      </c>
      <c r="O922" s="43">
        <v>4345</v>
      </c>
      <c r="P922" s="43">
        <v>43450</v>
      </c>
      <c r="Q922" s="43">
        <v>0</v>
      </c>
      <c r="R922" s="43">
        <v>0</v>
      </c>
      <c r="S922" s="43">
        <v>0</v>
      </c>
    </row>
    <row r="923" spans="5:19">
      <c r="E923" s="43">
        <v>8842665</v>
      </c>
      <c r="F923" s="43" t="s">
        <v>4032</v>
      </c>
      <c r="G923" s="43" t="s">
        <v>14</v>
      </c>
      <c r="H923" s="43">
        <v>0</v>
      </c>
      <c r="I923" s="43">
        <v>0</v>
      </c>
      <c r="J923" s="43">
        <v>0</v>
      </c>
      <c r="K923" s="43">
        <v>3</v>
      </c>
      <c r="L923" s="43">
        <v>4260</v>
      </c>
      <c r="M923" s="43">
        <v>12780</v>
      </c>
      <c r="N923" s="43">
        <v>3</v>
      </c>
      <c r="O923" s="43">
        <v>4260</v>
      </c>
      <c r="P923" s="43">
        <v>12780</v>
      </c>
      <c r="Q923" s="43">
        <v>0</v>
      </c>
      <c r="R923" s="43">
        <v>0</v>
      </c>
      <c r="S923" s="43">
        <v>0</v>
      </c>
    </row>
    <row r="924" spans="5:19">
      <c r="E924" s="43">
        <v>8842689</v>
      </c>
      <c r="F924" s="43" t="s">
        <v>4033</v>
      </c>
      <c r="G924" s="43" t="s">
        <v>14</v>
      </c>
      <c r="H924" s="43">
        <v>0</v>
      </c>
      <c r="I924" s="43">
        <v>0</v>
      </c>
      <c r="J924" s="43">
        <v>0</v>
      </c>
      <c r="K924" s="43">
        <v>4</v>
      </c>
      <c r="L924" s="43">
        <v>340</v>
      </c>
      <c r="M924" s="43">
        <v>1360</v>
      </c>
      <c r="N924" s="43">
        <v>4</v>
      </c>
      <c r="O924" s="43">
        <v>340</v>
      </c>
      <c r="P924" s="43">
        <v>1360</v>
      </c>
      <c r="Q924" s="43">
        <v>0</v>
      </c>
      <c r="R924" s="43">
        <v>0</v>
      </c>
      <c r="S924" s="43">
        <v>0</v>
      </c>
    </row>
    <row r="925" spans="5:19">
      <c r="E925" s="43">
        <v>8842693</v>
      </c>
      <c r="F925" s="43" t="s">
        <v>4034</v>
      </c>
      <c r="G925" s="43" t="s">
        <v>14</v>
      </c>
      <c r="H925" s="43">
        <v>0</v>
      </c>
      <c r="I925" s="43">
        <v>0</v>
      </c>
      <c r="J925" s="43">
        <v>0</v>
      </c>
      <c r="K925" s="43">
        <v>4</v>
      </c>
      <c r="L925" s="43">
        <v>12770</v>
      </c>
      <c r="M925" s="43">
        <v>51080</v>
      </c>
      <c r="N925" s="43">
        <v>4</v>
      </c>
      <c r="O925" s="43">
        <v>12770</v>
      </c>
      <c r="P925" s="43">
        <v>51080</v>
      </c>
      <c r="Q925" s="43">
        <v>0</v>
      </c>
      <c r="R925" s="43">
        <v>0</v>
      </c>
      <c r="S925" s="43">
        <v>0</v>
      </c>
    </row>
    <row r="926" spans="5:19">
      <c r="E926" s="43">
        <v>8842694</v>
      </c>
      <c r="F926" s="43" t="s">
        <v>4035</v>
      </c>
      <c r="G926" s="43" t="s">
        <v>14</v>
      </c>
      <c r="H926" s="43">
        <v>0</v>
      </c>
      <c r="I926" s="43">
        <v>0</v>
      </c>
      <c r="J926" s="43">
        <v>0</v>
      </c>
      <c r="K926" s="43">
        <v>1</v>
      </c>
      <c r="L926" s="43">
        <v>8890</v>
      </c>
      <c r="M926" s="43">
        <v>8890</v>
      </c>
      <c r="N926" s="43">
        <v>1</v>
      </c>
      <c r="O926" s="43">
        <v>8890</v>
      </c>
      <c r="P926" s="43">
        <v>8890</v>
      </c>
      <c r="Q926" s="43">
        <v>0</v>
      </c>
      <c r="R926" s="43">
        <v>0</v>
      </c>
      <c r="S926" s="43">
        <v>0</v>
      </c>
    </row>
    <row r="927" spans="5:19">
      <c r="E927" s="43">
        <v>8842695</v>
      </c>
      <c r="F927" s="43" t="s">
        <v>4036</v>
      </c>
      <c r="G927" s="43" t="s">
        <v>14</v>
      </c>
      <c r="H927" s="43">
        <v>0</v>
      </c>
      <c r="I927" s="43">
        <v>0</v>
      </c>
      <c r="J927" s="43">
        <v>0</v>
      </c>
      <c r="K927" s="43">
        <v>15</v>
      </c>
      <c r="L927" s="43">
        <v>3972</v>
      </c>
      <c r="M927" s="43">
        <v>57994</v>
      </c>
      <c r="N927" s="43">
        <v>15</v>
      </c>
      <c r="O927" s="43">
        <v>3972</v>
      </c>
      <c r="P927" s="43">
        <v>57994</v>
      </c>
      <c r="Q927" s="43">
        <v>0</v>
      </c>
      <c r="R927" s="43">
        <v>0</v>
      </c>
      <c r="S927" s="43">
        <v>0</v>
      </c>
    </row>
    <row r="928" spans="5:19">
      <c r="E928" s="43">
        <v>8842701</v>
      </c>
      <c r="F928" s="43" t="s">
        <v>4037</v>
      </c>
      <c r="G928" s="43" t="s">
        <v>14</v>
      </c>
      <c r="H928" s="43">
        <v>0</v>
      </c>
      <c r="I928" s="43">
        <v>0</v>
      </c>
      <c r="J928" s="43">
        <v>0</v>
      </c>
      <c r="K928" s="43">
        <v>31</v>
      </c>
      <c r="L928" s="43">
        <v>5409</v>
      </c>
      <c r="M928" s="43">
        <v>164960</v>
      </c>
      <c r="N928" s="43">
        <v>31</v>
      </c>
      <c r="O928" s="43">
        <v>5409</v>
      </c>
      <c r="P928" s="43">
        <v>164960</v>
      </c>
      <c r="Q928" s="43">
        <v>0</v>
      </c>
      <c r="R928" s="43">
        <v>0</v>
      </c>
      <c r="S928" s="43">
        <v>0</v>
      </c>
    </row>
    <row r="929" spans="5:19">
      <c r="E929" s="43">
        <v>8842707</v>
      </c>
      <c r="F929" s="43" t="s">
        <v>4038</v>
      </c>
      <c r="G929" s="43" t="s">
        <v>14</v>
      </c>
      <c r="H929" s="43">
        <v>0</v>
      </c>
      <c r="I929" s="43">
        <v>0</v>
      </c>
      <c r="J929" s="43">
        <v>0</v>
      </c>
      <c r="K929" s="43">
        <v>1</v>
      </c>
      <c r="L929" s="43">
        <v>13300</v>
      </c>
      <c r="M929" s="43">
        <v>13300</v>
      </c>
      <c r="N929" s="43">
        <v>1</v>
      </c>
      <c r="O929" s="43">
        <v>13300</v>
      </c>
      <c r="P929" s="43">
        <v>13300</v>
      </c>
      <c r="Q929" s="43">
        <v>0</v>
      </c>
      <c r="R929" s="43">
        <v>0</v>
      </c>
      <c r="S929" s="43">
        <v>0</v>
      </c>
    </row>
    <row r="930" spans="5:19">
      <c r="E930" s="43">
        <v>8842714</v>
      </c>
      <c r="F930" s="43" t="s">
        <v>4039</v>
      </c>
      <c r="G930" s="43" t="s">
        <v>14</v>
      </c>
      <c r="H930" s="43">
        <v>0</v>
      </c>
      <c r="I930" s="43">
        <v>0</v>
      </c>
      <c r="J930" s="43">
        <v>0</v>
      </c>
      <c r="K930" s="43">
        <v>36</v>
      </c>
      <c r="L930" s="43">
        <v>2601</v>
      </c>
      <c r="M930" s="43">
        <v>93652</v>
      </c>
      <c r="N930" s="43">
        <v>36</v>
      </c>
      <c r="O930" s="43">
        <v>2601</v>
      </c>
      <c r="P930" s="43">
        <v>93652</v>
      </c>
      <c r="Q930" s="43">
        <v>0</v>
      </c>
      <c r="R930" s="43">
        <v>0</v>
      </c>
      <c r="S930" s="43">
        <v>0</v>
      </c>
    </row>
    <row r="931" spans="5:19">
      <c r="E931" s="43">
        <v>8842720</v>
      </c>
      <c r="F931" s="43" t="s">
        <v>4040</v>
      </c>
      <c r="G931" s="43" t="s">
        <v>14</v>
      </c>
      <c r="H931" s="43">
        <v>0</v>
      </c>
      <c r="I931" s="43">
        <v>0</v>
      </c>
      <c r="J931" s="43">
        <v>0</v>
      </c>
      <c r="K931" s="43">
        <v>1</v>
      </c>
      <c r="L931" s="43">
        <v>4790</v>
      </c>
      <c r="M931" s="43">
        <v>2874</v>
      </c>
      <c r="N931" s="43">
        <v>1</v>
      </c>
      <c r="O931" s="43">
        <v>4790</v>
      </c>
      <c r="P931" s="43">
        <v>2874</v>
      </c>
      <c r="Q931" s="43">
        <v>0</v>
      </c>
      <c r="R931" s="43">
        <v>0</v>
      </c>
      <c r="S931" s="43">
        <v>0</v>
      </c>
    </row>
    <row r="932" spans="5:19">
      <c r="E932" s="43">
        <v>8842721</v>
      </c>
      <c r="F932" s="43" t="s">
        <v>4041</v>
      </c>
      <c r="G932" s="43" t="s">
        <v>14</v>
      </c>
      <c r="H932" s="43">
        <v>0</v>
      </c>
      <c r="I932" s="43">
        <v>0</v>
      </c>
      <c r="J932" s="43">
        <v>0</v>
      </c>
      <c r="K932" s="43">
        <v>15</v>
      </c>
      <c r="L932" s="43">
        <v>1491</v>
      </c>
      <c r="M932" s="43">
        <v>22968</v>
      </c>
      <c r="N932" s="43">
        <v>15</v>
      </c>
      <c r="O932" s="43">
        <v>1491</v>
      </c>
      <c r="P932" s="43">
        <v>22968</v>
      </c>
      <c r="Q932" s="43">
        <v>0</v>
      </c>
      <c r="R932" s="43">
        <v>0</v>
      </c>
      <c r="S932" s="43">
        <v>0</v>
      </c>
    </row>
    <row r="933" spans="5:19">
      <c r="E933" s="43">
        <v>8842755</v>
      </c>
      <c r="F933" s="43" t="s">
        <v>4042</v>
      </c>
      <c r="G933" s="43" t="s">
        <v>14</v>
      </c>
      <c r="H933" s="43">
        <v>0</v>
      </c>
      <c r="I933" s="43">
        <v>0</v>
      </c>
      <c r="J933" s="43">
        <v>0</v>
      </c>
      <c r="K933" s="43">
        <v>5</v>
      </c>
      <c r="L933" s="43">
        <v>1020</v>
      </c>
      <c r="M933" s="43">
        <v>5100</v>
      </c>
      <c r="N933" s="43">
        <v>5</v>
      </c>
      <c r="O933" s="43">
        <v>1020</v>
      </c>
      <c r="P933" s="43">
        <v>5100</v>
      </c>
      <c r="Q933" s="43">
        <v>0</v>
      </c>
      <c r="R933" s="43">
        <v>0</v>
      </c>
      <c r="S933" s="43">
        <v>0</v>
      </c>
    </row>
    <row r="934" spans="5:19">
      <c r="E934" s="43">
        <v>8842781</v>
      </c>
      <c r="F934" s="43" t="s">
        <v>4043</v>
      </c>
      <c r="G934" s="43" t="s">
        <v>14</v>
      </c>
      <c r="H934" s="43">
        <v>0</v>
      </c>
      <c r="I934" s="43">
        <v>0</v>
      </c>
      <c r="J934" s="43">
        <v>0</v>
      </c>
      <c r="K934" s="43">
        <v>17</v>
      </c>
      <c r="L934" s="43">
        <v>4170</v>
      </c>
      <c r="M934" s="43">
        <v>70890</v>
      </c>
      <c r="N934" s="43">
        <v>17</v>
      </c>
      <c r="O934" s="43">
        <v>4170</v>
      </c>
      <c r="P934" s="43">
        <v>70890</v>
      </c>
      <c r="Q934" s="43">
        <v>0</v>
      </c>
      <c r="R934" s="43">
        <v>0</v>
      </c>
      <c r="S934" s="43">
        <v>0</v>
      </c>
    </row>
    <row r="935" spans="5:19">
      <c r="E935" s="43">
        <v>8842782</v>
      </c>
      <c r="F935" s="43" t="s">
        <v>4044</v>
      </c>
      <c r="G935" s="43" t="s">
        <v>14</v>
      </c>
      <c r="H935" s="43">
        <v>0</v>
      </c>
      <c r="I935" s="43">
        <v>0</v>
      </c>
      <c r="J935" s="43">
        <v>0</v>
      </c>
      <c r="K935" s="43">
        <v>6</v>
      </c>
      <c r="L935" s="43">
        <v>1115</v>
      </c>
      <c r="M935" s="43">
        <v>6690</v>
      </c>
      <c r="N935" s="43">
        <v>6</v>
      </c>
      <c r="O935" s="43">
        <v>1115</v>
      </c>
      <c r="P935" s="43">
        <v>6690</v>
      </c>
      <c r="Q935" s="43">
        <v>0</v>
      </c>
      <c r="R935" s="43">
        <v>0</v>
      </c>
      <c r="S935" s="43">
        <v>0</v>
      </c>
    </row>
    <row r="936" spans="5:19">
      <c r="E936" s="43">
        <v>8842797</v>
      </c>
      <c r="F936" s="43" t="s">
        <v>4045</v>
      </c>
      <c r="G936" s="43" t="s">
        <v>14</v>
      </c>
      <c r="H936" s="43">
        <v>0</v>
      </c>
      <c r="I936" s="43">
        <v>0</v>
      </c>
      <c r="J936" s="43">
        <v>0</v>
      </c>
      <c r="K936" s="43">
        <v>7</v>
      </c>
      <c r="L936" s="43">
        <v>3693</v>
      </c>
      <c r="M936" s="43">
        <v>25850</v>
      </c>
      <c r="N936" s="43">
        <v>7</v>
      </c>
      <c r="O936" s="43">
        <v>3693</v>
      </c>
      <c r="P936" s="43">
        <v>25850</v>
      </c>
      <c r="Q936" s="43">
        <v>0</v>
      </c>
      <c r="R936" s="43">
        <v>0</v>
      </c>
      <c r="S936" s="43">
        <v>0</v>
      </c>
    </row>
    <row r="937" spans="5:19">
      <c r="E937" s="43">
        <v>8842799</v>
      </c>
      <c r="F937" s="43" t="s">
        <v>4046</v>
      </c>
      <c r="G937" s="43" t="s">
        <v>14</v>
      </c>
      <c r="H937" s="43">
        <v>0</v>
      </c>
      <c r="I937" s="43">
        <v>0</v>
      </c>
      <c r="J937" s="43">
        <v>0</v>
      </c>
      <c r="K937" s="43">
        <v>2</v>
      </c>
      <c r="L937" s="43">
        <v>3030</v>
      </c>
      <c r="M937" s="43">
        <v>7272</v>
      </c>
      <c r="N937" s="43">
        <v>2</v>
      </c>
      <c r="O937" s="43">
        <v>3030</v>
      </c>
      <c r="P937" s="43">
        <v>7272</v>
      </c>
      <c r="Q937" s="43">
        <v>0</v>
      </c>
      <c r="R937" s="43">
        <v>0</v>
      </c>
      <c r="S937" s="43">
        <v>0</v>
      </c>
    </row>
    <row r="938" spans="5:19">
      <c r="E938" s="43">
        <v>8842800</v>
      </c>
      <c r="F938" s="43" t="s">
        <v>4047</v>
      </c>
      <c r="G938" s="43" t="s">
        <v>14</v>
      </c>
      <c r="H938" s="43">
        <v>0</v>
      </c>
      <c r="I938" s="43">
        <v>0</v>
      </c>
      <c r="J938" s="43">
        <v>0</v>
      </c>
      <c r="K938" s="43">
        <v>16</v>
      </c>
      <c r="L938" s="43">
        <v>5909</v>
      </c>
      <c r="M938" s="43">
        <v>94540</v>
      </c>
      <c r="N938" s="43">
        <v>16</v>
      </c>
      <c r="O938" s="43">
        <v>5909</v>
      </c>
      <c r="P938" s="43">
        <v>94540</v>
      </c>
      <c r="Q938" s="43">
        <v>0</v>
      </c>
      <c r="R938" s="43">
        <v>0</v>
      </c>
      <c r="S938" s="43">
        <v>0</v>
      </c>
    </row>
    <row r="939" spans="5:19">
      <c r="E939" s="43">
        <v>8842801</v>
      </c>
      <c r="F939" s="43" t="s">
        <v>4048</v>
      </c>
      <c r="G939" s="43" t="s">
        <v>14</v>
      </c>
      <c r="H939" s="43">
        <v>0</v>
      </c>
      <c r="I939" s="43">
        <v>0</v>
      </c>
      <c r="J939" s="43">
        <v>0</v>
      </c>
      <c r="K939" s="43">
        <v>1</v>
      </c>
      <c r="L939" s="43">
        <v>26600</v>
      </c>
      <c r="M939" s="43">
        <v>26600</v>
      </c>
      <c r="N939" s="43">
        <v>1</v>
      </c>
      <c r="O939" s="43">
        <v>26600</v>
      </c>
      <c r="P939" s="43">
        <v>26600</v>
      </c>
      <c r="Q939" s="43">
        <v>0</v>
      </c>
      <c r="R939" s="43">
        <v>0</v>
      </c>
      <c r="S939" s="43">
        <v>0</v>
      </c>
    </row>
    <row r="940" spans="5:19">
      <c r="E940" s="43">
        <v>8842806</v>
      </c>
      <c r="F940" s="43" t="s">
        <v>4049</v>
      </c>
      <c r="G940" s="43" t="s">
        <v>14</v>
      </c>
      <c r="H940" s="43">
        <v>0</v>
      </c>
      <c r="I940" s="43">
        <v>0</v>
      </c>
      <c r="J940" s="43">
        <v>0</v>
      </c>
      <c r="K940" s="43">
        <v>12</v>
      </c>
      <c r="L940" s="43">
        <v>5602</v>
      </c>
      <c r="M940" s="43">
        <v>68907</v>
      </c>
      <c r="N940" s="43">
        <v>12</v>
      </c>
      <c r="O940" s="43">
        <v>5602</v>
      </c>
      <c r="P940" s="43">
        <v>68907</v>
      </c>
      <c r="Q940" s="43">
        <v>0</v>
      </c>
      <c r="R940" s="43">
        <v>0</v>
      </c>
      <c r="S940" s="43">
        <v>0</v>
      </c>
    </row>
    <row r="941" spans="5:19">
      <c r="E941" s="43">
        <v>8842825</v>
      </c>
      <c r="F941" s="43" t="s">
        <v>4050</v>
      </c>
      <c r="G941" s="43" t="s">
        <v>14</v>
      </c>
      <c r="H941" s="43">
        <v>0</v>
      </c>
      <c r="I941" s="43">
        <v>0</v>
      </c>
      <c r="J941" s="43">
        <v>0</v>
      </c>
      <c r="K941" s="43">
        <v>26</v>
      </c>
      <c r="L941" s="43">
        <v>3542</v>
      </c>
      <c r="M941" s="43">
        <v>92080</v>
      </c>
      <c r="N941" s="43">
        <v>26</v>
      </c>
      <c r="O941" s="43">
        <v>3542</v>
      </c>
      <c r="P941" s="43">
        <v>92080</v>
      </c>
      <c r="Q941" s="43">
        <v>0</v>
      </c>
      <c r="R941" s="43">
        <v>0</v>
      </c>
      <c r="S941" s="43">
        <v>0</v>
      </c>
    </row>
    <row r="942" spans="5:19">
      <c r="E942" s="43">
        <v>8842830</v>
      </c>
      <c r="F942" s="43" t="s">
        <v>4051</v>
      </c>
      <c r="G942" s="43" t="s">
        <v>14</v>
      </c>
      <c r="H942" s="43">
        <v>0</v>
      </c>
      <c r="I942" s="43">
        <v>0</v>
      </c>
      <c r="J942" s="43">
        <v>0</v>
      </c>
      <c r="K942" s="43">
        <v>0</v>
      </c>
      <c r="L942" s="43">
        <v>5180</v>
      </c>
      <c r="M942" s="43">
        <v>1554</v>
      </c>
      <c r="N942" s="43">
        <v>0</v>
      </c>
      <c r="O942" s="43">
        <v>5180</v>
      </c>
      <c r="P942" s="43">
        <v>1554</v>
      </c>
      <c r="Q942" s="43">
        <v>0</v>
      </c>
      <c r="R942" s="43">
        <v>0</v>
      </c>
      <c r="S942" s="43">
        <v>0</v>
      </c>
    </row>
    <row r="943" spans="5:19">
      <c r="E943" s="43">
        <v>8842834</v>
      </c>
      <c r="F943" s="43" t="s">
        <v>4052</v>
      </c>
      <c r="G943" s="43" t="s">
        <v>14</v>
      </c>
      <c r="H943" s="43">
        <v>0</v>
      </c>
      <c r="I943" s="43">
        <v>0</v>
      </c>
      <c r="J943" s="43">
        <v>0</v>
      </c>
      <c r="K943" s="43">
        <v>21</v>
      </c>
      <c r="L943" s="43">
        <v>4787</v>
      </c>
      <c r="M943" s="43">
        <v>101004</v>
      </c>
      <c r="N943" s="43">
        <v>21</v>
      </c>
      <c r="O943" s="43">
        <v>4787</v>
      </c>
      <c r="P943" s="43">
        <v>101004</v>
      </c>
      <c r="Q943" s="43">
        <v>0</v>
      </c>
      <c r="R943" s="43">
        <v>0</v>
      </c>
      <c r="S943" s="43">
        <v>0</v>
      </c>
    </row>
    <row r="944" spans="5:19">
      <c r="E944" s="43">
        <v>8842835</v>
      </c>
      <c r="F944" s="43" t="s">
        <v>4053</v>
      </c>
      <c r="G944" s="43" t="s">
        <v>14</v>
      </c>
      <c r="H944" s="43">
        <v>0</v>
      </c>
      <c r="I944" s="43">
        <v>0</v>
      </c>
      <c r="J944" s="43">
        <v>0</v>
      </c>
      <c r="K944" s="43">
        <v>12</v>
      </c>
      <c r="L944" s="43">
        <v>4580</v>
      </c>
      <c r="M944" s="43">
        <v>54960</v>
      </c>
      <c r="N944" s="43">
        <v>12</v>
      </c>
      <c r="O944" s="43">
        <v>4580</v>
      </c>
      <c r="P944" s="43">
        <v>54960</v>
      </c>
      <c r="Q944" s="43">
        <v>0</v>
      </c>
      <c r="R944" s="43">
        <v>0</v>
      </c>
      <c r="S944" s="43">
        <v>0</v>
      </c>
    </row>
    <row r="945" spans="5:19">
      <c r="E945" s="43">
        <v>8842837</v>
      </c>
      <c r="F945" s="43" t="s">
        <v>4054</v>
      </c>
      <c r="G945" s="43" t="s">
        <v>14</v>
      </c>
      <c r="H945" s="43">
        <v>0</v>
      </c>
      <c r="I945" s="43">
        <v>0</v>
      </c>
      <c r="J945" s="43">
        <v>0</v>
      </c>
      <c r="K945" s="43">
        <v>8</v>
      </c>
      <c r="L945" s="43">
        <v>4701</v>
      </c>
      <c r="M945" s="43">
        <v>36668</v>
      </c>
      <c r="N945" s="43">
        <v>8</v>
      </c>
      <c r="O945" s="43">
        <v>4701</v>
      </c>
      <c r="P945" s="43">
        <v>36668</v>
      </c>
      <c r="Q945" s="43">
        <v>0</v>
      </c>
      <c r="R945" s="43">
        <v>0</v>
      </c>
      <c r="S945" s="43">
        <v>0</v>
      </c>
    </row>
    <row r="946" spans="5:19">
      <c r="E946" s="43">
        <v>8842838</v>
      </c>
      <c r="F946" s="43" t="s">
        <v>4055</v>
      </c>
      <c r="G946" s="43" t="s">
        <v>14</v>
      </c>
      <c r="H946" s="43">
        <v>0</v>
      </c>
      <c r="I946" s="43">
        <v>0</v>
      </c>
      <c r="J946" s="43">
        <v>0</v>
      </c>
      <c r="K946" s="43">
        <v>87</v>
      </c>
      <c r="L946" s="43">
        <v>3363</v>
      </c>
      <c r="M946" s="43">
        <v>292590</v>
      </c>
      <c r="N946" s="43">
        <v>87</v>
      </c>
      <c r="O946" s="43">
        <v>3363</v>
      </c>
      <c r="P946" s="43">
        <v>292590</v>
      </c>
      <c r="Q946" s="43">
        <v>0</v>
      </c>
      <c r="R946" s="43">
        <v>0</v>
      </c>
      <c r="S946" s="43">
        <v>0</v>
      </c>
    </row>
    <row r="947" spans="5:19">
      <c r="E947" s="43">
        <v>8842846</v>
      </c>
      <c r="F947" s="43" t="s">
        <v>4056</v>
      </c>
      <c r="G947" s="43" t="s">
        <v>14</v>
      </c>
      <c r="H947" s="43">
        <v>0</v>
      </c>
      <c r="I947" s="43">
        <v>0</v>
      </c>
      <c r="J947" s="43">
        <v>0</v>
      </c>
      <c r="K947" s="43">
        <v>10</v>
      </c>
      <c r="L947" s="43">
        <v>7240</v>
      </c>
      <c r="M947" s="43">
        <v>70952</v>
      </c>
      <c r="N947" s="43">
        <v>10</v>
      </c>
      <c r="O947" s="43">
        <v>7240</v>
      </c>
      <c r="P947" s="43">
        <v>70952</v>
      </c>
      <c r="Q947" s="43">
        <v>0</v>
      </c>
      <c r="R947" s="43">
        <v>0</v>
      </c>
      <c r="S947" s="43">
        <v>0</v>
      </c>
    </row>
    <row r="948" spans="5:19">
      <c r="E948" s="43">
        <v>8842857</v>
      </c>
      <c r="F948" s="43" t="s">
        <v>4057</v>
      </c>
      <c r="G948" s="43" t="s">
        <v>14</v>
      </c>
      <c r="H948" s="43">
        <v>0</v>
      </c>
      <c r="I948" s="43">
        <v>0</v>
      </c>
      <c r="J948" s="43">
        <v>0</v>
      </c>
      <c r="K948" s="43">
        <v>26</v>
      </c>
      <c r="L948" s="43">
        <v>4100</v>
      </c>
      <c r="M948" s="43">
        <v>106600</v>
      </c>
      <c r="N948" s="43">
        <v>26</v>
      </c>
      <c r="O948" s="43">
        <v>4100</v>
      </c>
      <c r="P948" s="43">
        <v>106600</v>
      </c>
      <c r="Q948" s="43">
        <v>0</v>
      </c>
      <c r="R948" s="43">
        <v>0</v>
      </c>
      <c r="S948" s="43">
        <v>0</v>
      </c>
    </row>
    <row r="949" spans="5:19">
      <c r="E949" s="43">
        <v>8842893</v>
      </c>
      <c r="F949" s="43" t="s">
        <v>4058</v>
      </c>
      <c r="G949" s="43" t="s">
        <v>14</v>
      </c>
      <c r="H949" s="43">
        <v>0</v>
      </c>
      <c r="I949" s="43">
        <v>0</v>
      </c>
      <c r="J949" s="43">
        <v>0</v>
      </c>
      <c r="K949" s="43">
        <v>35</v>
      </c>
      <c r="L949" s="43">
        <v>3530</v>
      </c>
      <c r="M949" s="43">
        <v>123550</v>
      </c>
      <c r="N949" s="43">
        <v>35</v>
      </c>
      <c r="O949" s="43">
        <v>3530</v>
      </c>
      <c r="P949" s="43">
        <v>123550</v>
      </c>
      <c r="Q949" s="43">
        <v>0</v>
      </c>
      <c r="R949" s="43">
        <v>0</v>
      </c>
      <c r="S949" s="43">
        <v>0</v>
      </c>
    </row>
    <row r="950" spans="5:19">
      <c r="E950" s="43">
        <v>8842894</v>
      </c>
      <c r="F950" s="43" t="s">
        <v>4059</v>
      </c>
      <c r="G950" s="43" t="s">
        <v>14</v>
      </c>
      <c r="H950" s="43">
        <v>0</v>
      </c>
      <c r="I950" s="43">
        <v>0</v>
      </c>
      <c r="J950" s="43">
        <v>0</v>
      </c>
      <c r="K950" s="43">
        <v>12</v>
      </c>
      <c r="L950" s="43">
        <v>3910</v>
      </c>
      <c r="M950" s="43">
        <v>46920</v>
      </c>
      <c r="N950" s="43">
        <v>12</v>
      </c>
      <c r="O950" s="43">
        <v>3910</v>
      </c>
      <c r="P950" s="43">
        <v>46920</v>
      </c>
      <c r="Q950" s="43">
        <v>0</v>
      </c>
      <c r="R950" s="43">
        <v>0</v>
      </c>
      <c r="S950" s="43">
        <v>0</v>
      </c>
    </row>
    <row r="951" spans="5:19">
      <c r="E951" s="43">
        <v>8842941</v>
      </c>
      <c r="F951" s="43" t="s">
        <v>4060</v>
      </c>
      <c r="G951" s="43" t="s">
        <v>14</v>
      </c>
      <c r="H951" s="43">
        <v>0</v>
      </c>
      <c r="I951" s="43">
        <v>0</v>
      </c>
      <c r="J951" s="43">
        <v>0</v>
      </c>
      <c r="K951" s="43">
        <v>1</v>
      </c>
      <c r="L951" s="43">
        <v>4400</v>
      </c>
      <c r="M951" s="43">
        <v>4400</v>
      </c>
      <c r="N951" s="43">
        <v>1</v>
      </c>
      <c r="O951" s="43">
        <v>4400</v>
      </c>
      <c r="P951" s="43">
        <v>4400</v>
      </c>
      <c r="Q951" s="43">
        <v>0</v>
      </c>
      <c r="R951" s="43">
        <v>0</v>
      </c>
      <c r="S951" s="43">
        <v>0</v>
      </c>
    </row>
    <row r="952" spans="5:19">
      <c r="E952" s="43">
        <v>8842947</v>
      </c>
      <c r="F952" s="43" t="s">
        <v>4061</v>
      </c>
      <c r="G952" s="43" t="s">
        <v>14</v>
      </c>
      <c r="H952" s="43">
        <v>0</v>
      </c>
      <c r="I952" s="43">
        <v>0</v>
      </c>
      <c r="J952" s="43">
        <v>0</v>
      </c>
      <c r="K952" s="43">
        <v>3</v>
      </c>
      <c r="L952" s="43">
        <v>3120</v>
      </c>
      <c r="M952" s="43">
        <v>9360</v>
      </c>
      <c r="N952" s="43">
        <v>3</v>
      </c>
      <c r="O952" s="43">
        <v>3120</v>
      </c>
      <c r="P952" s="43">
        <v>9360</v>
      </c>
      <c r="Q952" s="43">
        <v>0</v>
      </c>
      <c r="R952" s="43">
        <v>0</v>
      </c>
      <c r="S952" s="43">
        <v>0</v>
      </c>
    </row>
    <row r="953" spans="5:19">
      <c r="E953" s="43">
        <v>8842948</v>
      </c>
      <c r="F953" s="43" t="s">
        <v>4062</v>
      </c>
      <c r="G953" s="43" t="s">
        <v>14</v>
      </c>
      <c r="H953" s="43">
        <v>0</v>
      </c>
      <c r="I953" s="43">
        <v>0</v>
      </c>
      <c r="J953" s="43">
        <v>0</v>
      </c>
      <c r="K953" s="43">
        <v>7</v>
      </c>
      <c r="L953" s="43">
        <v>6051</v>
      </c>
      <c r="M953" s="43">
        <v>42360</v>
      </c>
      <c r="N953" s="43">
        <v>7</v>
      </c>
      <c r="O953" s="43">
        <v>6051</v>
      </c>
      <c r="P953" s="43">
        <v>42360</v>
      </c>
      <c r="Q953" s="43">
        <v>0</v>
      </c>
      <c r="R953" s="43">
        <v>0</v>
      </c>
      <c r="S953" s="43">
        <v>0</v>
      </c>
    </row>
    <row r="954" spans="5:19">
      <c r="E954" s="43">
        <v>8842956</v>
      </c>
      <c r="F954" s="43" t="s">
        <v>4063</v>
      </c>
      <c r="G954" s="43" t="s">
        <v>14</v>
      </c>
      <c r="H954" s="43">
        <v>0</v>
      </c>
      <c r="I954" s="43">
        <v>0</v>
      </c>
      <c r="J954" s="43">
        <v>0</v>
      </c>
      <c r="K954" s="43">
        <v>41</v>
      </c>
      <c r="L954" s="43">
        <v>4823</v>
      </c>
      <c r="M954" s="43">
        <v>197730</v>
      </c>
      <c r="N954" s="43">
        <v>41</v>
      </c>
      <c r="O954" s="43">
        <v>4823</v>
      </c>
      <c r="P954" s="43">
        <v>197730</v>
      </c>
      <c r="Q954" s="43">
        <v>0</v>
      </c>
      <c r="R954" s="43">
        <v>0</v>
      </c>
      <c r="S954" s="43">
        <v>0</v>
      </c>
    </row>
    <row r="955" spans="5:19">
      <c r="E955" s="43">
        <v>8842959</v>
      </c>
      <c r="F955" s="43" t="s">
        <v>4064</v>
      </c>
      <c r="G955" s="43" t="s">
        <v>14</v>
      </c>
      <c r="H955" s="43">
        <v>0</v>
      </c>
      <c r="I955" s="43">
        <v>0</v>
      </c>
      <c r="J955" s="43">
        <v>0</v>
      </c>
      <c r="K955" s="43">
        <v>11</v>
      </c>
      <c r="L955" s="43">
        <v>7720</v>
      </c>
      <c r="M955" s="43">
        <v>81060</v>
      </c>
      <c r="N955" s="43">
        <v>11</v>
      </c>
      <c r="O955" s="43">
        <v>7720</v>
      </c>
      <c r="P955" s="43">
        <v>81060</v>
      </c>
      <c r="Q955" s="43">
        <v>0</v>
      </c>
      <c r="R955" s="43">
        <v>0</v>
      </c>
      <c r="S955" s="43">
        <v>0</v>
      </c>
    </row>
    <row r="956" spans="5:19">
      <c r="E956" s="43">
        <v>8842962</v>
      </c>
      <c r="F956" s="43" t="s">
        <v>4065</v>
      </c>
      <c r="G956" s="43" t="s">
        <v>14</v>
      </c>
      <c r="H956" s="43">
        <v>0</v>
      </c>
      <c r="I956" s="43">
        <v>0</v>
      </c>
      <c r="J956" s="43">
        <v>0</v>
      </c>
      <c r="K956" s="43">
        <v>3</v>
      </c>
      <c r="L956" s="43">
        <v>4680</v>
      </c>
      <c r="M956" s="43">
        <v>11700</v>
      </c>
      <c r="N956" s="43">
        <v>3</v>
      </c>
      <c r="O956" s="43">
        <v>4680</v>
      </c>
      <c r="P956" s="43">
        <v>11700</v>
      </c>
      <c r="Q956" s="43">
        <v>0</v>
      </c>
      <c r="R956" s="43">
        <v>0</v>
      </c>
      <c r="S956" s="43">
        <v>0</v>
      </c>
    </row>
    <row r="957" spans="5:19">
      <c r="E957" s="43">
        <v>8842968</v>
      </c>
      <c r="F957" s="43" t="s">
        <v>4066</v>
      </c>
      <c r="G957" s="43" t="s">
        <v>14</v>
      </c>
      <c r="H957" s="43">
        <v>0</v>
      </c>
      <c r="I957" s="43">
        <v>0</v>
      </c>
      <c r="J957" s="43">
        <v>0</v>
      </c>
      <c r="K957" s="43">
        <v>9</v>
      </c>
      <c r="L957" s="43">
        <v>7924</v>
      </c>
      <c r="M957" s="43">
        <v>72111</v>
      </c>
      <c r="N957" s="43">
        <v>9</v>
      </c>
      <c r="O957" s="43">
        <v>7924</v>
      </c>
      <c r="P957" s="43">
        <v>72111</v>
      </c>
      <c r="Q957" s="43">
        <v>0</v>
      </c>
      <c r="R957" s="43">
        <v>0</v>
      </c>
      <c r="S957" s="43">
        <v>0</v>
      </c>
    </row>
    <row r="958" spans="5:19">
      <c r="E958" s="43">
        <v>8843021</v>
      </c>
      <c r="F958" s="43" t="s">
        <v>4067</v>
      </c>
      <c r="G958" s="43" t="s">
        <v>14</v>
      </c>
      <c r="H958" s="43">
        <v>0</v>
      </c>
      <c r="I958" s="43">
        <v>0</v>
      </c>
      <c r="J958" s="43">
        <v>0</v>
      </c>
      <c r="K958" s="43">
        <v>4</v>
      </c>
      <c r="L958" s="43">
        <v>4450</v>
      </c>
      <c r="M958" s="43">
        <v>17800</v>
      </c>
      <c r="N958" s="43">
        <v>4</v>
      </c>
      <c r="O958" s="43">
        <v>4450</v>
      </c>
      <c r="P958" s="43">
        <v>17800</v>
      </c>
      <c r="Q958" s="43">
        <v>0</v>
      </c>
      <c r="R958" s="43">
        <v>0</v>
      </c>
      <c r="S958" s="43">
        <v>0</v>
      </c>
    </row>
    <row r="959" spans="5:19">
      <c r="E959" s="43">
        <v>8843022</v>
      </c>
      <c r="F959" s="43" t="s">
        <v>4068</v>
      </c>
      <c r="G959" s="43" t="s">
        <v>14</v>
      </c>
      <c r="H959" s="43">
        <v>0</v>
      </c>
      <c r="I959" s="43">
        <v>0</v>
      </c>
      <c r="J959" s="43">
        <v>0</v>
      </c>
      <c r="K959" s="43">
        <v>1</v>
      </c>
      <c r="L959" s="43">
        <v>13560</v>
      </c>
      <c r="M959" s="43">
        <v>13560</v>
      </c>
      <c r="N959" s="43">
        <v>1</v>
      </c>
      <c r="O959" s="43">
        <v>13560</v>
      </c>
      <c r="P959" s="43">
        <v>13560</v>
      </c>
      <c r="Q959" s="43">
        <v>0</v>
      </c>
      <c r="R959" s="43">
        <v>0</v>
      </c>
      <c r="S959" s="43">
        <v>0</v>
      </c>
    </row>
    <row r="960" spans="5:19">
      <c r="E960" s="43">
        <v>8843031</v>
      </c>
      <c r="F960" s="43" t="s">
        <v>4069</v>
      </c>
      <c r="G960" s="43" t="s">
        <v>14</v>
      </c>
      <c r="H960" s="43">
        <v>0</v>
      </c>
      <c r="I960" s="43">
        <v>0</v>
      </c>
      <c r="J960" s="43">
        <v>0</v>
      </c>
      <c r="K960" s="43">
        <v>18</v>
      </c>
      <c r="L960" s="43">
        <v>5923</v>
      </c>
      <c r="M960" s="43">
        <v>106620</v>
      </c>
      <c r="N960" s="43">
        <v>18</v>
      </c>
      <c r="O960" s="43">
        <v>5923</v>
      </c>
      <c r="P960" s="43">
        <v>106620</v>
      </c>
      <c r="Q960" s="43">
        <v>0</v>
      </c>
      <c r="R960" s="43">
        <v>0</v>
      </c>
      <c r="S960" s="43">
        <v>0</v>
      </c>
    </row>
    <row r="961" spans="5:19">
      <c r="E961" s="43">
        <v>8843032</v>
      </c>
      <c r="F961" s="43" t="s">
        <v>4070</v>
      </c>
      <c r="G961" s="43" t="s">
        <v>14</v>
      </c>
      <c r="H961" s="43">
        <v>0</v>
      </c>
      <c r="I961" s="43">
        <v>0</v>
      </c>
      <c r="J961" s="43">
        <v>0</v>
      </c>
      <c r="K961" s="43">
        <v>9</v>
      </c>
      <c r="L961" s="43">
        <v>13131</v>
      </c>
      <c r="M961" s="43">
        <v>118180</v>
      </c>
      <c r="N961" s="43">
        <v>9</v>
      </c>
      <c r="O961" s="43">
        <v>13131</v>
      </c>
      <c r="P961" s="43">
        <v>118180</v>
      </c>
      <c r="Q961" s="43">
        <v>0</v>
      </c>
      <c r="R961" s="43">
        <v>0</v>
      </c>
      <c r="S961" s="43">
        <v>0</v>
      </c>
    </row>
    <row r="962" spans="5:19">
      <c r="E962" s="43">
        <v>8843035</v>
      </c>
      <c r="F962" s="43" t="s">
        <v>4071</v>
      </c>
      <c r="G962" s="43" t="s">
        <v>14</v>
      </c>
      <c r="H962" s="43">
        <v>0</v>
      </c>
      <c r="I962" s="43">
        <v>0</v>
      </c>
      <c r="J962" s="43">
        <v>0</v>
      </c>
      <c r="K962" s="43">
        <v>4</v>
      </c>
      <c r="L962" s="43">
        <v>14065</v>
      </c>
      <c r="M962" s="43">
        <v>56260</v>
      </c>
      <c r="N962" s="43">
        <v>4</v>
      </c>
      <c r="O962" s="43">
        <v>14065</v>
      </c>
      <c r="P962" s="43">
        <v>56260</v>
      </c>
      <c r="Q962" s="43">
        <v>0</v>
      </c>
      <c r="R962" s="43">
        <v>0</v>
      </c>
      <c r="S962" s="43">
        <v>0</v>
      </c>
    </row>
    <row r="963" spans="5:19">
      <c r="E963" s="43">
        <v>8843047</v>
      </c>
      <c r="F963" s="43" t="s">
        <v>4072</v>
      </c>
      <c r="G963" s="43" t="s">
        <v>14</v>
      </c>
      <c r="H963" s="43">
        <v>0</v>
      </c>
      <c r="I963" s="43">
        <v>0</v>
      </c>
      <c r="J963" s="43">
        <v>0</v>
      </c>
      <c r="K963" s="43">
        <v>16</v>
      </c>
      <c r="L963" s="43">
        <v>4615</v>
      </c>
      <c r="M963" s="43">
        <v>73840</v>
      </c>
      <c r="N963" s="43">
        <v>16</v>
      </c>
      <c r="O963" s="43">
        <v>4615</v>
      </c>
      <c r="P963" s="43">
        <v>73840</v>
      </c>
      <c r="Q963" s="43">
        <v>0</v>
      </c>
      <c r="R963" s="43">
        <v>0</v>
      </c>
      <c r="S963" s="43">
        <v>0</v>
      </c>
    </row>
    <row r="964" spans="5:19">
      <c r="E964" s="43">
        <v>8843050</v>
      </c>
      <c r="F964" s="43" t="s">
        <v>4073</v>
      </c>
      <c r="G964" s="43" t="s">
        <v>14</v>
      </c>
      <c r="H964" s="43">
        <v>0</v>
      </c>
      <c r="I964" s="43">
        <v>0</v>
      </c>
      <c r="J964" s="43">
        <v>0</v>
      </c>
      <c r="K964" s="43">
        <v>5</v>
      </c>
      <c r="L964" s="43">
        <v>6078</v>
      </c>
      <c r="M964" s="43">
        <v>30390</v>
      </c>
      <c r="N964" s="43">
        <v>5</v>
      </c>
      <c r="O964" s="43">
        <v>6078</v>
      </c>
      <c r="P964" s="43">
        <v>30390</v>
      </c>
      <c r="Q964" s="43">
        <v>0</v>
      </c>
      <c r="R964" s="43">
        <v>0</v>
      </c>
      <c r="S964" s="43">
        <v>0</v>
      </c>
    </row>
    <row r="965" spans="5:19">
      <c r="E965" s="43">
        <v>8843051</v>
      </c>
      <c r="F965" s="43" t="s">
        <v>4074</v>
      </c>
      <c r="G965" s="43" t="s">
        <v>14</v>
      </c>
      <c r="H965" s="43">
        <v>0</v>
      </c>
      <c r="I965" s="43">
        <v>0</v>
      </c>
      <c r="J965" s="43">
        <v>0</v>
      </c>
      <c r="K965" s="43">
        <v>1</v>
      </c>
      <c r="L965" s="43">
        <v>3200</v>
      </c>
      <c r="M965" s="43">
        <v>3200</v>
      </c>
      <c r="N965" s="43">
        <v>1</v>
      </c>
      <c r="O965" s="43">
        <v>3200</v>
      </c>
      <c r="P965" s="43">
        <v>3200</v>
      </c>
      <c r="Q965" s="43">
        <v>0</v>
      </c>
      <c r="R965" s="43">
        <v>0</v>
      </c>
      <c r="S965" s="43">
        <v>0</v>
      </c>
    </row>
    <row r="966" spans="5:19">
      <c r="E966" s="43">
        <v>8843057</v>
      </c>
      <c r="F966" s="43" t="s">
        <v>4075</v>
      </c>
      <c r="G966" s="43" t="s">
        <v>14</v>
      </c>
      <c r="H966" s="43">
        <v>0</v>
      </c>
      <c r="I966" s="43">
        <v>0</v>
      </c>
      <c r="J966" s="43">
        <v>0</v>
      </c>
      <c r="K966" s="43">
        <v>7</v>
      </c>
      <c r="L966" s="43">
        <v>21781</v>
      </c>
      <c r="M966" s="43">
        <v>152470</v>
      </c>
      <c r="N966" s="43">
        <v>7</v>
      </c>
      <c r="O966" s="43">
        <v>21781</v>
      </c>
      <c r="P966" s="43">
        <v>152470</v>
      </c>
      <c r="Q966" s="43">
        <v>0</v>
      </c>
      <c r="R966" s="43">
        <v>0</v>
      </c>
      <c r="S966" s="43">
        <v>0</v>
      </c>
    </row>
    <row r="967" spans="5:19">
      <c r="E967" s="43">
        <v>8843064</v>
      </c>
      <c r="F967" s="43" t="s">
        <v>4076</v>
      </c>
      <c r="G967" s="43" t="s">
        <v>14</v>
      </c>
      <c r="H967" s="43">
        <v>0</v>
      </c>
      <c r="I967" s="43">
        <v>0</v>
      </c>
      <c r="J967" s="43">
        <v>0</v>
      </c>
      <c r="K967" s="43">
        <v>26</v>
      </c>
      <c r="L967" s="43">
        <v>11220</v>
      </c>
      <c r="M967" s="43">
        <v>291720</v>
      </c>
      <c r="N967" s="43">
        <v>26</v>
      </c>
      <c r="O967" s="43">
        <v>11220</v>
      </c>
      <c r="P967" s="43">
        <v>291720</v>
      </c>
      <c r="Q967" s="43">
        <v>0</v>
      </c>
      <c r="R967" s="43">
        <v>0</v>
      </c>
      <c r="S967" s="43">
        <v>0</v>
      </c>
    </row>
    <row r="968" spans="5:19">
      <c r="E968" s="43">
        <v>8843076</v>
      </c>
      <c r="F968" s="43" t="s">
        <v>4077</v>
      </c>
      <c r="G968" s="43" t="s">
        <v>14</v>
      </c>
      <c r="H968" s="43">
        <v>0</v>
      </c>
      <c r="I968" s="43">
        <v>0</v>
      </c>
      <c r="J968" s="43">
        <v>0</v>
      </c>
      <c r="K968" s="43">
        <v>31</v>
      </c>
      <c r="L968" s="43">
        <v>4081</v>
      </c>
      <c r="M968" s="43">
        <v>126510</v>
      </c>
      <c r="N968" s="43">
        <v>31</v>
      </c>
      <c r="O968" s="43">
        <v>4081</v>
      </c>
      <c r="P968" s="43">
        <v>126510</v>
      </c>
      <c r="Q968" s="43">
        <v>0</v>
      </c>
      <c r="R968" s="43">
        <v>0</v>
      </c>
      <c r="S968" s="43">
        <v>0</v>
      </c>
    </row>
    <row r="969" spans="5:19">
      <c r="E969" s="43">
        <v>8843095</v>
      </c>
      <c r="F969" s="43" t="s">
        <v>4078</v>
      </c>
      <c r="G969" s="43" t="s">
        <v>14</v>
      </c>
      <c r="H969" s="43">
        <v>0</v>
      </c>
      <c r="I969" s="43">
        <v>0</v>
      </c>
      <c r="J969" s="43">
        <v>0</v>
      </c>
      <c r="K969" s="43">
        <v>97</v>
      </c>
      <c r="L969" s="43">
        <v>10925</v>
      </c>
      <c r="M969" s="43">
        <v>1054240</v>
      </c>
      <c r="N969" s="43">
        <v>97</v>
      </c>
      <c r="O969" s="43">
        <v>10925</v>
      </c>
      <c r="P969" s="43">
        <v>1054240</v>
      </c>
      <c r="Q969" s="43">
        <v>0</v>
      </c>
      <c r="R969" s="43">
        <v>0</v>
      </c>
      <c r="S969" s="43">
        <v>0</v>
      </c>
    </row>
    <row r="970" spans="5:19">
      <c r="E970" s="43">
        <v>8843096</v>
      </c>
      <c r="F970" s="43" t="s">
        <v>4079</v>
      </c>
      <c r="G970" s="43" t="s">
        <v>14</v>
      </c>
      <c r="H970" s="43">
        <v>0</v>
      </c>
      <c r="I970" s="43">
        <v>0</v>
      </c>
      <c r="J970" s="43">
        <v>0</v>
      </c>
      <c r="K970" s="43">
        <v>1</v>
      </c>
      <c r="L970" s="43">
        <v>9290</v>
      </c>
      <c r="M970" s="43">
        <v>9290</v>
      </c>
      <c r="N970" s="43">
        <v>1</v>
      </c>
      <c r="O970" s="43">
        <v>9290</v>
      </c>
      <c r="P970" s="43">
        <v>9290</v>
      </c>
      <c r="Q970" s="43">
        <v>0</v>
      </c>
      <c r="R970" s="43">
        <v>0</v>
      </c>
      <c r="S970" s="43">
        <v>0</v>
      </c>
    </row>
    <row r="971" spans="5:19">
      <c r="E971" s="43">
        <v>8843137</v>
      </c>
      <c r="F971" s="43" t="s">
        <v>4080</v>
      </c>
      <c r="G971" s="43" t="s">
        <v>14</v>
      </c>
      <c r="H971" s="43">
        <v>0</v>
      </c>
      <c r="I971" s="43">
        <v>0</v>
      </c>
      <c r="J971" s="43">
        <v>0</v>
      </c>
      <c r="K971" s="43">
        <v>18</v>
      </c>
      <c r="L971" s="43">
        <v>5160</v>
      </c>
      <c r="M971" s="43">
        <v>92880</v>
      </c>
      <c r="N971" s="43">
        <v>18</v>
      </c>
      <c r="O971" s="43">
        <v>5160</v>
      </c>
      <c r="P971" s="43">
        <v>92880</v>
      </c>
      <c r="Q971" s="43">
        <v>0</v>
      </c>
      <c r="R971" s="43">
        <v>0</v>
      </c>
      <c r="S971" s="43">
        <v>0</v>
      </c>
    </row>
    <row r="972" spans="5:19">
      <c r="E972" s="43">
        <v>8843178</v>
      </c>
      <c r="F972" s="43" t="s">
        <v>4081</v>
      </c>
      <c r="G972" s="43" t="s">
        <v>14</v>
      </c>
      <c r="H972" s="43">
        <v>0</v>
      </c>
      <c r="I972" s="43">
        <v>0</v>
      </c>
      <c r="J972" s="43">
        <v>0</v>
      </c>
      <c r="K972" s="43">
        <v>8</v>
      </c>
      <c r="L972" s="43">
        <v>11144</v>
      </c>
      <c r="M972" s="43">
        <v>89150</v>
      </c>
      <c r="N972" s="43">
        <v>8</v>
      </c>
      <c r="O972" s="43">
        <v>11144</v>
      </c>
      <c r="P972" s="43">
        <v>89150</v>
      </c>
      <c r="Q972" s="43">
        <v>0</v>
      </c>
      <c r="R972" s="43">
        <v>0</v>
      </c>
      <c r="S972" s="43">
        <v>0</v>
      </c>
    </row>
    <row r="973" spans="5:19">
      <c r="E973" s="43">
        <v>8843195</v>
      </c>
      <c r="F973" s="43" t="s">
        <v>4082</v>
      </c>
      <c r="G973" s="43" t="s">
        <v>14</v>
      </c>
      <c r="H973" s="43">
        <v>0</v>
      </c>
      <c r="I973" s="43">
        <v>0</v>
      </c>
      <c r="J973" s="43">
        <v>0</v>
      </c>
      <c r="K973" s="43">
        <v>3</v>
      </c>
      <c r="L973" s="43">
        <v>9770</v>
      </c>
      <c r="M973" s="43">
        <v>29310</v>
      </c>
      <c r="N973" s="43">
        <v>3</v>
      </c>
      <c r="O973" s="43">
        <v>9770</v>
      </c>
      <c r="P973" s="43">
        <v>29310</v>
      </c>
      <c r="Q973" s="43">
        <v>0</v>
      </c>
      <c r="R973" s="43">
        <v>0</v>
      </c>
      <c r="S973" s="43">
        <v>0</v>
      </c>
    </row>
    <row r="974" spans="5:19">
      <c r="E974" s="43">
        <v>8843199</v>
      </c>
      <c r="F974" s="43" t="s">
        <v>4083</v>
      </c>
      <c r="G974" s="43" t="s">
        <v>14</v>
      </c>
      <c r="H974" s="43">
        <v>0</v>
      </c>
      <c r="I974" s="43">
        <v>0</v>
      </c>
      <c r="J974" s="43">
        <v>0</v>
      </c>
      <c r="K974" s="43">
        <v>4</v>
      </c>
      <c r="L974" s="43">
        <v>6180</v>
      </c>
      <c r="M974" s="43">
        <v>24720</v>
      </c>
      <c r="N974" s="43">
        <v>4</v>
      </c>
      <c r="O974" s="43">
        <v>6180</v>
      </c>
      <c r="P974" s="43">
        <v>24720</v>
      </c>
      <c r="Q974" s="43">
        <v>0</v>
      </c>
      <c r="R974" s="43">
        <v>0</v>
      </c>
      <c r="S974" s="43">
        <v>0</v>
      </c>
    </row>
    <row r="975" spans="5:19">
      <c r="E975" s="43">
        <v>8843200</v>
      </c>
      <c r="F975" s="43" t="s">
        <v>4084</v>
      </c>
      <c r="G975" s="43" t="s">
        <v>14</v>
      </c>
      <c r="H975" s="43">
        <v>0</v>
      </c>
      <c r="I975" s="43">
        <v>0</v>
      </c>
      <c r="J975" s="43">
        <v>0</v>
      </c>
      <c r="K975" s="43">
        <v>2</v>
      </c>
      <c r="L975" s="43">
        <v>4680</v>
      </c>
      <c r="M975" s="43">
        <v>9360</v>
      </c>
      <c r="N975" s="43">
        <v>2</v>
      </c>
      <c r="O975" s="43">
        <v>4680</v>
      </c>
      <c r="P975" s="43">
        <v>9360</v>
      </c>
      <c r="Q975" s="43">
        <v>0</v>
      </c>
      <c r="R975" s="43">
        <v>0</v>
      </c>
      <c r="S975" s="43">
        <v>0</v>
      </c>
    </row>
    <row r="976" spans="5:19">
      <c r="E976" s="43">
        <v>8843205</v>
      </c>
      <c r="F976" s="43" t="s">
        <v>4085</v>
      </c>
      <c r="G976" s="43" t="s">
        <v>14</v>
      </c>
      <c r="H976" s="43">
        <v>0</v>
      </c>
      <c r="I976" s="43">
        <v>0</v>
      </c>
      <c r="J976" s="43">
        <v>0</v>
      </c>
      <c r="K976" s="43">
        <v>1</v>
      </c>
      <c r="L976" s="43">
        <v>28820</v>
      </c>
      <c r="M976" s="43">
        <v>28820</v>
      </c>
      <c r="N976" s="43">
        <v>1</v>
      </c>
      <c r="O976" s="43">
        <v>28820</v>
      </c>
      <c r="P976" s="43">
        <v>28820</v>
      </c>
      <c r="Q976" s="43">
        <v>0</v>
      </c>
      <c r="R976" s="43">
        <v>0</v>
      </c>
      <c r="S976" s="43">
        <v>0</v>
      </c>
    </row>
    <row r="977" spans="5:19">
      <c r="E977" s="43">
        <v>8843289</v>
      </c>
      <c r="F977" s="43" t="s">
        <v>4086</v>
      </c>
      <c r="G977" s="43" t="s">
        <v>14</v>
      </c>
      <c r="H977" s="43">
        <v>0</v>
      </c>
      <c r="I977" s="43">
        <v>0</v>
      </c>
      <c r="J977" s="43">
        <v>0</v>
      </c>
      <c r="K977" s="43">
        <v>1</v>
      </c>
      <c r="L977" s="43">
        <v>5800</v>
      </c>
      <c r="M977" s="43">
        <v>5800</v>
      </c>
      <c r="N977" s="43">
        <v>1</v>
      </c>
      <c r="O977" s="43">
        <v>5800</v>
      </c>
      <c r="P977" s="43">
        <v>5800</v>
      </c>
      <c r="Q977" s="43">
        <v>0</v>
      </c>
      <c r="R977" s="43">
        <v>0</v>
      </c>
      <c r="S977" s="43">
        <v>0</v>
      </c>
    </row>
    <row r="978" spans="5:19">
      <c r="E978" s="43">
        <v>8843307</v>
      </c>
      <c r="F978" s="43" t="s">
        <v>4087</v>
      </c>
      <c r="G978" s="43" t="s">
        <v>14</v>
      </c>
      <c r="H978" s="43">
        <v>0</v>
      </c>
      <c r="I978" s="43">
        <v>0</v>
      </c>
      <c r="J978" s="43">
        <v>0</v>
      </c>
      <c r="K978" s="43">
        <v>2</v>
      </c>
      <c r="L978" s="43">
        <v>8590</v>
      </c>
      <c r="M978" s="43">
        <v>17180</v>
      </c>
      <c r="N978" s="43">
        <v>2</v>
      </c>
      <c r="O978" s="43">
        <v>8590</v>
      </c>
      <c r="P978" s="43">
        <v>17180</v>
      </c>
      <c r="Q978" s="43">
        <v>0</v>
      </c>
      <c r="R978" s="43">
        <v>0</v>
      </c>
      <c r="S978" s="43">
        <v>0</v>
      </c>
    </row>
    <row r="979" spans="5:19">
      <c r="E979" s="43">
        <v>8843320</v>
      </c>
      <c r="F979" s="43" t="s">
        <v>4088</v>
      </c>
      <c r="G979" s="43" t="s">
        <v>14</v>
      </c>
      <c r="H979" s="43">
        <v>0</v>
      </c>
      <c r="I979" s="43">
        <v>0</v>
      </c>
      <c r="J979" s="43">
        <v>0</v>
      </c>
      <c r="K979" s="43">
        <v>37</v>
      </c>
      <c r="L979" s="43">
        <v>1818</v>
      </c>
      <c r="M979" s="43">
        <v>67436</v>
      </c>
      <c r="N979" s="43">
        <v>37</v>
      </c>
      <c r="O979" s="43">
        <v>1818</v>
      </c>
      <c r="P979" s="43">
        <v>67436</v>
      </c>
      <c r="Q979" s="43">
        <v>0</v>
      </c>
      <c r="R979" s="43">
        <v>0</v>
      </c>
      <c r="S979" s="43">
        <v>0</v>
      </c>
    </row>
    <row r="980" spans="5:19">
      <c r="E980" s="43">
        <v>8843324</v>
      </c>
      <c r="F980" s="43" t="s">
        <v>4089</v>
      </c>
      <c r="G980" s="43" t="s">
        <v>14</v>
      </c>
      <c r="H980" s="43">
        <v>0</v>
      </c>
      <c r="I980" s="43">
        <v>0</v>
      </c>
      <c r="J980" s="43">
        <v>0</v>
      </c>
      <c r="K980" s="43">
        <v>13</v>
      </c>
      <c r="L980" s="43">
        <v>4890</v>
      </c>
      <c r="M980" s="43">
        <v>63570</v>
      </c>
      <c r="N980" s="43">
        <v>13</v>
      </c>
      <c r="O980" s="43">
        <v>4890</v>
      </c>
      <c r="P980" s="43">
        <v>63570</v>
      </c>
      <c r="Q980" s="43">
        <v>0</v>
      </c>
      <c r="R980" s="43">
        <v>0</v>
      </c>
      <c r="S980" s="43">
        <v>0</v>
      </c>
    </row>
    <row r="981" spans="5:19">
      <c r="E981" s="43">
        <v>8843330</v>
      </c>
      <c r="F981" s="43" t="s">
        <v>4090</v>
      </c>
      <c r="G981" s="43" t="s">
        <v>14</v>
      </c>
      <c r="H981" s="43">
        <v>0</v>
      </c>
      <c r="I981" s="43">
        <v>0</v>
      </c>
      <c r="J981" s="43">
        <v>0</v>
      </c>
      <c r="K981" s="43">
        <v>1</v>
      </c>
      <c r="L981" s="43">
        <v>4870</v>
      </c>
      <c r="M981" s="43">
        <v>4870</v>
      </c>
      <c r="N981" s="43">
        <v>1</v>
      </c>
      <c r="O981" s="43">
        <v>4870</v>
      </c>
      <c r="P981" s="43">
        <v>4870</v>
      </c>
      <c r="Q981" s="43">
        <v>0</v>
      </c>
      <c r="R981" s="43">
        <v>0</v>
      </c>
      <c r="S981" s="43">
        <v>0</v>
      </c>
    </row>
    <row r="982" spans="5:19">
      <c r="E982" s="43">
        <v>8843334</v>
      </c>
      <c r="F982" s="43" t="s">
        <v>4091</v>
      </c>
      <c r="G982" s="43" t="s">
        <v>14</v>
      </c>
      <c r="H982" s="43">
        <v>0</v>
      </c>
      <c r="I982" s="43">
        <v>0</v>
      </c>
      <c r="J982" s="43">
        <v>0</v>
      </c>
      <c r="K982" s="43">
        <v>1</v>
      </c>
      <c r="L982" s="43">
        <v>6650</v>
      </c>
      <c r="M982" s="43">
        <v>6650</v>
      </c>
      <c r="N982" s="43">
        <v>1</v>
      </c>
      <c r="O982" s="43">
        <v>6650</v>
      </c>
      <c r="P982" s="43">
        <v>6650</v>
      </c>
      <c r="Q982" s="43">
        <v>0</v>
      </c>
      <c r="R982" s="43">
        <v>0</v>
      </c>
      <c r="S982" s="43">
        <v>0</v>
      </c>
    </row>
    <row r="983" spans="5:19">
      <c r="E983" s="43">
        <v>8843412</v>
      </c>
      <c r="F983" s="43" t="s">
        <v>4092</v>
      </c>
      <c r="G983" s="43" t="s">
        <v>14</v>
      </c>
      <c r="H983" s="43">
        <v>0</v>
      </c>
      <c r="I983" s="43">
        <v>0</v>
      </c>
      <c r="J983" s="43">
        <v>0</v>
      </c>
      <c r="K983" s="43">
        <v>1</v>
      </c>
      <c r="L983" s="43">
        <v>13890</v>
      </c>
      <c r="M983" s="43">
        <v>8334</v>
      </c>
      <c r="N983" s="43">
        <v>1</v>
      </c>
      <c r="O983" s="43">
        <v>13890</v>
      </c>
      <c r="P983" s="43">
        <v>8334</v>
      </c>
      <c r="Q983" s="43">
        <v>0</v>
      </c>
      <c r="R983" s="43">
        <v>0</v>
      </c>
      <c r="S983" s="43">
        <v>0</v>
      </c>
    </row>
    <row r="984" spans="5:19">
      <c r="E984" s="43">
        <v>8843414</v>
      </c>
      <c r="F984" s="43" t="s">
        <v>4093</v>
      </c>
      <c r="G984" s="43" t="s">
        <v>14</v>
      </c>
      <c r="H984" s="43">
        <v>0</v>
      </c>
      <c r="I984" s="43">
        <v>0</v>
      </c>
      <c r="J984" s="43">
        <v>0</v>
      </c>
      <c r="K984" s="43">
        <v>1</v>
      </c>
      <c r="L984" s="43">
        <v>13890</v>
      </c>
      <c r="M984" s="43">
        <v>13890</v>
      </c>
      <c r="N984" s="43">
        <v>1</v>
      </c>
      <c r="O984" s="43">
        <v>13890</v>
      </c>
      <c r="P984" s="43">
        <v>13890</v>
      </c>
      <c r="Q984" s="43">
        <v>0</v>
      </c>
      <c r="R984" s="43">
        <v>0</v>
      </c>
      <c r="S984" s="43">
        <v>0</v>
      </c>
    </row>
    <row r="985" spans="5:19">
      <c r="E985" s="43">
        <v>8843462</v>
      </c>
      <c r="F985" s="43" t="s">
        <v>4094</v>
      </c>
      <c r="G985" s="43" t="s">
        <v>14</v>
      </c>
      <c r="H985" s="43">
        <v>0</v>
      </c>
      <c r="I985" s="43">
        <v>0</v>
      </c>
      <c r="J985" s="43">
        <v>0</v>
      </c>
      <c r="K985" s="43">
        <v>1</v>
      </c>
      <c r="L985" s="43">
        <v>9940</v>
      </c>
      <c r="M985" s="43">
        <v>9940</v>
      </c>
      <c r="N985" s="43">
        <v>1</v>
      </c>
      <c r="O985" s="43">
        <v>9940</v>
      </c>
      <c r="P985" s="43">
        <v>9940</v>
      </c>
      <c r="Q985" s="43">
        <v>0</v>
      </c>
      <c r="R985" s="43">
        <v>0</v>
      </c>
      <c r="S985" s="43">
        <v>0</v>
      </c>
    </row>
    <row r="986" spans="5:19">
      <c r="E986" s="43">
        <v>8843526</v>
      </c>
      <c r="F986" s="43" t="s">
        <v>4095</v>
      </c>
      <c r="G986" s="43" t="s">
        <v>14</v>
      </c>
      <c r="H986" s="43">
        <v>0</v>
      </c>
      <c r="I986" s="43">
        <v>0</v>
      </c>
      <c r="J986" s="43">
        <v>0</v>
      </c>
      <c r="K986" s="43">
        <v>84</v>
      </c>
      <c r="L986" s="43">
        <v>3404</v>
      </c>
      <c r="M986" s="43">
        <v>285930</v>
      </c>
      <c r="N986" s="43">
        <v>84</v>
      </c>
      <c r="O986" s="43">
        <v>3404</v>
      </c>
      <c r="P986" s="43">
        <v>285930</v>
      </c>
      <c r="Q986" s="43">
        <v>0</v>
      </c>
      <c r="R986" s="43">
        <v>0</v>
      </c>
      <c r="S986" s="43">
        <v>0</v>
      </c>
    </row>
    <row r="987" spans="5:19">
      <c r="E987" s="43">
        <v>8843530</v>
      </c>
      <c r="F987" s="43" t="s">
        <v>4096</v>
      </c>
      <c r="G987" s="43" t="s">
        <v>14</v>
      </c>
      <c r="H987" s="43">
        <v>0</v>
      </c>
      <c r="I987" s="43">
        <v>0</v>
      </c>
      <c r="J987" s="43">
        <v>0</v>
      </c>
      <c r="K987" s="43">
        <v>205</v>
      </c>
      <c r="L987" s="43">
        <v>3386</v>
      </c>
      <c r="M987" s="43">
        <v>694070</v>
      </c>
      <c r="N987" s="43">
        <v>205</v>
      </c>
      <c r="O987" s="43">
        <v>3386</v>
      </c>
      <c r="P987" s="43">
        <v>694070</v>
      </c>
      <c r="Q987" s="43">
        <v>0</v>
      </c>
      <c r="R987" s="43">
        <v>0</v>
      </c>
      <c r="S987" s="43">
        <v>0</v>
      </c>
    </row>
    <row r="988" spans="5:19">
      <c r="E988" s="43">
        <v>8843754</v>
      </c>
      <c r="F988" s="43" t="s">
        <v>4097</v>
      </c>
      <c r="G988" s="43" t="s">
        <v>14</v>
      </c>
      <c r="H988" s="43">
        <v>0</v>
      </c>
      <c r="I988" s="43">
        <v>0</v>
      </c>
      <c r="J988" s="43">
        <v>0</v>
      </c>
      <c r="K988" s="43">
        <v>1</v>
      </c>
      <c r="L988" s="43">
        <v>20620</v>
      </c>
      <c r="M988" s="43">
        <v>20620</v>
      </c>
      <c r="N988" s="43">
        <v>1</v>
      </c>
      <c r="O988" s="43">
        <v>20620</v>
      </c>
      <c r="P988" s="43">
        <v>20620</v>
      </c>
      <c r="Q988" s="43">
        <v>0</v>
      </c>
      <c r="R988" s="43">
        <v>0</v>
      </c>
      <c r="S988" s="43">
        <v>0</v>
      </c>
    </row>
    <row r="989" spans="5:19">
      <c r="E989" s="43">
        <v>8843849</v>
      </c>
      <c r="F989" s="43" t="s">
        <v>4098</v>
      </c>
      <c r="G989" s="43" t="s">
        <v>14</v>
      </c>
      <c r="H989" s="43">
        <v>0</v>
      </c>
      <c r="I989" s="43">
        <v>0</v>
      </c>
      <c r="J989" s="43">
        <v>0</v>
      </c>
      <c r="K989" s="43">
        <v>1</v>
      </c>
      <c r="L989" s="43">
        <v>4470</v>
      </c>
      <c r="M989" s="43">
        <v>5364</v>
      </c>
      <c r="N989" s="43">
        <v>1</v>
      </c>
      <c r="O989" s="43">
        <v>4470</v>
      </c>
      <c r="P989" s="43">
        <v>5364</v>
      </c>
      <c r="Q989" s="43">
        <v>0</v>
      </c>
      <c r="R989" s="43">
        <v>0</v>
      </c>
      <c r="S989" s="43">
        <v>0</v>
      </c>
    </row>
    <row r="990" spans="5:19">
      <c r="E990" s="43">
        <v>8843854</v>
      </c>
      <c r="F990" s="43" t="s">
        <v>4099</v>
      </c>
      <c r="G990" s="43" t="s">
        <v>14</v>
      </c>
      <c r="H990" s="43">
        <v>0</v>
      </c>
      <c r="I990" s="43">
        <v>0</v>
      </c>
      <c r="J990" s="43">
        <v>0</v>
      </c>
      <c r="K990" s="43">
        <v>3</v>
      </c>
      <c r="L990" s="43">
        <v>3870</v>
      </c>
      <c r="M990" s="43">
        <v>11610</v>
      </c>
      <c r="N990" s="43">
        <v>3</v>
      </c>
      <c r="O990" s="43">
        <v>3870</v>
      </c>
      <c r="P990" s="43">
        <v>11610</v>
      </c>
      <c r="Q990" s="43">
        <v>0</v>
      </c>
      <c r="R990" s="43">
        <v>0</v>
      </c>
      <c r="S990" s="43">
        <v>0</v>
      </c>
    </row>
    <row r="991" spans="5:19">
      <c r="E991" s="43">
        <v>8843857</v>
      </c>
      <c r="F991" s="43" t="s">
        <v>4100</v>
      </c>
      <c r="G991" s="43" t="s">
        <v>14</v>
      </c>
      <c r="H991" s="43">
        <v>0</v>
      </c>
      <c r="I991" s="43">
        <v>0</v>
      </c>
      <c r="J991" s="43">
        <v>0</v>
      </c>
      <c r="K991" s="43">
        <v>22</v>
      </c>
      <c r="L991" s="43">
        <v>3640</v>
      </c>
      <c r="M991" s="43">
        <v>80080</v>
      </c>
      <c r="N991" s="43">
        <v>22</v>
      </c>
      <c r="O991" s="43">
        <v>3640</v>
      </c>
      <c r="P991" s="43">
        <v>80080</v>
      </c>
      <c r="Q991" s="43">
        <v>0</v>
      </c>
      <c r="R991" s="43">
        <v>0</v>
      </c>
      <c r="S991" s="43">
        <v>0</v>
      </c>
    </row>
    <row r="992" spans="5:19">
      <c r="E992" s="43">
        <v>8843859</v>
      </c>
      <c r="F992" s="43" t="s">
        <v>4101</v>
      </c>
      <c r="G992" s="43" t="s">
        <v>14</v>
      </c>
      <c r="H992" s="43">
        <v>0</v>
      </c>
      <c r="I992" s="43">
        <v>0</v>
      </c>
      <c r="J992" s="43">
        <v>0</v>
      </c>
      <c r="K992" s="43">
        <v>96</v>
      </c>
      <c r="L992" s="43">
        <v>3870</v>
      </c>
      <c r="M992" s="43">
        <v>371520</v>
      </c>
      <c r="N992" s="43">
        <v>96</v>
      </c>
      <c r="O992" s="43">
        <v>3870</v>
      </c>
      <c r="P992" s="43">
        <v>371520</v>
      </c>
      <c r="Q992" s="43">
        <v>0</v>
      </c>
      <c r="R992" s="43">
        <v>0</v>
      </c>
      <c r="S992" s="43">
        <v>0</v>
      </c>
    </row>
    <row r="993" spans="5:19">
      <c r="E993" s="43">
        <v>8843861</v>
      </c>
      <c r="F993" s="43" t="s">
        <v>4102</v>
      </c>
      <c r="G993" s="43" t="s">
        <v>14</v>
      </c>
      <c r="H993" s="43">
        <v>0</v>
      </c>
      <c r="I993" s="43">
        <v>0</v>
      </c>
      <c r="J993" s="43">
        <v>0</v>
      </c>
      <c r="K993" s="43">
        <v>7</v>
      </c>
      <c r="L993" s="43">
        <v>7530</v>
      </c>
      <c r="M993" s="43">
        <v>52710</v>
      </c>
      <c r="N993" s="43">
        <v>7</v>
      </c>
      <c r="O993" s="43">
        <v>7530</v>
      </c>
      <c r="P993" s="43">
        <v>52710</v>
      </c>
      <c r="Q993" s="43">
        <v>0</v>
      </c>
      <c r="R993" s="43">
        <v>0</v>
      </c>
      <c r="S993" s="43">
        <v>0</v>
      </c>
    </row>
    <row r="994" spans="5:19">
      <c r="E994" s="43">
        <v>8843882</v>
      </c>
      <c r="F994" s="43" t="s">
        <v>4103</v>
      </c>
      <c r="G994" s="43" t="s">
        <v>14</v>
      </c>
      <c r="H994" s="43">
        <v>0</v>
      </c>
      <c r="I994" s="43">
        <v>0</v>
      </c>
      <c r="J994" s="43">
        <v>0</v>
      </c>
      <c r="K994" s="43">
        <v>5</v>
      </c>
      <c r="L994" s="43">
        <v>8270</v>
      </c>
      <c r="M994" s="43">
        <v>41350</v>
      </c>
      <c r="N994" s="43">
        <v>5</v>
      </c>
      <c r="O994" s="43">
        <v>8270</v>
      </c>
      <c r="P994" s="43">
        <v>41350</v>
      </c>
      <c r="Q994" s="43">
        <v>0</v>
      </c>
      <c r="R994" s="43">
        <v>0</v>
      </c>
      <c r="S994" s="43">
        <v>0</v>
      </c>
    </row>
    <row r="995" spans="5:19">
      <c r="E995" s="43">
        <v>8843886</v>
      </c>
      <c r="F995" s="43" t="s">
        <v>4104</v>
      </c>
      <c r="G995" s="43" t="s">
        <v>14</v>
      </c>
      <c r="H995" s="43">
        <v>0</v>
      </c>
      <c r="I995" s="43">
        <v>0</v>
      </c>
      <c r="J995" s="43">
        <v>0</v>
      </c>
      <c r="K995" s="43">
        <v>32</v>
      </c>
      <c r="L995" s="43">
        <v>9637</v>
      </c>
      <c r="M995" s="43">
        <v>306441</v>
      </c>
      <c r="N995" s="43">
        <v>32</v>
      </c>
      <c r="O995" s="43">
        <v>9637</v>
      </c>
      <c r="P995" s="43">
        <v>306441</v>
      </c>
      <c r="Q995" s="43">
        <v>0</v>
      </c>
      <c r="R995" s="43">
        <v>0</v>
      </c>
      <c r="S995" s="43">
        <v>0</v>
      </c>
    </row>
    <row r="996" spans="5:19">
      <c r="E996" s="43">
        <v>8843890</v>
      </c>
      <c r="F996" s="43" t="s">
        <v>4105</v>
      </c>
      <c r="G996" s="43" t="s">
        <v>14</v>
      </c>
      <c r="H996" s="43">
        <v>0</v>
      </c>
      <c r="I996" s="43">
        <v>0</v>
      </c>
      <c r="J996" s="43">
        <v>0</v>
      </c>
      <c r="K996" s="43">
        <v>102</v>
      </c>
      <c r="L996" s="43">
        <v>7455</v>
      </c>
      <c r="M996" s="43">
        <v>760440</v>
      </c>
      <c r="N996" s="43">
        <v>102</v>
      </c>
      <c r="O996" s="43">
        <v>7455</v>
      </c>
      <c r="P996" s="43">
        <v>760440</v>
      </c>
      <c r="Q996" s="43">
        <v>0</v>
      </c>
      <c r="R996" s="43">
        <v>0</v>
      </c>
      <c r="S996" s="43">
        <v>0</v>
      </c>
    </row>
    <row r="997" spans="5:19">
      <c r="E997" s="43">
        <v>8843899</v>
      </c>
      <c r="F997" s="43" t="s">
        <v>4106</v>
      </c>
      <c r="G997" s="43" t="s">
        <v>14</v>
      </c>
      <c r="H997" s="43">
        <v>0</v>
      </c>
      <c r="I997" s="43">
        <v>0</v>
      </c>
      <c r="J997" s="43">
        <v>0</v>
      </c>
      <c r="K997" s="43">
        <v>10</v>
      </c>
      <c r="L997" s="43">
        <v>3880</v>
      </c>
      <c r="M997" s="43">
        <v>38800</v>
      </c>
      <c r="N997" s="43">
        <v>10</v>
      </c>
      <c r="O997" s="43">
        <v>3880</v>
      </c>
      <c r="P997" s="43">
        <v>38800</v>
      </c>
      <c r="Q997" s="43">
        <v>0</v>
      </c>
      <c r="R997" s="43">
        <v>0</v>
      </c>
      <c r="S997" s="43">
        <v>0</v>
      </c>
    </row>
    <row r="998" spans="5:19">
      <c r="E998" s="43">
        <v>8843907</v>
      </c>
      <c r="F998" s="43" t="s">
        <v>4107</v>
      </c>
      <c r="G998" s="43" t="s">
        <v>14</v>
      </c>
      <c r="H998" s="43">
        <v>0</v>
      </c>
      <c r="I998" s="43">
        <v>0</v>
      </c>
      <c r="J998" s="43">
        <v>0</v>
      </c>
      <c r="K998" s="43">
        <v>16</v>
      </c>
      <c r="L998" s="43">
        <v>3996</v>
      </c>
      <c r="M998" s="43">
        <v>63940</v>
      </c>
      <c r="N998" s="43">
        <v>16</v>
      </c>
      <c r="O998" s="43">
        <v>3996</v>
      </c>
      <c r="P998" s="43">
        <v>63940</v>
      </c>
      <c r="Q998" s="43">
        <v>0</v>
      </c>
      <c r="R998" s="43">
        <v>0</v>
      </c>
      <c r="S998" s="43">
        <v>0</v>
      </c>
    </row>
    <row r="999" spans="5:19">
      <c r="E999" s="43">
        <v>8843923</v>
      </c>
      <c r="F999" s="43" t="s">
        <v>4108</v>
      </c>
      <c r="G999" s="43" t="s">
        <v>14</v>
      </c>
      <c r="H999" s="43">
        <v>0</v>
      </c>
      <c r="I999" s="43">
        <v>0</v>
      </c>
      <c r="J999" s="43">
        <v>0</v>
      </c>
      <c r="K999" s="43">
        <v>1</v>
      </c>
      <c r="L999" s="43">
        <v>3030</v>
      </c>
      <c r="M999" s="43">
        <v>3030</v>
      </c>
      <c r="N999" s="43">
        <v>1</v>
      </c>
      <c r="O999" s="43">
        <v>3030</v>
      </c>
      <c r="P999" s="43">
        <v>3030</v>
      </c>
      <c r="Q999" s="43">
        <v>0</v>
      </c>
      <c r="R999" s="43">
        <v>0</v>
      </c>
      <c r="S999" s="43">
        <v>0</v>
      </c>
    </row>
    <row r="1000" spans="5:19">
      <c r="E1000" s="43">
        <v>8843924</v>
      </c>
      <c r="F1000" s="43" t="s">
        <v>4109</v>
      </c>
      <c r="G1000" s="43" t="s">
        <v>14</v>
      </c>
      <c r="H1000" s="43">
        <v>0</v>
      </c>
      <c r="I1000" s="43">
        <v>0</v>
      </c>
      <c r="J1000" s="43">
        <v>0</v>
      </c>
      <c r="K1000" s="43">
        <v>62</v>
      </c>
      <c r="L1000" s="43">
        <v>3030</v>
      </c>
      <c r="M1000" s="43">
        <v>187860</v>
      </c>
      <c r="N1000" s="43">
        <v>62</v>
      </c>
      <c r="O1000" s="43">
        <v>3030</v>
      </c>
      <c r="P1000" s="43">
        <v>187860</v>
      </c>
      <c r="Q1000" s="43">
        <v>0</v>
      </c>
      <c r="R1000" s="43">
        <v>0</v>
      </c>
      <c r="S1000" s="43">
        <v>0</v>
      </c>
    </row>
    <row r="1001" spans="5:19">
      <c r="E1001" s="43">
        <v>8843945</v>
      </c>
      <c r="F1001" s="43" t="s">
        <v>4110</v>
      </c>
      <c r="G1001" s="43" t="s">
        <v>14</v>
      </c>
      <c r="H1001" s="43">
        <v>0</v>
      </c>
      <c r="I1001" s="43">
        <v>0</v>
      </c>
      <c r="J1001" s="43">
        <v>0</v>
      </c>
      <c r="K1001" s="43">
        <v>623</v>
      </c>
      <c r="L1001" s="43">
        <v>3148</v>
      </c>
      <c r="M1001" s="43">
        <v>1961110</v>
      </c>
      <c r="N1001" s="43">
        <v>623</v>
      </c>
      <c r="O1001" s="43">
        <v>3148</v>
      </c>
      <c r="P1001" s="43">
        <v>1961110</v>
      </c>
      <c r="Q1001" s="43">
        <v>0</v>
      </c>
      <c r="R1001" s="43">
        <v>0</v>
      </c>
      <c r="S1001" s="43">
        <v>0</v>
      </c>
    </row>
    <row r="1002" spans="5:19">
      <c r="E1002" s="43">
        <v>8843955</v>
      </c>
      <c r="F1002" s="43" t="s">
        <v>4111</v>
      </c>
      <c r="G1002" s="43" t="s">
        <v>14</v>
      </c>
      <c r="H1002" s="43">
        <v>0</v>
      </c>
      <c r="I1002" s="43">
        <v>0</v>
      </c>
      <c r="J1002" s="43">
        <v>0</v>
      </c>
      <c r="K1002" s="43">
        <v>5</v>
      </c>
      <c r="L1002" s="43">
        <v>2560</v>
      </c>
      <c r="M1002" s="43">
        <v>12800</v>
      </c>
      <c r="N1002" s="43">
        <v>5</v>
      </c>
      <c r="O1002" s="43">
        <v>2560</v>
      </c>
      <c r="P1002" s="43">
        <v>12800</v>
      </c>
      <c r="Q1002" s="43">
        <v>0</v>
      </c>
      <c r="R1002" s="43">
        <v>0</v>
      </c>
      <c r="S1002" s="43">
        <v>0</v>
      </c>
    </row>
    <row r="1003" spans="5:19">
      <c r="E1003" s="43">
        <v>8843956</v>
      </c>
      <c r="F1003" s="43" t="s">
        <v>4112</v>
      </c>
      <c r="G1003" s="43" t="s">
        <v>14</v>
      </c>
      <c r="H1003" s="43">
        <v>0</v>
      </c>
      <c r="I1003" s="43">
        <v>0</v>
      </c>
      <c r="J1003" s="43">
        <v>0</v>
      </c>
      <c r="K1003" s="43">
        <v>324</v>
      </c>
      <c r="L1003" s="43">
        <v>2530</v>
      </c>
      <c r="M1003" s="43">
        <v>819720</v>
      </c>
      <c r="N1003" s="43">
        <v>324</v>
      </c>
      <c r="O1003" s="43">
        <v>2530</v>
      </c>
      <c r="P1003" s="43">
        <v>819720</v>
      </c>
      <c r="Q1003" s="43">
        <v>0</v>
      </c>
      <c r="R1003" s="43">
        <v>0</v>
      </c>
      <c r="S1003" s="43">
        <v>0</v>
      </c>
    </row>
    <row r="1004" spans="5:19">
      <c r="E1004" s="43">
        <v>8844009</v>
      </c>
      <c r="F1004" s="43" t="s">
        <v>4113</v>
      </c>
      <c r="G1004" s="43" t="s">
        <v>14</v>
      </c>
      <c r="H1004" s="43">
        <v>0</v>
      </c>
      <c r="I1004" s="43">
        <v>0</v>
      </c>
      <c r="J1004" s="43">
        <v>0</v>
      </c>
      <c r="K1004" s="43">
        <v>10</v>
      </c>
      <c r="L1004" s="43">
        <v>3810</v>
      </c>
      <c r="M1004" s="43">
        <v>38100</v>
      </c>
      <c r="N1004" s="43">
        <v>10</v>
      </c>
      <c r="O1004" s="43">
        <v>3810</v>
      </c>
      <c r="P1004" s="43">
        <v>38100</v>
      </c>
      <c r="Q1004" s="43">
        <v>0</v>
      </c>
      <c r="R1004" s="43">
        <v>0</v>
      </c>
      <c r="S1004" s="43">
        <v>0</v>
      </c>
    </row>
    <row r="1005" spans="5:19">
      <c r="E1005" s="43">
        <v>8844022</v>
      </c>
      <c r="F1005" s="43" t="s">
        <v>4114</v>
      </c>
      <c r="G1005" s="43" t="s">
        <v>14</v>
      </c>
      <c r="H1005" s="43">
        <v>0</v>
      </c>
      <c r="I1005" s="43">
        <v>0</v>
      </c>
      <c r="J1005" s="43">
        <v>0</v>
      </c>
      <c r="K1005" s="43">
        <v>6</v>
      </c>
      <c r="L1005" s="43">
        <v>2320</v>
      </c>
      <c r="M1005" s="43">
        <v>13920</v>
      </c>
      <c r="N1005" s="43">
        <v>6</v>
      </c>
      <c r="O1005" s="43">
        <v>2320</v>
      </c>
      <c r="P1005" s="43">
        <v>13920</v>
      </c>
      <c r="Q1005" s="43">
        <v>0</v>
      </c>
      <c r="R1005" s="43">
        <v>0</v>
      </c>
      <c r="S1005" s="43">
        <v>0</v>
      </c>
    </row>
    <row r="1006" spans="5:19">
      <c r="E1006" s="43">
        <v>8844025</v>
      </c>
      <c r="F1006" s="43" t="s">
        <v>4115</v>
      </c>
      <c r="G1006" s="43" t="s">
        <v>14</v>
      </c>
      <c r="H1006" s="43">
        <v>0</v>
      </c>
      <c r="I1006" s="43">
        <v>0</v>
      </c>
      <c r="J1006" s="43">
        <v>0</v>
      </c>
      <c r="K1006" s="43">
        <v>19</v>
      </c>
      <c r="L1006" s="43">
        <v>3780</v>
      </c>
      <c r="M1006" s="43">
        <v>71820</v>
      </c>
      <c r="N1006" s="43">
        <v>19</v>
      </c>
      <c r="O1006" s="43">
        <v>3780</v>
      </c>
      <c r="P1006" s="43">
        <v>71820</v>
      </c>
      <c r="Q1006" s="43">
        <v>0</v>
      </c>
      <c r="R1006" s="43">
        <v>0</v>
      </c>
      <c r="S1006" s="43">
        <v>0</v>
      </c>
    </row>
    <row r="1007" spans="5:19">
      <c r="E1007" s="43">
        <v>8844033</v>
      </c>
      <c r="F1007" s="43" t="s">
        <v>4116</v>
      </c>
      <c r="G1007" s="43" t="s">
        <v>14</v>
      </c>
      <c r="H1007" s="43">
        <v>0</v>
      </c>
      <c r="I1007" s="43">
        <v>0</v>
      </c>
      <c r="J1007" s="43">
        <v>0</v>
      </c>
      <c r="K1007" s="43">
        <v>1</v>
      </c>
      <c r="L1007" s="43">
        <v>1710</v>
      </c>
      <c r="M1007" s="43">
        <v>1710</v>
      </c>
      <c r="N1007" s="43">
        <v>1</v>
      </c>
      <c r="O1007" s="43">
        <v>1710</v>
      </c>
      <c r="P1007" s="43">
        <v>1710</v>
      </c>
      <c r="Q1007" s="43">
        <v>0</v>
      </c>
      <c r="R1007" s="43">
        <v>0</v>
      </c>
      <c r="S1007" s="43">
        <v>0</v>
      </c>
    </row>
    <row r="1008" spans="5:19">
      <c r="E1008" s="43">
        <v>8844042</v>
      </c>
      <c r="F1008" s="43" t="s">
        <v>4117</v>
      </c>
      <c r="G1008" s="43" t="s">
        <v>14</v>
      </c>
      <c r="H1008" s="43">
        <v>0</v>
      </c>
      <c r="I1008" s="43">
        <v>0</v>
      </c>
      <c r="J1008" s="43">
        <v>0</v>
      </c>
      <c r="K1008" s="43">
        <v>29</v>
      </c>
      <c r="L1008" s="43">
        <v>1670</v>
      </c>
      <c r="M1008" s="43">
        <v>48430</v>
      </c>
      <c r="N1008" s="43">
        <v>29</v>
      </c>
      <c r="O1008" s="43">
        <v>1670</v>
      </c>
      <c r="P1008" s="43">
        <v>48430</v>
      </c>
      <c r="Q1008" s="43">
        <v>0</v>
      </c>
      <c r="R1008" s="43">
        <v>0</v>
      </c>
      <c r="S1008" s="43">
        <v>0</v>
      </c>
    </row>
    <row r="1009" spans="5:19">
      <c r="E1009" s="43">
        <v>8844047</v>
      </c>
      <c r="F1009" s="43" t="s">
        <v>4118</v>
      </c>
      <c r="G1009" s="43" t="s">
        <v>14</v>
      </c>
      <c r="H1009" s="43">
        <v>0</v>
      </c>
      <c r="I1009" s="43">
        <v>0</v>
      </c>
      <c r="J1009" s="43">
        <v>0</v>
      </c>
      <c r="K1009" s="43">
        <v>22</v>
      </c>
      <c r="L1009" s="43">
        <v>3090</v>
      </c>
      <c r="M1009" s="43">
        <v>67980</v>
      </c>
      <c r="N1009" s="43">
        <v>22</v>
      </c>
      <c r="O1009" s="43">
        <v>3090</v>
      </c>
      <c r="P1009" s="43">
        <v>67980</v>
      </c>
      <c r="Q1009" s="43">
        <v>0</v>
      </c>
      <c r="R1009" s="43">
        <v>0</v>
      </c>
      <c r="S1009" s="43">
        <v>0</v>
      </c>
    </row>
    <row r="1010" spans="5:19">
      <c r="E1010" s="43">
        <v>8844048</v>
      </c>
      <c r="F1010" s="43" t="s">
        <v>4119</v>
      </c>
      <c r="G1010" s="43" t="s">
        <v>14</v>
      </c>
      <c r="H1010" s="43">
        <v>0</v>
      </c>
      <c r="I1010" s="43">
        <v>0</v>
      </c>
      <c r="J1010" s="43">
        <v>0</v>
      </c>
      <c r="K1010" s="43">
        <v>19</v>
      </c>
      <c r="L1010" s="43">
        <v>6160</v>
      </c>
      <c r="M1010" s="43">
        <v>117040</v>
      </c>
      <c r="N1010" s="43">
        <v>19</v>
      </c>
      <c r="O1010" s="43">
        <v>6160</v>
      </c>
      <c r="P1010" s="43">
        <v>117040</v>
      </c>
      <c r="Q1010" s="43">
        <v>0</v>
      </c>
      <c r="R1010" s="43">
        <v>0</v>
      </c>
      <c r="S1010" s="43">
        <v>0</v>
      </c>
    </row>
    <row r="1011" spans="5:19">
      <c r="E1011" s="43">
        <v>8844065</v>
      </c>
      <c r="F1011" s="43" t="s">
        <v>4120</v>
      </c>
      <c r="G1011" s="43" t="s">
        <v>14</v>
      </c>
      <c r="H1011" s="43">
        <v>0</v>
      </c>
      <c r="I1011" s="43">
        <v>0</v>
      </c>
      <c r="J1011" s="43">
        <v>0</v>
      </c>
      <c r="K1011" s="43">
        <v>9</v>
      </c>
      <c r="L1011" s="43">
        <v>3920</v>
      </c>
      <c r="M1011" s="43">
        <v>35280</v>
      </c>
      <c r="N1011" s="43">
        <v>9</v>
      </c>
      <c r="O1011" s="43">
        <v>3920</v>
      </c>
      <c r="P1011" s="43">
        <v>35280</v>
      </c>
      <c r="Q1011" s="43">
        <v>0</v>
      </c>
      <c r="R1011" s="43">
        <v>0</v>
      </c>
      <c r="S1011" s="43">
        <v>0</v>
      </c>
    </row>
    <row r="1012" spans="5:19">
      <c r="E1012" s="43">
        <v>8844074</v>
      </c>
      <c r="F1012" s="43" t="s">
        <v>4121</v>
      </c>
      <c r="G1012" s="43" t="s">
        <v>14</v>
      </c>
      <c r="H1012" s="43">
        <v>0</v>
      </c>
      <c r="I1012" s="43">
        <v>0</v>
      </c>
      <c r="J1012" s="43">
        <v>0</v>
      </c>
      <c r="K1012" s="43">
        <v>4</v>
      </c>
      <c r="L1012" s="43">
        <v>2560</v>
      </c>
      <c r="M1012" s="43">
        <v>10240</v>
      </c>
      <c r="N1012" s="43">
        <v>4</v>
      </c>
      <c r="O1012" s="43">
        <v>2560</v>
      </c>
      <c r="P1012" s="43">
        <v>10240</v>
      </c>
      <c r="Q1012" s="43">
        <v>0</v>
      </c>
      <c r="R1012" s="43">
        <v>0</v>
      </c>
      <c r="S1012" s="43">
        <v>0</v>
      </c>
    </row>
    <row r="1013" spans="5:19">
      <c r="E1013" s="43">
        <v>8844079</v>
      </c>
      <c r="F1013" s="43" t="s">
        <v>4122</v>
      </c>
      <c r="G1013" s="43" t="s">
        <v>14</v>
      </c>
      <c r="H1013" s="43">
        <v>0</v>
      </c>
      <c r="I1013" s="43">
        <v>0</v>
      </c>
      <c r="J1013" s="43">
        <v>0</v>
      </c>
      <c r="K1013" s="43">
        <v>1</v>
      </c>
      <c r="L1013" s="43">
        <v>2580</v>
      </c>
      <c r="M1013" s="43">
        <v>2580</v>
      </c>
      <c r="N1013" s="43">
        <v>1</v>
      </c>
      <c r="O1013" s="43">
        <v>2580</v>
      </c>
      <c r="P1013" s="43">
        <v>2580</v>
      </c>
      <c r="Q1013" s="43">
        <v>0</v>
      </c>
      <c r="R1013" s="43">
        <v>0</v>
      </c>
      <c r="S1013" s="43">
        <v>0</v>
      </c>
    </row>
    <row r="1014" spans="5:19">
      <c r="E1014" s="43">
        <v>8844080</v>
      </c>
      <c r="F1014" s="43" t="s">
        <v>4123</v>
      </c>
      <c r="G1014" s="43" t="s">
        <v>14</v>
      </c>
      <c r="H1014" s="43">
        <v>0</v>
      </c>
      <c r="I1014" s="43">
        <v>0</v>
      </c>
      <c r="J1014" s="43">
        <v>0</v>
      </c>
      <c r="K1014" s="43">
        <v>4</v>
      </c>
      <c r="L1014" s="43">
        <v>3320</v>
      </c>
      <c r="M1014" s="43">
        <v>13280</v>
      </c>
      <c r="N1014" s="43">
        <v>4</v>
      </c>
      <c r="O1014" s="43">
        <v>3320</v>
      </c>
      <c r="P1014" s="43">
        <v>13280</v>
      </c>
      <c r="Q1014" s="43">
        <v>0</v>
      </c>
      <c r="R1014" s="43">
        <v>0</v>
      </c>
      <c r="S1014" s="43">
        <v>0</v>
      </c>
    </row>
    <row r="1015" spans="5:19">
      <c r="E1015" s="43">
        <v>8844085</v>
      </c>
      <c r="F1015" s="43" t="s">
        <v>4124</v>
      </c>
      <c r="G1015" s="43" t="s">
        <v>14</v>
      </c>
      <c r="H1015" s="43">
        <v>0</v>
      </c>
      <c r="I1015" s="43">
        <v>0</v>
      </c>
      <c r="J1015" s="43">
        <v>0</v>
      </c>
      <c r="K1015" s="43">
        <v>102</v>
      </c>
      <c r="L1015" s="43">
        <v>3200</v>
      </c>
      <c r="M1015" s="43">
        <v>326400</v>
      </c>
      <c r="N1015" s="43">
        <v>102</v>
      </c>
      <c r="O1015" s="43">
        <v>3200</v>
      </c>
      <c r="P1015" s="43">
        <v>326400</v>
      </c>
      <c r="Q1015" s="43">
        <v>0</v>
      </c>
      <c r="R1015" s="43">
        <v>0</v>
      </c>
      <c r="S1015" s="43">
        <v>0</v>
      </c>
    </row>
    <row r="1016" spans="5:19">
      <c r="E1016" s="43">
        <v>8844090</v>
      </c>
      <c r="F1016" s="43" t="s">
        <v>4125</v>
      </c>
      <c r="G1016" s="43" t="s">
        <v>14</v>
      </c>
      <c r="H1016" s="43">
        <v>0</v>
      </c>
      <c r="I1016" s="43">
        <v>0</v>
      </c>
      <c r="J1016" s="43">
        <v>0</v>
      </c>
      <c r="K1016" s="43">
        <v>42</v>
      </c>
      <c r="L1016" s="43">
        <v>3210</v>
      </c>
      <c r="M1016" s="43">
        <v>134820</v>
      </c>
      <c r="N1016" s="43">
        <v>42</v>
      </c>
      <c r="O1016" s="43">
        <v>3210</v>
      </c>
      <c r="P1016" s="43">
        <v>134820</v>
      </c>
      <c r="Q1016" s="43">
        <v>0</v>
      </c>
      <c r="R1016" s="43">
        <v>0</v>
      </c>
      <c r="S1016" s="43">
        <v>0</v>
      </c>
    </row>
    <row r="1017" spans="5:19">
      <c r="E1017" s="43">
        <v>8844104</v>
      </c>
      <c r="F1017" s="43" t="s">
        <v>4126</v>
      </c>
      <c r="G1017" s="43" t="s">
        <v>14</v>
      </c>
      <c r="H1017" s="43">
        <v>0</v>
      </c>
      <c r="I1017" s="43">
        <v>0</v>
      </c>
      <c r="J1017" s="43">
        <v>0</v>
      </c>
      <c r="K1017" s="43">
        <v>6</v>
      </c>
      <c r="L1017" s="43">
        <v>4580</v>
      </c>
      <c r="M1017" s="43">
        <v>27480</v>
      </c>
      <c r="N1017" s="43">
        <v>6</v>
      </c>
      <c r="O1017" s="43">
        <v>4580</v>
      </c>
      <c r="P1017" s="43">
        <v>27480</v>
      </c>
      <c r="Q1017" s="43">
        <v>0</v>
      </c>
      <c r="R1017" s="43">
        <v>0</v>
      </c>
      <c r="S1017" s="43">
        <v>0</v>
      </c>
    </row>
    <row r="1018" spans="5:19">
      <c r="E1018" s="43">
        <v>8844110</v>
      </c>
      <c r="F1018" s="43" t="s">
        <v>4127</v>
      </c>
      <c r="G1018" s="43" t="s">
        <v>14</v>
      </c>
      <c r="H1018" s="43">
        <v>0</v>
      </c>
      <c r="I1018" s="43">
        <v>0</v>
      </c>
      <c r="J1018" s="43">
        <v>0</v>
      </c>
      <c r="K1018" s="43">
        <v>2</v>
      </c>
      <c r="L1018" s="43">
        <v>1600</v>
      </c>
      <c r="M1018" s="43">
        <v>3200</v>
      </c>
      <c r="N1018" s="43">
        <v>2</v>
      </c>
      <c r="O1018" s="43">
        <v>1600</v>
      </c>
      <c r="P1018" s="43">
        <v>3200</v>
      </c>
      <c r="Q1018" s="43">
        <v>0</v>
      </c>
      <c r="R1018" s="43">
        <v>0</v>
      </c>
      <c r="S1018" s="43">
        <v>0</v>
      </c>
    </row>
    <row r="1019" spans="5:19">
      <c r="E1019" s="43">
        <v>8844112</v>
      </c>
      <c r="F1019" s="43" t="s">
        <v>4128</v>
      </c>
      <c r="G1019" s="43" t="s">
        <v>14</v>
      </c>
      <c r="H1019" s="43">
        <v>0</v>
      </c>
      <c r="I1019" s="43">
        <v>0</v>
      </c>
      <c r="J1019" s="43">
        <v>0</v>
      </c>
      <c r="K1019" s="43">
        <v>6</v>
      </c>
      <c r="L1019" s="43">
        <v>1790</v>
      </c>
      <c r="M1019" s="43">
        <v>10740</v>
      </c>
      <c r="N1019" s="43">
        <v>6</v>
      </c>
      <c r="O1019" s="43">
        <v>1790</v>
      </c>
      <c r="P1019" s="43">
        <v>10740</v>
      </c>
      <c r="Q1019" s="43">
        <v>0</v>
      </c>
      <c r="R1019" s="43">
        <v>0</v>
      </c>
      <c r="S1019" s="43">
        <v>0</v>
      </c>
    </row>
    <row r="1020" spans="5:19">
      <c r="E1020" s="43">
        <v>8844119</v>
      </c>
      <c r="F1020" s="43" t="s">
        <v>4129</v>
      </c>
      <c r="G1020" s="43" t="s">
        <v>14</v>
      </c>
      <c r="H1020" s="43">
        <v>0</v>
      </c>
      <c r="I1020" s="43">
        <v>0</v>
      </c>
      <c r="J1020" s="43">
        <v>0</v>
      </c>
      <c r="K1020" s="43">
        <v>2</v>
      </c>
      <c r="L1020" s="43">
        <v>3590</v>
      </c>
      <c r="M1020" s="43">
        <v>7180</v>
      </c>
      <c r="N1020" s="43">
        <v>2</v>
      </c>
      <c r="O1020" s="43">
        <v>3590</v>
      </c>
      <c r="P1020" s="43">
        <v>7180</v>
      </c>
      <c r="Q1020" s="43">
        <v>0</v>
      </c>
      <c r="R1020" s="43">
        <v>0</v>
      </c>
      <c r="S1020" s="43">
        <v>0</v>
      </c>
    </row>
    <row r="1021" spans="5:19">
      <c r="E1021" s="43">
        <v>8844127</v>
      </c>
      <c r="F1021" s="43" t="s">
        <v>4130</v>
      </c>
      <c r="G1021" s="43" t="s">
        <v>14</v>
      </c>
      <c r="H1021" s="43">
        <v>0</v>
      </c>
      <c r="I1021" s="43">
        <v>0</v>
      </c>
      <c r="J1021" s="43">
        <v>0</v>
      </c>
      <c r="K1021" s="43">
        <v>13</v>
      </c>
      <c r="L1021" s="43">
        <v>3730</v>
      </c>
      <c r="M1021" s="43">
        <v>48490</v>
      </c>
      <c r="N1021" s="43">
        <v>13</v>
      </c>
      <c r="O1021" s="43">
        <v>3730</v>
      </c>
      <c r="P1021" s="43">
        <v>48490</v>
      </c>
      <c r="Q1021" s="43">
        <v>0</v>
      </c>
      <c r="R1021" s="43">
        <v>0</v>
      </c>
      <c r="S1021" s="43">
        <v>0</v>
      </c>
    </row>
    <row r="1022" spans="5:19">
      <c r="E1022" s="43">
        <v>8844137</v>
      </c>
      <c r="F1022" s="43" t="s">
        <v>4131</v>
      </c>
      <c r="G1022" s="43" t="s">
        <v>14</v>
      </c>
      <c r="H1022" s="43">
        <v>0</v>
      </c>
      <c r="I1022" s="43">
        <v>0</v>
      </c>
      <c r="J1022" s="43">
        <v>0</v>
      </c>
      <c r="K1022" s="43">
        <v>2</v>
      </c>
      <c r="L1022" s="43">
        <v>8830</v>
      </c>
      <c r="M1022" s="43">
        <v>17660</v>
      </c>
      <c r="N1022" s="43">
        <v>2</v>
      </c>
      <c r="O1022" s="43">
        <v>8830</v>
      </c>
      <c r="P1022" s="43">
        <v>17660</v>
      </c>
      <c r="Q1022" s="43">
        <v>0</v>
      </c>
      <c r="R1022" s="43">
        <v>0</v>
      </c>
      <c r="S1022" s="43">
        <v>0</v>
      </c>
    </row>
    <row r="1023" spans="5:19">
      <c r="E1023" s="43">
        <v>8844150</v>
      </c>
      <c r="F1023" s="43" t="s">
        <v>4132</v>
      </c>
      <c r="G1023" s="43" t="s">
        <v>14</v>
      </c>
      <c r="H1023" s="43">
        <v>0</v>
      </c>
      <c r="I1023" s="43">
        <v>0</v>
      </c>
      <c r="J1023" s="43">
        <v>0</v>
      </c>
      <c r="K1023" s="43">
        <v>1</v>
      </c>
      <c r="L1023" s="43">
        <v>0</v>
      </c>
      <c r="M1023" s="43">
        <v>0</v>
      </c>
      <c r="N1023" s="43">
        <v>1</v>
      </c>
      <c r="O1023" s="43">
        <v>0</v>
      </c>
      <c r="P1023" s="43">
        <v>0</v>
      </c>
      <c r="Q1023" s="43">
        <v>0</v>
      </c>
      <c r="R1023" s="43">
        <v>0</v>
      </c>
      <c r="S1023" s="43">
        <v>0</v>
      </c>
    </row>
    <row r="1024" spans="5:19">
      <c r="E1024" s="43">
        <v>8844162</v>
      </c>
      <c r="F1024" s="43" t="s">
        <v>4133</v>
      </c>
      <c r="G1024" s="43" t="s">
        <v>14</v>
      </c>
      <c r="H1024" s="43">
        <v>0</v>
      </c>
      <c r="I1024" s="43">
        <v>0</v>
      </c>
      <c r="J1024" s="43">
        <v>0</v>
      </c>
      <c r="K1024" s="43">
        <v>3</v>
      </c>
      <c r="L1024" s="43">
        <v>5980</v>
      </c>
      <c r="M1024" s="43">
        <v>17940</v>
      </c>
      <c r="N1024" s="43">
        <v>3</v>
      </c>
      <c r="O1024" s="43">
        <v>5980</v>
      </c>
      <c r="P1024" s="43">
        <v>17940</v>
      </c>
      <c r="Q1024" s="43">
        <v>0</v>
      </c>
      <c r="R1024" s="43">
        <v>0</v>
      </c>
      <c r="S1024" s="43">
        <v>0</v>
      </c>
    </row>
    <row r="1025" spans="5:19">
      <c r="E1025" s="43">
        <v>8844188</v>
      </c>
      <c r="F1025" s="43" t="s">
        <v>4134</v>
      </c>
      <c r="G1025" s="43" t="s">
        <v>14</v>
      </c>
      <c r="H1025" s="43">
        <v>0</v>
      </c>
      <c r="I1025" s="43">
        <v>0</v>
      </c>
      <c r="J1025" s="43">
        <v>0</v>
      </c>
      <c r="K1025" s="43">
        <v>3</v>
      </c>
      <c r="L1025" s="43">
        <v>10300</v>
      </c>
      <c r="M1025" s="43">
        <v>30900</v>
      </c>
      <c r="N1025" s="43">
        <v>3</v>
      </c>
      <c r="O1025" s="43">
        <v>10300</v>
      </c>
      <c r="P1025" s="43">
        <v>30900</v>
      </c>
      <c r="Q1025" s="43">
        <v>0</v>
      </c>
      <c r="R1025" s="43">
        <v>0</v>
      </c>
      <c r="S1025" s="43">
        <v>0</v>
      </c>
    </row>
    <row r="1026" spans="5:19">
      <c r="E1026" s="43">
        <v>8844189</v>
      </c>
      <c r="F1026" s="43" t="s">
        <v>4135</v>
      </c>
      <c r="G1026" s="43" t="s">
        <v>14</v>
      </c>
      <c r="H1026" s="43">
        <v>0</v>
      </c>
      <c r="I1026" s="43">
        <v>0</v>
      </c>
      <c r="J1026" s="43">
        <v>0</v>
      </c>
      <c r="K1026" s="43">
        <v>1</v>
      </c>
      <c r="L1026" s="43">
        <v>2890</v>
      </c>
      <c r="M1026" s="43">
        <v>2890</v>
      </c>
      <c r="N1026" s="43">
        <v>1</v>
      </c>
      <c r="O1026" s="43">
        <v>2890</v>
      </c>
      <c r="P1026" s="43">
        <v>2890</v>
      </c>
      <c r="Q1026" s="43">
        <v>0</v>
      </c>
      <c r="R1026" s="43">
        <v>0</v>
      </c>
      <c r="S1026" s="43">
        <v>0</v>
      </c>
    </row>
    <row r="1027" spans="5:19">
      <c r="E1027" s="43">
        <v>8844193</v>
      </c>
      <c r="F1027" s="43" t="s">
        <v>4136</v>
      </c>
      <c r="G1027" s="43" t="s">
        <v>14</v>
      </c>
      <c r="H1027" s="43">
        <v>0</v>
      </c>
      <c r="I1027" s="43">
        <v>0</v>
      </c>
      <c r="J1027" s="43">
        <v>0</v>
      </c>
      <c r="K1027" s="43">
        <v>3</v>
      </c>
      <c r="L1027" s="43">
        <v>1490</v>
      </c>
      <c r="M1027" s="43">
        <v>4470</v>
      </c>
      <c r="N1027" s="43">
        <v>3</v>
      </c>
      <c r="O1027" s="43">
        <v>1490</v>
      </c>
      <c r="P1027" s="43">
        <v>4470</v>
      </c>
      <c r="Q1027" s="43">
        <v>0</v>
      </c>
      <c r="R1027" s="43">
        <v>0</v>
      </c>
      <c r="S1027" s="43">
        <v>0</v>
      </c>
    </row>
    <row r="1028" spans="5:19">
      <c r="E1028" s="43">
        <v>8844197</v>
      </c>
      <c r="F1028" s="43" t="s">
        <v>4137</v>
      </c>
      <c r="G1028" s="43" t="s">
        <v>14</v>
      </c>
      <c r="H1028" s="43">
        <v>0</v>
      </c>
      <c r="I1028" s="43">
        <v>0</v>
      </c>
      <c r="J1028" s="43">
        <v>0</v>
      </c>
      <c r="K1028" s="43">
        <v>8</v>
      </c>
      <c r="L1028" s="43">
        <v>790</v>
      </c>
      <c r="M1028" s="43">
        <v>6320</v>
      </c>
      <c r="N1028" s="43">
        <v>8</v>
      </c>
      <c r="O1028" s="43">
        <v>790</v>
      </c>
      <c r="P1028" s="43">
        <v>6320</v>
      </c>
      <c r="Q1028" s="43">
        <v>0</v>
      </c>
      <c r="R1028" s="43">
        <v>0</v>
      </c>
      <c r="S1028" s="43">
        <v>0</v>
      </c>
    </row>
    <row r="1029" spans="5:19">
      <c r="E1029" s="43">
        <v>8844211</v>
      </c>
      <c r="F1029" s="43" t="s">
        <v>4138</v>
      </c>
      <c r="G1029" s="43" t="s">
        <v>14</v>
      </c>
      <c r="H1029" s="43">
        <v>0</v>
      </c>
      <c r="I1029" s="43">
        <v>0</v>
      </c>
      <c r="J1029" s="43">
        <v>0</v>
      </c>
      <c r="K1029" s="43">
        <v>46</v>
      </c>
      <c r="L1029" s="43">
        <v>3360</v>
      </c>
      <c r="M1029" s="43">
        <v>154560</v>
      </c>
      <c r="N1029" s="43">
        <v>46</v>
      </c>
      <c r="O1029" s="43">
        <v>3360</v>
      </c>
      <c r="P1029" s="43">
        <v>154560</v>
      </c>
      <c r="Q1029" s="43">
        <v>0</v>
      </c>
      <c r="R1029" s="43">
        <v>0</v>
      </c>
      <c r="S1029" s="43">
        <v>0</v>
      </c>
    </row>
    <row r="1030" spans="5:19">
      <c r="E1030" s="43">
        <v>8844214</v>
      </c>
      <c r="F1030" s="43" t="s">
        <v>4139</v>
      </c>
      <c r="G1030" s="43" t="s">
        <v>14</v>
      </c>
      <c r="H1030" s="43">
        <v>0</v>
      </c>
      <c r="I1030" s="43">
        <v>0</v>
      </c>
      <c r="J1030" s="43">
        <v>0</v>
      </c>
      <c r="K1030" s="43">
        <v>45</v>
      </c>
      <c r="L1030" s="43">
        <v>3370</v>
      </c>
      <c r="M1030" s="43">
        <v>151650</v>
      </c>
      <c r="N1030" s="43">
        <v>45</v>
      </c>
      <c r="O1030" s="43">
        <v>3370</v>
      </c>
      <c r="P1030" s="43">
        <v>151650</v>
      </c>
      <c r="Q1030" s="43">
        <v>0</v>
      </c>
      <c r="R1030" s="43">
        <v>0</v>
      </c>
      <c r="S1030" s="43">
        <v>0</v>
      </c>
    </row>
    <row r="1031" spans="5:19">
      <c r="E1031" s="43">
        <v>8844228</v>
      </c>
      <c r="F1031" s="43" t="s">
        <v>4140</v>
      </c>
      <c r="G1031" s="43" t="s">
        <v>14</v>
      </c>
      <c r="H1031" s="43">
        <v>0</v>
      </c>
      <c r="I1031" s="43">
        <v>0</v>
      </c>
      <c r="J1031" s="43">
        <v>0</v>
      </c>
      <c r="K1031" s="43">
        <v>3</v>
      </c>
      <c r="L1031" s="43">
        <v>3170</v>
      </c>
      <c r="M1031" s="43">
        <v>9510</v>
      </c>
      <c r="N1031" s="43">
        <v>3</v>
      </c>
      <c r="O1031" s="43">
        <v>3170</v>
      </c>
      <c r="P1031" s="43">
        <v>9510</v>
      </c>
      <c r="Q1031" s="43">
        <v>0</v>
      </c>
      <c r="R1031" s="43">
        <v>0</v>
      </c>
      <c r="S1031" s="43">
        <v>0</v>
      </c>
    </row>
    <row r="1032" spans="5:19">
      <c r="E1032" s="43">
        <v>8844234</v>
      </c>
      <c r="F1032" s="43" t="s">
        <v>4141</v>
      </c>
      <c r="G1032" s="43" t="s">
        <v>14</v>
      </c>
      <c r="H1032" s="43">
        <v>0</v>
      </c>
      <c r="I1032" s="43">
        <v>0</v>
      </c>
      <c r="J1032" s="43">
        <v>0</v>
      </c>
      <c r="K1032" s="43">
        <v>2</v>
      </c>
      <c r="L1032" s="43">
        <v>920</v>
      </c>
      <c r="M1032" s="43">
        <v>1840</v>
      </c>
      <c r="N1032" s="43">
        <v>2</v>
      </c>
      <c r="O1032" s="43">
        <v>920</v>
      </c>
      <c r="P1032" s="43">
        <v>1840</v>
      </c>
      <c r="Q1032" s="43">
        <v>0</v>
      </c>
      <c r="R1032" s="43">
        <v>0</v>
      </c>
      <c r="S1032" s="43">
        <v>0</v>
      </c>
    </row>
    <row r="1033" spans="5:19">
      <c r="E1033" s="43">
        <v>8844238</v>
      </c>
      <c r="F1033" s="43" t="s">
        <v>4142</v>
      </c>
      <c r="G1033" s="43" t="s">
        <v>14</v>
      </c>
      <c r="H1033" s="43">
        <v>0</v>
      </c>
      <c r="I1033" s="43">
        <v>0</v>
      </c>
      <c r="J1033" s="43">
        <v>0</v>
      </c>
      <c r="K1033" s="43">
        <v>2</v>
      </c>
      <c r="L1033" s="43">
        <v>1550</v>
      </c>
      <c r="M1033" s="43">
        <v>3100</v>
      </c>
      <c r="N1033" s="43">
        <v>2</v>
      </c>
      <c r="O1033" s="43">
        <v>1550</v>
      </c>
      <c r="P1033" s="43">
        <v>3100</v>
      </c>
      <c r="Q1033" s="43">
        <v>0</v>
      </c>
      <c r="R1033" s="43">
        <v>0</v>
      </c>
      <c r="S1033" s="43">
        <v>0</v>
      </c>
    </row>
    <row r="1034" spans="5:19">
      <c r="E1034" s="43">
        <v>8844249</v>
      </c>
      <c r="F1034" s="43" t="s">
        <v>4143</v>
      </c>
      <c r="G1034" s="43" t="s">
        <v>14</v>
      </c>
      <c r="H1034" s="43">
        <v>0</v>
      </c>
      <c r="I1034" s="43">
        <v>0</v>
      </c>
      <c r="J1034" s="43">
        <v>0</v>
      </c>
      <c r="K1034" s="43">
        <v>1</v>
      </c>
      <c r="L1034" s="43">
        <v>2910</v>
      </c>
      <c r="M1034" s="43">
        <v>2910</v>
      </c>
      <c r="N1034" s="43">
        <v>1</v>
      </c>
      <c r="O1034" s="43">
        <v>2910</v>
      </c>
      <c r="P1034" s="43">
        <v>2910</v>
      </c>
      <c r="Q1034" s="43">
        <v>0</v>
      </c>
      <c r="R1034" s="43">
        <v>0</v>
      </c>
      <c r="S1034" s="43">
        <v>0</v>
      </c>
    </row>
    <row r="1035" spans="5:19">
      <c r="E1035" s="43">
        <v>8844250</v>
      </c>
      <c r="F1035" s="43" t="s">
        <v>4144</v>
      </c>
      <c r="G1035" s="43" t="s">
        <v>14</v>
      </c>
      <c r="H1035" s="43">
        <v>0</v>
      </c>
      <c r="I1035" s="43">
        <v>0</v>
      </c>
      <c r="J1035" s="43">
        <v>0</v>
      </c>
      <c r="K1035" s="43">
        <v>3</v>
      </c>
      <c r="L1035" s="43">
        <v>1460</v>
      </c>
      <c r="M1035" s="43">
        <v>4380</v>
      </c>
      <c r="N1035" s="43">
        <v>3</v>
      </c>
      <c r="O1035" s="43">
        <v>1460</v>
      </c>
      <c r="P1035" s="43">
        <v>4380</v>
      </c>
      <c r="Q1035" s="43">
        <v>0</v>
      </c>
      <c r="R1035" s="43">
        <v>0</v>
      </c>
      <c r="S1035" s="43">
        <v>0</v>
      </c>
    </row>
    <row r="1036" spans="5:19">
      <c r="E1036" s="43">
        <v>8844259</v>
      </c>
      <c r="F1036" s="43" t="s">
        <v>4145</v>
      </c>
      <c r="G1036" s="43" t="s">
        <v>14</v>
      </c>
      <c r="H1036" s="43">
        <v>0</v>
      </c>
      <c r="I1036" s="43">
        <v>0</v>
      </c>
      <c r="J1036" s="43">
        <v>0</v>
      </c>
      <c r="K1036" s="43">
        <v>187</v>
      </c>
      <c r="L1036" s="43">
        <v>630</v>
      </c>
      <c r="M1036" s="43">
        <v>117810</v>
      </c>
      <c r="N1036" s="43">
        <v>187</v>
      </c>
      <c r="O1036" s="43">
        <v>630</v>
      </c>
      <c r="P1036" s="43">
        <v>117810</v>
      </c>
      <c r="Q1036" s="43">
        <v>0</v>
      </c>
      <c r="R1036" s="43">
        <v>0</v>
      </c>
      <c r="S1036" s="43">
        <v>0</v>
      </c>
    </row>
    <row r="1037" spans="5:19">
      <c r="E1037" s="43">
        <v>8844265</v>
      </c>
      <c r="F1037" s="43" t="s">
        <v>4146</v>
      </c>
      <c r="G1037" s="43" t="s">
        <v>14</v>
      </c>
      <c r="H1037" s="43">
        <v>0</v>
      </c>
      <c r="I1037" s="43">
        <v>0</v>
      </c>
      <c r="J1037" s="43">
        <v>0</v>
      </c>
      <c r="K1037" s="43">
        <v>11</v>
      </c>
      <c r="L1037" s="43">
        <v>5370</v>
      </c>
      <c r="M1037" s="43">
        <v>59070</v>
      </c>
      <c r="N1037" s="43">
        <v>11</v>
      </c>
      <c r="O1037" s="43">
        <v>5370</v>
      </c>
      <c r="P1037" s="43">
        <v>59070</v>
      </c>
      <c r="Q1037" s="43">
        <v>0</v>
      </c>
      <c r="R1037" s="43">
        <v>0</v>
      </c>
      <c r="S1037" s="43">
        <v>0</v>
      </c>
    </row>
    <row r="1038" spans="5:19">
      <c r="E1038" s="43">
        <v>8844271</v>
      </c>
      <c r="F1038" s="43" t="s">
        <v>4147</v>
      </c>
      <c r="G1038" s="43" t="s">
        <v>14</v>
      </c>
      <c r="H1038" s="43">
        <v>0</v>
      </c>
      <c r="I1038" s="43">
        <v>0</v>
      </c>
      <c r="J1038" s="43">
        <v>0</v>
      </c>
      <c r="K1038" s="43">
        <v>7</v>
      </c>
      <c r="L1038" s="43">
        <v>3360</v>
      </c>
      <c r="M1038" s="43">
        <v>23520</v>
      </c>
      <c r="N1038" s="43">
        <v>7</v>
      </c>
      <c r="O1038" s="43">
        <v>3360</v>
      </c>
      <c r="P1038" s="43">
        <v>23520</v>
      </c>
      <c r="Q1038" s="43">
        <v>0</v>
      </c>
      <c r="R1038" s="43">
        <v>0</v>
      </c>
      <c r="S1038" s="43">
        <v>0</v>
      </c>
    </row>
    <row r="1039" spans="5:19">
      <c r="E1039" s="43">
        <v>8844276</v>
      </c>
      <c r="F1039" s="43" t="s">
        <v>4148</v>
      </c>
      <c r="G1039" s="43" t="s">
        <v>14</v>
      </c>
      <c r="H1039" s="43">
        <v>0</v>
      </c>
      <c r="I1039" s="43">
        <v>0</v>
      </c>
      <c r="J1039" s="43">
        <v>0</v>
      </c>
      <c r="K1039" s="43">
        <v>24</v>
      </c>
      <c r="L1039" s="43">
        <v>6766</v>
      </c>
      <c r="M1039" s="43">
        <v>162380</v>
      </c>
      <c r="N1039" s="43">
        <v>24</v>
      </c>
      <c r="O1039" s="43">
        <v>6766</v>
      </c>
      <c r="P1039" s="43">
        <v>162380</v>
      </c>
      <c r="Q1039" s="43">
        <v>0</v>
      </c>
      <c r="R1039" s="43">
        <v>0</v>
      </c>
      <c r="S1039" s="43">
        <v>0</v>
      </c>
    </row>
    <row r="1040" spans="5:19">
      <c r="E1040" s="43">
        <v>8844297</v>
      </c>
      <c r="F1040" s="43" t="s">
        <v>4149</v>
      </c>
      <c r="G1040" s="43" t="s">
        <v>14</v>
      </c>
      <c r="H1040" s="43">
        <v>0</v>
      </c>
      <c r="I1040" s="43">
        <v>0</v>
      </c>
      <c r="J1040" s="43">
        <v>0</v>
      </c>
      <c r="K1040" s="43">
        <v>7</v>
      </c>
      <c r="L1040" s="43">
        <v>1920</v>
      </c>
      <c r="M1040" s="43">
        <v>13440</v>
      </c>
      <c r="N1040" s="43">
        <v>7</v>
      </c>
      <c r="O1040" s="43">
        <v>1920</v>
      </c>
      <c r="P1040" s="43">
        <v>13440</v>
      </c>
      <c r="Q1040" s="43">
        <v>0</v>
      </c>
      <c r="R1040" s="43">
        <v>0</v>
      </c>
      <c r="S1040" s="43">
        <v>0</v>
      </c>
    </row>
    <row r="1041" spans="5:19">
      <c r="E1041" s="43">
        <v>8844300</v>
      </c>
      <c r="F1041" s="43" t="s">
        <v>4150</v>
      </c>
      <c r="G1041" s="43" t="s">
        <v>14</v>
      </c>
      <c r="H1041" s="43">
        <v>0</v>
      </c>
      <c r="I1041" s="43">
        <v>0</v>
      </c>
      <c r="J1041" s="43">
        <v>0</v>
      </c>
      <c r="K1041" s="43">
        <v>22</v>
      </c>
      <c r="L1041" s="43">
        <v>1450</v>
      </c>
      <c r="M1041" s="43">
        <v>31900</v>
      </c>
      <c r="N1041" s="43">
        <v>22</v>
      </c>
      <c r="O1041" s="43">
        <v>1450</v>
      </c>
      <c r="P1041" s="43">
        <v>31900</v>
      </c>
      <c r="Q1041" s="43">
        <v>0</v>
      </c>
      <c r="R1041" s="43">
        <v>0</v>
      </c>
      <c r="S1041" s="43">
        <v>0</v>
      </c>
    </row>
    <row r="1042" spans="5:19">
      <c r="E1042" s="43">
        <v>8844305</v>
      </c>
      <c r="F1042" s="43" t="s">
        <v>4151</v>
      </c>
      <c r="G1042" s="43" t="s">
        <v>14</v>
      </c>
      <c r="H1042" s="43">
        <v>0</v>
      </c>
      <c r="I1042" s="43">
        <v>0</v>
      </c>
      <c r="J1042" s="43">
        <v>0</v>
      </c>
      <c r="K1042" s="43">
        <v>4</v>
      </c>
      <c r="L1042" s="43">
        <v>1390</v>
      </c>
      <c r="M1042" s="43">
        <v>5560</v>
      </c>
      <c r="N1042" s="43">
        <v>4</v>
      </c>
      <c r="O1042" s="43">
        <v>1390</v>
      </c>
      <c r="P1042" s="43">
        <v>5560</v>
      </c>
      <c r="Q1042" s="43">
        <v>0</v>
      </c>
      <c r="R1042" s="43">
        <v>0</v>
      </c>
      <c r="S1042" s="43">
        <v>0</v>
      </c>
    </row>
    <row r="1043" spans="5:19">
      <c r="E1043" s="43">
        <v>8844311</v>
      </c>
      <c r="F1043" s="43" t="s">
        <v>4152</v>
      </c>
      <c r="G1043" s="43" t="s">
        <v>14</v>
      </c>
      <c r="H1043" s="43">
        <v>0</v>
      </c>
      <c r="I1043" s="43">
        <v>0</v>
      </c>
      <c r="J1043" s="43">
        <v>0</v>
      </c>
      <c r="K1043" s="43">
        <v>2</v>
      </c>
      <c r="L1043" s="43">
        <v>1560</v>
      </c>
      <c r="M1043" s="43">
        <v>3120</v>
      </c>
      <c r="N1043" s="43">
        <v>2</v>
      </c>
      <c r="O1043" s="43">
        <v>1560</v>
      </c>
      <c r="P1043" s="43">
        <v>3120</v>
      </c>
      <c r="Q1043" s="43">
        <v>0</v>
      </c>
      <c r="R1043" s="43">
        <v>0</v>
      </c>
      <c r="S1043" s="43">
        <v>0</v>
      </c>
    </row>
    <row r="1044" spans="5:19">
      <c r="E1044" s="43">
        <v>8844322</v>
      </c>
      <c r="F1044" s="43" t="s">
        <v>4153</v>
      </c>
      <c r="G1044" s="43" t="s">
        <v>14</v>
      </c>
      <c r="H1044" s="43">
        <v>0</v>
      </c>
      <c r="I1044" s="43">
        <v>0</v>
      </c>
      <c r="J1044" s="43">
        <v>0</v>
      </c>
      <c r="K1044" s="43">
        <v>115</v>
      </c>
      <c r="L1044" s="43">
        <v>730</v>
      </c>
      <c r="M1044" s="43">
        <v>83950</v>
      </c>
      <c r="N1044" s="43">
        <v>115</v>
      </c>
      <c r="O1044" s="43">
        <v>730</v>
      </c>
      <c r="P1044" s="43">
        <v>83950</v>
      </c>
      <c r="Q1044" s="43">
        <v>0</v>
      </c>
      <c r="R1044" s="43">
        <v>0</v>
      </c>
      <c r="S1044" s="43">
        <v>0</v>
      </c>
    </row>
    <row r="1045" spans="5:19">
      <c r="E1045" s="43">
        <v>8844324</v>
      </c>
      <c r="F1045" s="43" t="s">
        <v>4154</v>
      </c>
      <c r="G1045" s="43" t="s">
        <v>14</v>
      </c>
      <c r="H1045" s="43">
        <v>0</v>
      </c>
      <c r="I1045" s="43">
        <v>0</v>
      </c>
      <c r="J1045" s="43">
        <v>0</v>
      </c>
      <c r="K1045" s="43">
        <v>20</v>
      </c>
      <c r="L1045" s="43">
        <v>1490</v>
      </c>
      <c r="M1045" s="43">
        <v>29800</v>
      </c>
      <c r="N1045" s="43">
        <v>20</v>
      </c>
      <c r="O1045" s="43">
        <v>1490</v>
      </c>
      <c r="P1045" s="43">
        <v>29800</v>
      </c>
      <c r="Q1045" s="43">
        <v>0</v>
      </c>
      <c r="R1045" s="43">
        <v>0</v>
      </c>
      <c r="S1045" s="43">
        <v>0</v>
      </c>
    </row>
    <row r="1046" spans="5:19">
      <c r="E1046" s="43">
        <v>8844326</v>
      </c>
      <c r="F1046" s="43" t="s">
        <v>4155</v>
      </c>
      <c r="G1046" s="43" t="s">
        <v>14</v>
      </c>
      <c r="H1046" s="43">
        <v>0</v>
      </c>
      <c r="I1046" s="43">
        <v>0</v>
      </c>
      <c r="J1046" s="43">
        <v>0</v>
      </c>
      <c r="K1046" s="43">
        <v>187</v>
      </c>
      <c r="L1046" s="43">
        <v>780</v>
      </c>
      <c r="M1046" s="43">
        <v>145470</v>
      </c>
      <c r="N1046" s="43">
        <v>187</v>
      </c>
      <c r="O1046" s="43">
        <v>780</v>
      </c>
      <c r="P1046" s="43">
        <v>145470</v>
      </c>
      <c r="Q1046" s="43">
        <v>0</v>
      </c>
      <c r="R1046" s="43">
        <v>0</v>
      </c>
      <c r="S1046" s="43">
        <v>0</v>
      </c>
    </row>
    <row r="1047" spans="5:19">
      <c r="E1047" s="43">
        <v>8844328</v>
      </c>
      <c r="F1047" s="43" t="s">
        <v>4156</v>
      </c>
      <c r="G1047" s="43" t="s">
        <v>14</v>
      </c>
      <c r="H1047" s="43">
        <v>0</v>
      </c>
      <c r="I1047" s="43">
        <v>0</v>
      </c>
      <c r="J1047" s="43">
        <v>0</v>
      </c>
      <c r="K1047" s="43">
        <v>66</v>
      </c>
      <c r="L1047" s="43">
        <v>910</v>
      </c>
      <c r="M1047" s="43">
        <v>60060</v>
      </c>
      <c r="N1047" s="43">
        <v>66</v>
      </c>
      <c r="O1047" s="43">
        <v>910</v>
      </c>
      <c r="P1047" s="43">
        <v>60060</v>
      </c>
      <c r="Q1047" s="43">
        <v>0</v>
      </c>
      <c r="R1047" s="43">
        <v>0</v>
      </c>
      <c r="S1047" s="43">
        <v>0</v>
      </c>
    </row>
    <row r="1048" spans="5:19">
      <c r="E1048" s="43">
        <v>8844330</v>
      </c>
      <c r="F1048" s="43" t="s">
        <v>4157</v>
      </c>
      <c r="G1048" s="43" t="s">
        <v>14</v>
      </c>
      <c r="H1048" s="43">
        <v>0</v>
      </c>
      <c r="I1048" s="43">
        <v>0</v>
      </c>
      <c r="J1048" s="43">
        <v>0</v>
      </c>
      <c r="K1048" s="43">
        <v>79</v>
      </c>
      <c r="L1048" s="43">
        <v>1180</v>
      </c>
      <c r="M1048" s="43">
        <v>93220</v>
      </c>
      <c r="N1048" s="43">
        <v>79</v>
      </c>
      <c r="O1048" s="43">
        <v>1180</v>
      </c>
      <c r="P1048" s="43">
        <v>93220</v>
      </c>
      <c r="Q1048" s="43">
        <v>0</v>
      </c>
      <c r="R1048" s="43">
        <v>0</v>
      </c>
      <c r="S1048" s="43">
        <v>0</v>
      </c>
    </row>
    <row r="1049" spans="5:19">
      <c r="E1049" s="43">
        <v>8844396</v>
      </c>
      <c r="F1049" s="43" t="s">
        <v>4158</v>
      </c>
      <c r="G1049" s="43" t="s">
        <v>14</v>
      </c>
      <c r="H1049" s="43">
        <v>0</v>
      </c>
      <c r="I1049" s="43">
        <v>0</v>
      </c>
      <c r="J1049" s="43">
        <v>0</v>
      </c>
      <c r="K1049" s="43">
        <v>5</v>
      </c>
      <c r="L1049" s="43">
        <v>3590</v>
      </c>
      <c r="M1049" s="43">
        <v>17950</v>
      </c>
      <c r="N1049" s="43">
        <v>5</v>
      </c>
      <c r="O1049" s="43">
        <v>3590</v>
      </c>
      <c r="P1049" s="43">
        <v>17950</v>
      </c>
      <c r="Q1049" s="43">
        <v>0</v>
      </c>
      <c r="R1049" s="43">
        <v>0</v>
      </c>
      <c r="S1049" s="43">
        <v>0</v>
      </c>
    </row>
    <row r="1050" spans="5:19">
      <c r="E1050" s="43">
        <v>8844399</v>
      </c>
      <c r="F1050" s="43" t="s">
        <v>4159</v>
      </c>
      <c r="G1050" s="43" t="s">
        <v>14</v>
      </c>
      <c r="H1050" s="43">
        <v>0</v>
      </c>
      <c r="I1050" s="43">
        <v>0</v>
      </c>
      <c r="J1050" s="43">
        <v>0</v>
      </c>
      <c r="K1050" s="43">
        <v>2</v>
      </c>
      <c r="L1050" s="43">
        <v>7130</v>
      </c>
      <c r="M1050" s="43">
        <v>14260</v>
      </c>
      <c r="N1050" s="43">
        <v>2</v>
      </c>
      <c r="O1050" s="43">
        <v>7130</v>
      </c>
      <c r="P1050" s="43">
        <v>14260</v>
      </c>
      <c r="Q1050" s="43">
        <v>0</v>
      </c>
      <c r="R1050" s="43">
        <v>0</v>
      </c>
      <c r="S1050" s="43">
        <v>0</v>
      </c>
    </row>
    <row r="1051" spans="5:19">
      <c r="E1051" s="43">
        <v>8844406</v>
      </c>
      <c r="F1051" s="43" t="s">
        <v>4160</v>
      </c>
      <c r="G1051" s="43" t="s">
        <v>14</v>
      </c>
      <c r="H1051" s="43">
        <v>0</v>
      </c>
      <c r="I1051" s="43">
        <v>0</v>
      </c>
      <c r="J1051" s="43">
        <v>0</v>
      </c>
      <c r="K1051" s="43">
        <v>1</v>
      </c>
      <c r="L1051" s="43">
        <v>16490</v>
      </c>
      <c r="M1051" s="43">
        <v>16490</v>
      </c>
      <c r="N1051" s="43">
        <v>1</v>
      </c>
      <c r="O1051" s="43">
        <v>16490</v>
      </c>
      <c r="P1051" s="43">
        <v>16490</v>
      </c>
      <c r="Q1051" s="43">
        <v>0</v>
      </c>
      <c r="R1051" s="43">
        <v>0</v>
      </c>
      <c r="S1051" s="43">
        <v>0</v>
      </c>
    </row>
    <row r="1052" spans="5:19">
      <c r="E1052" s="43">
        <v>8844417</v>
      </c>
      <c r="F1052" s="43" t="s">
        <v>4161</v>
      </c>
      <c r="G1052" s="43" t="s">
        <v>14</v>
      </c>
      <c r="H1052" s="43">
        <v>0</v>
      </c>
      <c r="I1052" s="43">
        <v>0</v>
      </c>
      <c r="J1052" s="43">
        <v>0</v>
      </c>
      <c r="K1052" s="43">
        <v>1</v>
      </c>
      <c r="L1052" s="43">
        <v>9880</v>
      </c>
      <c r="M1052" s="43">
        <v>9880</v>
      </c>
      <c r="N1052" s="43">
        <v>1</v>
      </c>
      <c r="O1052" s="43">
        <v>9880</v>
      </c>
      <c r="P1052" s="43">
        <v>9880</v>
      </c>
      <c r="Q1052" s="43">
        <v>0</v>
      </c>
      <c r="R1052" s="43">
        <v>0</v>
      </c>
      <c r="S1052" s="43">
        <v>0</v>
      </c>
    </row>
    <row r="1053" spans="5:19">
      <c r="E1053" s="43">
        <v>8844418</v>
      </c>
      <c r="F1053" s="43" t="s">
        <v>4162</v>
      </c>
      <c r="G1053" s="43" t="s">
        <v>14</v>
      </c>
      <c r="H1053" s="43">
        <v>0</v>
      </c>
      <c r="I1053" s="43">
        <v>0</v>
      </c>
      <c r="J1053" s="43">
        <v>0</v>
      </c>
      <c r="K1053" s="43">
        <v>3</v>
      </c>
      <c r="L1053" s="43">
        <v>52130</v>
      </c>
      <c r="M1053" s="43">
        <v>156390</v>
      </c>
      <c r="N1053" s="43">
        <v>3</v>
      </c>
      <c r="O1053" s="43">
        <v>52130</v>
      </c>
      <c r="P1053" s="43">
        <v>156390</v>
      </c>
      <c r="Q1053" s="43">
        <v>0</v>
      </c>
      <c r="R1053" s="43">
        <v>0</v>
      </c>
      <c r="S1053" s="43">
        <v>0</v>
      </c>
    </row>
    <row r="1054" spans="5:19">
      <c r="E1054" s="43">
        <v>8844432</v>
      </c>
      <c r="F1054" s="43" t="s">
        <v>4163</v>
      </c>
      <c r="G1054" s="43" t="s">
        <v>14</v>
      </c>
      <c r="H1054" s="43">
        <v>0</v>
      </c>
      <c r="I1054" s="43">
        <v>0</v>
      </c>
      <c r="J1054" s="43">
        <v>0</v>
      </c>
      <c r="K1054" s="43">
        <v>2</v>
      </c>
      <c r="L1054" s="43">
        <v>5430</v>
      </c>
      <c r="M1054" s="43">
        <v>10860</v>
      </c>
      <c r="N1054" s="43">
        <v>2</v>
      </c>
      <c r="O1054" s="43">
        <v>5430</v>
      </c>
      <c r="P1054" s="43">
        <v>10860</v>
      </c>
      <c r="Q1054" s="43">
        <v>0</v>
      </c>
      <c r="R1054" s="43">
        <v>0</v>
      </c>
      <c r="S1054" s="43">
        <v>0</v>
      </c>
    </row>
    <row r="1055" spans="5:19">
      <c r="E1055" s="43">
        <v>8844438</v>
      </c>
      <c r="F1055" s="43" t="s">
        <v>4164</v>
      </c>
      <c r="G1055" s="43" t="s">
        <v>14</v>
      </c>
      <c r="H1055" s="43">
        <v>0</v>
      </c>
      <c r="I1055" s="43">
        <v>0</v>
      </c>
      <c r="J1055" s="43">
        <v>0</v>
      </c>
      <c r="K1055" s="43">
        <v>7</v>
      </c>
      <c r="L1055" s="43">
        <v>4790</v>
      </c>
      <c r="M1055" s="43">
        <v>33530</v>
      </c>
      <c r="N1055" s="43">
        <v>7</v>
      </c>
      <c r="O1055" s="43">
        <v>4790</v>
      </c>
      <c r="P1055" s="43">
        <v>33530</v>
      </c>
      <c r="Q1055" s="43">
        <v>0</v>
      </c>
      <c r="R1055" s="43">
        <v>0</v>
      </c>
      <c r="S1055" s="43">
        <v>0</v>
      </c>
    </row>
    <row r="1056" spans="5:19">
      <c r="E1056" s="43">
        <v>8844442</v>
      </c>
      <c r="F1056" s="43" t="s">
        <v>4165</v>
      </c>
      <c r="G1056" s="43" t="s">
        <v>14</v>
      </c>
      <c r="H1056" s="43">
        <v>0</v>
      </c>
      <c r="I1056" s="43">
        <v>0</v>
      </c>
      <c r="J1056" s="43">
        <v>0</v>
      </c>
      <c r="K1056" s="43">
        <v>21</v>
      </c>
      <c r="L1056" s="43">
        <v>6010</v>
      </c>
      <c r="M1056" s="43">
        <v>126210</v>
      </c>
      <c r="N1056" s="43">
        <v>21</v>
      </c>
      <c r="O1056" s="43">
        <v>6010</v>
      </c>
      <c r="P1056" s="43">
        <v>126210</v>
      </c>
      <c r="Q1056" s="43">
        <v>0</v>
      </c>
      <c r="R1056" s="43">
        <v>0</v>
      </c>
      <c r="S1056" s="43">
        <v>0</v>
      </c>
    </row>
    <row r="1057" spans="5:19">
      <c r="E1057" s="43">
        <v>8844457</v>
      </c>
      <c r="F1057" s="43" t="s">
        <v>4166</v>
      </c>
      <c r="G1057" s="43" t="s">
        <v>14</v>
      </c>
      <c r="H1057" s="43">
        <v>0</v>
      </c>
      <c r="I1057" s="43">
        <v>0</v>
      </c>
      <c r="J1057" s="43">
        <v>0</v>
      </c>
      <c r="K1057" s="43">
        <v>5</v>
      </c>
      <c r="L1057" s="43">
        <v>11100</v>
      </c>
      <c r="M1057" s="43">
        <v>55500</v>
      </c>
      <c r="N1057" s="43">
        <v>5</v>
      </c>
      <c r="O1057" s="43">
        <v>11100</v>
      </c>
      <c r="P1057" s="43">
        <v>55500</v>
      </c>
      <c r="Q1057" s="43">
        <v>0</v>
      </c>
      <c r="R1057" s="43">
        <v>0</v>
      </c>
      <c r="S1057" s="43">
        <v>0</v>
      </c>
    </row>
    <row r="1058" spans="5:19">
      <c r="E1058" s="43">
        <v>8844458</v>
      </c>
      <c r="F1058" s="43" t="s">
        <v>4167</v>
      </c>
      <c r="G1058" s="43" t="s">
        <v>14</v>
      </c>
      <c r="H1058" s="43">
        <v>0</v>
      </c>
      <c r="I1058" s="43">
        <v>0</v>
      </c>
      <c r="J1058" s="43">
        <v>0</v>
      </c>
      <c r="K1058" s="43">
        <v>1</v>
      </c>
      <c r="L1058" s="43">
        <v>22130</v>
      </c>
      <c r="M1058" s="43">
        <v>22130</v>
      </c>
      <c r="N1058" s="43">
        <v>1</v>
      </c>
      <c r="O1058" s="43">
        <v>22130</v>
      </c>
      <c r="P1058" s="43">
        <v>22130</v>
      </c>
      <c r="Q1058" s="43">
        <v>0</v>
      </c>
      <c r="R1058" s="43">
        <v>0</v>
      </c>
      <c r="S1058" s="43">
        <v>0</v>
      </c>
    </row>
    <row r="1059" spans="5:19">
      <c r="E1059" s="43">
        <v>8844466</v>
      </c>
      <c r="F1059" s="43" t="s">
        <v>4168</v>
      </c>
      <c r="G1059" s="43" t="s">
        <v>14</v>
      </c>
      <c r="H1059" s="43">
        <v>0</v>
      </c>
      <c r="I1059" s="43">
        <v>0</v>
      </c>
      <c r="J1059" s="43">
        <v>0</v>
      </c>
      <c r="K1059" s="43">
        <v>1</v>
      </c>
      <c r="L1059" s="43">
        <v>22350</v>
      </c>
      <c r="M1059" s="43">
        <v>22350</v>
      </c>
      <c r="N1059" s="43">
        <v>1</v>
      </c>
      <c r="O1059" s="43">
        <v>22350</v>
      </c>
      <c r="P1059" s="43">
        <v>22350</v>
      </c>
      <c r="Q1059" s="43">
        <v>0</v>
      </c>
      <c r="R1059" s="43">
        <v>0</v>
      </c>
      <c r="S1059" s="43">
        <v>0</v>
      </c>
    </row>
    <row r="1060" spans="5:19">
      <c r="E1060" s="43">
        <v>8844470</v>
      </c>
      <c r="F1060" s="43" t="s">
        <v>4169</v>
      </c>
      <c r="G1060" s="43" t="s">
        <v>14</v>
      </c>
      <c r="H1060" s="43">
        <v>0</v>
      </c>
      <c r="I1060" s="43">
        <v>0</v>
      </c>
      <c r="J1060" s="43">
        <v>0</v>
      </c>
      <c r="K1060" s="43">
        <v>5</v>
      </c>
      <c r="L1060" s="43">
        <v>3820</v>
      </c>
      <c r="M1060" s="43">
        <v>19100</v>
      </c>
      <c r="N1060" s="43">
        <v>5</v>
      </c>
      <c r="O1060" s="43">
        <v>3820</v>
      </c>
      <c r="P1060" s="43">
        <v>19100</v>
      </c>
      <c r="Q1060" s="43">
        <v>0</v>
      </c>
      <c r="R1060" s="43">
        <v>0</v>
      </c>
      <c r="S1060" s="43">
        <v>0</v>
      </c>
    </row>
    <row r="1061" spans="5:19">
      <c r="E1061" s="43">
        <v>8844473</v>
      </c>
      <c r="F1061" s="43" t="s">
        <v>4170</v>
      </c>
      <c r="G1061" s="43" t="s">
        <v>14</v>
      </c>
      <c r="H1061" s="43">
        <v>0</v>
      </c>
      <c r="I1061" s="43">
        <v>0</v>
      </c>
      <c r="J1061" s="43">
        <v>0</v>
      </c>
      <c r="K1061" s="43">
        <v>3</v>
      </c>
      <c r="L1061" s="43">
        <v>2560</v>
      </c>
      <c r="M1061" s="43">
        <v>7680</v>
      </c>
      <c r="N1061" s="43">
        <v>3</v>
      </c>
      <c r="O1061" s="43">
        <v>2560</v>
      </c>
      <c r="P1061" s="43">
        <v>7680</v>
      </c>
      <c r="Q1061" s="43">
        <v>0</v>
      </c>
      <c r="R1061" s="43">
        <v>0</v>
      </c>
      <c r="S1061" s="43">
        <v>0</v>
      </c>
    </row>
    <row r="1062" spans="5:19">
      <c r="E1062" s="43">
        <v>8844487</v>
      </c>
      <c r="F1062" s="43" t="s">
        <v>4171</v>
      </c>
      <c r="G1062" s="43" t="s">
        <v>14</v>
      </c>
      <c r="H1062" s="43">
        <v>0</v>
      </c>
      <c r="I1062" s="43">
        <v>0</v>
      </c>
      <c r="J1062" s="43">
        <v>0</v>
      </c>
      <c r="K1062" s="43">
        <v>1</v>
      </c>
      <c r="L1062" s="43">
        <v>23940</v>
      </c>
      <c r="M1062" s="43">
        <v>23940</v>
      </c>
      <c r="N1062" s="43">
        <v>1</v>
      </c>
      <c r="O1062" s="43">
        <v>23940</v>
      </c>
      <c r="P1062" s="43">
        <v>23940</v>
      </c>
      <c r="Q1062" s="43">
        <v>0</v>
      </c>
      <c r="R1062" s="43">
        <v>0</v>
      </c>
      <c r="S1062" s="43">
        <v>0</v>
      </c>
    </row>
    <row r="1063" spans="5:19">
      <c r="E1063" s="43">
        <v>8844509</v>
      </c>
      <c r="F1063" s="43" t="s">
        <v>4172</v>
      </c>
      <c r="G1063" s="43" t="s">
        <v>14</v>
      </c>
      <c r="H1063" s="43">
        <v>0</v>
      </c>
      <c r="I1063" s="43">
        <v>0</v>
      </c>
      <c r="J1063" s="43">
        <v>0</v>
      </c>
      <c r="K1063" s="43">
        <v>6</v>
      </c>
      <c r="L1063" s="43">
        <v>3330</v>
      </c>
      <c r="M1063" s="43">
        <v>19980</v>
      </c>
      <c r="N1063" s="43">
        <v>6</v>
      </c>
      <c r="O1063" s="43">
        <v>3330</v>
      </c>
      <c r="P1063" s="43">
        <v>19980</v>
      </c>
      <c r="Q1063" s="43">
        <v>0</v>
      </c>
      <c r="R1063" s="43">
        <v>0</v>
      </c>
      <c r="S1063" s="43">
        <v>0</v>
      </c>
    </row>
    <row r="1064" spans="5:19">
      <c r="E1064" s="43">
        <v>8844523</v>
      </c>
      <c r="F1064" s="43" t="s">
        <v>4173</v>
      </c>
      <c r="G1064" s="43" t="s">
        <v>14</v>
      </c>
      <c r="H1064" s="43">
        <v>0</v>
      </c>
      <c r="I1064" s="43">
        <v>0</v>
      </c>
      <c r="J1064" s="43">
        <v>0</v>
      </c>
      <c r="K1064" s="43">
        <v>1</v>
      </c>
      <c r="L1064" s="43">
        <v>7980</v>
      </c>
      <c r="M1064" s="43">
        <v>7980</v>
      </c>
      <c r="N1064" s="43">
        <v>1</v>
      </c>
      <c r="O1064" s="43">
        <v>7980</v>
      </c>
      <c r="P1064" s="43">
        <v>7980</v>
      </c>
      <c r="Q1064" s="43">
        <v>0</v>
      </c>
      <c r="R1064" s="43">
        <v>0</v>
      </c>
      <c r="S1064" s="43">
        <v>0</v>
      </c>
    </row>
    <row r="1065" spans="5:19">
      <c r="E1065" s="43">
        <v>8844567</v>
      </c>
      <c r="F1065" s="43" t="s">
        <v>4174</v>
      </c>
      <c r="G1065" s="43" t="s">
        <v>14</v>
      </c>
      <c r="H1065" s="43">
        <v>0</v>
      </c>
      <c r="I1065" s="43">
        <v>0</v>
      </c>
      <c r="J1065" s="43">
        <v>0</v>
      </c>
      <c r="K1065" s="43">
        <v>2</v>
      </c>
      <c r="L1065" s="43">
        <v>2040</v>
      </c>
      <c r="M1065" s="43">
        <v>4080</v>
      </c>
      <c r="N1065" s="43">
        <v>2</v>
      </c>
      <c r="O1065" s="43">
        <v>2040</v>
      </c>
      <c r="P1065" s="43">
        <v>4080</v>
      </c>
      <c r="Q1065" s="43">
        <v>0</v>
      </c>
      <c r="R1065" s="43">
        <v>0</v>
      </c>
      <c r="S1065" s="43">
        <v>0</v>
      </c>
    </row>
    <row r="1066" spans="5:19">
      <c r="E1066" s="43">
        <v>8844585</v>
      </c>
      <c r="F1066" s="43" t="s">
        <v>4175</v>
      </c>
      <c r="G1066" s="43" t="s">
        <v>14</v>
      </c>
      <c r="H1066" s="43">
        <v>0</v>
      </c>
      <c r="I1066" s="43">
        <v>0</v>
      </c>
      <c r="J1066" s="43">
        <v>0</v>
      </c>
      <c r="K1066" s="43">
        <v>1</v>
      </c>
      <c r="L1066" s="43">
        <v>3430</v>
      </c>
      <c r="M1066" s="43">
        <v>3430</v>
      </c>
      <c r="N1066" s="43">
        <v>1</v>
      </c>
      <c r="O1066" s="43">
        <v>3430</v>
      </c>
      <c r="P1066" s="43">
        <v>3430</v>
      </c>
      <c r="Q1066" s="43">
        <v>0</v>
      </c>
      <c r="R1066" s="43">
        <v>0</v>
      </c>
      <c r="S1066" s="43">
        <v>0</v>
      </c>
    </row>
    <row r="1067" spans="5:19">
      <c r="E1067" s="43">
        <v>8844599</v>
      </c>
      <c r="F1067" s="43" t="s">
        <v>4176</v>
      </c>
      <c r="G1067" s="43" t="s">
        <v>14</v>
      </c>
      <c r="H1067" s="43">
        <v>0</v>
      </c>
      <c r="I1067" s="43">
        <v>0</v>
      </c>
      <c r="J1067" s="43">
        <v>0</v>
      </c>
      <c r="K1067" s="43">
        <v>1</v>
      </c>
      <c r="L1067" s="43">
        <v>5900</v>
      </c>
      <c r="M1067" s="43">
        <v>5900</v>
      </c>
      <c r="N1067" s="43">
        <v>1</v>
      </c>
      <c r="O1067" s="43">
        <v>5900</v>
      </c>
      <c r="P1067" s="43">
        <v>5900</v>
      </c>
      <c r="Q1067" s="43">
        <v>0</v>
      </c>
      <c r="R1067" s="43">
        <v>0</v>
      </c>
      <c r="S1067" s="43">
        <v>0</v>
      </c>
    </row>
    <row r="1068" spans="5:19">
      <c r="E1068" s="43">
        <v>8844612</v>
      </c>
      <c r="F1068" s="43" t="s">
        <v>4177</v>
      </c>
      <c r="G1068" s="43" t="s">
        <v>14</v>
      </c>
      <c r="H1068" s="43">
        <v>0</v>
      </c>
      <c r="I1068" s="43">
        <v>0</v>
      </c>
      <c r="J1068" s="43">
        <v>0</v>
      </c>
      <c r="K1068" s="43">
        <v>1</v>
      </c>
      <c r="L1068" s="43">
        <v>2810</v>
      </c>
      <c r="M1068" s="43">
        <v>2810</v>
      </c>
      <c r="N1068" s="43">
        <v>1</v>
      </c>
      <c r="O1068" s="43">
        <v>2810</v>
      </c>
      <c r="P1068" s="43">
        <v>2810</v>
      </c>
      <c r="Q1068" s="43">
        <v>0</v>
      </c>
      <c r="R1068" s="43">
        <v>0</v>
      </c>
      <c r="S1068" s="43">
        <v>0</v>
      </c>
    </row>
    <row r="1069" spans="5:19">
      <c r="E1069" s="43">
        <v>8844616</v>
      </c>
      <c r="F1069" s="43" t="s">
        <v>4178</v>
      </c>
      <c r="G1069" s="43" t="s">
        <v>14</v>
      </c>
      <c r="H1069" s="43">
        <v>0</v>
      </c>
      <c r="I1069" s="43">
        <v>0</v>
      </c>
      <c r="J1069" s="43">
        <v>0</v>
      </c>
      <c r="K1069" s="43">
        <v>2</v>
      </c>
      <c r="L1069" s="43">
        <v>5110</v>
      </c>
      <c r="M1069" s="43">
        <v>10220</v>
      </c>
      <c r="N1069" s="43">
        <v>2</v>
      </c>
      <c r="O1069" s="43">
        <v>5110</v>
      </c>
      <c r="P1069" s="43">
        <v>10220</v>
      </c>
      <c r="Q1069" s="43">
        <v>0</v>
      </c>
      <c r="R1069" s="43">
        <v>0</v>
      </c>
      <c r="S1069" s="43">
        <v>0</v>
      </c>
    </row>
    <row r="1070" spans="5:19">
      <c r="E1070" s="43">
        <v>8844625</v>
      </c>
      <c r="F1070" s="43" t="s">
        <v>4179</v>
      </c>
      <c r="G1070" s="43" t="s">
        <v>14</v>
      </c>
      <c r="H1070" s="43">
        <v>0</v>
      </c>
      <c r="I1070" s="43">
        <v>0</v>
      </c>
      <c r="J1070" s="43">
        <v>0</v>
      </c>
      <c r="K1070" s="43">
        <v>35</v>
      </c>
      <c r="L1070" s="43">
        <v>2830</v>
      </c>
      <c r="M1070" s="43">
        <v>99050</v>
      </c>
      <c r="N1070" s="43">
        <v>35</v>
      </c>
      <c r="O1070" s="43">
        <v>2830</v>
      </c>
      <c r="P1070" s="43">
        <v>99050</v>
      </c>
      <c r="Q1070" s="43">
        <v>0</v>
      </c>
      <c r="R1070" s="43">
        <v>0</v>
      </c>
      <c r="S1070" s="43">
        <v>0</v>
      </c>
    </row>
    <row r="1071" spans="5:19">
      <c r="E1071" s="43">
        <v>8844629</v>
      </c>
      <c r="F1071" s="43" t="s">
        <v>4180</v>
      </c>
      <c r="G1071" s="43" t="s">
        <v>14</v>
      </c>
      <c r="H1071" s="43">
        <v>0</v>
      </c>
      <c r="I1071" s="43">
        <v>0</v>
      </c>
      <c r="J1071" s="43">
        <v>0</v>
      </c>
      <c r="K1071" s="43">
        <v>3</v>
      </c>
      <c r="L1071" s="43">
        <v>1600</v>
      </c>
      <c r="M1071" s="43">
        <v>4800</v>
      </c>
      <c r="N1071" s="43">
        <v>3</v>
      </c>
      <c r="O1071" s="43">
        <v>1600</v>
      </c>
      <c r="P1071" s="43">
        <v>4800</v>
      </c>
      <c r="Q1071" s="43">
        <v>0</v>
      </c>
      <c r="R1071" s="43">
        <v>0</v>
      </c>
      <c r="S1071" s="43">
        <v>0</v>
      </c>
    </row>
    <row r="1072" spans="5:19">
      <c r="E1072" s="43">
        <v>8844634</v>
      </c>
      <c r="F1072" s="43" t="s">
        <v>4181</v>
      </c>
      <c r="G1072" s="43" t="s">
        <v>14</v>
      </c>
      <c r="H1072" s="43">
        <v>0</v>
      </c>
      <c r="I1072" s="43">
        <v>0</v>
      </c>
      <c r="J1072" s="43">
        <v>0</v>
      </c>
      <c r="K1072" s="43">
        <v>2</v>
      </c>
      <c r="L1072" s="43">
        <v>2820</v>
      </c>
      <c r="M1072" s="43">
        <v>5640</v>
      </c>
      <c r="N1072" s="43">
        <v>2</v>
      </c>
      <c r="O1072" s="43">
        <v>2820</v>
      </c>
      <c r="P1072" s="43">
        <v>5640</v>
      </c>
      <c r="Q1072" s="43">
        <v>0</v>
      </c>
      <c r="R1072" s="43">
        <v>0</v>
      </c>
      <c r="S1072" s="43">
        <v>0</v>
      </c>
    </row>
    <row r="1073" spans="5:19">
      <c r="E1073" s="43">
        <v>8844638</v>
      </c>
      <c r="F1073" s="43" t="s">
        <v>4182</v>
      </c>
      <c r="G1073" s="43" t="s">
        <v>14</v>
      </c>
      <c r="H1073" s="43">
        <v>0</v>
      </c>
      <c r="I1073" s="43">
        <v>0</v>
      </c>
      <c r="J1073" s="43">
        <v>0</v>
      </c>
      <c r="K1073" s="43">
        <v>2</v>
      </c>
      <c r="L1073" s="43">
        <v>3140</v>
      </c>
      <c r="M1073" s="43">
        <v>6280</v>
      </c>
      <c r="N1073" s="43">
        <v>2</v>
      </c>
      <c r="O1073" s="43">
        <v>3140</v>
      </c>
      <c r="P1073" s="43">
        <v>6280</v>
      </c>
      <c r="Q1073" s="43">
        <v>0</v>
      </c>
      <c r="R1073" s="43">
        <v>0</v>
      </c>
      <c r="S1073" s="43">
        <v>0</v>
      </c>
    </row>
    <row r="1074" spans="5:19">
      <c r="E1074" s="43">
        <v>8844647</v>
      </c>
      <c r="F1074" s="43" t="s">
        <v>4183</v>
      </c>
      <c r="G1074" s="43" t="s">
        <v>14</v>
      </c>
      <c r="H1074" s="43">
        <v>0</v>
      </c>
      <c r="I1074" s="43">
        <v>0</v>
      </c>
      <c r="J1074" s="43">
        <v>0</v>
      </c>
      <c r="K1074" s="43">
        <v>4</v>
      </c>
      <c r="L1074" s="43">
        <v>4190</v>
      </c>
      <c r="M1074" s="43">
        <v>16760</v>
      </c>
      <c r="N1074" s="43">
        <v>4</v>
      </c>
      <c r="O1074" s="43">
        <v>4190</v>
      </c>
      <c r="P1074" s="43">
        <v>16760</v>
      </c>
      <c r="Q1074" s="43">
        <v>0</v>
      </c>
      <c r="R1074" s="43">
        <v>0</v>
      </c>
      <c r="S1074" s="43">
        <v>0</v>
      </c>
    </row>
    <row r="1075" spans="5:19">
      <c r="E1075" s="43">
        <v>8844651</v>
      </c>
      <c r="F1075" s="43" t="s">
        <v>4184</v>
      </c>
      <c r="G1075" s="43" t="s">
        <v>14</v>
      </c>
      <c r="H1075" s="43">
        <v>0</v>
      </c>
      <c r="I1075" s="43">
        <v>0</v>
      </c>
      <c r="J1075" s="43">
        <v>0</v>
      </c>
      <c r="K1075" s="43">
        <v>5</v>
      </c>
      <c r="L1075" s="43">
        <v>4420</v>
      </c>
      <c r="M1075" s="43">
        <v>22100</v>
      </c>
      <c r="N1075" s="43">
        <v>5</v>
      </c>
      <c r="O1075" s="43">
        <v>4420</v>
      </c>
      <c r="P1075" s="43">
        <v>22100</v>
      </c>
      <c r="Q1075" s="43">
        <v>0</v>
      </c>
      <c r="R1075" s="43">
        <v>0</v>
      </c>
      <c r="S1075" s="43">
        <v>0</v>
      </c>
    </row>
    <row r="1076" spans="5:19">
      <c r="E1076" s="43">
        <v>8844659</v>
      </c>
      <c r="F1076" s="43" t="s">
        <v>4185</v>
      </c>
      <c r="G1076" s="43" t="s">
        <v>14</v>
      </c>
      <c r="H1076" s="43">
        <v>0</v>
      </c>
      <c r="I1076" s="43">
        <v>0</v>
      </c>
      <c r="J1076" s="43">
        <v>0</v>
      </c>
      <c r="K1076" s="43">
        <v>4</v>
      </c>
      <c r="L1076" s="43">
        <v>5260</v>
      </c>
      <c r="M1076" s="43">
        <v>21040</v>
      </c>
      <c r="N1076" s="43">
        <v>4</v>
      </c>
      <c r="O1076" s="43">
        <v>5260</v>
      </c>
      <c r="P1076" s="43">
        <v>21040</v>
      </c>
      <c r="Q1076" s="43">
        <v>0</v>
      </c>
      <c r="R1076" s="43">
        <v>0</v>
      </c>
      <c r="S1076" s="43">
        <v>0</v>
      </c>
    </row>
    <row r="1077" spans="5:19">
      <c r="E1077" s="43">
        <v>8844668</v>
      </c>
      <c r="F1077" s="43" t="s">
        <v>4186</v>
      </c>
      <c r="G1077" s="43" t="s">
        <v>14</v>
      </c>
      <c r="H1077" s="43">
        <v>0</v>
      </c>
      <c r="I1077" s="43">
        <v>0</v>
      </c>
      <c r="J1077" s="43">
        <v>0</v>
      </c>
      <c r="K1077" s="43">
        <v>3</v>
      </c>
      <c r="L1077" s="43">
        <v>11710</v>
      </c>
      <c r="M1077" s="43">
        <v>35130</v>
      </c>
      <c r="N1077" s="43">
        <v>3</v>
      </c>
      <c r="O1077" s="43">
        <v>11710</v>
      </c>
      <c r="P1077" s="43">
        <v>35130</v>
      </c>
      <c r="Q1077" s="43">
        <v>0</v>
      </c>
      <c r="R1077" s="43">
        <v>0</v>
      </c>
      <c r="S1077" s="43">
        <v>0</v>
      </c>
    </row>
    <row r="1078" spans="5:19">
      <c r="E1078" s="43">
        <v>8844707</v>
      </c>
      <c r="F1078" s="43" t="s">
        <v>4187</v>
      </c>
      <c r="G1078" s="43" t="s">
        <v>14</v>
      </c>
      <c r="H1078" s="43">
        <v>0</v>
      </c>
      <c r="I1078" s="43">
        <v>0</v>
      </c>
      <c r="J1078" s="43">
        <v>0</v>
      </c>
      <c r="K1078" s="43">
        <v>2</v>
      </c>
      <c r="L1078" s="43">
        <v>1570</v>
      </c>
      <c r="M1078" s="43">
        <v>3140</v>
      </c>
      <c r="N1078" s="43">
        <v>2</v>
      </c>
      <c r="O1078" s="43">
        <v>1570</v>
      </c>
      <c r="P1078" s="43">
        <v>3140</v>
      </c>
      <c r="Q1078" s="43">
        <v>0</v>
      </c>
      <c r="R1078" s="43">
        <v>0</v>
      </c>
      <c r="S1078" s="43">
        <v>0</v>
      </c>
    </row>
    <row r="1079" spans="5:19">
      <c r="E1079" s="43">
        <v>8844715</v>
      </c>
      <c r="F1079" s="43" t="s">
        <v>4188</v>
      </c>
      <c r="G1079" s="43" t="s">
        <v>14</v>
      </c>
      <c r="H1079" s="43">
        <v>0</v>
      </c>
      <c r="I1079" s="43">
        <v>0</v>
      </c>
      <c r="J1079" s="43">
        <v>0</v>
      </c>
      <c r="K1079" s="43">
        <v>10</v>
      </c>
      <c r="L1079" s="43">
        <v>3420</v>
      </c>
      <c r="M1079" s="43">
        <v>34200</v>
      </c>
      <c r="N1079" s="43">
        <v>10</v>
      </c>
      <c r="O1079" s="43">
        <v>3420</v>
      </c>
      <c r="P1079" s="43">
        <v>34200</v>
      </c>
      <c r="Q1079" s="43">
        <v>0</v>
      </c>
      <c r="R1079" s="43">
        <v>0</v>
      </c>
      <c r="S1079" s="43">
        <v>0</v>
      </c>
    </row>
    <row r="1080" spans="5:19">
      <c r="E1080" s="43">
        <v>8844754</v>
      </c>
      <c r="F1080" s="43" t="s">
        <v>4189</v>
      </c>
      <c r="G1080" s="43" t="s">
        <v>14</v>
      </c>
      <c r="H1080" s="43">
        <v>0</v>
      </c>
      <c r="I1080" s="43">
        <v>0</v>
      </c>
      <c r="J1080" s="43">
        <v>0</v>
      </c>
      <c r="K1080" s="43">
        <v>5</v>
      </c>
      <c r="L1080" s="43">
        <v>6070</v>
      </c>
      <c r="M1080" s="43">
        <v>30350</v>
      </c>
      <c r="N1080" s="43">
        <v>5</v>
      </c>
      <c r="O1080" s="43">
        <v>6070</v>
      </c>
      <c r="P1080" s="43">
        <v>30350</v>
      </c>
      <c r="Q1080" s="43">
        <v>0</v>
      </c>
      <c r="R1080" s="43">
        <v>0</v>
      </c>
      <c r="S1080" s="43">
        <v>0</v>
      </c>
    </row>
    <row r="1081" spans="5:19">
      <c r="E1081" s="43">
        <v>8844765</v>
      </c>
      <c r="F1081" s="43" t="s">
        <v>4190</v>
      </c>
      <c r="G1081" s="43" t="s">
        <v>14</v>
      </c>
      <c r="H1081" s="43">
        <v>0</v>
      </c>
      <c r="I1081" s="43">
        <v>0</v>
      </c>
      <c r="J1081" s="43">
        <v>0</v>
      </c>
      <c r="K1081" s="43">
        <v>1</v>
      </c>
      <c r="L1081" s="43">
        <v>2860</v>
      </c>
      <c r="M1081" s="43">
        <v>2860</v>
      </c>
      <c r="N1081" s="43">
        <v>1</v>
      </c>
      <c r="O1081" s="43">
        <v>2860</v>
      </c>
      <c r="P1081" s="43">
        <v>2860</v>
      </c>
      <c r="Q1081" s="43">
        <v>0</v>
      </c>
      <c r="R1081" s="43">
        <v>0</v>
      </c>
      <c r="S1081" s="43">
        <v>0</v>
      </c>
    </row>
    <row r="1082" spans="5:19">
      <c r="E1082" s="43">
        <v>8844770</v>
      </c>
      <c r="F1082" s="43" t="s">
        <v>4191</v>
      </c>
      <c r="G1082" s="43" t="s">
        <v>14</v>
      </c>
      <c r="H1082" s="43">
        <v>0</v>
      </c>
      <c r="I1082" s="43">
        <v>0</v>
      </c>
      <c r="J1082" s="43">
        <v>0</v>
      </c>
      <c r="K1082" s="43">
        <v>1</v>
      </c>
      <c r="L1082" s="43">
        <v>5100</v>
      </c>
      <c r="M1082" s="43">
        <v>5100</v>
      </c>
      <c r="N1082" s="43">
        <v>1</v>
      </c>
      <c r="O1082" s="43">
        <v>5100</v>
      </c>
      <c r="P1082" s="43">
        <v>5100</v>
      </c>
      <c r="Q1082" s="43">
        <v>0</v>
      </c>
      <c r="R1082" s="43">
        <v>0</v>
      </c>
      <c r="S1082" s="43">
        <v>0</v>
      </c>
    </row>
    <row r="1083" spans="5:19">
      <c r="E1083" s="43">
        <v>8844771</v>
      </c>
      <c r="F1083" s="43" t="s">
        <v>4192</v>
      </c>
      <c r="G1083" s="43" t="s">
        <v>14</v>
      </c>
      <c r="H1083" s="43">
        <v>0</v>
      </c>
      <c r="I1083" s="43">
        <v>0</v>
      </c>
      <c r="J1083" s="43">
        <v>0</v>
      </c>
      <c r="K1083" s="43">
        <v>2</v>
      </c>
      <c r="L1083" s="43">
        <v>2250</v>
      </c>
      <c r="M1083" s="43">
        <v>4500</v>
      </c>
      <c r="N1083" s="43">
        <v>2</v>
      </c>
      <c r="O1083" s="43">
        <v>2250</v>
      </c>
      <c r="P1083" s="43">
        <v>4500</v>
      </c>
      <c r="Q1083" s="43">
        <v>0</v>
      </c>
      <c r="R1083" s="43">
        <v>0</v>
      </c>
      <c r="S1083" s="43">
        <v>0</v>
      </c>
    </row>
    <row r="1084" spans="5:19">
      <c r="E1084" s="43">
        <v>8844773</v>
      </c>
      <c r="F1084" s="43" t="s">
        <v>4193</v>
      </c>
      <c r="G1084" s="43" t="s">
        <v>14</v>
      </c>
      <c r="H1084" s="43">
        <v>0</v>
      </c>
      <c r="I1084" s="43">
        <v>0</v>
      </c>
      <c r="J1084" s="43">
        <v>0</v>
      </c>
      <c r="K1084" s="43">
        <v>6</v>
      </c>
      <c r="L1084" s="43">
        <v>5430</v>
      </c>
      <c r="M1084" s="43">
        <v>32580</v>
      </c>
      <c r="N1084" s="43">
        <v>6</v>
      </c>
      <c r="O1084" s="43">
        <v>5430</v>
      </c>
      <c r="P1084" s="43">
        <v>32580</v>
      </c>
      <c r="Q1084" s="43">
        <v>0</v>
      </c>
      <c r="R1084" s="43">
        <v>0</v>
      </c>
      <c r="S1084" s="43">
        <v>0</v>
      </c>
    </row>
    <row r="1085" spans="5:19">
      <c r="E1085" s="43">
        <v>8844777</v>
      </c>
      <c r="F1085" s="43" t="s">
        <v>4194</v>
      </c>
      <c r="G1085" s="43" t="s">
        <v>14</v>
      </c>
      <c r="H1085" s="43">
        <v>0</v>
      </c>
      <c r="I1085" s="43">
        <v>0</v>
      </c>
      <c r="J1085" s="43">
        <v>0</v>
      </c>
      <c r="K1085" s="43">
        <v>4</v>
      </c>
      <c r="L1085" s="43">
        <v>5640</v>
      </c>
      <c r="M1085" s="43">
        <v>22560</v>
      </c>
      <c r="N1085" s="43">
        <v>4</v>
      </c>
      <c r="O1085" s="43">
        <v>5640</v>
      </c>
      <c r="P1085" s="43">
        <v>22560</v>
      </c>
      <c r="Q1085" s="43">
        <v>0</v>
      </c>
      <c r="R1085" s="43">
        <v>0</v>
      </c>
      <c r="S1085" s="43">
        <v>0</v>
      </c>
    </row>
    <row r="1086" spans="5:19">
      <c r="E1086" s="43">
        <v>8844780</v>
      </c>
      <c r="F1086" s="43" t="s">
        <v>4195</v>
      </c>
      <c r="G1086" s="43" t="s">
        <v>14</v>
      </c>
      <c r="H1086" s="43">
        <v>0</v>
      </c>
      <c r="I1086" s="43">
        <v>0</v>
      </c>
      <c r="J1086" s="43">
        <v>0</v>
      </c>
      <c r="K1086" s="43">
        <v>5</v>
      </c>
      <c r="L1086" s="43">
        <v>1800</v>
      </c>
      <c r="M1086" s="43">
        <v>9000</v>
      </c>
      <c r="N1086" s="43">
        <v>5</v>
      </c>
      <c r="O1086" s="43">
        <v>1800</v>
      </c>
      <c r="P1086" s="43">
        <v>9000</v>
      </c>
      <c r="Q1086" s="43">
        <v>0</v>
      </c>
      <c r="R1086" s="43">
        <v>0</v>
      </c>
      <c r="S1086" s="43">
        <v>0</v>
      </c>
    </row>
    <row r="1087" spans="5:19">
      <c r="E1087" s="43">
        <v>8844789</v>
      </c>
      <c r="F1087" s="43" t="s">
        <v>4196</v>
      </c>
      <c r="G1087" s="43" t="s">
        <v>14</v>
      </c>
      <c r="H1087" s="43">
        <v>0</v>
      </c>
      <c r="I1087" s="43">
        <v>0</v>
      </c>
      <c r="J1087" s="43">
        <v>0</v>
      </c>
      <c r="K1087" s="43">
        <v>3</v>
      </c>
      <c r="L1087" s="43">
        <v>1250</v>
      </c>
      <c r="M1087" s="43">
        <v>3750</v>
      </c>
      <c r="N1087" s="43">
        <v>3</v>
      </c>
      <c r="O1087" s="43">
        <v>1250</v>
      </c>
      <c r="P1087" s="43">
        <v>3750</v>
      </c>
      <c r="Q1087" s="43">
        <v>0</v>
      </c>
      <c r="R1087" s="43">
        <v>0</v>
      </c>
      <c r="S1087" s="43">
        <v>0</v>
      </c>
    </row>
    <row r="1088" spans="5:19">
      <c r="E1088" s="43">
        <v>8844792</v>
      </c>
      <c r="F1088" s="43" t="s">
        <v>4197</v>
      </c>
      <c r="G1088" s="43" t="s">
        <v>14</v>
      </c>
      <c r="H1088" s="43">
        <v>0</v>
      </c>
      <c r="I1088" s="43">
        <v>0</v>
      </c>
      <c r="J1088" s="43">
        <v>0</v>
      </c>
      <c r="K1088" s="43">
        <v>1</v>
      </c>
      <c r="L1088" s="43">
        <v>990</v>
      </c>
      <c r="M1088" s="43">
        <v>990</v>
      </c>
      <c r="N1088" s="43">
        <v>1</v>
      </c>
      <c r="O1088" s="43">
        <v>990</v>
      </c>
      <c r="P1088" s="43">
        <v>990</v>
      </c>
      <c r="Q1088" s="43">
        <v>0</v>
      </c>
      <c r="R1088" s="43">
        <v>0</v>
      </c>
      <c r="S1088" s="43">
        <v>0</v>
      </c>
    </row>
    <row r="1089" spans="5:19">
      <c r="E1089" s="43">
        <v>8844799</v>
      </c>
      <c r="F1089" s="43" t="s">
        <v>4198</v>
      </c>
      <c r="G1089" s="43" t="s">
        <v>14</v>
      </c>
      <c r="H1089" s="43">
        <v>0</v>
      </c>
      <c r="I1089" s="43">
        <v>0</v>
      </c>
      <c r="J1089" s="43">
        <v>0</v>
      </c>
      <c r="K1089" s="43">
        <v>6</v>
      </c>
      <c r="L1089" s="43">
        <v>2700</v>
      </c>
      <c r="M1089" s="43">
        <v>16200</v>
      </c>
      <c r="N1089" s="43">
        <v>6</v>
      </c>
      <c r="O1089" s="43">
        <v>2700</v>
      </c>
      <c r="P1089" s="43">
        <v>16200</v>
      </c>
      <c r="Q1089" s="43">
        <v>0</v>
      </c>
      <c r="R1089" s="43">
        <v>0</v>
      </c>
      <c r="S1089" s="43">
        <v>0</v>
      </c>
    </row>
    <row r="1090" spans="5:19">
      <c r="E1090" s="43">
        <v>8844800</v>
      </c>
      <c r="F1090" s="43" t="s">
        <v>4199</v>
      </c>
      <c r="G1090" s="43" t="s">
        <v>14</v>
      </c>
      <c r="H1090" s="43">
        <v>0</v>
      </c>
      <c r="I1090" s="43">
        <v>0</v>
      </c>
      <c r="J1090" s="43">
        <v>0</v>
      </c>
      <c r="K1090" s="43">
        <v>1</v>
      </c>
      <c r="L1090" s="43">
        <v>1890</v>
      </c>
      <c r="M1090" s="43">
        <v>1890</v>
      </c>
      <c r="N1090" s="43">
        <v>1</v>
      </c>
      <c r="O1090" s="43">
        <v>1890</v>
      </c>
      <c r="P1090" s="43">
        <v>1890</v>
      </c>
      <c r="Q1090" s="43">
        <v>0</v>
      </c>
      <c r="R1090" s="43">
        <v>0</v>
      </c>
      <c r="S1090" s="43">
        <v>0</v>
      </c>
    </row>
    <row r="1091" spans="5:19">
      <c r="E1091" s="43">
        <v>8844808</v>
      </c>
      <c r="F1091" s="43" t="s">
        <v>4200</v>
      </c>
      <c r="G1091" s="43" t="s">
        <v>14</v>
      </c>
      <c r="H1091" s="43">
        <v>0</v>
      </c>
      <c r="I1091" s="43">
        <v>0</v>
      </c>
      <c r="J1091" s="43">
        <v>0</v>
      </c>
      <c r="K1091" s="43">
        <v>2</v>
      </c>
      <c r="L1091" s="43">
        <v>1350</v>
      </c>
      <c r="M1091" s="43">
        <v>2700</v>
      </c>
      <c r="N1091" s="43">
        <v>2</v>
      </c>
      <c r="O1091" s="43">
        <v>1350</v>
      </c>
      <c r="P1091" s="43">
        <v>2700</v>
      </c>
      <c r="Q1091" s="43">
        <v>0</v>
      </c>
      <c r="R1091" s="43">
        <v>0</v>
      </c>
      <c r="S1091" s="43">
        <v>0</v>
      </c>
    </row>
    <row r="1092" spans="5:19">
      <c r="E1092" s="43">
        <v>8844810</v>
      </c>
      <c r="F1092" s="43" t="s">
        <v>4201</v>
      </c>
      <c r="G1092" s="43" t="s">
        <v>14</v>
      </c>
      <c r="H1092" s="43">
        <v>0</v>
      </c>
      <c r="I1092" s="43">
        <v>0</v>
      </c>
      <c r="J1092" s="43">
        <v>0</v>
      </c>
      <c r="K1092" s="43">
        <v>1</v>
      </c>
      <c r="L1092" s="43">
        <v>1680</v>
      </c>
      <c r="M1092" s="43">
        <v>1680</v>
      </c>
      <c r="N1092" s="43">
        <v>1</v>
      </c>
      <c r="O1092" s="43">
        <v>1680</v>
      </c>
      <c r="P1092" s="43">
        <v>1680</v>
      </c>
      <c r="Q1092" s="43">
        <v>0</v>
      </c>
      <c r="R1092" s="43">
        <v>0</v>
      </c>
      <c r="S1092" s="43">
        <v>0</v>
      </c>
    </row>
    <row r="1093" spans="5:19">
      <c r="E1093" s="43">
        <v>8844831</v>
      </c>
      <c r="F1093" s="43" t="s">
        <v>4202</v>
      </c>
      <c r="G1093" s="43" t="s">
        <v>14</v>
      </c>
      <c r="H1093" s="43">
        <v>0</v>
      </c>
      <c r="I1093" s="43">
        <v>0</v>
      </c>
      <c r="J1093" s="43">
        <v>0</v>
      </c>
      <c r="K1093" s="43">
        <v>1</v>
      </c>
      <c r="L1093" s="43">
        <v>13890</v>
      </c>
      <c r="M1093" s="43">
        <v>13890</v>
      </c>
      <c r="N1093" s="43">
        <v>1</v>
      </c>
      <c r="O1093" s="43">
        <v>13890</v>
      </c>
      <c r="P1093" s="43">
        <v>13890</v>
      </c>
      <c r="Q1093" s="43">
        <v>0</v>
      </c>
      <c r="R1093" s="43">
        <v>0</v>
      </c>
      <c r="S1093" s="43">
        <v>0</v>
      </c>
    </row>
    <row r="1094" spans="5:19">
      <c r="E1094" s="43">
        <v>8844852</v>
      </c>
      <c r="F1094" s="43" t="s">
        <v>4203</v>
      </c>
      <c r="G1094" s="43" t="s">
        <v>14</v>
      </c>
      <c r="H1094" s="43">
        <v>0</v>
      </c>
      <c r="I1094" s="43">
        <v>0</v>
      </c>
      <c r="J1094" s="43">
        <v>0</v>
      </c>
      <c r="K1094" s="43">
        <v>4</v>
      </c>
      <c r="L1094" s="43">
        <v>12540</v>
      </c>
      <c r="M1094" s="43">
        <v>50160</v>
      </c>
      <c r="N1094" s="43">
        <v>4</v>
      </c>
      <c r="O1094" s="43">
        <v>12540</v>
      </c>
      <c r="P1094" s="43">
        <v>50160</v>
      </c>
      <c r="Q1094" s="43">
        <v>0</v>
      </c>
      <c r="R1094" s="43">
        <v>0</v>
      </c>
      <c r="S1094" s="43">
        <v>0</v>
      </c>
    </row>
    <row r="1095" spans="5:19">
      <c r="E1095" s="43">
        <v>8844853</v>
      </c>
      <c r="F1095" s="43" t="s">
        <v>4204</v>
      </c>
      <c r="G1095" s="43" t="s">
        <v>14</v>
      </c>
      <c r="H1095" s="43">
        <v>0</v>
      </c>
      <c r="I1095" s="43">
        <v>0</v>
      </c>
      <c r="J1095" s="43">
        <v>0</v>
      </c>
      <c r="K1095" s="43">
        <v>3</v>
      </c>
      <c r="L1095" s="43">
        <v>2890</v>
      </c>
      <c r="M1095" s="43">
        <v>8670</v>
      </c>
      <c r="N1095" s="43">
        <v>3</v>
      </c>
      <c r="O1095" s="43">
        <v>2890</v>
      </c>
      <c r="P1095" s="43">
        <v>8670</v>
      </c>
      <c r="Q1095" s="43">
        <v>0</v>
      </c>
      <c r="R1095" s="43">
        <v>0</v>
      </c>
      <c r="S1095" s="43">
        <v>0</v>
      </c>
    </row>
    <row r="1096" spans="5:19">
      <c r="E1096" s="43">
        <v>8844870</v>
      </c>
      <c r="F1096" s="43" t="s">
        <v>4205</v>
      </c>
      <c r="G1096" s="43" t="s">
        <v>14</v>
      </c>
      <c r="H1096" s="43">
        <v>0</v>
      </c>
      <c r="I1096" s="43">
        <v>0</v>
      </c>
      <c r="J1096" s="43">
        <v>0</v>
      </c>
      <c r="K1096" s="43">
        <v>3</v>
      </c>
      <c r="L1096" s="43">
        <v>1270</v>
      </c>
      <c r="M1096" s="43">
        <v>3810</v>
      </c>
      <c r="N1096" s="43">
        <v>3</v>
      </c>
      <c r="O1096" s="43">
        <v>1270</v>
      </c>
      <c r="P1096" s="43">
        <v>3810</v>
      </c>
      <c r="Q1096" s="43">
        <v>0</v>
      </c>
      <c r="R1096" s="43">
        <v>0</v>
      </c>
      <c r="S1096" s="43">
        <v>0</v>
      </c>
    </row>
    <row r="1097" spans="5:19">
      <c r="E1097" s="43">
        <v>8844871</v>
      </c>
      <c r="F1097" s="43" t="s">
        <v>4206</v>
      </c>
      <c r="G1097" s="43" t="s">
        <v>14</v>
      </c>
      <c r="H1097" s="43">
        <v>0</v>
      </c>
      <c r="I1097" s="43">
        <v>0</v>
      </c>
      <c r="J1097" s="43">
        <v>0</v>
      </c>
      <c r="K1097" s="43">
        <v>1</v>
      </c>
      <c r="L1097" s="43">
        <v>1700</v>
      </c>
      <c r="M1097" s="43">
        <v>1700</v>
      </c>
      <c r="N1097" s="43">
        <v>1</v>
      </c>
      <c r="O1097" s="43">
        <v>1700</v>
      </c>
      <c r="P1097" s="43">
        <v>1700</v>
      </c>
      <c r="Q1097" s="43">
        <v>0</v>
      </c>
      <c r="R1097" s="43">
        <v>0</v>
      </c>
      <c r="S1097" s="43">
        <v>0</v>
      </c>
    </row>
    <row r="1098" spans="5:19">
      <c r="E1098" s="43">
        <v>8844876</v>
      </c>
      <c r="F1098" s="43" t="s">
        <v>4207</v>
      </c>
      <c r="G1098" s="43" t="s">
        <v>14</v>
      </c>
      <c r="H1098" s="43">
        <v>0</v>
      </c>
      <c r="I1098" s="43">
        <v>0</v>
      </c>
      <c r="J1098" s="43">
        <v>0</v>
      </c>
      <c r="K1098" s="43">
        <v>1</v>
      </c>
      <c r="L1098" s="43">
        <v>2770</v>
      </c>
      <c r="M1098" s="43">
        <v>2770</v>
      </c>
      <c r="N1098" s="43">
        <v>1</v>
      </c>
      <c r="O1098" s="43">
        <v>2770</v>
      </c>
      <c r="P1098" s="43">
        <v>2770</v>
      </c>
      <c r="Q1098" s="43">
        <v>0</v>
      </c>
      <c r="R1098" s="43">
        <v>0</v>
      </c>
      <c r="S1098" s="43">
        <v>0</v>
      </c>
    </row>
    <row r="1099" spans="5:19">
      <c r="E1099" s="43">
        <v>8844901</v>
      </c>
      <c r="F1099" s="43" t="s">
        <v>4208</v>
      </c>
      <c r="G1099" s="43" t="s">
        <v>14</v>
      </c>
      <c r="H1099" s="43">
        <v>0</v>
      </c>
      <c r="I1099" s="43">
        <v>0</v>
      </c>
      <c r="J1099" s="43">
        <v>0</v>
      </c>
      <c r="K1099" s="43">
        <v>1</v>
      </c>
      <c r="L1099" s="43">
        <v>9680</v>
      </c>
      <c r="M1099" s="43">
        <v>9680</v>
      </c>
      <c r="N1099" s="43">
        <v>1</v>
      </c>
      <c r="O1099" s="43">
        <v>9680</v>
      </c>
      <c r="P1099" s="43">
        <v>9680</v>
      </c>
      <c r="Q1099" s="43">
        <v>0</v>
      </c>
      <c r="R1099" s="43">
        <v>0</v>
      </c>
      <c r="S1099" s="43">
        <v>0</v>
      </c>
    </row>
    <row r="1100" spans="5:19">
      <c r="E1100" s="43">
        <v>8844925</v>
      </c>
      <c r="F1100" s="43" t="s">
        <v>4209</v>
      </c>
      <c r="G1100" s="43" t="s">
        <v>14</v>
      </c>
      <c r="H1100" s="43">
        <v>0</v>
      </c>
      <c r="I1100" s="43">
        <v>0</v>
      </c>
      <c r="J1100" s="43">
        <v>0</v>
      </c>
      <c r="K1100" s="43">
        <v>6</v>
      </c>
      <c r="L1100" s="43">
        <v>2460</v>
      </c>
      <c r="M1100" s="43">
        <v>14760</v>
      </c>
      <c r="N1100" s="43">
        <v>6</v>
      </c>
      <c r="O1100" s="43">
        <v>2460</v>
      </c>
      <c r="P1100" s="43">
        <v>14760</v>
      </c>
      <c r="Q1100" s="43">
        <v>0</v>
      </c>
      <c r="R1100" s="43">
        <v>0</v>
      </c>
      <c r="S1100" s="43">
        <v>0</v>
      </c>
    </row>
    <row r="1101" spans="5:19">
      <c r="E1101" s="43">
        <v>8844961</v>
      </c>
      <c r="F1101" s="43" t="s">
        <v>4210</v>
      </c>
      <c r="G1101" s="43" t="s">
        <v>14</v>
      </c>
      <c r="H1101" s="43">
        <v>0</v>
      </c>
      <c r="I1101" s="43">
        <v>0</v>
      </c>
      <c r="J1101" s="43">
        <v>0</v>
      </c>
      <c r="K1101" s="43">
        <v>11</v>
      </c>
      <c r="L1101" s="43">
        <v>2230</v>
      </c>
      <c r="M1101" s="43">
        <v>24530</v>
      </c>
      <c r="N1101" s="43">
        <v>11</v>
      </c>
      <c r="O1101" s="43">
        <v>2230</v>
      </c>
      <c r="P1101" s="43">
        <v>24530</v>
      </c>
      <c r="Q1101" s="43">
        <v>0</v>
      </c>
      <c r="R1101" s="43">
        <v>0</v>
      </c>
      <c r="S1101" s="43">
        <v>0</v>
      </c>
    </row>
    <row r="1102" spans="5:19">
      <c r="E1102" s="43">
        <v>8844963</v>
      </c>
      <c r="F1102" s="43" t="s">
        <v>4211</v>
      </c>
      <c r="G1102" s="43" t="s">
        <v>14</v>
      </c>
      <c r="H1102" s="43">
        <v>0</v>
      </c>
      <c r="I1102" s="43">
        <v>0</v>
      </c>
      <c r="J1102" s="43">
        <v>0</v>
      </c>
      <c r="K1102" s="43">
        <v>1</v>
      </c>
      <c r="L1102" s="43">
        <v>1250</v>
      </c>
      <c r="M1102" s="43">
        <v>1250</v>
      </c>
      <c r="N1102" s="43">
        <v>1</v>
      </c>
      <c r="O1102" s="43">
        <v>1250</v>
      </c>
      <c r="P1102" s="43">
        <v>1250</v>
      </c>
      <c r="Q1102" s="43">
        <v>0</v>
      </c>
      <c r="R1102" s="43">
        <v>0</v>
      </c>
      <c r="S1102" s="43">
        <v>0</v>
      </c>
    </row>
    <row r="1103" spans="5:19">
      <c r="E1103" s="43">
        <v>8844964</v>
      </c>
      <c r="F1103" s="43" t="s">
        <v>4212</v>
      </c>
      <c r="G1103" s="43" t="s">
        <v>14</v>
      </c>
      <c r="H1103" s="43">
        <v>0</v>
      </c>
      <c r="I1103" s="43">
        <v>0</v>
      </c>
      <c r="J1103" s="43">
        <v>0</v>
      </c>
      <c r="K1103" s="43">
        <v>1</v>
      </c>
      <c r="L1103" s="43">
        <v>20350</v>
      </c>
      <c r="M1103" s="43">
        <v>20350</v>
      </c>
      <c r="N1103" s="43">
        <v>1</v>
      </c>
      <c r="O1103" s="43">
        <v>20350</v>
      </c>
      <c r="P1103" s="43">
        <v>20350</v>
      </c>
      <c r="Q1103" s="43">
        <v>0</v>
      </c>
      <c r="R1103" s="43">
        <v>0</v>
      </c>
      <c r="S1103" s="43">
        <v>0</v>
      </c>
    </row>
    <row r="1104" spans="5:19">
      <c r="E1104" s="43">
        <v>8844970</v>
      </c>
      <c r="F1104" s="43" t="s">
        <v>4213</v>
      </c>
      <c r="G1104" s="43" t="s">
        <v>14</v>
      </c>
      <c r="H1104" s="43">
        <v>0</v>
      </c>
      <c r="I1104" s="43">
        <v>0</v>
      </c>
      <c r="J1104" s="43">
        <v>0</v>
      </c>
      <c r="K1104" s="43">
        <v>2</v>
      </c>
      <c r="L1104" s="43">
        <v>3650</v>
      </c>
      <c r="M1104" s="43">
        <v>7300</v>
      </c>
      <c r="N1104" s="43">
        <v>2</v>
      </c>
      <c r="O1104" s="43">
        <v>3650</v>
      </c>
      <c r="P1104" s="43">
        <v>7300</v>
      </c>
      <c r="Q1104" s="43">
        <v>0</v>
      </c>
      <c r="R1104" s="43">
        <v>0</v>
      </c>
      <c r="S1104" s="43">
        <v>0</v>
      </c>
    </row>
    <row r="1105" spans="5:19">
      <c r="E1105" s="43">
        <v>8844982</v>
      </c>
      <c r="F1105" s="43" t="s">
        <v>4214</v>
      </c>
      <c r="G1105" s="43" t="s">
        <v>14</v>
      </c>
      <c r="H1105" s="43">
        <v>0</v>
      </c>
      <c r="I1105" s="43">
        <v>0</v>
      </c>
      <c r="J1105" s="43">
        <v>0</v>
      </c>
      <c r="K1105" s="43">
        <v>5</v>
      </c>
      <c r="L1105" s="43">
        <v>10110</v>
      </c>
      <c r="M1105" s="43">
        <v>50550</v>
      </c>
      <c r="N1105" s="43">
        <v>5</v>
      </c>
      <c r="O1105" s="43">
        <v>10110</v>
      </c>
      <c r="P1105" s="43">
        <v>50550</v>
      </c>
      <c r="Q1105" s="43">
        <v>0</v>
      </c>
      <c r="R1105" s="43">
        <v>0</v>
      </c>
      <c r="S1105" s="43">
        <v>0</v>
      </c>
    </row>
    <row r="1106" spans="5:19">
      <c r="E1106" s="43">
        <v>8844992</v>
      </c>
      <c r="F1106" s="43" t="s">
        <v>4215</v>
      </c>
      <c r="G1106" s="43" t="s">
        <v>14</v>
      </c>
      <c r="H1106" s="43">
        <v>0</v>
      </c>
      <c r="I1106" s="43">
        <v>0</v>
      </c>
      <c r="J1106" s="43">
        <v>0</v>
      </c>
      <c r="K1106" s="43">
        <v>9</v>
      </c>
      <c r="L1106" s="43">
        <v>12770</v>
      </c>
      <c r="M1106" s="43">
        <v>114930</v>
      </c>
      <c r="N1106" s="43">
        <v>9</v>
      </c>
      <c r="O1106" s="43">
        <v>12770</v>
      </c>
      <c r="P1106" s="43">
        <v>114930</v>
      </c>
      <c r="Q1106" s="43">
        <v>0</v>
      </c>
      <c r="R1106" s="43">
        <v>0</v>
      </c>
      <c r="S1106" s="43">
        <v>0</v>
      </c>
    </row>
    <row r="1107" spans="5:19">
      <c r="E1107" s="43">
        <v>8845006</v>
      </c>
      <c r="F1107" s="43" t="s">
        <v>4216</v>
      </c>
      <c r="G1107" s="43" t="s">
        <v>14</v>
      </c>
      <c r="H1107" s="43">
        <v>0</v>
      </c>
      <c r="I1107" s="43">
        <v>0</v>
      </c>
      <c r="J1107" s="43">
        <v>0</v>
      </c>
      <c r="K1107" s="43">
        <v>3</v>
      </c>
      <c r="L1107" s="43">
        <v>13830</v>
      </c>
      <c r="M1107" s="43">
        <v>41490</v>
      </c>
      <c r="N1107" s="43">
        <v>3</v>
      </c>
      <c r="O1107" s="43">
        <v>13830</v>
      </c>
      <c r="P1107" s="43">
        <v>41490</v>
      </c>
      <c r="Q1107" s="43">
        <v>0</v>
      </c>
      <c r="R1107" s="43">
        <v>0</v>
      </c>
      <c r="S1107" s="43">
        <v>0</v>
      </c>
    </row>
    <row r="1108" spans="5:19">
      <c r="E1108" s="43">
        <v>8845024</v>
      </c>
      <c r="F1108" s="43" t="s">
        <v>4217</v>
      </c>
      <c r="G1108" s="43" t="s">
        <v>14</v>
      </c>
      <c r="H1108" s="43">
        <v>0</v>
      </c>
      <c r="I1108" s="43">
        <v>0</v>
      </c>
      <c r="J1108" s="43">
        <v>0</v>
      </c>
      <c r="K1108" s="43">
        <v>2</v>
      </c>
      <c r="L1108" s="43">
        <v>1590</v>
      </c>
      <c r="M1108" s="43">
        <v>3180</v>
      </c>
      <c r="N1108" s="43">
        <v>2</v>
      </c>
      <c r="O1108" s="43">
        <v>1590</v>
      </c>
      <c r="P1108" s="43">
        <v>3180</v>
      </c>
      <c r="Q1108" s="43">
        <v>0</v>
      </c>
      <c r="R1108" s="43">
        <v>0</v>
      </c>
      <c r="S1108" s="43">
        <v>0</v>
      </c>
    </row>
    <row r="1109" spans="5:19">
      <c r="E1109" s="43">
        <v>8845027</v>
      </c>
      <c r="F1109" s="43" t="s">
        <v>4218</v>
      </c>
      <c r="G1109" s="43" t="s">
        <v>14</v>
      </c>
      <c r="H1109" s="43">
        <v>0</v>
      </c>
      <c r="I1109" s="43">
        <v>0</v>
      </c>
      <c r="J1109" s="43">
        <v>0</v>
      </c>
      <c r="K1109" s="43">
        <v>2</v>
      </c>
      <c r="L1109" s="43">
        <v>2050</v>
      </c>
      <c r="M1109" s="43">
        <v>4100</v>
      </c>
      <c r="N1109" s="43">
        <v>2</v>
      </c>
      <c r="O1109" s="43">
        <v>2050</v>
      </c>
      <c r="P1109" s="43">
        <v>4100</v>
      </c>
      <c r="Q1109" s="43">
        <v>0</v>
      </c>
      <c r="R1109" s="43">
        <v>0</v>
      </c>
      <c r="S1109" s="43">
        <v>0</v>
      </c>
    </row>
    <row r="1110" spans="5:19">
      <c r="E1110" s="43">
        <v>8845037</v>
      </c>
      <c r="F1110" s="43" t="s">
        <v>4219</v>
      </c>
      <c r="G1110" s="43" t="s">
        <v>14</v>
      </c>
      <c r="H1110" s="43">
        <v>0</v>
      </c>
      <c r="I1110" s="43">
        <v>0</v>
      </c>
      <c r="J1110" s="43">
        <v>0</v>
      </c>
      <c r="K1110" s="43">
        <v>1</v>
      </c>
      <c r="L1110" s="43">
        <v>2560</v>
      </c>
      <c r="M1110" s="43">
        <v>2560</v>
      </c>
      <c r="N1110" s="43">
        <v>1</v>
      </c>
      <c r="O1110" s="43">
        <v>2560</v>
      </c>
      <c r="P1110" s="43">
        <v>2560</v>
      </c>
      <c r="Q1110" s="43">
        <v>0</v>
      </c>
      <c r="R1110" s="43">
        <v>0</v>
      </c>
      <c r="S1110" s="43">
        <v>0</v>
      </c>
    </row>
    <row r="1111" spans="5:19">
      <c r="E1111" s="43">
        <v>8845045</v>
      </c>
      <c r="F1111" s="43" t="s">
        <v>4220</v>
      </c>
      <c r="G1111" s="43" t="s">
        <v>14</v>
      </c>
      <c r="H1111" s="43">
        <v>0</v>
      </c>
      <c r="I1111" s="43">
        <v>0</v>
      </c>
      <c r="J1111" s="43">
        <v>0</v>
      </c>
      <c r="K1111" s="43">
        <v>1</v>
      </c>
      <c r="L1111" s="43">
        <v>1570</v>
      </c>
      <c r="M1111" s="43">
        <v>1570</v>
      </c>
      <c r="N1111" s="43">
        <v>1</v>
      </c>
      <c r="O1111" s="43">
        <v>1570</v>
      </c>
      <c r="P1111" s="43">
        <v>1570</v>
      </c>
      <c r="Q1111" s="43">
        <v>0</v>
      </c>
      <c r="R1111" s="43">
        <v>0</v>
      </c>
      <c r="S1111" s="43">
        <v>0</v>
      </c>
    </row>
    <row r="1112" spans="5:19">
      <c r="E1112" s="43">
        <v>8845051</v>
      </c>
      <c r="F1112" s="43" t="s">
        <v>4221</v>
      </c>
      <c r="G1112" s="43" t="s">
        <v>14</v>
      </c>
      <c r="H1112" s="43">
        <v>0</v>
      </c>
      <c r="I1112" s="43">
        <v>0</v>
      </c>
      <c r="J1112" s="43">
        <v>0</v>
      </c>
      <c r="K1112" s="43">
        <v>5</v>
      </c>
      <c r="L1112" s="43">
        <v>4690</v>
      </c>
      <c r="M1112" s="43">
        <v>23450</v>
      </c>
      <c r="N1112" s="43">
        <v>5</v>
      </c>
      <c r="O1112" s="43">
        <v>4690</v>
      </c>
      <c r="P1112" s="43">
        <v>23450</v>
      </c>
      <c r="Q1112" s="43">
        <v>0</v>
      </c>
      <c r="R1112" s="43">
        <v>0</v>
      </c>
      <c r="S1112" s="43">
        <v>0</v>
      </c>
    </row>
    <row r="1113" spans="5:19">
      <c r="E1113" s="43">
        <v>8845097</v>
      </c>
      <c r="F1113" s="43" t="s">
        <v>4222</v>
      </c>
      <c r="G1113" s="43" t="s">
        <v>14</v>
      </c>
      <c r="H1113" s="43">
        <v>0</v>
      </c>
      <c r="I1113" s="43">
        <v>0</v>
      </c>
      <c r="J1113" s="43">
        <v>0</v>
      </c>
      <c r="K1113" s="43">
        <v>120</v>
      </c>
      <c r="L1113" s="43">
        <v>880</v>
      </c>
      <c r="M1113" s="43">
        <v>105600</v>
      </c>
      <c r="N1113" s="43">
        <v>120</v>
      </c>
      <c r="O1113" s="43">
        <v>880</v>
      </c>
      <c r="P1113" s="43">
        <v>105600</v>
      </c>
      <c r="Q1113" s="43">
        <v>0</v>
      </c>
      <c r="R1113" s="43">
        <v>0</v>
      </c>
      <c r="S1113" s="43">
        <v>0</v>
      </c>
    </row>
    <row r="1114" spans="5:19">
      <c r="E1114" s="43">
        <v>8845138</v>
      </c>
      <c r="F1114" s="43" t="s">
        <v>4223</v>
      </c>
      <c r="G1114" s="43" t="s">
        <v>14</v>
      </c>
      <c r="H1114" s="43">
        <v>0</v>
      </c>
      <c r="I1114" s="43">
        <v>0</v>
      </c>
      <c r="J1114" s="43">
        <v>0</v>
      </c>
      <c r="K1114" s="43">
        <v>2</v>
      </c>
      <c r="L1114" s="43">
        <v>3340</v>
      </c>
      <c r="M1114" s="43">
        <v>6680</v>
      </c>
      <c r="N1114" s="43">
        <v>2</v>
      </c>
      <c r="O1114" s="43">
        <v>3340</v>
      </c>
      <c r="P1114" s="43">
        <v>6680</v>
      </c>
      <c r="Q1114" s="43">
        <v>0</v>
      </c>
      <c r="R1114" s="43">
        <v>0</v>
      </c>
      <c r="S1114" s="43">
        <v>0</v>
      </c>
    </row>
    <row r="1115" spans="5:19">
      <c r="E1115" s="43">
        <v>8845172</v>
      </c>
      <c r="F1115" s="43" t="s">
        <v>4224</v>
      </c>
      <c r="G1115" s="43" t="s">
        <v>14</v>
      </c>
      <c r="H1115" s="43">
        <v>0</v>
      </c>
      <c r="I1115" s="43">
        <v>0</v>
      </c>
      <c r="J1115" s="43">
        <v>0</v>
      </c>
      <c r="K1115" s="43">
        <v>10</v>
      </c>
      <c r="L1115" s="43">
        <v>3600</v>
      </c>
      <c r="M1115" s="43">
        <v>36000</v>
      </c>
      <c r="N1115" s="43">
        <v>10</v>
      </c>
      <c r="O1115" s="43">
        <v>3600</v>
      </c>
      <c r="P1115" s="43">
        <v>36000</v>
      </c>
      <c r="Q1115" s="43">
        <v>0</v>
      </c>
      <c r="R1115" s="43">
        <v>0</v>
      </c>
      <c r="S1115" s="43">
        <v>0</v>
      </c>
    </row>
    <row r="1116" spans="5:19">
      <c r="E1116" s="43">
        <v>8845203</v>
      </c>
      <c r="F1116" s="43" t="s">
        <v>4225</v>
      </c>
      <c r="G1116" s="43" t="s">
        <v>14</v>
      </c>
      <c r="H1116" s="43">
        <v>0</v>
      </c>
      <c r="I1116" s="43">
        <v>0</v>
      </c>
      <c r="J1116" s="43">
        <v>0</v>
      </c>
      <c r="K1116" s="43">
        <v>260</v>
      </c>
      <c r="L1116" s="43">
        <v>620</v>
      </c>
      <c r="M1116" s="43">
        <v>161200</v>
      </c>
      <c r="N1116" s="43">
        <v>260</v>
      </c>
      <c r="O1116" s="43">
        <v>620</v>
      </c>
      <c r="P1116" s="43">
        <v>161200</v>
      </c>
      <c r="Q1116" s="43">
        <v>0</v>
      </c>
      <c r="R1116" s="43">
        <v>0</v>
      </c>
      <c r="S1116" s="43">
        <v>0</v>
      </c>
    </row>
    <row r="1117" spans="5:19">
      <c r="E1117" s="43">
        <v>8845221</v>
      </c>
      <c r="F1117" s="43" t="s">
        <v>4226</v>
      </c>
      <c r="G1117" s="43" t="s">
        <v>14</v>
      </c>
      <c r="H1117" s="43">
        <v>0</v>
      </c>
      <c r="I1117" s="43">
        <v>0</v>
      </c>
      <c r="J1117" s="43">
        <v>0</v>
      </c>
      <c r="K1117" s="43">
        <v>120</v>
      </c>
      <c r="L1117" s="43">
        <v>660</v>
      </c>
      <c r="M1117" s="43">
        <v>79200</v>
      </c>
      <c r="N1117" s="43">
        <v>120</v>
      </c>
      <c r="O1117" s="43">
        <v>660</v>
      </c>
      <c r="P1117" s="43">
        <v>79200</v>
      </c>
      <c r="Q1117" s="43">
        <v>0</v>
      </c>
      <c r="R1117" s="43">
        <v>0</v>
      </c>
      <c r="S1117" s="43">
        <v>0</v>
      </c>
    </row>
    <row r="1118" spans="5:19">
      <c r="E1118" s="43">
        <v>8845252</v>
      </c>
      <c r="F1118" s="43" t="s">
        <v>4227</v>
      </c>
      <c r="G1118" s="43" t="s">
        <v>14</v>
      </c>
      <c r="H1118" s="43">
        <v>0</v>
      </c>
      <c r="I1118" s="43">
        <v>0</v>
      </c>
      <c r="J1118" s="43">
        <v>0</v>
      </c>
      <c r="K1118" s="43">
        <v>57</v>
      </c>
      <c r="L1118" s="43">
        <v>2230</v>
      </c>
      <c r="M1118" s="43">
        <v>127110</v>
      </c>
      <c r="N1118" s="43">
        <v>57</v>
      </c>
      <c r="O1118" s="43">
        <v>2230</v>
      </c>
      <c r="P1118" s="43">
        <v>127110</v>
      </c>
      <c r="Q1118" s="43">
        <v>0</v>
      </c>
      <c r="R1118" s="43">
        <v>0</v>
      </c>
      <c r="S1118" s="43">
        <v>0</v>
      </c>
    </row>
    <row r="1119" spans="5:19">
      <c r="E1119" s="43">
        <v>8845254</v>
      </c>
      <c r="F1119" s="43" t="s">
        <v>4228</v>
      </c>
      <c r="G1119" s="43" t="s">
        <v>14</v>
      </c>
      <c r="H1119" s="43">
        <v>0</v>
      </c>
      <c r="I1119" s="43">
        <v>0</v>
      </c>
      <c r="J1119" s="43">
        <v>0</v>
      </c>
      <c r="K1119" s="43">
        <v>10</v>
      </c>
      <c r="L1119" s="43">
        <v>2970</v>
      </c>
      <c r="M1119" s="43">
        <v>29700</v>
      </c>
      <c r="N1119" s="43">
        <v>10</v>
      </c>
      <c r="O1119" s="43">
        <v>2970</v>
      </c>
      <c r="P1119" s="43">
        <v>29700</v>
      </c>
      <c r="Q1119" s="43">
        <v>0</v>
      </c>
      <c r="R1119" s="43">
        <v>0</v>
      </c>
      <c r="S1119" s="43">
        <v>0</v>
      </c>
    </row>
    <row r="1120" spans="5:19">
      <c r="E1120" s="43">
        <v>8845263</v>
      </c>
      <c r="F1120" s="43" t="s">
        <v>4229</v>
      </c>
      <c r="G1120" s="43" t="s">
        <v>14</v>
      </c>
      <c r="H1120" s="43">
        <v>0</v>
      </c>
      <c r="I1120" s="43">
        <v>0</v>
      </c>
      <c r="J1120" s="43">
        <v>0</v>
      </c>
      <c r="K1120" s="43">
        <v>2</v>
      </c>
      <c r="L1120" s="43">
        <v>4850</v>
      </c>
      <c r="M1120" s="43">
        <v>9700</v>
      </c>
      <c r="N1120" s="43">
        <v>2</v>
      </c>
      <c r="O1120" s="43">
        <v>4850</v>
      </c>
      <c r="P1120" s="43">
        <v>9700</v>
      </c>
      <c r="Q1120" s="43">
        <v>0</v>
      </c>
      <c r="R1120" s="43">
        <v>0</v>
      </c>
      <c r="S1120" s="43">
        <v>0</v>
      </c>
    </row>
    <row r="1121" spans="5:19">
      <c r="E1121" s="43">
        <v>8845300</v>
      </c>
      <c r="F1121" s="43" t="s">
        <v>4230</v>
      </c>
      <c r="G1121" s="43" t="s">
        <v>14</v>
      </c>
      <c r="H1121" s="43">
        <v>0</v>
      </c>
      <c r="I1121" s="43">
        <v>0</v>
      </c>
      <c r="J1121" s="43">
        <v>0</v>
      </c>
      <c r="K1121" s="43">
        <v>7</v>
      </c>
      <c r="L1121" s="43">
        <v>4450</v>
      </c>
      <c r="M1121" s="43">
        <v>31150</v>
      </c>
      <c r="N1121" s="43">
        <v>7</v>
      </c>
      <c r="O1121" s="43">
        <v>4450</v>
      </c>
      <c r="P1121" s="43">
        <v>31150</v>
      </c>
      <c r="Q1121" s="43">
        <v>0</v>
      </c>
      <c r="R1121" s="43">
        <v>0</v>
      </c>
      <c r="S1121" s="43">
        <v>0</v>
      </c>
    </row>
    <row r="1122" spans="5:19">
      <c r="E1122" s="43">
        <v>8845475</v>
      </c>
      <c r="F1122" s="43" t="s">
        <v>4231</v>
      </c>
      <c r="G1122" s="43" t="s">
        <v>14</v>
      </c>
      <c r="H1122" s="43">
        <v>0</v>
      </c>
      <c r="I1122" s="43">
        <v>0</v>
      </c>
      <c r="J1122" s="43">
        <v>0</v>
      </c>
      <c r="K1122" s="43">
        <v>28</v>
      </c>
      <c r="L1122" s="43">
        <v>1869</v>
      </c>
      <c r="M1122" s="43">
        <v>52333</v>
      </c>
      <c r="N1122" s="43">
        <v>28</v>
      </c>
      <c r="O1122" s="43">
        <v>1869</v>
      </c>
      <c r="P1122" s="43">
        <v>52333</v>
      </c>
      <c r="Q1122" s="43">
        <v>0</v>
      </c>
      <c r="R1122" s="43">
        <v>0</v>
      </c>
      <c r="S1122" s="43">
        <v>0</v>
      </c>
    </row>
    <row r="1123" spans="5:19">
      <c r="E1123" s="43">
        <v>8845483</v>
      </c>
      <c r="F1123" s="43" t="s">
        <v>4232</v>
      </c>
      <c r="G1123" s="43" t="s">
        <v>14</v>
      </c>
      <c r="H1123" s="43">
        <v>0</v>
      </c>
      <c r="I1123" s="43">
        <v>0</v>
      </c>
      <c r="J1123" s="43">
        <v>0</v>
      </c>
      <c r="K1123" s="43">
        <v>28</v>
      </c>
      <c r="L1123" s="43">
        <v>2930</v>
      </c>
      <c r="M1123" s="43">
        <v>82040</v>
      </c>
      <c r="N1123" s="43">
        <v>28</v>
      </c>
      <c r="O1123" s="43">
        <v>2930</v>
      </c>
      <c r="P1123" s="43">
        <v>82040</v>
      </c>
      <c r="Q1123" s="43">
        <v>0</v>
      </c>
      <c r="R1123" s="43">
        <v>0</v>
      </c>
      <c r="S1123" s="43">
        <v>0</v>
      </c>
    </row>
    <row r="1124" spans="5:19">
      <c r="E1124" s="43">
        <v>8845494</v>
      </c>
      <c r="F1124" s="43" t="s">
        <v>4233</v>
      </c>
      <c r="G1124" s="43" t="s">
        <v>14</v>
      </c>
      <c r="H1124" s="43">
        <v>0</v>
      </c>
      <c r="I1124" s="43">
        <v>0</v>
      </c>
      <c r="J1124" s="43">
        <v>0</v>
      </c>
      <c r="K1124" s="43">
        <v>8</v>
      </c>
      <c r="L1124" s="43">
        <v>2150</v>
      </c>
      <c r="M1124" s="43">
        <v>17200</v>
      </c>
      <c r="N1124" s="43">
        <v>8</v>
      </c>
      <c r="O1124" s="43">
        <v>2150</v>
      </c>
      <c r="P1124" s="43">
        <v>17200</v>
      </c>
      <c r="Q1124" s="43">
        <v>0</v>
      </c>
      <c r="R1124" s="43">
        <v>0</v>
      </c>
      <c r="S1124" s="43">
        <v>0</v>
      </c>
    </row>
    <row r="1125" spans="5:19">
      <c r="E1125" s="43">
        <v>8845496</v>
      </c>
      <c r="F1125" s="43" t="s">
        <v>4234</v>
      </c>
      <c r="G1125" s="43" t="s">
        <v>14</v>
      </c>
      <c r="H1125" s="43">
        <v>0</v>
      </c>
      <c r="I1125" s="43">
        <v>0</v>
      </c>
      <c r="J1125" s="43">
        <v>0</v>
      </c>
      <c r="K1125" s="43">
        <v>16</v>
      </c>
      <c r="L1125" s="43">
        <v>1810</v>
      </c>
      <c r="M1125" s="43">
        <v>28960</v>
      </c>
      <c r="N1125" s="43">
        <v>16</v>
      </c>
      <c r="O1125" s="43">
        <v>1810</v>
      </c>
      <c r="P1125" s="43">
        <v>28960</v>
      </c>
      <c r="Q1125" s="43">
        <v>0</v>
      </c>
      <c r="R1125" s="43">
        <v>0</v>
      </c>
      <c r="S1125" s="43">
        <v>0</v>
      </c>
    </row>
    <row r="1126" spans="5:19">
      <c r="E1126" s="43">
        <v>8845530</v>
      </c>
      <c r="F1126" s="43" t="s">
        <v>4235</v>
      </c>
      <c r="G1126" s="43" t="s">
        <v>14</v>
      </c>
      <c r="H1126" s="43">
        <v>0</v>
      </c>
      <c r="I1126" s="43">
        <v>0</v>
      </c>
      <c r="J1126" s="43">
        <v>0</v>
      </c>
      <c r="K1126" s="43">
        <v>5</v>
      </c>
      <c r="L1126" s="43">
        <v>3760</v>
      </c>
      <c r="M1126" s="43">
        <v>18800</v>
      </c>
      <c r="N1126" s="43">
        <v>5</v>
      </c>
      <c r="O1126" s="43">
        <v>3760</v>
      </c>
      <c r="P1126" s="43">
        <v>18800</v>
      </c>
      <c r="Q1126" s="43">
        <v>0</v>
      </c>
      <c r="R1126" s="43">
        <v>0</v>
      </c>
      <c r="S1126" s="43">
        <v>0</v>
      </c>
    </row>
    <row r="1127" spans="5:19">
      <c r="E1127" s="43">
        <v>8845557</v>
      </c>
      <c r="F1127" s="43" t="s">
        <v>4236</v>
      </c>
      <c r="G1127" s="43" t="s">
        <v>14</v>
      </c>
      <c r="H1127" s="43">
        <v>0</v>
      </c>
      <c r="I1127" s="43">
        <v>0</v>
      </c>
      <c r="J1127" s="43">
        <v>0</v>
      </c>
      <c r="K1127" s="43">
        <v>12</v>
      </c>
      <c r="L1127" s="43">
        <v>5690</v>
      </c>
      <c r="M1127" s="43">
        <v>68280</v>
      </c>
      <c r="N1127" s="43">
        <v>12</v>
      </c>
      <c r="O1127" s="43">
        <v>5690</v>
      </c>
      <c r="P1127" s="43">
        <v>68280</v>
      </c>
      <c r="Q1127" s="43">
        <v>0</v>
      </c>
      <c r="R1127" s="43">
        <v>0</v>
      </c>
      <c r="S1127" s="43">
        <v>0</v>
      </c>
    </row>
    <row r="1128" spans="5:19">
      <c r="E1128" s="43">
        <v>8845558</v>
      </c>
      <c r="F1128" s="43" t="s">
        <v>4237</v>
      </c>
      <c r="G1128" s="43" t="s">
        <v>14</v>
      </c>
      <c r="H1128" s="43">
        <v>0</v>
      </c>
      <c r="I1128" s="43">
        <v>0</v>
      </c>
      <c r="J1128" s="43">
        <v>0</v>
      </c>
      <c r="K1128" s="43">
        <v>1</v>
      </c>
      <c r="L1128" s="43">
        <v>3130</v>
      </c>
      <c r="M1128" s="43">
        <v>3130</v>
      </c>
      <c r="N1128" s="43">
        <v>1</v>
      </c>
      <c r="O1128" s="43">
        <v>3130</v>
      </c>
      <c r="P1128" s="43">
        <v>3130</v>
      </c>
      <c r="Q1128" s="43">
        <v>0</v>
      </c>
      <c r="R1128" s="43">
        <v>0</v>
      </c>
      <c r="S1128" s="43">
        <v>0</v>
      </c>
    </row>
    <row r="1129" spans="5:19">
      <c r="E1129" s="43">
        <v>8845559</v>
      </c>
      <c r="F1129" s="43" t="s">
        <v>4238</v>
      </c>
      <c r="G1129" s="43" t="s">
        <v>14</v>
      </c>
      <c r="H1129" s="43">
        <v>0</v>
      </c>
      <c r="I1129" s="43">
        <v>0</v>
      </c>
      <c r="J1129" s="43">
        <v>0</v>
      </c>
      <c r="K1129" s="43">
        <v>2</v>
      </c>
      <c r="L1129" s="43">
        <v>2350</v>
      </c>
      <c r="M1129" s="43">
        <v>4700</v>
      </c>
      <c r="N1129" s="43">
        <v>2</v>
      </c>
      <c r="O1129" s="43">
        <v>2350</v>
      </c>
      <c r="P1129" s="43">
        <v>4700</v>
      </c>
      <c r="Q1129" s="43">
        <v>0</v>
      </c>
      <c r="R1129" s="43">
        <v>0</v>
      </c>
      <c r="S1129" s="43">
        <v>0</v>
      </c>
    </row>
    <row r="1130" spans="5:19">
      <c r="E1130" s="43">
        <v>8845597</v>
      </c>
      <c r="F1130" s="43" t="s">
        <v>4239</v>
      </c>
      <c r="G1130" s="43" t="s">
        <v>14</v>
      </c>
      <c r="H1130" s="43">
        <v>0</v>
      </c>
      <c r="I1130" s="43">
        <v>0</v>
      </c>
      <c r="J1130" s="43">
        <v>0</v>
      </c>
      <c r="K1130" s="43">
        <v>1</v>
      </c>
      <c r="L1130" s="43">
        <v>680</v>
      </c>
      <c r="M1130" s="43">
        <v>680</v>
      </c>
      <c r="N1130" s="43">
        <v>1</v>
      </c>
      <c r="O1130" s="43">
        <v>680</v>
      </c>
      <c r="P1130" s="43">
        <v>680</v>
      </c>
      <c r="Q1130" s="43">
        <v>0</v>
      </c>
      <c r="R1130" s="43">
        <v>0</v>
      </c>
      <c r="S1130" s="43">
        <v>0</v>
      </c>
    </row>
    <row r="1131" spans="5:19">
      <c r="E1131" s="43">
        <v>8845665</v>
      </c>
      <c r="F1131" s="43" t="s">
        <v>4240</v>
      </c>
      <c r="G1131" s="43" t="s">
        <v>14</v>
      </c>
      <c r="H1131" s="43">
        <v>0</v>
      </c>
      <c r="I1131" s="43">
        <v>0</v>
      </c>
      <c r="J1131" s="43">
        <v>0</v>
      </c>
      <c r="K1131" s="43">
        <v>18</v>
      </c>
      <c r="L1131" s="43">
        <v>1890</v>
      </c>
      <c r="M1131" s="43">
        <v>34020</v>
      </c>
      <c r="N1131" s="43">
        <v>18</v>
      </c>
      <c r="O1131" s="43">
        <v>1890</v>
      </c>
      <c r="P1131" s="43">
        <v>34020</v>
      </c>
      <c r="Q1131" s="43">
        <v>0</v>
      </c>
      <c r="R1131" s="43">
        <v>0</v>
      </c>
      <c r="S1131" s="43">
        <v>0</v>
      </c>
    </row>
    <row r="1132" spans="5:19">
      <c r="E1132" s="43">
        <v>8845666</v>
      </c>
      <c r="F1132" s="43" t="s">
        <v>4241</v>
      </c>
      <c r="G1132" s="43" t="s">
        <v>14</v>
      </c>
      <c r="H1132" s="43">
        <v>0</v>
      </c>
      <c r="I1132" s="43">
        <v>0</v>
      </c>
      <c r="J1132" s="43">
        <v>0</v>
      </c>
      <c r="K1132" s="43">
        <v>5</v>
      </c>
      <c r="L1132" s="43">
        <v>1970</v>
      </c>
      <c r="M1132" s="43">
        <v>9850</v>
      </c>
      <c r="N1132" s="43">
        <v>5</v>
      </c>
      <c r="O1132" s="43">
        <v>1970</v>
      </c>
      <c r="P1132" s="43">
        <v>9850</v>
      </c>
      <c r="Q1132" s="43">
        <v>0</v>
      </c>
      <c r="R1132" s="43">
        <v>0</v>
      </c>
      <c r="S1132" s="43">
        <v>0</v>
      </c>
    </row>
    <row r="1133" spans="5:19">
      <c r="E1133" s="43">
        <v>8845668</v>
      </c>
      <c r="F1133" s="43" t="s">
        <v>4242</v>
      </c>
      <c r="G1133" s="43" t="s">
        <v>14</v>
      </c>
      <c r="H1133" s="43">
        <v>0</v>
      </c>
      <c r="I1133" s="43">
        <v>0</v>
      </c>
      <c r="J1133" s="43">
        <v>0</v>
      </c>
      <c r="K1133" s="43">
        <v>1</v>
      </c>
      <c r="L1133" s="43">
        <v>4580</v>
      </c>
      <c r="M1133" s="43">
        <v>4580</v>
      </c>
      <c r="N1133" s="43">
        <v>1</v>
      </c>
      <c r="O1133" s="43">
        <v>4580</v>
      </c>
      <c r="P1133" s="43">
        <v>4580</v>
      </c>
      <c r="Q1133" s="43">
        <v>0</v>
      </c>
      <c r="R1133" s="43">
        <v>0</v>
      </c>
      <c r="S1133" s="43">
        <v>0</v>
      </c>
    </row>
    <row r="1134" spans="5:19">
      <c r="E1134" s="43">
        <v>8845684</v>
      </c>
      <c r="F1134" s="43" t="s">
        <v>4243</v>
      </c>
      <c r="G1134" s="43" t="s">
        <v>14</v>
      </c>
      <c r="H1134" s="43">
        <v>0</v>
      </c>
      <c r="I1134" s="43">
        <v>0</v>
      </c>
      <c r="J1134" s="43">
        <v>0</v>
      </c>
      <c r="K1134" s="43">
        <v>250</v>
      </c>
      <c r="L1134" s="43">
        <v>60</v>
      </c>
      <c r="M1134" s="43">
        <v>15000</v>
      </c>
      <c r="N1134" s="43">
        <v>250</v>
      </c>
      <c r="O1134" s="43">
        <v>60</v>
      </c>
      <c r="P1134" s="43">
        <v>15000</v>
      </c>
      <c r="Q1134" s="43">
        <v>0</v>
      </c>
      <c r="R1134" s="43">
        <v>0</v>
      </c>
      <c r="S1134" s="43">
        <v>0</v>
      </c>
    </row>
    <row r="1135" spans="5:19">
      <c r="E1135" s="43">
        <v>8845685</v>
      </c>
      <c r="F1135" s="43" t="s">
        <v>4244</v>
      </c>
      <c r="G1135" s="43" t="s">
        <v>14</v>
      </c>
      <c r="H1135" s="43">
        <v>0</v>
      </c>
      <c r="I1135" s="43">
        <v>0</v>
      </c>
      <c r="J1135" s="43">
        <v>0</v>
      </c>
      <c r="K1135" s="43">
        <v>10</v>
      </c>
      <c r="L1135" s="43">
        <v>220</v>
      </c>
      <c r="M1135" s="43">
        <v>2200</v>
      </c>
      <c r="N1135" s="43">
        <v>10</v>
      </c>
      <c r="O1135" s="43">
        <v>220</v>
      </c>
      <c r="P1135" s="43">
        <v>2200</v>
      </c>
      <c r="Q1135" s="43">
        <v>0</v>
      </c>
      <c r="R1135" s="43">
        <v>0</v>
      </c>
      <c r="S1135" s="43">
        <v>0</v>
      </c>
    </row>
    <row r="1136" spans="5:19">
      <c r="E1136" s="43">
        <v>8845710</v>
      </c>
      <c r="F1136" s="43" t="s">
        <v>4245</v>
      </c>
      <c r="G1136" s="43" t="s">
        <v>14</v>
      </c>
      <c r="H1136" s="43">
        <v>0</v>
      </c>
      <c r="I1136" s="43">
        <v>0</v>
      </c>
      <c r="J1136" s="43">
        <v>0</v>
      </c>
      <c r="K1136" s="43">
        <v>12</v>
      </c>
      <c r="L1136" s="43">
        <v>220</v>
      </c>
      <c r="M1136" s="43">
        <v>2640</v>
      </c>
      <c r="N1136" s="43">
        <v>12</v>
      </c>
      <c r="O1136" s="43">
        <v>220</v>
      </c>
      <c r="P1136" s="43">
        <v>2640</v>
      </c>
      <c r="Q1136" s="43">
        <v>0</v>
      </c>
      <c r="R1136" s="43">
        <v>0</v>
      </c>
      <c r="S1136" s="43">
        <v>0</v>
      </c>
    </row>
    <row r="1137" spans="5:19">
      <c r="E1137" s="43">
        <v>8845715</v>
      </c>
      <c r="F1137" s="43" t="s">
        <v>4246</v>
      </c>
      <c r="G1137" s="43" t="s">
        <v>14</v>
      </c>
      <c r="H1137" s="43">
        <v>0</v>
      </c>
      <c r="I1137" s="43">
        <v>0</v>
      </c>
      <c r="J1137" s="43">
        <v>0</v>
      </c>
      <c r="K1137" s="43">
        <v>40</v>
      </c>
      <c r="L1137" s="43">
        <v>460</v>
      </c>
      <c r="M1137" s="43">
        <v>18400</v>
      </c>
      <c r="N1137" s="43">
        <v>40</v>
      </c>
      <c r="O1137" s="43">
        <v>460</v>
      </c>
      <c r="P1137" s="43">
        <v>18400</v>
      </c>
      <c r="Q1137" s="43">
        <v>0</v>
      </c>
      <c r="R1137" s="43">
        <v>0</v>
      </c>
      <c r="S1137" s="43">
        <v>0</v>
      </c>
    </row>
    <row r="1138" spans="5:19">
      <c r="E1138" s="43">
        <v>8845716</v>
      </c>
      <c r="F1138" s="43" t="s">
        <v>4247</v>
      </c>
      <c r="G1138" s="43" t="s">
        <v>14</v>
      </c>
      <c r="H1138" s="43">
        <v>0</v>
      </c>
      <c r="I1138" s="43">
        <v>0</v>
      </c>
      <c r="J1138" s="43">
        <v>0</v>
      </c>
      <c r="K1138" s="43">
        <v>50</v>
      </c>
      <c r="L1138" s="43">
        <v>460</v>
      </c>
      <c r="M1138" s="43">
        <v>23000</v>
      </c>
      <c r="N1138" s="43">
        <v>50</v>
      </c>
      <c r="O1138" s="43">
        <v>460</v>
      </c>
      <c r="P1138" s="43">
        <v>23000</v>
      </c>
      <c r="Q1138" s="43">
        <v>0</v>
      </c>
      <c r="R1138" s="43">
        <v>0</v>
      </c>
      <c r="S1138" s="43">
        <v>0</v>
      </c>
    </row>
    <row r="1139" spans="5:19">
      <c r="E1139" s="43">
        <v>8845724</v>
      </c>
      <c r="F1139" s="43" t="s">
        <v>4248</v>
      </c>
      <c r="G1139" s="43" t="s">
        <v>14</v>
      </c>
      <c r="H1139" s="43">
        <v>0</v>
      </c>
      <c r="I1139" s="43">
        <v>0</v>
      </c>
      <c r="J1139" s="43">
        <v>0</v>
      </c>
      <c r="K1139" s="43">
        <v>20</v>
      </c>
      <c r="L1139" s="43">
        <v>370</v>
      </c>
      <c r="M1139" s="43">
        <v>7400</v>
      </c>
      <c r="N1139" s="43">
        <v>20</v>
      </c>
      <c r="O1139" s="43">
        <v>370</v>
      </c>
      <c r="P1139" s="43">
        <v>7400</v>
      </c>
      <c r="Q1139" s="43">
        <v>0</v>
      </c>
      <c r="R1139" s="43">
        <v>0</v>
      </c>
      <c r="S1139" s="43">
        <v>0</v>
      </c>
    </row>
    <row r="1140" spans="5:19">
      <c r="E1140" s="43">
        <v>8845741</v>
      </c>
      <c r="F1140" s="43" t="s">
        <v>4249</v>
      </c>
      <c r="G1140" s="43" t="s">
        <v>14</v>
      </c>
      <c r="H1140" s="43">
        <v>0</v>
      </c>
      <c r="I1140" s="43">
        <v>0</v>
      </c>
      <c r="J1140" s="43">
        <v>0</v>
      </c>
      <c r="K1140" s="43">
        <v>25</v>
      </c>
      <c r="L1140" s="43">
        <v>400</v>
      </c>
      <c r="M1140" s="43">
        <v>10000</v>
      </c>
      <c r="N1140" s="43">
        <v>25</v>
      </c>
      <c r="O1140" s="43">
        <v>400</v>
      </c>
      <c r="P1140" s="43">
        <v>10000</v>
      </c>
      <c r="Q1140" s="43">
        <v>0</v>
      </c>
      <c r="R1140" s="43">
        <v>0</v>
      </c>
      <c r="S1140" s="43">
        <v>0</v>
      </c>
    </row>
    <row r="1141" spans="5:19">
      <c r="E1141" s="43">
        <v>8845742</v>
      </c>
      <c r="F1141" s="43" t="s">
        <v>4250</v>
      </c>
      <c r="G1141" s="43" t="s">
        <v>14</v>
      </c>
      <c r="H1141" s="43">
        <v>0</v>
      </c>
      <c r="I1141" s="43">
        <v>0</v>
      </c>
      <c r="J1141" s="43">
        <v>0</v>
      </c>
      <c r="K1141" s="43">
        <v>20</v>
      </c>
      <c r="L1141" s="43">
        <v>400</v>
      </c>
      <c r="M1141" s="43">
        <v>8000</v>
      </c>
      <c r="N1141" s="43">
        <v>20</v>
      </c>
      <c r="O1141" s="43">
        <v>400</v>
      </c>
      <c r="P1141" s="43">
        <v>8000</v>
      </c>
      <c r="Q1141" s="43">
        <v>0</v>
      </c>
      <c r="R1141" s="43">
        <v>0</v>
      </c>
      <c r="S1141" s="43">
        <v>0</v>
      </c>
    </row>
    <row r="1142" spans="5:19">
      <c r="E1142" s="43">
        <v>8845756</v>
      </c>
      <c r="F1142" s="43" t="s">
        <v>4251</v>
      </c>
      <c r="G1142" s="43" t="s">
        <v>14</v>
      </c>
      <c r="H1142" s="43">
        <v>0</v>
      </c>
      <c r="I1142" s="43">
        <v>0</v>
      </c>
      <c r="J1142" s="43">
        <v>0</v>
      </c>
      <c r="K1142" s="43">
        <v>45</v>
      </c>
      <c r="L1142" s="43">
        <v>300</v>
      </c>
      <c r="M1142" s="43">
        <v>13500</v>
      </c>
      <c r="N1142" s="43">
        <v>45</v>
      </c>
      <c r="O1142" s="43">
        <v>300</v>
      </c>
      <c r="P1142" s="43">
        <v>13500</v>
      </c>
      <c r="Q1142" s="43">
        <v>0</v>
      </c>
      <c r="R1142" s="43">
        <v>0</v>
      </c>
      <c r="S1142" s="43">
        <v>0</v>
      </c>
    </row>
    <row r="1143" spans="5:19">
      <c r="E1143" s="43">
        <v>8845761</v>
      </c>
      <c r="F1143" s="43" t="s">
        <v>4252</v>
      </c>
      <c r="G1143" s="43" t="s">
        <v>14</v>
      </c>
      <c r="H1143" s="43">
        <v>0</v>
      </c>
      <c r="I1143" s="43">
        <v>0</v>
      </c>
      <c r="J1143" s="43">
        <v>0</v>
      </c>
      <c r="K1143" s="43">
        <v>25</v>
      </c>
      <c r="L1143" s="43">
        <v>360</v>
      </c>
      <c r="M1143" s="43">
        <v>9000</v>
      </c>
      <c r="N1143" s="43">
        <v>25</v>
      </c>
      <c r="O1143" s="43">
        <v>360</v>
      </c>
      <c r="P1143" s="43">
        <v>9000</v>
      </c>
      <c r="Q1143" s="43">
        <v>0</v>
      </c>
      <c r="R1143" s="43">
        <v>0</v>
      </c>
      <c r="S1143" s="43">
        <v>0</v>
      </c>
    </row>
    <row r="1144" spans="5:19">
      <c r="E1144" s="43">
        <v>8845762</v>
      </c>
      <c r="F1144" s="43" t="s">
        <v>4253</v>
      </c>
      <c r="G1144" s="43" t="s">
        <v>14</v>
      </c>
      <c r="H1144" s="43">
        <v>0</v>
      </c>
      <c r="I1144" s="43">
        <v>0</v>
      </c>
      <c r="J1144" s="43">
        <v>0</v>
      </c>
      <c r="K1144" s="43">
        <v>20</v>
      </c>
      <c r="L1144" s="43">
        <v>420</v>
      </c>
      <c r="M1144" s="43">
        <v>8400</v>
      </c>
      <c r="N1144" s="43">
        <v>20</v>
      </c>
      <c r="O1144" s="43">
        <v>420</v>
      </c>
      <c r="P1144" s="43">
        <v>8400</v>
      </c>
      <c r="Q1144" s="43">
        <v>0</v>
      </c>
      <c r="R1144" s="43">
        <v>0</v>
      </c>
      <c r="S1144" s="43">
        <v>0</v>
      </c>
    </row>
    <row r="1145" spans="5:19">
      <c r="E1145" s="43">
        <v>8845771</v>
      </c>
      <c r="F1145" s="43" t="s">
        <v>4254</v>
      </c>
      <c r="G1145" s="43" t="s">
        <v>14</v>
      </c>
      <c r="H1145" s="43">
        <v>0</v>
      </c>
      <c r="I1145" s="43">
        <v>0</v>
      </c>
      <c r="J1145" s="43">
        <v>0</v>
      </c>
      <c r="K1145" s="43">
        <v>11</v>
      </c>
      <c r="L1145" s="43">
        <v>2050</v>
      </c>
      <c r="M1145" s="43">
        <v>22550</v>
      </c>
      <c r="N1145" s="43">
        <v>11</v>
      </c>
      <c r="O1145" s="43">
        <v>2050</v>
      </c>
      <c r="P1145" s="43">
        <v>22550</v>
      </c>
      <c r="Q1145" s="43">
        <v>0</v>
      </c>
      <c r="R1145" s="43">
        <v>0</v>
      </c>
      <c r="S1145" s="43">
        <v>0</v>
      </c>
    </row>
    <row r="1146" spans="5:19">
      <c r="E1146" s="43">
        <v>8845788</v>
      </c>
      <c r="F1146" s="43" t="s">
        <v>4255</v>
      </c>
      <c r="G1146" s="43" t="s">
        <v>14</v>
      </c>
      <c r="H1146" s="43">
        <v>0</v>
      </c>
      <c r="I1146" s="43">
        <v>0</v>
      </c>
      <c r="J1146" s="43">
        <v>0</v>
      </c>
      <c r="K1146" s="43">
        <v>2</v>
      </c>
      <c r="L1146" s="43">
        <v>4310</v>
      </c>
      <c r="M1146" s="43">
        <v>8620</v>
      </c>
      <c r="N1146" s="43">
        <v>2</v>
      </c>
      <c r="O1146" s="43">
        <v>4310</v>
      </c>
      <c r="P1146" s="43">
        <v>8620</v>
      </c>
      <c r="Q1146" s="43">
        <v>0</v>
      </c>
      <c r="R1146" s="43">
        <v>0</v>
      </c>
      <c r="S1146" s="43">
        <v>0</v>
      </c>
    </row>
    <row r="1147" spans="5:19">
      <c r="E1147" s="43">
        <v>8845847</v>
      </c>
      <c r="F1147" s="43" t="s">
        <v>4256</v>
      </c>
      <c r="G1147" s="43" t="s">
        <v>14</v>
      </c>
      <c r="H1147" s="43">
        <v>0</v>
      </c>
      <c r="I1147" s="43">
        <v>0</v>
      </c>
      <c r="J1147" s="43">
        <v>0</v>
      </c>
      <c r="K1147" s="43">
        <v>40</v>
      </c>
      <c r="L1147" s="43">
        <v>360</v>
      </c>
      <c r="M1147" s="43">
        <v>14400</v>
      </c>
      <c r="N1147" s="43">
        <v>40</v>
      </c>
      <c r="O1147" s="43">
        <v>360</v>
      </c>
      <c r="P1147" s="43">
        <v>14400</v>
      </c>
      <c r="Q1147" s="43">
        <v>0</v>
      </c>
      <c r="R1147" s="43">
        <v>0</v>
      </c>
      <c r="S1147" s="43">
        <v>0</v>
      </c>
    </row>
    <row r="1148" spans="5:19">
      <c r="E1148" s="43">
        <v>8845858</v>
      </c>
      <c r="F1148" s="43" t="s">
        <v>4257</v>
      </c>
      <c r="G1148" s="43" t="s">
        <v>14</v>
      </c>
      <c r="H1148" s="43">
        <v>0</v>
      </c>
      <c r="I1148" s="43">
        <v>0</v>
      </c>
      <c r="J1148" s="43">
        <v>0</v>
      </c>
      <c r="K1148" s="43">
        <v>10</v>
      </c>
      <c r="L1148" s="43">
        <v>370</v>
      </c>
      <c r="M1148" s="43">
        <v>3700</v>
      </c>
      <c r="N1148" s="43">
        <v>10</v>
      </c>
      <c r="O1148" s="43">
        <v>370</v>
      </c>
      <c r="P1148" s="43">
        <v>3700</v>
      </c>
      <c r="Q1148" s="43">
        <v>0</v>
      </c>
      <c r="R1148" s="43">
        <v>0</v>
      </c>
      <c r="S1148" s="43">
        <v>0</v>
      </c>
    </row>
    <row r="1149" spans="5:19">
      <c r="E1149" s="43">
        <v>8845924</v>
      </c>
      <c r="F1149" s="43" t="s">
        <v>4258</v>
      </c>
      <c r="G1149" s="43" t="s">
        <v>14</v>
      </c>
      <c r="H1149" s="43">
        <v>0</v>
      </c>
      <c r="I1149" s="43">
        <v>0</v>
      </c>
      <c r="J1149" s="43">
        <v>0</v>
      </c>
      <c r="K1149" s="43">
        <v>1</v>
      </c>
      <c r="L1149" s="43">
        <v>2980</v>
      </c>
      <c r="M1149" s="43">
        <v>2980</v>
      </c>
      <c r="N1149" s="43">
        <v>1</v>
      </c>
      <c r="O1149" s="43">
        <v>2980</v>
      </c>
      <c r="P1149" s="43">
        <v>2980</v>
      </c>
      <c r="Q1149" s="43">
        <v>0</v>
      </c>
      <c r="R1149" s="43">
        <v>0</v>
      </c>
      <c r="S1149" s="43">
        <v>0</v>
      </c>
    </row>
    <row r="1150" spans="5:19">
      <c r="E1150" s="43">
        <v>8845931</v>
      </c>
      <c r="F1150" s="43" t="s">
        <v>4259</v>
      </c>
      <c r="G1150" s="43" t="s">
        <v>14</v>
      </c>
      <c r="H1150" s="43">
        <v>0</v>
      </c>
      <c r="I1150" s="43">
        <v>0</v>
      </c>
      <c r="J1150" s="43">
        <v>0</v>
      </c>
      <c r="K1150" s="43">
        <v>1</v>
      </c>
      <c r="L1150" s="43">
        <v>1490</v>
      </c>
      <c r="M1150" s="43">
        <v>1490</v>
      </c>
      <c r="N1150" s="43">
        <v>1</v>
      </c>
      <c r="O1150" s="43">
        <v>1490</v>
      </c>
      <c r="P1150" s="43">
        <v>1490</v>
      </c>
      <c r="Q1150" s="43">
        <v>0</v>
      </c>
      <c r="R1150" s="43">
        <v>0</v>
      </c>
      <c r="S1150" s="43">
        <v>0</v>
      </c>
    </row>
    <row r="1151" spans="5:19">
      <c r="E1151" s="43">
        <v>8846050</v>
      </c>
      <c r="F1151" s="43" t="s">
        <v>4260</v>
      </c>
      <c r="G1151" s="43" t="s">
        <v>14</v>
      </c>
      <c r="H1151" s="43">
        <v>0</v>
      </c>
      <c r="I1151" s="43">
        <v>0</v>
      </c>
      <c r="J1151" s="43">
        <v>0</v>
      </c>
      <c r="K1151" s="43">
        <v>4</v>
      </c>
      <c r="L1151" s="43">
        <v>14210</v>
      </c>
      <c r="M1151" s="43">
        <v>56840</v>
      </c>
      <c r="N1151" s="43">
        <v>4</v>
      </c>
      <c r="O1151" s="43">
        <v>14210</v>
      </c>
      <c r="P1151" s="43">
        <v>56840</v>
      </c>
      <c r="Q1151" s="43">
        <v>0</v>
      </c>
      <c r="R1151" s="43">
        <v>0</v>
      </c>
      <c r="S1151" s="43">
        <v>0</v>
      </c>
    </row>
    <row r="1152" spans="5:19">
      <c r="E1152" s="43">
        <v>8846054</v>
      </c>
      <c r="F1152" s="43" t="s">
        <v>4261</v>
      </c>
      <c r="G1152" s="43" t="s">
        <v>14</v>
      </c>
      <c r="H1152" s="43">
        <v>0</v>
      </c>
      <c r="I1152" s="43">
        <v>0</v>
      </c>
      <c r="J1152" s="43">
        <v>0</v>
      </c>
      <c r="K1152" s="43">
        <v>72</v>
      </c>
      <c r="L1152" s="43">
        <v>2820</v>
      </c>
      <c r="M1152" s="43">
        <v>203040</v>
      </c>
      <c r="N1152" s="43">
        <v>72</v>
      </c>
      <c r="O1152" s="43">
        <v>2820</v>
      </c>
      <c r="P1152" s="43">
        <v>203040</v>
      </c>
      <c r="Q1152" s="43">
        <v>0</v>
      </c>
      <c r="R1152" s="43">
        <v>0</v>
      </c>
      <c r="S1152" s="43">
        <v>0</v>
      </c>
    </row>
    <row r="1153" spans="5:19">
      <c r="E1153" s="43">
        <v>8846058</v>
      </c>
      <c r="F1153" s="43" t="s">
        <v>4262</v>
      </c>
      <c r="G1153" s="43" t="s">
        <v>14</v>
      </c>
      <c r="H1153" s="43">
        <v>0</v>
      </c>
      <c r="I1153" s="43">
        <v>0</v>
      </c>
      <c r="J1153" s="43">
        <v>0</v>
      </c>
      <c r="K1153" s="43">
        <v>6</v>
      </c>
      <c r="L1153" s="43">
        <v>3173</v>
      </c>
      <c r="M1153" s="43">
        <v>19040</v>
      </c>
      <c r="N1153" s="43">
        <v>6</v>
      </c>
      <c r="O1153" s="43">
        <v>3173</v>
      </c>
      <c r="P1153" s="43">
        <v>19040</v>
      </c>
      <c r="Q1153" s="43">
        <v>0</v>
      </c>
      <c r="R1153" s="43">
        <v>0</v>
      </c>
      <c r="S1153" s="43">
        <v>0</v>
      </c>
    </row>
    <row r="1154" spans="5:19">
      <c r="E1154" s="43">
        <v>8846063</v>
      </c>
      <c r="F1154" s="43" t="s">
        <v>4263</v>
      </c>
      <c r="G1154" s="43" t="s">
        <v>14</v>
      </c>
      <c r="H1154" s="43">
        <v>0</v>
      </c>
      <c r="I1154" s="43">
        <v>0</v>
      </c>
      <c r="J1154" s="43">
        <v>0</v>
      </c>
      <c r="K1154" s="43">
        <v>3</v>
      </c>
      <c r="L1154" s="43">
        <v>5050</v>
      </c>
      <c r="M1154" s="43">
        <v>15150</v>
      </c>
      <c r="N1154" s="43">
        <v>3</v>
      </c>
      <c r="O1154" s="43">
        <v>5050</v>
      </c>
      <c r="P1154" s="43">
        <v>15150</v>
      </c>
      <c r="Q1154" s="43">
        <v>0</v>
      </c>
      <c r="R1154" s="43">
        <v>0</v>
      </c>
      <c r="S1154" s="43">
        <v>0</v>
      </c>
    </row>
    <row r="1155" spans="5:19">
      <c r="E1155" s="43">
        <v>8846069</v>
      </c>
      <c r="F1155" s="43" t="s">
        <v>4264</v>
      </c>
      <c r="G1155" s="43" t="s">
        <v>14</v>
      </c>
      <c r="H1155" s="43">
        <v>0</v>
      </c>
      <c r="I1155" s="43">
        <v>0</v>
      </c>
      <c r="J1155" s="43">
        <v>0</v>
      </c>
      <c r="K1155" s="43">
        <v>7</v>
      </c>
      <c r="L1155" s="43">
        <v>11710</v>
      </c>
      <c r="M1155" s="43">
        <v>81970</v>
      </c>
      <c r="N1155" s="43">
        <v>7</v>
      </c>
      <c r="O1155" s="43">
        <v>11710</v>
      </c>
      <c r="P1155" s="43">
        <v>81970</v>
      </c>
      <c r="Q1155" s="43">
        <v>0</v>
      </c>
      <c r="R1155" s="43">
        <v>0</v>
      </c>
      <c r="S1155" s="43">
        <v>0</v>
      </c>
    </row>
    <row r="1156" spans="5:19">
      <c r="E1156" s="43">
        <v>8846083</v>
      </c>
      <c r="F1156" s="43" t="s">
        <v>4265</v>
      </c>
      <c r="G1156" s="43" t="s">
        <v>14</v>
      </c>
      <c r="H1156" s="43">
        <v>0</v>
      </c>
      <c r="I1156" s="43">
        <v>0</v>
      </c>
      <c r="J1156" s="43">
        <v>0</v>
      </c>
      <c r="K1156" s="43">
        <v>50</v>
      </c>
      <c r="L1156" s="43">
        <v>2586</v>
      </c>
      <c r="M1156" s="43">
        <v>129280</v>
      </c>
      <c r="N1156" s="43">
        <v>50</v>
      </c>
      <c r="O1156" s="43">
        <v>2586</v>
      </c>
      <c r="P1156" s="43">
        <v>129280</v>
      </c>
      <c r="Q1156" s="43">
        <v>0</v>
      </c>
      <c r="R1156" s="43">
        <v>0</v>
      </c>
      <c r="S1156" s="43">
        <v>0</v>
      </c>
    </row>
    <row r="1157" spans="5:19">
      <c r="E1157" s="43">
        <v>8846086</v>
      </c>
      <c r="F1157" s="43" t="s">
        <v>4266</v>
      </c>
      <c r="G1157" s="43" t="s">
        <v>14</v>
      </c>
      <c r="H1157" s="43">
        <v>0</v>
      </c>
      <c r="I1157" s="43">
        <v>0</v>
      </c>
      <c r="J1157" s="43">
        <v>0</v>
      </c>
      <c r="K1157" s="43">
        <v>23</v>
      </c>
      <c r="L1157" s="43">
        <v>2574</v>
      </c>
      <c r="M1157" s="43">
        <v>59200</v>
      </c>
      <c r="N1157" s="43">
        <v>23</v>
      </c>
      <c r="O1157" s="43">
        <v>2574</v>
      </c>
      <c r="P1157" s="43">
        <v>59200</v>
      </c>
      <c r="Q1157" s="43">
        <v>0</v>
      </c>
      <c r="R1157" s="43">
        <v>0</v>
      </c>
      <c r="S1157" s="43">
        <v>0</v>
      </c>
    </row>
    <row r="1158" spans="5:19">
      <c r="E1158" s="43">
        <v>8846107</v>
      </c>
      <c r="F1158" s="43" t="s">
        <v>4267</v>
      </c>
      <c r="G1158" s="43" t="s">
        <v>14</v>
      </c>
      <c r="H1158" s="43">
        <v>0</v>
      </c>
      <c r="I1158" s="43">
        <v>0</v>
      </c>
      <c r="J1158" s="43">
        <v>0</v>
      </c>
      <c r="K1158" s="43">
        <v>37</v>
      </c>
      <c r="L1158" s="43">
        <v>3680</v>
      </c>
      <c r="M1158" s="43">
        <v>136160</v>
      </c>
      <c r="N1158" s="43">
        <v>37</v>
      </c>
      <c r="O1158" s="43">
        <v>3680</v>
      </c>
      <c r="P1158" s="43">
        <v>136160</v>
      </c>
      <c r="Q1158" s="43">
        <v>0</v>
      </c>
      <c r="R1158" s="43">
        <v>0</v>
      </c>
      <c r="S1158" s="43">
        <v>0</v>
      </c>
    </row>
    <row r="1159" spans="5:19">
      <c r="E1159" s="43">
        <v>8846124</v>
      </c>
      <c r="F1159" s="43" t="s">
        <v>4268</v>
      </c>
      <c r="G1159" s="43" t="s">
        <v>14</v>
      </c>
      <c r="H1159" s="43">
        <v>0</v>
      </c>
      <c r="I1159" s="43">
        <v>0</v>
      </c>
      <c r="J1159" s="43">
        <v>0</v>
      </c>
      <c r="K1159" s="43">
        <v>28</v>
      </c>
      <c r="L1159" s="43">
        <v>3810</v>
      </c>
      <c r="M1159" s="43">
        <v>106680</v>
      </c>
      <c r="N1159" s="43">
        <v>28</v>
      </c>
      <c r="O1159" s="43">
        <v>3810</v>
      </c>
      <c r="P1159" s="43">
        <v>106680</v>
      </c>
      <c r="Q1159" s="43">
        <v>0</v>
      </c>
      <c r="R1159" s="43">
        <v>0</v>
      </c>
      <c r="S1159" s="43">
        <v>0</v>
      </c>
    </row>
    <row r="1160" spans="5:19">
      <c r="E1160" s="43">
        <v>8846129</v>
      </c>
      <c r="F1160" s="43" t="s">
        <v>4269</v>
      </c>
      <c r="G1160" s="43" t="s">
        <v>14</v>
      </c>
      <c r="H1160" s="43">
        <v>0</v>
      </c>
      <c r="I1160" s="43">
        <v>0</v>
      </c>
      <c r="J1160" s="43">
        <v>0</v>
      </c>
      <c r="K1160" s="43">
        <v>34</v>
      </c>
      <c r="L1160" s="43">
        <v>1770</v>
      </c>
      <c r="M1160" s="43">
        <v>60180</v>
      </c>
      <c r="N1160" s="43">
        <v>34</v>
      </c>
      <c r="O1160" s="43">
        <v>1770</v>
      </c>
      <c r="P1160" s="43">
        <v>60180</v>
      </c>
      <c r="Q1160" s="43">
        <v>0</v>
      </c>
      <c r="R1160" s="43">
        <v>0</v>
      </c>
      <c r="S1160" s="43">
        <v>0</v>
      </c>
    </row>
    <row r="1161" spans="5:19">
      <c r="E1161" s="43">
        <v>8846132</v>
      </c>
      <c r="F1161" s="43" t="s">
        <v>4270</v>
      </c>
      <c r="G1161" s="43" t="s">
        <v>14</v>
      </c>
      <c r="H1161" s="43">
        <v>0</v>
      </c>
      <c r="I1161" s="43">
        <v>0</v>
      </c>
      <c r="J1161" s="43">
        <v>0</v>
      </c>
      <c r="K1161" s="43">
        <v>27</v>
      </c>
      <c r="L1161" s="43">
        <v>13660</v>
      </c>
      <c r="M1161" s="43">
        <v>368820</v>
      </c>
      <c r="N1161" s="43">
        <v>27</v>
      </c>
      <c r="O1161" s="43">
        <v>13660</v>
      </c>
      <c r="P1161" s="43">
        <v>368820</v>
      </c>
      <c r="Q1161" s="43">
        <v>0</v>
      </c>
      <c r="R1161" s="43">
        <v>0</v>
      </c>
      <c r="S1161" s="43">
        <v>0</v>
      </c>
    </row>
    <row r="1162" spans="5:19">
      <c r="E1162" s="43">
        <v>8846139</v>
      </c>
      <c r="F1162" s="43" t="s">
        <v>4271</v>
      </c>
      <c r="G1162" s="43" t="s">
        <v>14</v>
      </c>
      <c r="H1162" s="43">
        <v>0</v>
      </c>
      <c r="I1162" s="43">
        <v>0</v>
      </c>
      <c r="J1162" s="43">
        <v>0</v>
      </c>
      <c r="K1162" s="43">
        <v>56</v>
      </c>
      <c r="L1162" s="43">
        <v>2450</v>
      </c>
      <c r="M1162" s="43">
        <v>137200</v>
      </c>
      <c r="N1162" s="43">
        <v>56</v>
      </c>
      <c r="O1162" s="43">
        <v>2450</v>
      </c>
      <c r="P1162" s="43">
        <v>137200</v>
      </c>
      <c r="Q1162" s="43">
        <v>0</v>
      </c>
      <c r="R1162" s="43">
        <v>0</v>
      </c>
      <c r="S1162" s="43">
        <v>0</v>
      </c>
    </row>
    <row r="1163" spans="5:19">
      <c r="E1163" s="43">
        <v>8846149</v>
      </c>
      <c r="F1163" s="43" t="s">
        <v>4272</v>
      </c>
      <c r="G1163" s="43" t="s">
        <v>14</v>
      </c>
      <c r="H1163" s="43">
        <v>0</v>
      </c>
      <c r="I1163" s="43">
        <v>0</v>
      </c>
      <c r="J1163" s="43">
        <v>0</v>
      </c>
      <c r="K1163" s="43">
        <v>3</v>
      </c>
      <c r="L1163" s="43">
        <v>1830</v>
      </c>
      <c r="M1163" s="43">
        <v>5490</v>
      </c>
      <c r="N1163" s="43">
        <v>3</v>
      </c>
      <c r="O1163" s="43">
        <v>1830</v>
      </c>
      <c r="P1163" s="43">
        <v>5490</v>
      </c>
      <c r="Q1163" s="43">
        <v>0</v>
      </c>
      <c r="R1163" s="43">
        <v>0</v>
      </c>
      <c r="S1163" s="43">
        <v>0</v>
      </c>
    </row>
    <row r="1164" spans="5:19">
      <c r="E1164" s="43">
        <v>8846150</v>
      </c>
      <c r="F1164" s="43" t="s">
        <v>4273</v>
      </c>
      <c r="G1164" s="43" t="s">
        <v>14</v>
      </c>
      <c r="H1164" s="43">
        <v>0</v>
      </c>
      <c r="I1164" s="43">
        <v>0</v>
      </c>
      <c r="J1164" s="43">
        <v>0</v>
      </c>
      <c r="K1164" s="43">
        <v>1</v>
      </c>
      <c r="L1164" s="43">
        <v>3620</v>
      </c>
      <c r="M1164" s="43">
        <v>3620</v>
      </c>
      <c r="N1164" s="43">
        <v>1</v>
      </c>
      <c r="O1164" s="43">
        <v>3620</v>
      </c>
      <c r="P1164" s="43">
        <v>3620</v>
      </c>
      <c r="Q1164" s="43">
        <v>0</v>
      </c>
      <c r="R1164" s="43">
        <v>0</v>
      </c>
      <c r="S1164" s="43">
        <v>0</v>
      </c>
    </row>
    <row r="1165" spans="5:19">
      <c r="E1165" s="43">
        <v>8846157</v>
      </c>
      <c r="F1165" s="43" t="s">
        <v>4274</v>
      </c>
      <c r="G1165" s="43" t="s">
        <v>14</v>
      </c>
      <c r="H1165" s="43">
        <v>0</v>
      </c>
      <c r="I1165" s="43">
        <v>0</v>
      </c>
      <c r="J1165" s="43">
        <v>0</v>
      </c>
      <c r="K1165" s="43">
        <v>1</v>
      </c>
      <c r="L1165" s="43">
        <v>11670</v>
      </c>
      <c r="M1165" s="43">
        <v>11670</v>
      </c>
      <c r="N1165" s="43">
        <v>1</v>
      </c>
      <c r="O1165" s="43">
        <v>11670</v>
      </c>
      <c r="P1165" s="43">
        <v>11670</v>
      </c>
      <c r="Q1165" s="43">
        <v>0</v>
      </c>
      <c r="R1165" s="43">
        <v>0</v>
      </c>
      <c r="S1165" s="43">
        <v>0</v>
      </c>
    </row>
    <row r="1166" spans="5:19">
      <c r="E1166" s="43">
        <v>8846167</v>
      </c>
      <c r="F1166" s="43" t="s">
        <v>4275</v>
      </c>
      <c r="G1166" s="43" t="s">
        <v>14</v>
      </c>
      <c r="H1166" s="43">
        <v>0</v>
      </c>
      <c r="I1166" s="43">
        <v>0</v>
      </c>
      <c r="J1166" s="43">
        <v>0</v>
      </c>
      <c r="K1166" s="43">
        <v>1</v>
      </c>
      <c r="L1166" s="43">
        <v>18040</v>
      </c>
      <c r="M1166" s="43">
        <v>18040</v>
      </c>
      <c r="N1166" s="43">
        <v>1</v>
      </c>
      <c r="O1166" s="43">
        <v>18040</v>
      </c>
      <c r="P1166" s="43">
        <v>18040</v>
      </c>
      <c r="Q1166" s="43">
        <v>0</v>
      </c>
      <c r="R1166" s="43">
        <v>0</v>
      </c>
      <c r="S1166" s="43">
        <v>0</v>
      </c>
    </row>
    <row r="1167" spans="5:19">
      <c r="E1167" s="43">
        <v>8846168</v>
      </c>
      <c r="F1167" s="43" t="s">
        <v>4276</v>
      </c>
      <c r="G1167" s="43" t="s">
        <v>14</v>
      </c>
      <c r="H1167" s="43">
        <v>0</v>
      </c>
      <c r="I1167" s="43">
        <v>0</v>
      </c>
      <c r="J1167" s="43">
        <v>0</v>
      </c>
      <c r="K1167" s="43">
        <v>167</v>
      </c>
      <c r="L1167" s="43">
        <v>1120</v>
      </c>
      <c r="M1167" s="43">
        <v>187040</v>
      </c>
      <c r="N1167" s="43">
        <v>167</v>
      </c>
      <c r="O1167" s="43">
        <v>1120</v>
      </c>
      <c r="P1167" s="43">
        <v>187040</v>
      </c>
      <c r="Q1167" s="43">
        <v>0</v>
      </c>
      <c r="R1167" s="43">
        <v>0</v>
      </c>
      <c r="S1167" s="43">
        <v>0</v>
      </c>
    </row>
    <row r="1168" spans="5:19">
      <c r="E1168" s="43">
        <v>8846189</v>
      </c>
      <c r="F1168" s="43" t="s">
        <v>4277</v>
      </c>
      <c r="G1168" s="43" t="s">
        <v>14</v>
      </c>
      <c r="H1168" s="43">
        <v>0</v>
      </c>
      <c r="I1168" s="43">
        <v>0</v>
      </c>
      <c r="J1168" s="43">
        <v>0</v>
      </c>
      <c r="K1168" s="43">
        <v>13</v>
      </c>
      <c r="L1168" s="43">
        <v>23641</v>
      </c>
      <c r="M1168" s="43">
        <v>307334</v>
      </c>
      <c r="N1168" s="43">
        <v>13</v>
      </c>
      <c r="O1168" s="43">
        <v>23641</v>
      </c>
      <c r="P1168" s="43">
        <v>307334</v>
      </c>
      <c r="Q1168" s="43">
        <v>0</v>
      </c>
      <c r="R1168" s="43">
        <v>0</v>
      </c>
      <c r="S1168" s="43">
        <v>0</v>
      </c>
    </row>
    <row r="1169" spans="5:19">
      <c r="E1169" s="43">
        <v>8846205</v>
      </c>
      <c r="F1169" s="43" t="s">
        <v>4278</v>
      </c>
      <c r="G1169" s="43" t="s">
        <v>14</v>
      </c>
      <c r="H1169" s="43">
        <v>0</v>
      </c>
      <c r="I1169" s="43">
        <v>0</v>
      </c>
      <c r="J1169" s="43">
        <v>0</v>
      </c>
      <c r="K1169" s="43">
        <v>32</v>
      </c>
      <c r="L1169" s="43">
        <v>2930</v>
      </c>
      <c r="M1169" s="43">
        <v>93760</v>
      </c>
      <c r="N1169" s="43">
        <v>32</v>
      </c>
      <c r="O1169" s="43">
        <v>2930</v>
      </c>
      <c r="P1169" s="43">
        <v>93760</v>
      </c>
      <c r="Q1169" s="43">
        <v>0</v>
      </c>
      <c r="R1169" s="43">
        <v>0</v>
      </c>
      <c r="S1169" s="43">
        <v>0</v>
      </c>
    </row>
    <row r="1170" spans="5:19">
      <c r="E1170" s="43">
        <v>8846208</v>
      </c>
      <c r="F1170" s="43" t="s">
        <v>4279</v>
      </c>
      <c r="G1170" s="43" t="s">
        <v>14</v>
      </c>
      <c r="H1170" s="43">
        <v>0</v>
      </c>
      <c r="I1170" s="43">
        <v>0</v>
      </c>
      <c r="J1170" s="43">
        <v>0</v>
      </c>
      <c r="K1170" s="43">
        <v>16</v>
      </c>
      <c r="L1170" s="43">
        <v>4770</v>
      </c>
      <c r="M1170" s="43">
        <v>76320</v>
      </c>
      <c r="N1170" s="43">
        <v>16</v>
      </c>
      <c r="O1170" s="43">
        <v>4770</v>
      </c>
      <c r="P1170" s="43">
        <v>76320</v>
      </c>
      <c r="Q1170" s="43">
        <v>0</v>
      </c>
      <c r="R1170" s="43">
        <v>0</v>
      </c>
      <c r="S1170" s="43">
        <v>0</v>
      </c>
    </row>
    <row r="1171" spans="5:19">
      <c r="E1171" s="43">
        <v>8846219</v>
      </c>
      <c r="F1171" s="43" t="s">
        <v>4280</v>
      </c>
      <c r="G1171" s="43" t="s">
        <v>14</v>
      </c>
      <c r="H1171" s="43">
        <v>0</v>
      </c>
      <c r="I1171" s="43">
        <v>0</v>
      </c>
      <c r="J1171" s="43">
        <v>0</v>
      </c>
      <c r="K1171" s="43">
        <v>4</v>
      </c>
      <c r="L1171" s="43">
        <v>3860</v>
      </c>
      <c r="M1171" s="43">
        <v>15440</v>
      </c>
      <c r="N1171" s="43">
        <v>4</v>
      </c>
      <c r="O1171" s="43">
        <v>3860</v>
      </c>
      <c r="P1171" s="43">
        <v>15440</v>
      </c>
      <c r="Q1171" s="43">
        <v>0</v>
      </c>
      <c r="R1171" s="43">
        <v>0</v>
      </c>
      <c r="S1171" s="43">
        <v>0</v>
      </c>
    </row>
    <row r="1172" spans="5:19">
      <c r="E1172" s="43">
        <v>8846222</v>
      </c>
      <c r="F1172" s="43" t="s">
        <v>4281</v>
      </c>
      <c r="G1172" s="43" t="s">
        <v>14</v>
      </c>
      <c r="H1172" s="43">
        <v>0</v>
      </c>
      <c r="I1172" s="43">
        <v>0</v>
      </c>
      <c r="J1172" s="43">
        <v>0</v>
      </c>
      <c r="K1172" s="43">
        <v>1</v>
      </c>
      <c r="L1172" s="43">
        <v>28730</v>
      </c>
      <c r="M1172" s="43">
        <v>28730</v>
      </c>
      <c r="N1172" s="43">
        <v>1</v>
      </c>
      <c r="O1172" s="43">
        <v>28730</v>
      </c>
      <c r="P1172" s="43">
        <v>28730</v>
      </c>
      <c r="Q1172" s="43">
        <v>0</v>
      </c>
      <c r="R1172" s="43">
        <v>0</v>
      </c>
      <c r="S1172" s="43">
        <v>0</v>
      </c>
    </row>
    <row r="1173" spans="5:19">
      <c r="E1173" s="43">
        <v>8846224</v>
      </c>
      <c r="F1173" s="43" t="s">
        <v>4282</v>
      </c>
      <c r="G1173" s="43" t="s">
        <v>14</v>
      </c>
      <c r="H1173" s="43">
        <v>0</v>
      </c>
      <c r="I1173" s="43">
        <v>0</v>
      </c>
      <c r="J1173" s="43">
        <v>0</v>
      </c>
      <c r="K1173" s="43">
        <v>4</v>
      </c>
      <c r="L1173" s="43">
        <v>6390</v>
      </c>
      <c r="M1173" s="43">
        <v>25560</v>
      </c>
      <c r="N1173" s="43">
        <v>4</v>
      </c>
      <c r="O1173" s="43">
        <v>6390</v>
      </c>
      <c r="P1173" s="43">
        <v>25560</v>
      </c>
      <c r="Q1173" s="43">
        <v>0</v>
      </c>
      <c r="R1173" s="43">
        <v>0</v>
      </c>
      <c r="S1173" s="43">
        <v>0</v>
      </c>
    </row>
    <row r="1174" spans="5:19">
      <c r="E1174" s="43">
        <v>8846230</v>
      </c>
      <c r="F1174" s="43" t="s">
        <v>4283</v>
      </c>
      <c r="G1174" s="43" t="s">
        <v>14</v>
      </c>
      <c r="H1174" s="43">
        <v>0</v>
      </c>
      <c r="I1174" s="43">
        <v>0</v>
      </c>
      <c r="J1174" s="43">
        <v>0</v>
      </c>
      <c r="K1174" s="43">
        <v>62</v>
      </c>
      <c r="L1174" s="43">
        <v>2203</v>
      </c>
      <c r="M1174" s="43">
        <v>136560</v>
      </c>
      <c r="N1174" s="43">
        <v>62</v>
      </c>
      <c r="O1174" s="43">
        <v>2203</v>
      </c>
      <c r="P1174" s="43">
        <v>136560</v>
      </c>
      <c r="Q1174" s="43">
        <v>0</v>
      </c>
      <c r="R1174" s="43">
        <v>0</v>
      </c>
      <c r="S1174" s="43">
        <v>0</v>
      </c>
    </row>
    <row r="1175" spans="5:19">
      <c r="E1175" s="43">
        <v>8846232</v>
      </c>
      <c r="F1175" s="43" t="s">
        <v>4284</v>
      </c>
      <c r="G1175" s="43" t="s">
        <v>14</v>
      </c>
      <c r="H1175" s="43">
        <v>0</v>
      </c>
      <c r="I1175" s="43">
        <v>0</v>
      </c>
      <c r="J1175" s="43">
        <v>0</v>
      </c>
      <c r="K1175" s="43">
        <v>65</v>
      </c>
      <c r="L1175" s="43">
        <v>986</v>
      </c>
      <c r="M1175" s="43">
        <v>64120</v>
      </c>
      <c r="N1175" s="43">
        <v>65</v>
      </c>
      <c r="O1175" s="43">
        <v>986</v>
      </c>
      <c r="P1175" s="43">
        <v>64120</v>
      </c>
      <c r="Q1175" s="43">
        <v>0</v>
      </c>
      <c r="R1175" s="43">
        <v>0</v>
      </c>
      <c r="S1175" s="43">
        <v>0</v>
      </c>
    </row>
    <row r="1176" spans="5:19">
      <c r="E1176" s="43">
        <v>8846237</v>
      </c>
      <c r="F1176" s="43" t="s">
        <v>4285</v>
      </c>
      <c r="G1176" s="43" t="s">
        <v>14</v>
      </c>
      <c r="H1176" s="43">
        <v>0</v>
      </c>
      <c r="I1176" s="43">
        <v>0</v>
      </c>
      <c r="J1176" s="43">
        <v>0</v>
      </c>
      <c r="K1176" s="43">
        <v>3</v>
      </c>
      <c r="L1176" s="43">
        <v>12560</v>
      </c>
      <c r="M1176" s="43">
        <v>37680</v>
      </c>
      <c r="N1176" s="43">
        <v>3</v>
      </c>
      <c r="O1176" s="43">
        <v>12560</v>
      </c>
      <c r="P1176" s="43">
        <v>37680</v>
      </c>
      <c r="Q1176" s="43">
        <v>0</v>
      </c>
      <c r="R1176" s="43">
        <v>0</v>
      </c>
      <c r="S1176" s="43">
        <v>0</v>
      </c>
    </row>
    <row r="1177" spans="5:19">
      <c r="E1177" s="43">
        <v>8846284</v>
      </c>
      <c r="F1177" s="43" t="s">
        <v>4286</v>
      </c>
      <c r="G1177" s="43" t="s">
        <v>14</v>
      </c>
      <c r="H1177" s="43">
        <v>0</v>
      </c>
      <c r="I1177" s="43">
        <v>0</v>
      </c>
      <c r="J1177" s="43">
        <v>0</v>
      </c>
      <c r="K1177" s="43">
        <v>10</v>
      </c>
      <c r="L1177" s="43">
        <v>4790</v>
      </c>
      <c r="M1177" s="43">
        <v>47900</v>
      </c>
      <c r="N1177" s="43">
        <v>10</v>
      </c>
      <c r="O1177" s="43">
        <v>4790</v>
      </c>
      <c r="P1177" s="43">
        <v>47900</v>
      </c>
      <c r="Q1177" s="43">
        <v>0</v>
      </c>
      <c r="R1177" s="43">
        <v>0</v>
      </c>
      <c r="S1177" s="43">
        <v>0</v>
      </c>
    </row>
    <row r="1178" spans="5:19">
      <c r="E1178" s="43">
        <v>8846294</v>
      </c>
      <c r="F1178" s="43" t="s">
        <v>4287</v>
      </c>
      <c r="G1178" s="43" t="s">
        <v>14</v>
      </c>
      <c r="H1178" s="43">
        <v>0</v>
      </c>
      <c r="I1178" s="43">
        <v>0</v>
      </c>
      <c r="J1178" s="43">
        <v>0</v>
      </c>
      <c r="K1178" s="43">
        <v>8</v>
      </c>
      <c r="L1178" s="43">
        <v>4690</v>
      </c>
      <c r="M1178" s="43">
        <v>37520</v>
      </c>
      <c r="N1178" s="43">
        <v>8</v>
      </c>
      <c r="O1178" s="43">
        <v>4690</v>
      </c>
      <c r="P1178" s="43">
        <v>37520</v>
      </c>
      <c r="Q1178" s="43">
        <v>0</v>
      </c>
      <c r="R1178" s="43">
        <v>0</v>
      </c>
      <c r="S1178" s="43">
        <v>0</v>
      </c>
    </row>
    <row r="1179" spans="5:19">
      <c r="E1179" s="43">
        <v>8846306</v>
      </c>
      <c r="F1179" s="43" t="s">
        <v>4288</v>
      </c>
      <c r="G1179" s="43" t="s">
        <v>14</v>
      </c>
      <c r="H1179" s="43">
        <v>0</v>
      </c>
      <c r="I1179" s="43">
        <v>0</v>
      </c>
      <c r="J1179" s="43">
        <v>0</v>
      </c>
      <c r="K1179" s="43">
        <v>15</v>
      </c>
      <c r="L1179" s="43">
        <v>5000</v>
      </c>
      <c r="M1179" s="43">
        <v>75000</v>
      </c>
      <c r="N1179" s="43">
        <v>15</v>
      </c>
      <c r="O1179" s="43">
        <v>5000</v>
      </c>
      <c r="P1179" s="43">
        <v>75000</v>
      </c>
      <c r="Q1179" s="43">
        <v>0</v>
      </c>
      <c r="R1179" s="43">
        <v>0</v>
      </c>
      <c r="S1179" s="43">
        <v>0</v>
      </c>
    </row>
    <row r="1180" spans="5:19">
      <c r="E1180" s="43">
        <v>8846313</v>
      </c>
      <c r="F1180" s="43" t="s">
        <v>4289</v>
      </c>
      <c r="G1180" s="43" t="s">
        <v>14</v>
      </c>
      <c r="H1180" s="43">
        <v>0</v>
      </c>
      <c r="I1180" s="43">
        <v>0</v>
      </c>
      <c r="J1180" s="43">
        <v>0</v>
      </c>
      <c r="K1180" s="43">
        <v>1</v>
      </c>
      <c r="L1180" s="43">
        <v>3930</v>
      </c>
      <c r="M1180" s="43">
        <v>3930</v>
      </c>
      <c r="N1180" s="43">
        <v>1</v>
      </c>
      <c r="O1180" s="43">
        <v>3930</v>
      </c>
      <c r="P1180" s="43">
        <v>3930</v>
      </c>
      <c r="Q1180" s="43">
        <v>0</v>
      </c>
      <c r="R1180" s="43">
        <v>0</v>
      </c>
      <c r="S1180" s="43">
        <v>0</v>
      </c>
    </row>
    <row r="1181" spans="5:19">
      <c r="E1181" s="43">
        <v>8846321</v>
      </c>
      <c r="F1181" s="43" t="s">
        <v>4290</v>
      </c>
      <c r="G1181" s="43" t="s">
        <v>14</v>
      </c>
      <c r="H1181" s="43">
        <v>0</v>
      </c>
      <c r="I1181" s="43">
        <v>0</v>
      </c>
      <c r="J1181" s="43">
        <v>0</v>
      </c>
      <c r="K1181" s="43">
        <v>5</v>
      </c>
      <c r="L1181" s="43">
        <v>5060</v>
      </c>
      <c r="M1181" s="43">
        <v>25300</v>
      </c>
      <c r="N1181" s="43">
        <v>5</v>
      </c>
      <c r="O1181" s="43">
        <v>5060</v>
      </c>
      <c r="P1181" s="43">
        <v>25300</v>
      </c>
      <c r="Q1181" s="43">
        <v>0</v>
      </c>
      <c r="R1181" s="43">
        <v>0</v>
      </c>
      <c r="S1181" s="43">
        <v>0</v>
      </c>
    </row>
    <row r="1182" spans="5:19">
      <c r="E1182" s="43">
        <v>8846332</v>
      </c>
      <c r="F1182" s="43" t="s">
        <v>4291</v>
      </c>
      <c r="G1182" s="43" t="s">
        <v>14</v>
      </c>
      <c r="H1182" s="43">
        <v>0</v>
      </c>
      <c r="I1182" s="43">
        <v>0</v>
      </c>
      <c r="J1182" s="43">
        <v>0</v>
      </c>
      <c r="K1182" s="43">
        <v>26</v>
      </c>
      <c r="L1182" s="43">
        <v>960</v>
      </c>
      <c r="M1182" s="43">
        <v>24960</v>
      </c>
      <c r="N1182" s="43">
        <v>26</v>
      </c>
      <c r="O1182" s="43">
        <v>960</v>
      </c>
      <c r="P1182" s="43">
        <v>24960</v>
      </c>
      <c r="Q1182" s="43">
        <v>0</v>
      </c>
      <c r="R1182" s="43">
        <v>0</v>
      </c>
      <c r="S1182" s="43">
        <v>0</v>
      </c>
    </row>
    <row r="1183" spans="5:19">
      <c r="E1183" s="43">
        <v>8846338</v>
      </c>
      <c r="F1183" s="43" t="s">
        <v>4292</v>
      </c>
      <c r="G1183" s="43" t="s">
        <v>14</v>
      </c>
      <c r="H1183" s="43">
        <v>0</v>
      </c>
      <c r="I1183" s="43">
        <v>0</v>
      </c>
      <c r="J1183" s="43">
        <v>0</v>
      </c>
      <c r="K1183" s="43">
        <v>12</v>
      </c>
      <c r="L1183" s="43">
        <v>4680</v>
      </c>
      <c r="M1183" s="43">
        <v>56160</v>
      </c>
      <c r="N1183" s="43">
        <v>12</v>
      </c>
      <c r="O1183" s="43">
        <v>4680</v>
      </c>
      <c r="P1183" s="43">
        <v>56160</v>
      </c>
      <c r="Q1183" s="43">
        <v>0</v>
      </c>
      <c r="R1183" s="43">
        <v>0</v>
      </c>
      <c r="S1183" s="43">
        <v>0</v>
      </c>
    </row>
    <row r="1184" spans="5:19">
      <c r="E1184" s="43">
        <v>8846340</v>
      </c>
      <c r="F1184" s="43" t="s">
        <v>4293</v>
      </c>
      <c r="G1184" s="43" t="s">
        <v>14</v>
      </c>
      <c r="H1184" s="43">
        <v>0</v>
      </c>
      <c r="I1184" s="43">
        <v>0</v>
      </c>
      <c r="J1184" s="43">
        <v>0</v>
      </c>
      <c r="K1184" s="43">
        <v>16</v>
      </c>
      <c r="L1184" s="43">
        <v>6330</v>
      </c>
      <c r="M1184" s="43">
        <v>101280</v>
      </c>
      <c r="N1184" s="43">
        <v>16</v>
      </c>
      <c r="O1184" s="43">
        <v>6330</v>
      </c>
      <c r="P1184" s="43">
        <v>101280</v>
      </c>
      <c r="Q1184" s="43">
        <v>0</v>
      </c>
      <c r="R1184" s="43">
        <v>0</v>
      </c>
      <c r="S1184" s="43">
        <v>0</v>
      </c>
    </row>
    <row r="1185" spans="5:19">
      <c r="E1185" s="43">
        <v>8846369</v>
      </c>
      <c r="F1185" s="43" t="s">
        <v>4294</v>
      </c>
      <c r="G1185" s="43" t="s">
        <v>14</v>
      </c>
      <c r="H1185" s="43">
        <v>0</v>
      </c>
      <c r="I1185" s="43">
        <v>0</v>
      </c>
      <c r="J1185" s="43">
        <v>0</v>
      </c>
      <c r="K1185" s="43">
        <v>14</v>
      </c>
      <c r="L1185" s="43">
        <v>750</v>
      </c>
      <c r="M1185" s="43">
        <v>10500</v>
      </c>
      <c r="N1185" s="43">
        <v>14</v>
      </c>
      <c r="O1185" s="43">
        <v>750</v>
      </c>
      <c r="P1185" s="43">
        <v>10500</v>
      </c>
      <c r="Q1185" s="43">
        <v>0</v>
      </c>
      <c r="R1185" s="43">
        <v>0</v>
      </c>
      <c r="S1185" s="43">
        <v>0</v>
      </c>
    </row>
    <row r="1186" spans="5:19">
      <c r="E1186" s="43">
        <v>8846380</v>
      </c>
      <c r="F1186" s="43" t="s">
        <v>4295</v>
      </c>
      <c r="G1186" s="43" t="s">
        <v>14</v>
      </c>
      <c r="H1186" s="43">
        <v>0</v>
      </c>
      <c r="I1186" s="43">
        <v>0</v>
      </c>
      <c r="J1186" s="43">
        <v>0</v>
      </c>
      <c r="K1186" s="43">
        <v>1</v>
      </c>
      <c r="L1186" s="43">
        <v>3490</v>
      </c>
      <c r="M1186" s="43">
        <v>3490</v>
      </c>
      <c r="N1186" s="43">
        <v>1</v>
      </c>
      <c r="O1186" s="43">
        <v>3490</v>
      </c>
      <c r="P1186" s="43">
        <v>3490</v>
      </c>
      <c r="Q1186" s="43">
        <v>0</v>
      </c>
      <c r="R1186" s="43">
        <v>0</v>
      </c>
      <c r="S1186" s="43">
        <v>0</v>
      </c>
    </row>
    <row r="1187" spans="5:19">
      <c r="E1187" s="43">
        <v>8846384</v>
      </c>
      <c r="F1187" s="43" t="s">
        <v>4296</v>
      </c>
      <c r="G1187" s="43" t="s">
        <v>14</v>
      </c>
      <c r="H1187" s="43">
        <v>0</v>
      </c>
      <c r="I1187" s="43">
        <v>0</v>
      </c>
      <c r="J1187" s="43">
        <v>0</v>
      </c>
      <c r="K1187" s="43">
        <v>3</v>
      </c>
      <c r="L1187" s="43">
        <v>5530</v>
      </c>
      <c r="M1187" s="43">
        <v>16590</v>
      </c>
      <c r="N1187" s="43">
        <v>3</v>
      </c>
      <c r="O1187" s="43">
        <v>5530</v>
      </c>
      <c r="P1187" s="43">
        <v>16590</v>
      </c>
      <c r="Q1187" s="43">
        <v>0</v>
      </c>
      <c r="R1187" s="43">
        <v>0</v>
      </c>
      <c r="S1187" s="43">
        <v>0</v>
      </c>
    </row>
    <row r="1188" spans="5:19">
      <c r="E1188" s="43">
        <v>8846402</v>
      </c>
      <c r="F1188" s="43" t="s">
        <v>4297</v>
      </c>
      <c r="G1188" s="43" t="s">
        <v>14</v>
      </c>
      <c r="H1188" s="43">
        <v>0</v>
      </c>
      <c r="I1188" s="43">
        <v>0</v>
      </c>
      <c r="J1188" s="43">
        <v>0</v>
      </c>
      <c r="K1188" s="43">
        <v>1</v>
      </c>
      <c r="L1188" s="43">
        <v>810</v>
      </c>
      <c r="M1188" s="43">
        <v>810</v>
      </c>
      <c r="N1188" s="43">
        <v>1</v>
      </c>
      <c r="O1188" s="43">
        <v>810</v>
      </c>
      <c r="P1188" s="43">
        <v>810</v>
      </c>
      <c r="Q1188" s="43">
        <v>0</v>
      </c>
      <c r="R1188" s="43">
        <v>0</v>
      </c>
      <c r="S1188" s="43">
        <v>0</v>
      </c>
    </row>
    <row r="1189" spans="5:19">
      <c r="E1189" s="43">
        <v>8846441</v>
      </c>
      <c r="F1189" s="43" t="s">
        <v>4298</v>
      </c>
      <c r="G1189" s="43" t="s">
        <v>14</v>
      </c>
      <c r="H1189" s="43">
        <v>0</v>
      </c>
      <c r="I1189" s="43">
        <v>0</v>
      </c>
      <c r="J1189" s="43">
        <v>0</v>
      </c>
      <c r="K1189" s="43">
        <v>5</v>
      </c>
      <c r="L1189" s="43">
        <v>5810</v>
      </c>
      <c r="M1189" s="43">
        <v>29050</v>
      </c>
      <c r="N1189" s="43">
        <v>5</v>
      </c>
      <c r="O1189" s="43">
        <v>5810</v>
      </c>
      <c r="P1189" s="43">
        <v>29050</v>
      </c>
      <c r="Q1189" s="43">
        <v>0</v>
      </c>
      <c r="R1189" s="43">
        <v>0</v>
      </c>
      <c r="S1189" s="43">
        <v>0</v>
      </c>
    </row>
    <row r="1190" spans="5:19">
      <c r="E1190" s="43">
        <v>8846453</v>
      </c>
      <c r="F1190" s="43" t="s">
        <v>4299</v>
      </c>
      <c r="G1190" s="43" t="s">
        <v>14</v>
      </c>
      <c r="H1190" s="43">
        <v>0</v>
      </c>
      <c r="I1190" s="43">
        <v>0</v>
      </c>
      <c r="J1190" s="43">
        <v>0</v>
      </c>
      <c r="K1190" s="43">
        <v>1</v>
      </c>
      <c r="L1190" s="43">
        <v>4370</v>
      </c>
      <c r="M1190" s="43">
        <v>4370</v>
      </c>
      <c r="N1190" s="43">
        <v>1</v>
      </c>
      <c r="O1190" s="43">
        <v>4370</v>
      </c>
      <c r="P1190" s="43">
        <v>4370</v>
      </c>
      <c r="Q1190" s="43">
        <v>0</v>
      </c>
      <c r="R1190" s="43">
        <v>0</v>
      </c>
      <c r="S1190" s="43">
        <v>0</v>
      </c>
    </row>
    <row r="1191" spans="5:19">
      <c r="E1191" s="43">
        <v>8846457</v>
      </c>
      <c r="F1191" s="43" t="s">
        <v>4300</v>
      </c>
      <c r="G1191" s="43" t="s">
        <v>14</v>
      </c>
      <c r="H1191" s="43">
        <v>0</v>
      </c>
      <c r="I1191" s="43">
        <v>0</v>
      </c>
      <c r="J1191" s="43">
        <v>0</v>
      </c>
      <c r="K1191" s="43">
        <v>13</v>
      </c>
      <c r="L1191" s="43">
        <v>2350</v>
      </c>
      <c r="M1191" s="43">
        <v>30550</v>
      </c>
      <c r="N1191" s="43">
        <v>13</v>
      </c>
      <c r="O1191" s="43">
        <v>2350</v>
      </c>
      <c r="P1191" s="43">
        <v>30550</v>
      </c>
      <c r="Q1191" s="43">
        <v>0</v>
      </c>
      <c r="R1191" s="43">
        <v>0</v>
      </c>
      <c r="S1191" s="43">
        <v>0</v>
      </c>
    </row>
    <row r="1192" spans="5:19">
      <c r="E1192" s="43">
        <v>8846462</v>
      </c>
      <c r="F1192" s="43" t="s">
        <v>4301</v>
      </c>
      <c r="G1192" s="43" t="s">
        <v>14</v>
      </c>
      <c r="H1192" s="43">
        <v>0</v>
      </c>
      <c r="I1192" s="43">
        <v>0</v>
      </c>
      <c r="J1192" s="43">
        <v>0</v>
      </c>
      <c r="K1192" s="43">
        <v>3</v>
      </c>
      <c r="L1192" s="43">
        <v>5230</v>
      </c>
      <c r="M1192" s="43">
        <v>15690</v>
      </c>
      <c r="N1192" s="43">
        <v>3</v>
      </c>
      <c r="O1192" s="43">
        <v>5230</v>
      </c>
      <c r="P1192" s="43">
        <v>15690</v>
      </c>
      <c r="Q1192" s="43">
        <v>0</v>
      </c>
      <c r="R1192" s="43">
        <v>0</v>
      </c>
      <c r="S1192" s="43">
        <v>0</v>
      </c>
    </row>
    <row r="1193" spans="5:19">
      <c r="E1193" s="43">
        <v>8846474</v>
      </c>
      <c r="F1193" s="43" t="s">
        <v>4302</v>
      </c>
      <c r="G1193" s="43" t="s">
        <v>14</v>
      </c>
      <c r="H1193" s="43">
        <v>0</v>
      </c>
      <c r="I1193" s="43">
        <v>0</v>
      </c>
      <c r="J1193" s="43">
        <v>0</v>
      </c>
      <c r="K1193" s="43">
        <v>18</v>
      </c>
      <c r="L1193" s="43">
        <v>7030</v>
      </c>
      <c r="M1193" s="43">
        <v>126540</v>
      </c>
      <c r="N1193" s="43">
        <v>18</v>
      </c>
      <c r="O1193" s="43">
        <v>7030</v>
      </c>
      <c r="P1193" s="43">
        <v>126540</v>
      </c>
      <c r="Q1193" s="43">
        <v>0</v>
      </c>
      <c r="R1193" s="43">
        <v>0</v>
      </c>
      <c r="S1193" s="43">
        <v>0</v>
      </c>
    </row>
    <row r="1194" spans="5:19">
      <c r="E1194" s="43">
        <v>8846475</v>
      </c>
      <c r="F1194" s="43" t="s">
        <v>4303</v>
      </c>
      <c r="G1194" s="43" t="s">
        <v>14</v>
      </c>
      <c r="H1194" s="43">
        <v>0</v>
      </c>
      <c r="I1194" s="43">
        <v>0</v>
      </c>
      <c r="J1194" s="43">
        <v>0</v>
      </c>
      <c r="K1194" s="43">
        <v>9</v>
      </c>
      <c r="L1194" s="43">
        <v>2610</v>
      </c>
      <c r="M1194" s="43">
        <v>23490</v>
      </c>
      <c r="N1194" s="43">
        <v>9</v>
      </c>
      <c r="O1194" s="43">
        <v>2610</v>
      </c>
      <c r="P1194" s="43">
        <v>23490</v>
      </c>
      <c r="Q1194" s="43">
        <v>0</v>
      </c>
      <c r="R1194" s="43">
        <v>0</v>
      </c>
      <c r="S1194" s="43">
        <v>0</v>
      </c>
    </row>
    <row r="1195" spans="5:19">
      <c r="E1195" s="43">
        <v>8846495</v>
      </c>
      <c r="F1195" s="43" t="s">
        <v>4304</v>
      </c>
      <c r="G1195" s="43" t="s">
        <v>14</v>
      </c>
      <c r="H1195" s="43">
        <v>0</v>
      </c>
      <c r="I1195" s="43">
        <v>0</v>
      </c>
      <c r="J1195" s="43">
        <v>0</v>
      </c>
      <c r="K1195" s="43">
        <v>15</v>
      </c>
      <c r="L1195" s="43">
        <v>1290</v>
      </c>
      <c r="M1195" s="43">
        <v>19350</v>
      </c>
      <c r="N1195" s="43">
        <v>15</v>
      </c>
      <c r="O1195" s="43">
        <v>1290</v>
      </c>
      <c r="P1195" s="43">
        <v>19350</v>
      </c>
      <c r="Q1195" s="43">
        <v>0</v>
      </c>
      <c r="R1195" s="43">
        <v>0</v>
      </c>
      <c r="S1195" s="43">
        <v>0</v>
      </c>
    </row>
    <row r="1196" spans="5:19">
      <c r="E1196" s="43">
        <v>8846511</v>
      </c>
      <c r="F1196" s="43" t="s">
        <v>4305</v>
      </c>
      <c r="G1196" s="43" t="s">
        <v>14</v>
      </c>
      <c r="H1196" s="43">
        <v>0</v>
      </c>
      <c r="I1196" s="43">
        <v>0</v>
      </c>
      <c r="J1196" s="43">
        <v>0</v>
      </c>
      <c r="K1196" s="43">
        <v>3</v>
      </c>
      <c r="L1196" s="43">
        <v>5010</v>
      </c>
      <c r="M1196" s="43">
        <v>15030</v>
      </c>
      <c r="N1196" s="43">
        <v>3</v>
      </c>
      <c r="O1196" s="43">
        <v>5010</v>
      </c>
      <c r="P1196" s="43">
        <v>15030</v>
      </c>
      <c r="Q1196" s="43">
        <v>0</v>
      </c>
      <c r="R1196" s="43">
        <v>0</v>
      </c>
      <c r="S1196" s="43">
        <v>0</v>
      </c>
    </row>
    <row r="1197" spans="5:19">
      <c r="E1197" s="43">
        <v>8846527</v>
      </c>
      <c r="F1197" s="43" t="s">
        <v>4306</v>
      </c>
      <c r="G1197" s="43" t="s">
        <v>14</v>
      </c>
      <c r="H1197" s="43">
        <v>0</v>
      </c>
      <c r="I1197" s="43">
        <v>0</v>
      </c>
      <c r="J1197" s="43">
        <v>0</v>
      </c>
      <c r="K1197" s="43">
        <v>1</v>
      </c>
      <c r="L1197" s="43">
        <v>3620</v>
      </c>
      <c r="M1197" s="43">
        <v>3620</v>
      </c>
      <c r="N1197" s="43">
        <v>1</v>
      </c>
      <c r="O1197" s="43">
        <v>3620</v>
      </c>
      <c r="P1197" s="43">
        <v>3620</v>
      </c>
      <c r="Q1197" s="43">
        <v>0</v>
      </c>
      <c r="R1197" s="43">
        <v>0</v>
      </c>
      <c r="S1197" s="43">
        <v>0</v>
      </c>
    </row>
    <row r="1198" spans="5:19">
      <c r="E1198" s="43">
        <v>8846533</v>
      </c>
      <c r="F1198" s="43" t="s">
        <v>4307</v>
      </c>
      <c r="G1198" s="43" t="s">
        <v>14</v>
      </c>
      <c r="H1198" s="43">
        <v>0</v>
      </c>
      <c r="I1198" s="43">
        <v>0</v>
      </c>
      <c r="J1198" s="43">
        <v>0</v>
      </c>
      <c r="K1198" s="43">
        <v>26</v>
      </c>
      <c r="L1198" s="43">
        <v>5050</v>
      </c>
      <c r="M1198" s="43">
        <v>131300</v>
      </c>
      <c r="N1198" s="43">
        <v>26</v>
      </c>
      <c r="O1198" s="43">
        <v>5050</v>
      </c>
      <c r="P1198" s="43">
        <v>131300</v>
      </c>
      <c r="Q1198" s="43">
        <v>0</v>
      </c>
      <c r="R1198" s="43">
        <v>0</v>
      </c>
      <c r="S1198" s="43">
        <v>0</v>
      </c>
    </row>
    <row r="1199" spans="5:19">
      <c r="E1199" s="43">
        <v>8846543</v>
      </c>
      <c r="F1199" s="43" t="s">
        <v>4308</v>
      </c>
      <c r="G1199" s="43" t="s">
        <v>14</v>
      </c>
      <c r="H1199" s="43">
        <v>0</v>
      </c>
      <c r="I1199" s="43">
        <v>0</v>
      </c>
      <c r="J1199" s="43">
        <v>0</v>
      </c>
      <c r="K1199" s="43">
        <v>97</v>
      </c>
      <c r="L1199" s="43">
        <v>4180</v>
      </c>
      <c r="M1199" s="43">
        <v>405460</v>
      </c>
      <c r="N1199" s="43">
        <v>97</v>
      </c>
      <c r="O1199" s="43">
        <v>4180</v>
      </c>
      <c r="P1199" s="43">
        <v>405460</v>
      </c>
      <c r="Q1199" s="43">
        <v>0</v>
      </c>
      <c r="R1199" s="43">
        <v>0</v>
      </c>
      <c r="S1199" s="43">
        <v>0</v>
      </c>
    </row>
    <row r="1200" spans="5:19">
      <c r="E1200" s="43">
        <v>8846559</v>
      </c>
      <c r="F1200" s="43" t="s">
        <v>4309</v>
      </c>
      <c r="G1200" s="43" t="s">
        <v>14</v>
      </c>
      <c r="H1200" s="43">
        <v>0</v>
      </c>
      <c r="I1200" s="43">
        <v>0</v>
      </c>
      <c r="J1200" s="43">
        <v>0</v>
      </c>
      <c r="K1200" s="43">
        <v>48</v>
      </c>
      <c r="L1200" s="43">
        <v>3400</v>
      </c>
      <c r="M1200" s="43">
        <v>163200</v>
      </c>
      <c r="N1200" s="43">
        <v>48</v>
      </c>
      <c r="O1200" s="43">
        <v>3400</v>
      </c>
      <c r="P1200" s="43">
        <v>163200</v>
      </c>
      <c r="Q1200" s="43">
        <v>0</v>
      </c>
      <c r="R1200" s="43">
        <v>0</v>
      </c>
      <c r="S1200" s="43">
        <v>0</v>
      </c>
    </row>
    <row r="1201" spans="5:19">
      <c r="E1201" s="43">
        <v>8846588</v>
      </c>
      <c r="F1201" s="43" t="s">
        <v>4310</v>
      </c>
      <c r="G1201" s="43" t="s">
        <v>14</v>
      </c>
      <c r="H1201" s="43">
        <v>0</v>
      </c>
      <c r="I1201" s="43">
        <v>0</v>
      </c>
      <c r="J1201" s="43">
        <v>0</v>
      </c>
      <c r="K1201" s="43">
        <v>2</v>
      </c>
      <c r="L1201" s="43">
        <v>3240</v>
      </c>
      <c r="M1201" s="43">
        <v>6480</v>
      </c>
      <c r="N1201" s="43">
        <v>2</v>
      </c>
      <c r="O1201" s="43">
        <v>3240</v>
      </c>
      <c r="P1201" s="43">
        <v>6480</v>
      </c>
      <c r="Q1201" s="43">
        <v>0</v>
      </c>
      <c r="R1201" s="43">
        <v>0</v>
      </c>
      <c r="S1201" s="43">
        <v>0</v>
      </c>
    </row>
    <row r="1202" spans="5:19">
      <c r="E1202" s="43">
        <v>8846607</v>
      </c>
      <c r="F1202" s="43" t="s">
        <v>4311</v>
      </c>
      <c r="G1202" s="43" t="s">
        <v>14</v>
      </c>
      <c r="H1202" s="43">
        <v>0</v>
      </c>
      <c r="I1202" s="43">
        <v>0</v>
      </c>
      <c r="J1202" s="43">
        <v>0</v>
      </c>
      <c r="K1202" s="43">
        <v>8</v>
      </c>
      <c r="L1202" s="43">
        <v>8290</v>
      </c>
      <c r="M1202" s="43">
        <v>66320</v>
      </c>
      <c r="N1202" s="43">
        <v>8</v>
      </c>
      <c r="O1202" s="43">
        <v>8290</v>
      </c>
      <c r="P1202" s="43">
        <v>66320</v>
      </c>
      <c r="Q1202" s="43">
        <v>0</v>
      </c>
      <c r="R1202" s="43">
        <v>0</v>
      </c>
      <c r="S1202" s="43">
        <v>0</v>
      </c>
    </row>
    <row r="1203" spans="5:19">
      <c r="E1203" s="43">
        <v>8846612</v>
      </c>
      <c r="F1203" s="43" t="s">
        <v>4312</v>
      </c>
      <c r="G1203" s="43" t="s">
        <v>14</v>
      </c>
      <c r="H1203" s="43">
        <v>0</v>
      </c>
      <c r="I1203" s="43">
        <v>0</v>
      </c>
      <c r="J1203" s="43">
        <v>0</v>
      </c>
      <c r="K1203" s="43">
        <v>5</v>
      </c>
      <c r="L1203" s="43">
        <v>5388</v>
      </c>
      <c r="M1203" s="43">
        <v>26940</v>
      </c>
      <c r="N1203" s="43">
        <v>5</v>
      </c>
      <c r="O1203" s="43">
        <v>5388</v>
      </c>
      <c r="P1203" s="43">
        <v>26940</v>
      </c>
      <c r="Q1203" s="43">
        <v>0</v>
      </c>
      <c r="R1203" s="43">
        <v>0</v>
      </c>
      <c r="S1203" s="43">
        <v>0</v>
      </c>
    </row>
    <row r="1204" spans="5:19">
      <c r="E1204" s="43">
        <v>8846653</v>
      </c>
      <c r="F1204" s="43" t="s">
        <v>4313</v>
      </c>
      <c r="G1204" s="43" t="s">
        <v>14</v>
      </c>
      <c r="H1204" s="43">
        <v>0</v>
      </c>
      <c r="I1204" s="43">
        <v>0</v>
      </c>
      <c r="J1204" s="43">
        <v>0</v>
      </c>
      <c r="K1204" s="43">
        <v>1</v>
      </c>
      <c r="L1204" s="43">
        <v>6280</v>
      </c>
      <c r="M1204" s="43">
        <v>6280</v>
      </c>
      <c r="N1204" s="43">
        <v>1</v>
      </c>
      <c r="O1204" s="43">
        <v>6280</v>
      </c>
      <c r="P1204" s="43">
        <v>6280</v>
      </c>
      <c r="Q1204" s="43">
        <v>0</v>
      </c>
      <c r="R1204" s="43">
        <v>0</v>
      </c>
      <c r="S1204" s="43">
        <v>0</v>
      </c>
    </row>
    <row r="1205" spans="5:19">
      <c r="E1205" s="43">
        <v>8846711</v>
      </c>
      <c r="F1205" s="43" t="s">
        <v>4314</v>
      </c>
      <c r="G1205" s="43" t="s">
        <v>14</v>
      </c>
      <c r="H1205" s="43">
        <v>0</v>
      </c>
      <c r="I1205" s="43">
        <v>0</v>
      </c>
      <c r="J1205" s="43">
        <v>0</v>
      </c>
      <c r="K1205" s="43">
        <v>28</v>
      </c>
      <c r="L1205" s="43">
        <v>9560</v>
      </c>
      <c r="M1205" s="43">
        <v>267680</v>
      </c>
      <c r="N1205" s="43">
        <v>28</v>
      </c>
      <c r="O1205" s="43">
        <v>9560</v>
      </c>
      <c r="P1205" s="43">
        <v>267680</v>
      </c>
      <c r="Q1205" s="43">
        <v>0</v>
      </c>
      <c r="R1205" s="43">
        <v>0</v>
      </c>
      <c r="S1205" s="43">
        <v>0</v>
      </c>
    </row>
    <row r="1206" spans="5:19">
      <c r="E1206" s="43">
        <v>8846712</v>
      </c>
      <c r="F1206" s="43" t="s">
        <v>4315</v>
      </c>
      <c r="G1206" s="43" t="s">
        <v>14</v>
      </c>
      <c r="H1206" s="43">
        <v>0</v>
      </c>
      <c r="I1206" s="43">
        <v>0</v>
      </c>
      <c r="J1206" s="43">
        <v>0</v>
      </c>
      <c r="K1206" s="43">
        <v>46</v>
      </c>
      <c r="L1206" s="43">
        <v>7420</v>
      </c>
      <c r="M1206" s="43">
        <v>341320</v>
      </c>
      <c r="N1206" s="43">
        <v>46</v>
      </c>
      <c r="O1206" s="43">
        <v>7420</v>
      </c>
      <c r="P1206" s="43">
        <v>341320</v>
      </c>
      <c r="Q1206" s="43">
        <v>0</v>
      </c>
      <c r="R1206" s="43">
        <v>0</v>
      </c>
      <c r="S1206" s="43">
        <v>0</v>
      </c>
    </row>
    <row r="1207" spans="5:19">
      <c r="E1207" s="43">
        <v>8846750</v>
      </c>
      <c r="F1207" s="43" t="s">
        <v>4316</v>
      </c>
      <c r="G1207" s="43" t="s">
        <v>14</v>
      </c>
      <c r="H1207" s="43">
        <v>0</v>
      </c>
      <c r="I1207" s="43">
        <v>0</v>
      </c>
      <c r="J1207" s="43">
        <v>0</v>
      </c>
      <c r="K1207" s="43">
        <v>6</v>
      </c>
      <c r="L1207" s="43">
        <v>7180</v>
      </c>
      <c r="M1207" s="43">
        <v>43080</v>
      </c>
      <c r="N1207" s="43">
        <v>6</v>
      </c>
      <c r="O1207" s="43">
        <v>7180</v>
      </c>
      <c r="P1207" s="43">
        <v>43080</v>
      </c>
      <c r="Q1207" s="43">
        <v>0</v>
      </c>
      <c r="R1207" s="43">
        <v>0</v>
      </c>
      <c r="S1207" s="43">
        <v>0</v>
      </c>
    </row>
    <row r="1208" spans="5:19">
      <c r="E1208" s="43">
        <v>8846755</v>
      </c>
      <c r="F1208" s="43" t="s">
        <v>4317</v>
      </c>
      <c r="G1208" s="43" t="s">
        <v>14</v>
      </c>
      <c r="H1208" s="43">
        <v>0</v>
      </c>
      <c r="I1208" s="43">
        <v>0</v>
      </c>
      <c r="J1208" s="43">
        <v>0</v>
      </c>
      <c r="K1208" s="43">
        <v>72</v>
      </c>
      <c r="L1208" s="43">
        <v>4118</v>
      </c>
      <c r="M1208" s="43">
        <v>296520</v>
      </c>
      <c r="N1208" s="43">
        <v>72</v>
      </c>
      <c r="O1208" s="43">
        <v>4118</v>
      </c>
      <c r="P1208" s="43">
        <v>296520</v>
      </c>
      <c r="Q1208" s="43">
        <v>0</v>
      </c>
      <c r="R1208" s="43">
        <v>0</v>
      </c>
      <c r="S1208" s="43">
        <v>0</v>
      </c>
    </row>
    <row r="1209" spans="5:19">
      <c r="E1209" s="43">
        <v>8846763</v>
      </c>
      <c r="F1209" s="43" t="s">
        <v>4318</v>
      </c>
      <c r="G1209" s="43" t="s">
        <v>14</v>
      </c>
      <c r="H1209" s="43">
        <v>0</v>
      </c>
      <c r="I1209" s="43">
        <v>0</v>
      </c>
      <c r="J1209" s="43">
        <v>0</v>
      </c>
      <c r="K1209" s="43">
        <v>11</v>
      </c>
      <c r="L1209" s="43">
        <v>6891</v>
      </c>
      <c r="M1209" s="43">
        <v>75800</v>
      </c>
      <c r="N1209" s="43">
        <v>11</v>
      </c>
      <c r="O1209" s="43">
        <v>6891</v>
      </c>
      <c r="P1209" s="43">
        <v>75800</v>
      </c>
      <c r="Q1209" s="43">
        <v>0</v>
      </c>
      <c r="R1209" s="43">
        <v>0</v>
      </c>
      <c r="S1209" s="43">
        <v>0</v>
      </c>
    </row>
    <row r="1210" spans="5:19">
      <c r="E1210" s="43">
        <v>8846783</v>
      </c>
      <c r="F1210" s="43" t="s">
        <v>4319</v>
      </c>
      <c r="G1210" s="43" t="s">
        <v>14</v>
      </c>
      <c r="H1210" s="43">
        <v>0</v>
      </c>
      <c r="I1210" s="43">
        <v>0</v>
      </c>
      <c r="J1210" s="43">
        <v>0</v>
      </c>
      <c r="K1210" s="43">
        <v>3</v>
      </c>
      <c r="L1210" s="43">
        <v>3940</v>
      </c>
      <c r="M1210" s="43">
        <v>11820</v>
      </c>
      <c r="N1210" s="43">
        <v>3</v>
      </c>
      <c r="O1210" s="43">
        <v>3940</v>
      </c>
      <c r="P1210" s="43">
        <v>11820</v>
      </c>
      <c r="Q1210" s="43">
        <v>0</v>
      </c>
      <c r="R1210" s="43">
        <v>0</v>
      </c>
      <c r="S1210" s="43">
        <v>0</v>
      </c>
    </row>
    <row r="1211" spans="5:19">
      <c r="E1211" s="43">
        <v>8846785</v>
      </c>
      <c r="F1211" s="43" t="s">
        <v>4320</v>
      </c>
      <c r="G1211" s="43" t="s">
        <v>14</v>
      </c>
      <c r="H1211" s="43">
        <v>0</v>
      </c>
      <c r="I1211" s="43">
        <v>0</v>
      </c>
      <c r="J1211" s="43">
        <v>0</v>
      </c>
      <c r="K1211" s="43">
        <v>8</v>
      </c>
      <c r="L1211" s="43">
        <v>3570</v>
      </c>
      <c r="M1211" s="43">
        <v>28560</v>
      </c>
      <c r="N1211" s="43">
        <v>8</v>
      </c>
      <c r="O1211" s="43">
        <v>3570</v>
      </c>
      <c r="P1211" s="43">
        <v>28560</v>
      </c>
      <c r="Q1211" s="43">
        <v>0</v>
      </c>
      <c r="R1211" s="43">
        <v>0</v>
      </c>
      <c r="S1211" s="43">
        <v>0</v>
      </c>
    </row>
    <row r="1212" spans="5:19">
      <c r="E1212" s="43">
        <v>8846803</v>
      </c>
      <c r="F1212" s="43" t="s">
        <v>4321</v>
      </c>
      <c r="G1212" s="43" t="s">
        <v>14</v>
      </c>
      <c r="H1212" s="43">
        <v>0</v>
      </c>
      <c r="I1212" s="43">
        <v>0</v>
      </c>
      <c r="J1212" s="43">
        <v>0</v>
      </c>
      <c r="K1212" s="43">
        <v>5</v>
      </c>
      <c r="L1212" s="43">
        <v>3190</v>
      </c>
      <c r="M1212" s="43">
        <v>15950</v>
      </c>
      <c r="N1212" s="43">
        <v>5</v>
      </c>
      <c r="O1212" s="43">
        <v>3190</v>
      </c>
      <c r="P1212" s="43">
        <v>15950</v>
      </c>
      <c r="Q1212" s="43">
        <v>0</v>
      </c>
      <c r="R1212" s="43">
        <v>0</v>
      </c>
      <c r="S1212" s="43">
        <v>0</v>
      </c>
    </row>
    <row r="1213" spans="5:19">
      <c r="E1213" s="43">
        <v>8846804</v>
      </c>
      <c r="F1213" s="43" t="s">
        <v>4322</v>
      </c>
      <c r="G1213" s="43" t="s">
        <v>14</v>
      </c>
      <c r="H1213" s="43">
        <v>0</v>
      </c>
      <c r="I1213" s="43">
        <v>0</v>
      </c>
      <c r="J1213" s="43">
        <v>0</v>
      </c>
      <c r="K1213" s="43">
        <v>22</v>
      </c>
      <c r="L1213" s="43">
        <v>1340</v>
      </c>
      <c r="M1213" s="43">
        <v>29480</v>
      </c>
      <c r="N1213" s="43">
        <v>22</v>
      </c>
      <c r="O1213" s="43">
        <v>1340</v>
      </c>
      <c r="P1213" s="43">
        <v>29480</v>
      </c>
      <c r="Q1213" s="43">
        <v>0</v>
      </c>
      <c r="R1213" s="43">
        <v>0</v>
      </c>
      <c r="S1213" s="43">
        <v>0</v>
      </c>
    </row>
    <row r="1214" spans="5:19">
      <c r="E1214" s="43">
        <v>8846814</v>
      </c>
      <c r="F1214" s="43" t="s">
        <v>4323</v>
      </c>
      <c r="G1214" s="43" t="s">
        <v>14</v>
      </c>
      <c r="H1214" s="43">
        <v>0</v>
      </c>
      <c r="I1214" s="43">
        <v>0</v>
      </c>
      <c r="J1214" s="43">
        <v>0</v>
      </c>
      <c r="K1214" s="43">
        <v>31</v>
      </c>
      <c r="L1214" s="43">
        <v>2820</v>
      </c>
      <c r="M1214" s="43">
        <v>87420</v>
      </c>
      <c r="N1214" s="43">
        <v>31</v>
      </c>
      <c r="O1214" s="43">
        <v>2820</v>
      </c>
      <c r="P1214" s="43">
        <v>87420</v>
      </c>
      <c r="Q1214" s="43">
        <v>0</v>
      </c>
      <c r="R1214" s="43">
        <v>0</v>
      </c>
      <c r="S1214" s="43">
        <v>0</v>
      </c>
    </row>
    <row r="1215" spans="5:19">
      <c r="E1215" s="43">
        <v>8846841</v>
      </c>
      <c r="F1215" s="43" t="s">
        <v>4324</v>
      </c>
      <c r="G1215" s="43" t="s">
        <v>14</v>
      </c>
      <c r="H1215" s="43">
        <v>0</v>
      </c>
      <c r="I1215" s="43">
        <v>0</v>
      </c>
      <c r="J1215" s="43">
        <v>0</v>
      </c>
      <c r="K1215" s="43">
        <v>13</v>
      </c>
      <c r="L1215" s="43">
        <v>3940</v>
      </c>
      <c r="M1215" s="43">
        <v>51220</v>
      </c>
      <c r="N1215" s="43">
        <v>13</v>
      </c>
      <c r="O1215" s="43">
        <v>3940</v>
      </c>
      <c r="P1215" s="43">
        <v>51220</v>
      </c>
      <c r="Q1215" s="43">
        <v>0</v>
      </c>
      <c r="R1215" s="43">
        <v>0</v>
      </c>
      <c r="S1215" s="43">
        <v>0</v>
      </c>
    </row>
    <row r="1216" spans="5:19">
      <c r="E1216" s="43">
        <v>8846844</v>
      </c>
      <c r="F1216" s="43" t="s">
        <v>4325</v>
      </c>
      <c r="G1216" s="43" t="s">
        <v>14</v>
      </c>
      <c r="H1216" s="43">
        <v>0</v>
      </c>
      <c r="I1216" s="43">
        <v>0</v>
      </c>
      <c r="J1216" s="43">
        <v>0</v>
      </c>
      <c r="K1216" s="43">
        <v>16</v>
      </c>
      <c r="L1216" s="43">
        <v>3900</v>
      </c>
      <c r="M1216" s="43">
        <v>62400</v>
      </c>
      <c r="N1216" s="43">
        <v>16</v>
      </c>
      <c r="O1216" s="43">
        <v>3900</v>
      </c>
      <c r="P1216" s="43">
        <v>62400</v>
      </c>
      <c r="Q1216" s="43">
        <v>0</v>
      </c>
      <c r="R1216" s="43">
        <v>0</v>
      </c>
      <c r="S1216" s="43">
        <v>0</v>
      </c>
    </row>
    <row r="1217" spans="5:19">
      <c r="E1217" s="43">
        <v>8846854</v>
      </c>
      <c r="F1217" s="43" t="s">
        <v>4326</v>
      </c>
      <c r="G1217" s="43" t="s">
        <v>14</v>
      </c>
      <c r="H1217" s="43">
        <v>0</v>
      </c>
      <c r="I1217" s="43">
        <v>0</v>
      </c>
      <c r="J1217" s="43">
        <v>0</v>
      </c>
      <c r="K1217" s="43">
        <v>9</v>
      </c>
      <c r="L1217" s="43">
        <v>3940</v>
      </c>
      <c r="M1217" s="43">
        <v>35460</v>
      </c>
      <c r="N1217" s="43">
        <v>9</v>
      </c>
      <c r="O1217" s="43">
        <v>3940</v>
      </c>
      <c r="P1217" s="43">
        <v>35460</v>
      </c>
      <c r="Q1217" s="43">
        <v>0</v>
      </c>
      <c r="R1217" s="43">
        <v>0</v>
      </c>
      <c r="S1217" s="43">
        <v>0</v>
      </c>
    </row>
    <row r="1218" spans="5:19">
      <c r="E1218" s="43">
        <v>8846855</v>
      </c>
      <c r="F1218" s="43" t="s">
        <v>4327</v>
      </c>
      <c r="G1218" s="43" t="s">
        <v>14</v>
      </c>
      <c r="H1218" s="43">
        <v>0</v>
      </c>
      <c r="I1218" s="43">
        <v>0</v>
      </c>
      <c r="J1218" s="43">
        <v>0</v>
      </c>
      <c r="K1218" s="43">
        <v>20</v>
      </c>
      <c r="L1218" s="43">
        <v>2530</v>
      </c>
      <c r="M1218" s="43">
        <v>50600</v>
      </c>
      <c r="N1218" s="43">
        <v>20</v>
      </c>
      <c r="O1218" s="43">
        <v>2530</v>
      </c>
      <c r="P1218" s="43">
        <v>50600</v>
      </c>
      <c r="Q1218" s="43">
        <v>0</v>
      </c>
      <c r="R1218" s="43">
        <v>0</v>
      </c>
      <c r="S1218" s="43">
        <v>0</v>
      </c>
    </row>
    <row r="1219" spans="5:19">
      <c r="E1219" s="43">
        <v>8846862</v>
      </c>
      <c r="F1219" s="43" t="s">
        <v>4328</v>
      </c>
      <c r="G1219" s="43" t="s">
        <v>14</v>
      </c>
      <c r="H1219" s="43">
        <v>0</v>
      </c>
      <c r="I1219" s="43">
        <v>0</v>
      </c>
      <c r="J1219" s="43">
        <v>0</v>
      </c>
      <c r="K1219" s="43">
        <v>2</v>
      </c>
      <c r="L1219" s="43">
        <v>2720</v>
      </c>
      <c r="M1219" s="43">
        <v>5440</v>
      </c>
      <c r="N1219" s="43">
        <v>2</v>
      </c>
      <c r="O1219" s="43">
        <v>2720</v>
      </c>
      <c r="P1219" s="43">
        <v>5440</v>
      </c>
      <c r="Q1219" s="43">
        <v>0</v>
      </c>
      <c r="R1219" s="43">
        <v>0</v>
      </c>
      <c r="S1219" s="43">
        <v>0</v>
      </c>
    </row>
    <row r="1220" spans="5:19">
      <c r="E1220" s="43">
        <v>8846897</v>
      </c>
      <c r="F1220" s="43" t="s">
        <v>4329</v>
      </c>
      <c r="G1220" s="43" t="s">
        <v>14</v>
      </c>
      <c r="H1220" s="43">
        <v>0</v>
      </c>
      <c r="I1220" s="43">
        <v>0</v>
      </c>
      <c r="J1220" s="43">
        <v>0</v>
      </c>
      <c r="K1220" s="43">
        <v>2</v>
      </c>
      <c r="L1220" s="43">
        <v>5820</v>
      </c>
      <c r="M1220" s="43">
        <v>11640</v>
      </c>
      <c r="N1220" s="43">
        <v>2</v>
      </c>
      <c r="O1220" s="43">
        <v>5820</v>
      </c>
      <c r="P1220" s="43">
        <v>11640</v>
      </c>
      <c r="Q1220" s="43">
        <v>0</v>
      </c>
      <c r="R1220" s="43">
        <v>0</v>
      </c>
      <c r="S1220" s="43">
        <v>0</v>
      </c>
    </row>
    <row r="1221" spans="5:19">
      <c r="E1221" s="43">
        <v>8846925</v>
      </c>
      <c r="F1221" s="43" t="s">
        <v>4330</v>
      </c>
      <c r="G1221" s="43" t="s">
        <v>14</v>
      </c>
      <c r="H1221" s="43">
        <v>0</v>
      </c>
      <c r="I1221" s="43">
        <v>0</v>
      </c>
      <c r="J1221" s="43">
        <v>0</v>
      </c>
      <c r="K1221" s="43">
        <v>13</v>
      </c>
      <c r="L1221" s="43">
        <v>3250</v>
      </c>
      <c r="M1221" s="43">
        <v>42250</v>
      </c>
      <c r="N1221" s="43">
        <v>13</v>
      </c>
      <c r="O1221" s="43">
        <v>3250</v>
      </c>
      <c r="P1221" s="43">
        <v>42250</v>
      </c>
      <c r="Q1221" s="43">
        <v>0</v>
      </c>
      <c r="R1221" s="43">
        <v>0</v>
      </c>
      <c r="S1221" s="43">
        <v>0</v>
      </c>
    </row>
    <row r="1222" spans="5:19">
      <c r="E1222" s="43">
        <v>8846929</v>
      </c>
      <c r="F1222" s="43" t="s">
        <v>4331</v>
      </c>
      <c r="G1222" s="43" t="s">
        <v>14</v>
      </c>
      <c r="H1222" s="43">
        <v>0</v>
      </c>
      <c r="I1222" s="43">
        <v>0</v>
      </c>
      <c r="J1222" s="43">
        <v>0</v>
      </c>
      <c r="K1222" s="43">
        <v>15</v>
      </c>
      <c r="L1222" s="43">
        <v>4280</v>
      </c>
      <c r="M1222" s="43">
        <v>64200</v>
      </c>
      <c r="N1222" s="43">
        <v>15</v>
      </c>
      <c r="O1222" s="43">
        <v>4280</v>
      </c>
      <c r="P1222" s="43">
        <v>64200</v>
      </c>
      <c r="Q1222" s="43">
        <v>0</v>
      </c>
      <c r="R1222" s="43">
        <v>0</v>
      </c>
      <c r="S1222" s="43">
        <v>0</v>
      </c>
    </row>
    <row r="1223" spans="5:19">
      <c r="E1223" s="43">
        <v>8846931</v>
      </c>
      <c r="F1223" s="43" t="s">
        <v>4332</v>
      </c>
      <c r="G1223" s="43" t="s">
        <v>14</v>
      </c>
      <c r="H1223" s="43">
        <v>0</v>
      </c>
      <c r="I1223" s="43">
        <v>0</v>
      </c>
      <c r="J1223" s="43">
        <v>0</v>
      </c>
      <c r="K1223" s="43">
        <v>1</v>
      </c>
      <c r="L1223" s="43">
        <v>4030</v>
      </c>
      <c r="M1223" s="43">
        <v>4030</v>
      </c>
      <c r="N1223" s="43">
        <v>1</v>
      </c>
      <c r="O1223" s="43">
        <v>4030</v>
      </c>
      <c r="P1223" s="43">
        <v>4030</v>
      </c>
      <c r="Q1223" s="43">
        <v>0</v>
      </c>
      <c r="R1223" s="43">
        <v>0</v>
      </c>
      <c r="S1223" s="43">
        <v>0</v>
      </c>
    </row>
    <row r="1224" spans="5:19">
      <c r="E1224" s="43">
        <v>8846940</v>
      </c>
      <c r="F1224" s="43" t="s">
        <v>4333</v>
      </c>
      <c r="G1224" s="43" t="s">
        <v>14</v>
      </c>
      <c r="H1224" s="43">
        <v>0</v>
      </c>
      <c r="I1224" s="43">
        <v>0</v>
      </c>
      <c r="J1224" s="43">
        <v>0</v>
      </c>
      <c r="K1224" s="43">
        <v>8</v>
      </c>
      <c r="L1224" s="43">
        <v>821</v>
      </c>
      <c r="M1224" s="43">
        <v>6570</v>
      </c>
      <c r="N1224" s="43">
        <v>8</v>
      </c>
      <c r="O1224" s="43">
        <v>821</v>
      </c>
      <c r="P1224" s="43">
        <v>6570</v>
      </c>
      <c r="Q1224" s="43">
        <v>0</v>
      </c>
      <c r="R1224" s="43">
        <v>0</v>
      </c>
      <c r="S1224" s="43">
        <v>0</v>
      </c>
    </row>
    <row r="1225" spans="5:19">
      <c r="E1225" s="43">
        <v>8847000</v>
      </c>
      <c r="F1225" s="43" t="s">
        <v>4334</v>
      </c>
      <c r="G1225" s="43" t="s">
        <v>14</v>
      </c>
      <c r="H1225" s="43">
        <v>0</v>
      </c>
      <c r="I1225" s="43">
        <v>0</v>
      </c>
      <c r="J1225" s="43">
        <v>0</v>
      </c>
      <c r="K1225" s="43">
        <v>5</v>
      </c>
      <c r="L1225" s="43">
        <v>4700</v>
      </c>
      <c r="M1225" s="43">
        <v>23500</v>
      </c>
      <c r="N1225" s="43">
        <v>5</v>
      </c>
      <c r="O1225" s="43">
        <v>4700</v>
      </c>
      <c r="P1225" s="43">
        <v>23500</v>
      </c>
      <c r="Q1225" s="43">
        <v>0</v>
      </c>
      <c r="R1225" s="43">
        <v>0</v>
      </c>
      <c r="S1225" s="43">
        <v>0</v>
      </c>
    </row>
    <row r="1226" spans="5:19">
      <c r="E1226" s="43">
        <v>8847007</v>
      </c>
      <c r="F1226" s="43" t="s">
        <v>4335</v>
      </c>
      <c r="G1226" s="43" t="s">
        <v>14</v>
      </c>
      <c r="H1226" s="43">
        <v>0</v>
      </c>
      <c r="I1226" s="43">
        <v>0</v>
      </c>
      <c r="J1226" s="43">
        <v>0</v>
      </c>
      <c r="K1226" s="43">
        <v>9</v>
      </c>
      <c r="L1226" s="43">
        <v>4350</v>
      </c>
      <c r="M1226" s="43">
        <v>39150</v>
      </c>
      <c r="N1226" s="43">
        <v>9</v>
      </c>
      <c r="O1226" s="43">
        <v>4350</v>
      </c>
      <c r="P1226" s="43">
        <v>39150</v>
      </c>
      <c r="Q1226" s="43">
        <v>0</v>
      </c>
      <c r="R1226" s="43">
        <v>0</v>
      </c>
      <c r="S1226" s="43">
        <v>0</v>
      </c>
    </row>
    <row r="1227" spans="5:19">
      <c r="E1227" s="43">
        <v>8847012</v>
      </c>
      <c r="F1227" s="43" t="s">
        <v>4336</v>
      </c>
      <c r="G1227" s="43" t="s">
        <v>14</v>
      </c>
      <c r="H1227" s="43">
        <v>0</v>
      </c>
      <c r="I1227" s="43">
        <v>0</v>
      </c>
      <c r="J1227" s="43">
        <v>0</v>
      </c>
      <c r="K1227" s="43">
        <v>22</v>
      </c>
      <c r="L1227" s="43">
        <v>4320</v>
      </c>
      <c r="M1227" s="43">
        <v>95040</v>
      </c>
      <c r="N1227" s="43">
        <v>22</v>
      </c>
      <c r="O1227" s="43">
        <v>4320</v>
      </c>
      <c r="P1227" s="43">
        <v>95040</v>
      </c>
      <c r="Q1227" s="43">
        <v>0</v>
      </c>
      <c r="R1227" s="43">
        <v>0</v>
      </c>
      <c r="S1227" s="43">
        <v>0</v>
      </c>
    </row>
    <row r="1228" spans="5:19">
      <c r="E1228" s="43">
        <v>8847037</v>
      </c>
      <c r="F1228" s="43" t="s">
        <v>4337</v>
      </c>
      <c r="G1228" s="43" t="s">
        <v>14</v>
      </c>
      <c r="H1228" s="43">
        <v>0</v>
      </c>
      <c r="I1228" s="43">
        <v>0</v>
      </c>
      <c r="J1228" s="43">
        <v>0</v>
      </c>
      <c r="K1228" s="43">
        <v>4</v>
      </c>
      <c r="L1228" s="43">
        <v>3940</v>
      </c>
      <c r="M1228" s="43">
        <v>15760</v>
      </c>
      <c r="N1228" s="43">
        <v>4</v>
      </c>
      <c r="O1228" s="43">
        <v>3940</v>
      </c>
      <c r="P1228" s="43">
        <v>15760</v>
      </c>
      <c r="Q1228" s="43">
        <v>0</v>
      </c>
      <c r="R1228" s="43">
        <v>0</v>
      </c>
      <c r="S1228" s="43">
        <v>0</v>
      </c>
    </row>
    <row r="1229" spans="5:19">
      <c r="E1229" s="43">
        <v>8847038</v>
      </c>
      <c r="F1229" s="43" t="s">
        <v>4338</v>
      </c>
      <c r="G1229" s="43" t="s">
        <v>14</v>
      </c>
      <c r="H1229" s="43">
        <v>0</v>
      </c>
      <c r="I1229" s="43">
        <v>0</v>
      </c>
      <c r="J1229" s="43">
        <v>0</v>
      </c>
      <c r="K1229" s="43">
        <v>2</v>
      </c>
      <c r="L1229" s="43">
        <v>7250</v>
      </c>
      <c r="M1229" s="43">
        <v>14500</v>
      </c>
      <c r="N1229" s="43">
        <v>2</v>
      </c>
      <c r="O1229" s="43">
        <v>7250</v>
      </c>
      <c r="P1229" s="43">
        <v>14500</v>
      </c>
      <c r="Q1229" s="43">
        <v>0</v>
      </c>
      <c r="R1229" s="43">
        <v>0</v>
      </c>
      <c r="S1229" s="43">
        <v>0</v>
      </c>
    </row>
    <row r="1230" spans="5:19">
      <c r="E1230" s="43">
        <v>8847039</v>
      </c>
      <c r="F1230" s="43" t="s">
        <v>4339</v>
      </c>
      <c r="G1230" s="43" t="s">
        <v>14</v>
      </c>
      <c r="H1230" s="43">
        <v>0</v>
      </c>
      <c r="I1230" s="43">
        <v>0</v>
      </c>
      <c r="J1230" s="43">
        <v>0</v>
      </c>
      <c r="K1230" s="43">
        <v>2</v>
      </c>
      <c r="L1230" s="43">
        <v>5030</v>
      </c>
      <c r="M1230" s="43">
        <v>10060</v>
      </c>
      <c r="N1230" s="43">
        <v>2</v>
      </c>
      <c r="O1230" s="43">
        <v>5030</v>
      </c>
      <c r="P1230" s="43">
        <v>10060</v>
      </c>
      <c r="Q1230" s="43">
        <v>0</v>
      </c>
      <c r="R1230" s="43">
        <v>0</v>
      </c>
      <c r="S1230" s="43">
        <v>0</v>
      </c>
    </row>
    <row r="1231" spans="5:19">
      <c r="E1231" s="43">
        <v>8847050</v>
      </c>
      <c r="F1231" s="43" t="s">
        <v>4340</v>
      </c>
      <c r="G1231" s="43" t="s">
        <v>14</v>
      </c>
      <c r="H1231" s="43">
        <v>0</v>
      </c>
      <c r="I1231" s="43">
        <v>0</v>
      </c>
      <c r="J1231" s="43">
        <v>0</v>
      </c>
      <c r="K1231" s="43">
        <v>28</v>
      </c>
      <c r="L1231" s="43">
        <v>4550</v>
      </c>
      <c r="M1231" s="43">
        <v>127400</v>
      </c>
      <c r="N1231" s="43">
        <v>28</v>
      </c>
      <c r="O1231" s="43">
        <v>4550</v>
      </c>
      <c r="P1231" s="43">
        <v>127400</v>
      </c>
      <c r="Q1231" s="43">
        <v>0</v>
      </c>
      <c r="R1231" s="43">
        <v>0</v>
      </c>
      <c r="S1231" s="43">
        <v>0</v>
      </c>
    </row>
    <row r="1232" spans="5:19">
      <c r="E1232" s="43">
        <v>8847058</v>
      </c>
      <c r="F1232" s="43" t="s">
        <v>4341</v>
      </c>
      <c r="G1232" s="43" t="s">
        <v>14</v>
      </c>
      <c r="H1232" s="43">
        <v>0</v>
      </c>
      <c r="I1232" s="43">
        <v>0</v>
      </c>
      <c r="J1232" s="43">
        <v>0</v>
      </c>
      <c r="K1232" s="43">
        <v>2</v>
      </c>
      <c r="L1232" s="43">
        <v>5150</v>
      </c>
      <c r="M1232" s="43">
        <v>10300</v>
      </c>
      <c r="N1232" s="43">
        <v>2</v>
      </c>
      <c r="O1232" s="43">
        <v>5150</v>
      </c>
      <c r="P1232" s="43">
        <v>10300</v>
      </c>
      <c r="Q1232" s="43">
        <v>0</v>
      </c>
      <c r="R1232" s="43">
        <v>0</v>
      </c>
      <c r="S1232" s="43">
        <v>0</v>
      </c>
    </row>
    <row r="1233" spans="5:19">
      <c r="E1233" s="43">
        <v>8847067</v>
      </c>
      <c r="F1233" s="43" t="s">
        <v>4342</v>
      </c>
      <c r="G1233" s="43" t="s">
        <v>14</v>
      </c>
      <c r="H1233" s="43">
        <v>0</v>
      </c>
      <c r="I1233" s="43">
        <v>0</v>
      </c>
      <c r="J1233" s="43">
        <v>0</v>
      </c>
      <c r="K1233" s="43">
        <v>9</v>
      </c>
      <c r="L1233" s="43">
        <v>7090</v>
      </c>
      <c r="M1233" s="43">
        <v>63810</v>
      </c>
      <c r="N1233" s="43">
        <v>9</v>
      </c>
      <c r="O1233" s="43">
        <v>7090</v>
      </c>
      <c r="P1233" s="43">
        <v>63810</v>
      </c>
      <c r="Q1233" s="43">
        <v>0</v>
      </c>
      <c r="R1233" s="43">
        <v>0</v>
      </c>
      <c r="S1233" s="43">
        <v>0</v>
      </c>
    </row>
    <row r="1234" spans="5:19">
      <c r="E1234" s="43">
        <v>8847115</v>
      </c>
      <c r="F1234" s="43" t="s">
        <v>4343</v>
      </c>
      <c r="G1234" s="43" t="s">
        <v>14</v>
      </c>
      <c r="H1234" s="43">
        <v>0</v>
      </c>
      <c r="I1234" s="43">
        <v>0</v>
      </c>
      <c r="J1234" s="43">
        <v>0</v>
      </c>
      <c r="K1234" s="43">
        <v>19</v>
      </c>
      <c r="L1234" s="43">
        <v>2660</v>
      </c>
      <c r="M1234" s="43">
        <v>50540</v>
      </c>
      <c r="N1234" s="43">
        <v>19</v>
      </c>
      <c r="O1234" s="43">
        <v>2660</v>
      </c>
      <c r="P1234" s="43">
        <v>50540</v>
      </c>
      <c r="Q1234" s="43">
        <v>0</v>
      </c>
      <c r="R1234" s="43">
        <v>0</v>
      </c>
      <c r="S1234" s="43">
        <v>0</v>
      </c>
    </row>
    <row r="1235" spans="5:19">
      <c r="E1235" s="43">
        <v>8847142</v>
      </c>
      <c r="F1235" s="43" t="s">
        <v>4344</v>
      </c>
      <c r="G1235" s="43" t="s">
        <v>14</v>
      </c>
      <c r="H1235" s="43">
        <v>0</v>
      </c>
      <c r="I1235" s="43">
        <v>0</v>
      </c>
      <c r="J1235" s="43">
        <v>0</v>
      </c>
      <c r="K1235" s="43">
        <v>7</v>
      </c>
      <c r="L1235" s="43">
        <v>3080</v>
      </c>
      <c r="M1235" s="43">
        <v>21560</v>
      </c>
      <c r="N1235" s="43">
        <v>7</v>
      </c>
      <c r="O1235" s="43">
        <v>3080</v>
      </c>
      <c r="P1235" s="43">
        <v>21560</v>
      </c>
      <c r="Q1235" s="43">
        <v>0</v>
      </c>
      <c r="R1235" s="43">
        <v>0</v>
      </c>
      <c r="S1235" s="43">
        <v>0</v>
      </c>
    </row>
    <row r="1236" spans="5:19">
      <c r="E1236" s="43">
        <v>8847179</v>
      </c>
      <c r="F1236" s="43" t="s">
        <v>4345</v>
      </c>
      <c r="G1236" s="43" t="s">
        <v>14</v>
      </c>
      <c r="H1236" s="43">
        <v>0</v>
      </c>
      <c r="I1236" s="43">
        <v>0</v>
      </c>
      <c r="J1236" s="43">
        <v>0</v>
      </c>
      <c r="K1236" s="43">
        <v>8</v>
      </c>
      <c r="L1236" s="43">
        <v>4880</v>
      </c>
      <c r="M1236" s="43">
        <v>39040</v>
      </c>
      <c r="N1236" s="43">
        <v>8</v>
      </c>
      <c r="O1236" s="43">
        <v>4880</v>
      </c>
      <c r="P1236" s="43">
        <v>39040</v>
      </c>
      <c r="Q1236" s="43">
        <v>0</v>
      </c>
      <c r="R1236" s="43">
        <v>0</v>
      </c>
      <c r="S1236" s="43">
        <v>0</v>
      </c>
    </row>
    <row r="1237" spans="5:19">
      <c r="E1237" s="43">
        <v>8847182</v>
      </c>
      <c r="F1237" s="43" t="s">
        <v>4346</v>
      </c>
      <c r="G1237" s="43" t="s">
        <v>14</v>
      </c>
      <c r="H1237" s="43">
        <v>0</v>
      </c>
      <c r="I1237" s="43">
        <v>0</v>
      </c>
      <c r="J1237" s="43">
        <v>0</v>
      </c>
      <c r="K1237" s="43">
        <v>29</v>
      </c>
      <c r="L1237" s="43">
        <v>3650</v>
      </c>
      <c r="M1237" s="43">
        <v>105850</v>
      </c>
      <c r="N1237" s="43">
        <v>29</v>
      </c>
      <c r="O1237" s="43">
        <v>3650</v>
      </c>
      <c r="P1237" s="43">
        <v>105850</v>
      </c>
      <c r="Q1237" s="43">
        <v>0</v>
      </c>
      <c r="R1237" s="43">
        <v>0</v>
      </c>
      <c r="S1237" s="43">
        <v>0</v>
      </c>
    </row>
    <row r="1238" spans="5:19">
      <c r="E1238" s="43">
        <v>8847209</v>
      </c>
      <c r="F1238" s="43" t="s">
        <v>4347</v>
      </c>
      <c r="G1238" s="43" t="s">
        <v>14</v>
      </c>
      <c r="H1238" s="43">
        <v>0</v>
      </c>
      <c r="I1238" s="43">
        <v>0</v>
      </c>
      <c r="J1238" s="43">
        <v>0</v>
      </c>
      <c r="K1238" s="43">
        <v>34</v>
      </c>
      <c r="L1238" s="43">
        <v>4360</v>
      </c>
      <c r="M1238" s="43">
        <v>148240</v>
      </c>
      <c r="N1238" s="43">
        <v>34</v>
      </c>
      <c r="O1238" s="43">
        <v>4360</v>
      </c>
      <c r="P1238" s="43">
        <v>148240</v>
      </c>
      <c r="Q1238" s="43">
        <v>0</v>
      </c>
      <c r="R1238" s="43">
        <v>0</v>
      </c>
      <c r="S1238" s="43">
        <v>0</v>
      </c>
    </row>
    <row r="1239" spans="5:19">
      <c r="E1239" s="43">
        <v>8847218</v>
      </c>
      <c r="F1239" s="43" t="s">
        <v>4348</v>
      </c>
      <c r="G1239" s="43" t="s">
        <v>14</v>
      </c>
      <c r="H1239" s="43">
        <v>0</v>
      </c>
      <c r="I1239" s="43">
        <v>0</v>
      </c>
      <c r="J1239" s="43">
        <v>0</v>
      </c>
      <c r="K1239" s="43">
        <v>4</v>
      </c>
      <c r="L1239" s="43">
        <v>2360</v>
      </c>
      <c r="M1239" s="43">
        <v>9440</v>
      </c>
      <c r="N1239" s="43">
        <v>4</v>
      </c>
      <c r="O1239" s="43">
        <v>2360</v>
      </c>
      <c r="P1239" s="43">
        <v>9440</v>
      </c>
      <c r="Q1239" s="43">
        <v>0</v>
      </c>
      <c r="R1239" s="43">
        <v>0</v>
      </c>
      <c r="S1239" s="43">
        <v>0</v>
      </c>
    </row>
    <row r="1240" spans="5:19">
      <c r="E1240" s="43">
        <v>8847219</v>
      </c>
      <c r="F1240" s="43" t="s">
        <v>4349</v>
      </c>
      <c r="G1240" s="43" t="s">
        <v>14</v>
      </c>
      <c r="H1240" s="43">
        <v>0</v>
      </c>
      <c r="I1240" s="43">
        <v>0</v>
      </c>
      <c r="J1240" s="43">
        <v>0</v>
      </c>
      <c r="K1240" s="43">
        <v>35</v>
      </c>
      <c r="L1240" s="43">
        <v>1050</v>
      </c>
      <c r="M1240" s="43">
        <v>36750</v>
      </c>
      <c r="N1240" s="43">
        <v>35</v>
      </c>
      <c r="O1240" s="43">
        <v>1050</v>
      </c>
      <c r="P1240" s="43">
        <v>36750</v>
      </c>
      <c r="Q1240" s="43">
        <v>0</v>
      </c>
      <c r="R1240" s="43">
        <v>0</v>
      </c>
      <c r="S1240" s="43">
        <v>0</v>
      </c>
    </row>
    <row r="1241" spans="5:19">
      <c r="E1241" s="43">
        <v>8847235</v>
      </c>
      <c r="F1241" s="43" t="s">
        <v>4350</v>
      </c>
      <c r="G1241" s="43" t="s">
        <v>14</v>
      </c>
      <c r="H1241" s="43">
        <v>0</v>
      </c>
      <c r="I1241" s="43">
        <v>0</v>
      </c>
      <c r="J1241" s="43">
        <v>0</v>
      </c>
      <c r="K1241" s="43">
        <v>10</v>
      </c>
      <c r="L1241" s="43">
        <v>3830</v>
      </c>
      <c r="M1241" s="43">
        <v>38300</v>
      </c>
      <c r="N1241" s="43">
        <v>10</v>
      </c>
      <c r="O1241" s="43">
        <v>3830</v>
      </c>
      <c r="P1241" s="43">
        <v>38300</v>
      </c>
      <c r="Q1241" s="43">
        <v>0</v>
      </c>
      <c r="R1241" s="43">
        <v>0</v>
      </c>
      <c r="S1241" s="43">
        <v>0</v>
      </c>
    </row>
    <row r="1242" spans="5:19">
      <c r="E1242" s="43">
        <v>8847246</v>
      </c>
      <c r="F1242" s="43" t="s">
        <v>4351</v>
      </c>
      <c r="G1242" s="43" t="s">
        <v>14</v>
      </c>
      <c r="H1242" s="43">
        <v>0</v>
      </c>
      <c r="I1242" s="43">
        <v>0</v>
      </c>
      <c r="J1242" s="43">
        <v>0</v>
      </c>
      <c r="K1242" s="43">
        <v>8</v>
      </c>
      <c r="L1242" s="43">
        <v>1470</v>
      </c>
      <c r="M1242" s="43">
        <v>11760</v>
      </c>
      <c r="N1242" s="43">
        <v>8</v>
      </c>
      <c r="O1242" s="43">
        <v>1470</v>
      </c>
      <c r="P1242" s="43">
        <v>11760</v>
      </c>
      <c r="Q1242" s="43">
        <v>0</v>
      </c>
      <c r="R1242" s="43">
        <v>0</v>
      </c>
      <c r="S1242" s="43">
        <v>0</v>
      </c>
    </row>
    <row r="1243" spans="5:19">
      <c r="E1243" s="43">
        <v>8847247</v>
      </c>
      <c r="F1243" s="43" t="s">
        <v>4352</v>
      </c>
      <c r="G1243" s="43" t="s">
        <v>14</v>
      </c>
      <c r="H1243" s="43">
        <v>0</v>
      </c>
      <c r="I1243" s="43">
        <v>0</v>
      </c>
      <c r="J1243" s="43">
        <v>0</v>
      </c>
      <c r="K1243" s="43">
        <v>7</v>
      </c>
      <c r="L1243" s="43">
        <v>1910</v>
      </c>
      <c r="M1243" s="43">
        <v>13370</v>
      </c>
      <c r="N1243" s="43">
        <v>7</v>
      </c>
      <c r="O1243" s="43">
        <v>1910</v>
      </c>
      <c r="P1243" s="43">
        <v>13370</v>
      </c>
      <c r="Q1243" s="43">
        <v>0</v>
      </c>
      <c r="R1243" s="43">
        <v>0</v>
      </c>
      <c r="S1243" s="43">
        <v>0</v>
      </c>
    </row>
    <row r="1244" spans="5:19">
      <c r="E1244" s="43">
        <v>8847249</v>
      </c>
      <c r="F1244" s="43" t="s">
        <v>4353</v>
      </c>
      <c r="G1244" s="43" t="s">
        <v>14</v>
      </c>
      <c r="H1244" s="43">
        <v>0</v>
      </c>
      <c r="I1244" s="43">
        <v>0</v>
      </c>
      <c r="J1244" s="43">
        <v>0</v>
      </c>
      <c r="K1244" s="43">
        <v>7</v>
      </c>
      <c r="L1244" s="43">
        <v>1490</v>
      </c>
      <c r="M1244" s="43">
        <v>10430</v>
      </c>
      <c r="N1244" s="43">
        <v>7</v>
      </c>
      <c r="O1244" s="43">
        <v>1490</v>
      </c>
      <c r="P1244" s="43">
        <v>10430</v>
      </c>
      <c r="Q1244" s="43">
        <v>0</v>
      </c>
      <c r="R1244" s="43">
        <v>0</v>
      </c>
      <c r="S1244" s="43">
        <v>0</v>
      </c>
    </row>
    <row r="1245" spans="5:19">
      <c r="E1245" s="43">
        <v>8847252</v>
      </c>
      <c r="F1245" s="43" t="s">
        <v>4354</v>
      </c>
      <c r="G1245" s="43" t="s">
        <v>14</v>
      </c>
      <c r="H1245" s="43">
        <v>0</v>
      </c>
      <c r="I1245" s="43">
        <v>0</v>
      </c>
      <c r="J1245" s="43">
        <v>0</v>
      </c>
      <c r="K1245" s="43">
        <v>1</v>
      </c>
      <c r="L1245" s="43">
        <v>1780</v>
      </c>
      <c r="M1245" s="43">
        <v>1780</v>
      </c>
      <c r="N1245" s="43">
        <v>1</v>
      </c>
      <c r="O1245" s="43">
        <v>1780</v>
      </c>
      <c r="P1245" s="43">
        <v>1780</v>
      </c>
      <c r="Q1245" s="43">
        <v>0</v>
      </c>
      <c r="R1245" s="43">
        <v>0</v>
      </c>
      <c r="S1245" s="43">
        <v>0</v>
      </c>
    </row>
    <row r="1246" spans="5:19">
      <c r="E1246" s="43">
        <v>8847257</v>
      </c>
      <c r="F1246" s="43" t="s">
        <v>4355</v>
      </c>
      <c r="G1246" s="43" t="s">
        <v>14</v>
      </c>
      <c r="H1246" s="43">
        <v>0</v>
      </c>
      <c r="I1246" s="43">
        <v>0</v>
      </c>
      <c r="J1246" s="43">
        <v>0</v>
      </c>
      <c r="K1246" s="43">
        <v>8</v>
      </c>
      <c r="L1246" s="43">
        <v>2630</v>
      </c>
      <c r="M1246" s="43">
        <v>21040</v>
      </c>
      <c r="N1246" s="43">
        <v>8</v>
      </c>
      <c r="O1246" s="43">
        <v>2630</v>
      </c>
      <c r="P1246" s="43">
        <v>21040</v>
      </c>
      <c r="Q1246" s="43">
        <v>0</v>
      </c>
      <c r="R1246" s="43">
        <v>0</v>
      </c>
      <c r="S1246" s="43">
        <v>0</v>
      </c>
    </row>
    <row r="1247" spans="5:19">
      <c r="E1247" s="43">
        <v>8847265</v>
      </c>
      <c r="F1247" s="43" t="s">
        <v>4356</v>
      </c>
      <c r="G1247" s="43" t="s">
        <v>14</v>
      </c>
      <c r="H1247" s="43">
        <v>0</v>
      </c>
      <c r="I1247" s="43">
        <v>0</v>
      </c>
      <c r="J1247" s="43">
        <v>0</v>
      </c>
      <c r="K1247" s="43">
        <v>2</v>
      </c>
      <c r="L1247" s="43">
        <v>4240</v>
      </c>
      <c r="M1247" s="43">
        <v>8480</v>
      </c>
      <c r="N1247" s="43">
        <v>2</v>
      </c>
      <c r="O1247" s="43">
        <v>4240</v>
      </c>
      <c r="P1247" s="43">
        <v>8480</v>
      </c>
      <c r="Q1247" s="43">
        <v>0</v>
      </c>
      <c r="R1247" s="43">
        <v>0</v>
      </c>
      <c r="S1247" s="43">
        <v>0</v>
      </c>
    </row>
    <row r="1248" spans="5:19">
      <c r="E1248" s="43">
        <v>8847346</v>
      </c>
      <c r="F1248" s="43" t="s">
        <v>4357</v>
      </c>
      <c r="G1248" s="43" t="s">
        <v>14</v>
      </c>
      <c r="H1248" s="43">
        <v>0</v>
      </c>
      <c r="I1248" s="43">
        <v>0</v>
      </c>
      <c r="J1248" s="43">
        <v>0</v>
      </c>
      <c r="K1248" s="43">
        <v>11</v>
      </c>
      <c r="L1248" s="43">
        <v>2360</v>
      </c>
      <c r="M1248" s="43">
        <v>25960</v>
      </c>
      <c r="N1248" s="43">
        <v>11</v>
      </c>
      <c r="O1248" s="43">
        <v>2360</v>
      </c>
      <c r="P1248" s="43">
        <v>25960</v>
      </c>
      <c r="Q1248" s="43">
        <v>0</v>
      </c>
      <c r="R1248" s="43">
        <v>0</v>
      </c>
      <c r="S1248" s="43">
        <v>0</v>
      </c>
    </row>
    <row r="1249" spans="5:19">
      <c r="E1249" s="43">
        <v>8847356</v>
      </c>
      <c r="F1249" s="43" t="s">
        <v>4358</v>
      </c>
      <c r="G1249" s="43" t="s">
        <v>14</v>
      </c>
      <c r="H1249" s="43">
        <v>0</v>
      </c>
      <c r="I1249" s="43">
        <v>0</v>
      </c>
      <c r="J1249" s="43">
        <v>0</v>
      </c>
      <c r="K1249" s="43">
        <v>5</v>
      </c>
      <c r="L1249" s="43">
        <v>1790</v>
      </c>
      <c r="M1249" s="43">
        <v>8950</v>
      </c>
      <c r="N1249" s="43">
        <v>5</v>
      </c>
      <c r="O1249" s="43">
        <v>1790</v>
      </c>
      <c r="P1249" s="43">
        <v>8950</v>
      </c>
      <c r="Q1249" s="43">
        <v>0</v>
      </c>
      <c r="R1249" s="43">
        <v>0</v>
      </c>
      <c r="S1249" s="43">
        <v>0</v>
      </c>
    </row>
    <row r="1250" spans="5:19">
      <c r="E1250" s="43">
        <v>8847361</v>
      </c>
      <c r="F1250" s="43" t="s">
        <v>4359</v>
      </c>
      <c r="G1250" s="43" t="s">
        <v>14</v>
      </c>
      <c r="H1250" s="43">
        <v>0</v>
      </c>
      <c r="I1250" s="43">
        <v>0</v>
      </c>
      <c r="J1250" s="43">
        <v>0</v>
      </c>
      <c r="K1250" s="43">
        <v>4</v>
      </c>
      <c r="L1250" s="43">
        <v>1710</v>
      </c>
      <c r="M1250" s="43">
        <v>6840</v>
      </c>
      <c r="N1250" s="43">
        <v>4</v>
      </c>
      <c r="O1250" s="43">
        <v>1710</v>
      </c>
      <c r="P1250" s="43">
        <v>6840</v>
      </c>
      <c r="Q1250" s="43">
        <v>0</v>
      </c>
      <c r="R1250" s="43">
        <v>0</v>
      </c>
      <c r="S1250" s="43">
        <v>0</v>
      </c>
    </row>
    <row r="1251" spans="5:19">
      <c r="E1251" s="43">
        <v>8847378</v>
      </c>
      <c r="F1251" s="43" t="s">
        <v>4360</v>
      </c>
      <c r="G1251" s="43" t="s">
        <v>14</v>
      </c>
      <c r="H1251" s="43">
        <v>0</v>
      </c>
      <c r="I1251" s="43">
        <v>0</v>
      </c>
      <c r="J1251" s="43">
        <v>0</v>
      </c>
      <c r="K1251" s="43">
        <v>1</v>
      </c>
      <c r="L1251" s="43">
        <v>2430</v>
      </c>
      <c r="M1251" s="43">
        <v>2430</v>
      </c>
      <c r="N1251" s="43">
        <v>1</v>
      </c>
      <c r="O1251" s="43">
        <v>2430</v>
      </c>
      <c r="P1251" s="43">
        <v>2430</v>
      </c>
      <c r="Q1251" s="43">
        <v>0</v>
      </c>
      <c r="R1251" s="43">
        <v>0</v>
      </c>
      <c r="S1251" s="43">
        <v>0</v>
      </c>
    </row>
    <row r="1252" spans="5:19">
      <c r="E1252" s="43">
        <v>8847384</v>
      </c>
      <c r="F1252" s="43" t="s">
        <v>4361</v>
      </c>
      <c r="G1252" s="43" t="s">
        <v>14</v>
      </c>
      <c r="H1252" s="43">
        <v>0</v>
      </c>
      <c r="I1252" s="43">
        <v>0</v>
      </c>
      <c r="J1252" s="43">
        <v>0</v>
      </c>
      <c r="K1252" s="43">
        <v>3</v>
      </c>
      <c r="L1252" s="43">
        <v>2030</v>
      </c>
      <c r="M1252" s="43">
        <v>6090</v>
      </c>
      <c r="N1252" s="43">
        <v>3</v>
      </c>
      <c r="O1252" s="43">
        <v>2030</v>
      </c>
      <c r="P1252" s="43">
        <v>6090</v>
      </c>
      <c r="Q1252" s="43">
        <v>0</v>
      </c>
      <c r="R1252" s="43">
        <v>0</v>
      </c>
      <c r="S1252" s="43">
        <v>0</v>
      </c>
    </row>
    <row r="1253" spans="5:19">
      <c r="E1253" s="43">
        <v>8847396</v>
      </c>
      <c r="F1253" s="43" t="s">
        <v>4362</v>
      </c>
      <c r="G1253" s="43" t="s">
        <v>14</v>
      </c>
      <c r="H1253" s="43">
        <v>0</v>
      </c>
      <c r="I1253" s="43">
        <v>0</v>
      </c>
      <c r="J1253" s="43">
        <v>0</v>
      </c>
      <c r="K1253" s="43">
        <v>90</v>
      </c>
      <c r="L1253" s="43">
        <v>320</v>
      </c>
      <c r="M1253" s="43">
        <v>28800</v>
      </c>
      <c r="N1253" s="43">
        <v>90</v>
      </c>
      <c r="O1253" s="43">
        <v>320</v>
      </c>
      <c r="P1253" s="43">
        <v>28800</v>
      </c>
      <c r="Q1253" s="43">
        <v>0</v>
      </c>
      <c r="R1253" s="43">
        <v>0</v>
      </c>
      <c r="S1253" s="43">
        <v>0</v>
      </c>
    </row>
    <row r="1254" spans="5:19">
      <c r="E1254" s="43">
        <v>8847435</v>
      </c>
      <c r="F1254" s="43" t="s">
        <v>4363</v>
      </c>
      <c r="G1254" s="43" t="s">
        <v>14</v>
      </c>
      <c r="H1254" s="43">
        <v>0</v>
      </c>
      <c r="I1254" s="43">
        <v>0</v>
      </c>
      <c r="J1254" s="43">
        <v>0</v>
      </c>
      <c r="K1254" s="43">
        <v>2</v>
      </c>
      <c r="L1254" s="43">
        <v>2130</v>
      </c>
      <c r="M1254" s="43">
        <v>4260</v>
      </c>
      <c r="N1254" s="43">
        <v>2</v>
      </c>
      <c r="O1254" s="43">
        <v>2130</v>
      </c>
      <c r="P1254" s="43">
        <v>4260</v>
      </c>
      <c r="Q1254" s="43">
        <v>0</v>
      </c>
      <c r="R1254" s="43">
        <v>0</v>
      </c>
      <c r="S1254" s="43">
        <v>0</v>
      </c>
    </row>
    <row r="1255" spans="5:19">
      <c r="E1255" s="43">
        <v>8847482</v>
      </c>
      <c r="F1255" s="43" t="s">
        <v>4364</v>
      </c>
      <c r="G1255" s="43" t="s">
        <v>14</v>
      </c>
      <c r="H1255" s="43">
        <v>0</v>
      </c>
      <c r="I1255" s="43">
        <v>0</v>
      </c>
      <c r="J1255" s="43">
        <v>0</v>
      </c>
      <c r="K1255" s="43">
        <v>45</v>
      </c>
      <c r="L1255" s="43">
        <v>240</v>
      </c>
      <c r="M1255" s="43">
        <v>10800</v>
      </c>
      <c r="N1255" s="43">
        <v>45</v>
      </c>
      <c r="O1255" s="43">
        <v>240</v>
      </c>
      <c r="P1255" s="43">
        <v>10800</v>
      </c>
      <c r="Q1255" s="43">
        <v>0</v>
      </c>
      <c r="R1255" s="43">
        <v>0</v>
      </c>
      <c r="S1255" s="43">
        <v>0</v>
      </c>
    </row>
    <row r="1256" spans="5:19">
      <c r="E1256" s="43">
        <v>8847512</v>
      </c>
      <c r="F1256" s="43" t="s">
        <v>4365</v>
      </c>
      <c r="G1256" s="43" t="s">
        <v>14</v>
      </c>
      <c r="H1256" s="43">
        <v>0</v>
      </c>
      <c r="I1256" s="43">
        <v>0</v>
      </c>
      <c r="J1256" s="43">
        <v>0</v>
      </c>
      <c r="K1256" s="43">
        <v>12</v>
      </c>
      <c r="L1256" s="43">
        <v>2130</v>
      </c>
      <c r="M1256" s="43">
        <v>25560</v>
      </c>
      <c r="N1256" s="43">
        <v>12</v>
      </c>
      <c r="O1256" s="43">
        <v>2130</v>
      </c>
      <c r="P1256" s="43">
        <v>25560</v>
      </c>
      <c r="Q1256" s="43">
        <v>0</v>
      </c>
      <c r="R1256" s="43">
        <v>0</v>
      </c>
      <c r="S1256" s="43">
        <v>0</v>
      </c>
    </row>
    <row r="1257" spans="5:19">
      <c r="E1257" s="43">
        <v>8847523</v>
      </c>
      <c r="F1257" s="43" t="s">
        <v>4366</v>
      </c>
      <c r="G1257" s="43" t="s">
        <v>14</v>
      </c>
      <c r="H1257" s="43">
        <v>0</v>
      </c>
      <c r="I1257" s="43">
        <v>0</v>
      </c>
      <c r="J1257" s="43">
        <v>0</v>
      </c>
      <c r="K1257" s="43">
        <v>110</v>
      </c>
      <c r="L1257" s="43">
        <v>160</v>
      </c>
      <c r="M1257" s="43">
        <v>17600</v>
      </c>
      <c r="N1257" s="43">
        <v>110</v>
      </c>
      <c r="O1257" s="43">
        <v>160</v>
      </c>
      <c r="P1257" s="43">
        <v>17600</v>
      </c>
      <c r="Q1257" s="43">
        <v>0</v>
      </c>
      <c r="R1257" s="43">
        <v>0</v>
      </c>
      <c r="S1257" s="43">
        <v>0</v>
      </c>
    </row>
    <row r="1258" spans="5:19">
      <c r="E1258" s="43">
        <v>8847525</v>
      </c>
      <c r="F1258" s="43" t="s">
        <v>4367</v>
      </c>
      <c r="G1258" s="43" t="s">
        <v>14</v>
      </c>
      <c r="H1258" s="43">
        <v>0</v>
      </c>
      <c r="I1258" s="43">
        <v>0</v>
      </c>
      <c r="J1258" s="43">
        <v>0</v>
      </c>
      <c r="K1258" s="43">
        <v>45</v>
      </c>
      <c r="L1258" s="43">
        <v>150</v>
      </c>
      <c r="M1258" s="43">
        <v>6750</v>
      </c>
      <c r="N1258" s="43">
        <v>45</v>
      </c>
      <c r="O1258" s="43">
        <v>150</v>
      </c>
      <c r="P1258" s="43">
        <v>6750</v>
      </c>
      <c r="Q1258" s="43">
        <v>0</v>
      </c>
      <c r="R1258" s="43">
        <v>0</v>
      </c>
      <c r="S1258" s="43">
        <v>0</v>
      </c>
    </row>
    <row r="1259" spans="5:19">
      <c r="E1259" s="43">
        <v>8847532</v>
      </c>
      <c r="F1259" s="43" t="s">
        <v>4368</v>
      </c>
      <c r="G1259" s="43" t="s">
        <v>14</v>
      </c>
      <c r="H1259" s="43">
        <v>0</v>
      </c>
      <c r="I1259" s="43">
        <v>0</v>
      </c>
      <c r="J1259" s="43">
        <v>0</v>
      </c>
      <c r="K1259" s="43">
        <v>245</v>
      </c>
      <c r="L1259" s="43">
        <v>160</v>
      </c>
      <c r="M1259" s="43">
        <v>39200</v>
      </c>
      <c r="N1259" s="43">
        <v>245</v>
      </c>
      <c r="O1259" s="43">
        <v>160</v>
      </c>
      <c r="P1259" s="43">
        <v>39200</v>
      </c>
      <c r="Q1259" s="43">
        <v>0</v>
      </c>
      <c r="R1259" s="43">
        <v>0</v>
      </c>
      <c r="S1259" s="43">
        <v>0</v>
      </c>
    </row>
    <row r="1260" spans="5:19">
      <c r="E1260" s="43">
        <v>8847541</v>
      </c>
      <c r="F1260" s="43" t="s">
        <v>4369</v>
      </c>
      <c r="G1260" s="43" t="s">
        <v>14</v>
      </c>
      <c r="H1260" s="43">
        <v>0</v>
      </c>
      <c r="I1260" s="43">
        <v>0</v>
      </c>
      <c r="J1260" s="43">
        <v>0</v>
      </c>
      <c r="K1260" s="43">
        <v>1</v>
      </c>
      <c r="L1260" s="43">
        <v>650</v>
      </c>
      <c r="M1260" s="43">
        <v>650</v>
      </c>
      <c r="N1260" s="43">
        <v>1</v>
      </c>
      <c r="O1260" s="43">
        <v>650</v>
      </c>
      <c r="P1260" s="43">
        <v>650</v>
      </c>
      <c r="Q1260" s="43">
        <v>0</v>
      </c>
      <c r="R1260" s="43">
        <v>0</v>
      </c>
      <c r="S1260" s="43">
        <v>0</v>
      </c>
    </row>
    <row r="1261" spans="5:19">
      <c r="E1261" s="43">
        <v>8847570</v>
      </c>
      <c r="F1261" s="43" t="s">
        <v>4370</v>
      </c>
      <c r="G1261" s="43" t="s">
        <v>14</v>
      </c>
      <c r="H1261" s="43">
        <v>0</v>
      </c>
      <c r="I1261" s="43">
        <v>0</v>
      </c>
      <c r="J1261" s="43">
        <v>0</v>
      </c>
      <c r="K1261" s="43">
        <v>1</v>
      </c>
      <c r="L1261" s="43">
        <v>6790</v>
      </c>
      <c r="M1261" s="43">
        <v>6790</v>
      </c>
      <c r="N1261" s="43">
        <v>1</v>
      </c>
      <c r="O1261" s="43">
        <v>6790</v>
      </c>
      <c r="P1261" s="43">
        <v>6790</v>
      </c>
      <c r="Q1261" s="43">
        <v>0</v>
      </c>
      <c r="R1261" s="43">
        <v>0</v>
      </c>
      <c r="S1261" s="43">
        <v>0</v>
      </c>
    </row>
    <row r="1262" spans="5:19">
      <c r="E1262" s="43">
        <v>8847571</v>
      </c>
      <c r="F1262" s="43" t="s">
        <v>4371</v>
      </c>
      <c r="G1262" s="43" t="s">
        <v>14</v>
      </c>
      <c r="H1262" s="43">
        <v>0</v>
      </c>
      <c r="I1262" s="43">
        <v>0</v>
      </c>
      <c r="J1262" s="43">
        <v>0</v>
      </c>
      <c r="K1262" s="43">
        <v>1</v>
      </c>
      <c r="L1262" s="43">
        <v>7980</v>
      </c>
      <c r="M1262" s="43">
        <v>7980</v>
      </c>
      <c r="N1262" s="43">
        <v>1</v>
      </c>
      <c r="O1262" s="43">
        <v>7980</v>
      </c>
      <c r="P1262" s="43">
        <v>7980</v>
      </c>
      <c r="Q1262" s="43">
        <v>0</v>
      </c>
      <c r="R1262" s="43">
        <v>0</v>
      </c>
      <c r="S1262" s="43">
        <v>0</v>
      </c>
    </row>
    <row r="1263" spans="5:19">
      <c r="E1263" s="43">
        <v>8847617</v>
      </c>
      <c r="F1263" s="43" t="s">
        <v>4372</v>
      </c>
      <c r="G1263" s="43" t="s">
        <v>14</v>
      </c>
      <c r="H1263" s="43">
        <v>0</v>
      </c>
      <c r="I1263" s="43">
        <v>0</v>
      </c>
      <c r="J1263" s="43">
        <v>0</v>
      </c>
      <c r="K1263" s="43">
        <v>4</v>
      </c>
      <c r="L1263" s="43">
        <v>1170</v>
      </c>
      <c r="M1263" s="43">
        <v>4680</v>
      </c>
      <c r="N1263" s="43">
        <v>4</v>
      </c>
      <c r="O1263" s="43">
        <v>1170</v>
      </c>
      <c r="P1263" s="43">
        <v>4680</v>
      </c>
      <c r="Q1263" s="43">
        <v>0</v>
      </c>
      <c r="R1263" s="43">
        <v>0</v>
      </c>
      <c r="S1263" s="43">
        <v>0</v>
      </c>
    </row>
    <row r="1264" spans="5:19">
      <c r="E1264" s="43">
        <v>8847662</v>
      </c>
      <c r="F1264" s="43" t="s">
        <v>4373</v>
      </c>
      <c r="G1264" s="43" t="s">
        <v>14</v>
      </c>
      <c r="H1264" s="43">
        <v>0</v>
      </c>
      <c r="I1264" s="43">
        <v>0</v>
      </c>
      <c r="J1264" s="43">
        <v>0</v>
      </c>
      <c r="K1264" s="43">
        <v>1</v>
      </c>
      <c r="L1264" s="43">
        <v>14290</v>
      </c>
      <c r="M1264" s="43">
        <v>14290</v>
      </c>
      <c r="N1264" s="43">
        <v>1</v>
      </c>
      <c r="O1264" s="43">
        <v>14290</v>
      </c>
      <c r="P1264" s="43">
        <v>14290</v>
      </c>
      <c r="Q1264" s="43">
        <v>0</v>
      </c>
      <c r="R1264" s="43">
        <v>0</v>
      </c>
      <c r="S1264" s="43">
        <v>0</v>
      </c>
    </row>
    <row r="1265" spans="5:19">
      <c r="E1265" s="43">
        <v>8847708</v>
      </c>
      <c r="F1265" s="43" t="s">
        <v>4374</v>
      </c>
      <c r="G1265" s="43" t="s">
        <v>14</v>
      </c>
      <c r="H1265" s="43">
        <v>0</v>
      </c>
      <c r="I1265" s="43">
        <v>0</v>
      </c>
      <c r="J1265" s="43">
        <v>0</v>
      </c>
      <c r="K1265" s="43">
        <v>2</v>
      </c>
      <c r="L1265" s="43">
        <v>4050</v>
      </c>
      <c r="M1265" s="43">
        <v>8100</v>
      </c>
      <c r="N1265" s="43">
        <v>2</v>
      </c>
      <c r="O1265" s="43">
        <v>4050</v>
      </c>
      <c r="P1265" s="43">
        <v>8100</v>
      </c>
      <c r="Q1265" s="43">
        <v>0</v>
      </c>
      <c r="R1265" s="43">
        <v>0</v>
      </c>
      <c r="S1265" s="43">
        <v>0</v>
      </c>
    </row>
    <row r="1266" spans="5:19">
      <c r="E1266" s="43">
        <v>8847709</v>
      </c>
      <c r="F1266" s="43" t="s">
        <v>4375</v>
      </c>
      <c r="G1266" s="43" t="s">
        <v>14</v>
      </c>
      <c r="H1266" s="43">
        <v>0</v>
      </c>
      <c r="I1266" s="43">
        <v>0</v>
      </c>
      <c r="J1266" s="43">
        <v>0</v>
      </c>
      <c r="K1266" s="43">
        <v>21</v>
      </c>
      <c r="L1266" s="43">
        <v>4400</v>
      </c>
      <c r="M1266" s="43">
        <v>92400</v>
      </c>
      <c r="N1266" s="43">
        <v>21</v>
      </c>
      <c r="O1266" s="43">
        <v>4400</v>
      </c>
      <c r="P1266" s="43">
        <v>92400</v>
      </c>
      <c r="Q1266" s="43">
        <v>0</v>
      </c>
      <c r="R1266" s="43">
        <v>0</v>
      </c>
      <c r="S1266" s="43">
        <v>0</v>
      </c>
    </row>
    <row r="1267" spans="5:19">
      <c r="E1267" s="43">
        <v>8847726</v>
      </c>
      <c r="F1267" s="43" t="s">
        <v>4376</v>
      </c>
      <c r="G1267" s="43" t="s">
        <v>14</v>
      </c>
      <c r="H1267" s="43">
        <v>0</v>
      </c>
      <c r="I1267" s="43">
        <v>0</v>
      </c>
      <c r="J1267" s="43">
        <v>0</v>
      </c>
      <c r="K1267" s="43">
        <v>3</v>
      </c>
      <c r="L1267" s="43">
        <v>7120</v>
      </c>
      <c r="M1267" s="43">
        <v>21360</v>
      </c>
      <c r="N1267" s="43">
        <v>3</v>
      </c>
      <c r="O1267" s="43">
        <v>7120</v>
      </c>
      <c r="P1267" s="43">
        <v>21360</v>
      </c>
      <c r="Q1267" s="43">
        <v>0</v>
      </c>
      <c r="R1267" s="43">
        <v>0</v>
      </c>
      <c r="S1267" s="43">
        <v>0</v>
      </c>
    </row>
    <row r="1268" spans="5:19">
      <c r="E1268" s="43">
        <v>8847786</v>
      </c>
      <c r="F1268" s="43" t="s">
        <v>4377</v>
      </c>
      <c r="G1268" s="43" t="s">
        <v>14</v>
      </c>
      <c r="H1268" s="43">
        <v>0</v>
      </c>
      <c r="I1268" s="43">
        <v>0</v>
      </c>
      <c r="J1268" s="43">
        <v>0</v>
      </c>
      <c r="K1268" s="43">
        <v>3</v>
      </c>
      <c r="L1268" s="43">
        <v>5680</v>
      </c>
      <c r="M1268" s="43">
        <v>17040</v>
      </c>
      <c r="N1268" s="43">
        <v>3</v>
      </c>
      <c r="O1268" s="43">
        <v>5680</v>
      </c>
      <c r="P1268" s="43">
        <v>17040</v>
      </c>
      <c r="Q1268" s="43">
        <v>0</v>
      </c>
      <c r="R1268" s="43">
        <v>0</v>
      </c>
      <c r="S1268" s="43">
        <v>0</v>
      </c>
    </row>
    <row r="1269" spans="5:19">
      <c r="E1269" s="43">
        <v>8847797</v>
      </c>
      <c r="F1269" s="43" t="s">
        <v>4378</v>
      </c>
      <c r="G1269" s="43" t="s">
        <v>14</v>
      </c>
      <c r="H1269" s="43">
        <v>0</v>
      </c>
      <c r="I1269" s="43">
        <v>0</v>
      </c>
      <c r="J1269" s="43">
        <v>0</v>
      </c>
      <c r="K1269" s="43">
        <v>32</v>
      </c>
      <c r="L1269" s="43">
        <v>14254</v>
      </c>
      <c r="M1269" s="43">
        <v>456130</v>
      </c>
      <c r="N1269" s="43">
        <v>32</v>
      </c>
      <c r="O1269" s="43">
        <v>14254</v>
      </c>
      <c r="P1269" s="43">
        <v>456130</v>
      </c>
      <c r="Q1269" s="43">
        <v>0</v>
      </c>
      <c r="R1269" s="43">
        <v>0</v>
      </c>
      <c r="S1269" s="43">
        <v>0</v>
      </c>
    </row>
    <row r="1270" spans="5:19">
      <c r="E1270" s="43">
        <v>8847798</v>
      </c>
      <c r="F1270" s="43" t="s">
        <v>4379</v>
      </c>
      <c r="G1270" s="43" t="s">
        <v>14</v>
      </c>
      <c r="H1270" s="43">
        <v>0</v>
      </c>
      <c r="I1270" s="43">
        <v>0</v>
      </c>
      <c r="J1270" s="43">
        <v>0</v>
      </c>
      <c r="K1270" s="43">
        <v>1</v>
      </c>
      <c r="L1270" s="43">
        <v>10190</v>
      </c>
      <c r="M1270" s="43">
        <v>10190</v>
      </c>
      <c r="N1270" s="43">
        <v>1</v>
      </c>
      <c r="O1270" s="43">
        <v>10190</v>
      </c>
      <c r="P1270" s="43">
        <v>10190</v>
      </c>
      <c r="Q1270" s="43">
        <v>0</v>
      </c>
      <c r="R1270" s="43">
        <v>0</v>
      </c>
      <c r="S1270" s="43">
        <v>0</v>
      </c>
    </row>
    <row r="1271" spans="5:19">
      <c r="E1271" s="43">
        <v>8847801</v>
      </c>
      <c r="F1271" s="43" t="s">
        <v>4380</v>
      </c>
      <c r="G1271" s="43" t="s">
        <v>14</v>
      </c>
      <c r="H1271" s="43">
        <v>0</v>
      </c>
      <c r="I1271" s="43">
        <v>0</v>
      </c>
      <c r="J1271" s="43">
        <v>0</v>
      </c>
      <c r="K1271" s="43">
        <v>7</v>
      </c>
      <c r="L1271" s="43">
        <v>8270</v>
      </c>
      <c r="M1271" s="43">
        <v>57890</v>
      </c>
      <c r="N1271" s="43">
        <v>7</v>
      </c>
      <c r="O1271" s="43">
        <v>8270</v>
      </c>
      <c r="P1271" s="43">
        <v>57890</v>
      </c>
      <c r="Q1271" s="43">
        <v>0</v>
      </c>
      <c r="R1271" s="43">
        <v>0</v>
      </c>
      <c r="S1271" s="43">
        <v>0</v>
      </c>
    </row>
    <row r="1272" spans="5:19">
      <c r="E1272" s="43">
        <v>8847815</v>
      </c>
      <c r="F1272" s="43" t="s">
        <v>4381</v>
      </c>
      <c r="G1272" s="43" t="s">
        <v>14</v>
      </c>
      <c r="H1272" s="43">
        <v>0</v>
      </c>
      <c r="I1272" s="43">
        <v>0</v>
      </c>
      <c r="J1272" s="43">
        <v>0</v>
      </c>
      <c r="K1272" s="43">
        <v>1</v>
      </c>
      <c r="L1272" s="43">
        <v>4500</v>
      </c>
      <c r="M1272" s="43">
        <v>4500</v>
      </c>
      <c r="N1272" s="43">
        <v>1</v>
      </c>
      <c r="O1272" s="43">
        <v>4500</v>
      </c>
      <c r="P1272" s="43">
        <v>4500</v>
      </c>
      <c r="Q1272" s="43">
        <v>0</v>
      </c>
      <c r="R1272" s="43">
        <v>0</v>
      </c>
      <c r="S1272" s="43">
        <v>0</v>
      </c>
    </row>
    <row r="1273" spans="5:19">
      <c r="E1273" s="43">
        <v>8847818</v>
      </c>
      <c r="F1273" s="43" t="s">
        <v>4382</v>
      </c>
      <c r="G1273" s="43" t="s">
        <v>14</v>
      </c>
      <c r="H1273" s="43">
        <v>0</v>
      </c>
      <c r="I1273" s="43">
        <v>0</v>
      </c>
      <c r="J1273" s="43">
        <v>0</v>
      </c>
      <c r="K1273" s="43">
        <v>2</v>
      </c>
      <c r="L1273" s="43">
        <v>4470</v>
      </c>
      <c r="M1273" s="43">
        <v>8940</v>
      </c>
      <c r="N1273" s="43">
        <v>2</v>
      </c>
      <c r="O1273" s="43">
        <v>4470</v>
      </c>
      <c r="P1273" s="43">
        <v>8940</v>
      </c>
      <c r="Q1273" s="43">
        <v>0</v>
      </c>
      <c r="R1273" s="43">
        <v>0</v>
      </c>
      <c r="S1273" s="43">
        <v>0</v>
      </c>
    </row>
    <row r="1274" spans="5:19">
      <c r="E1274" s="43">
        <v>8847829</v>
      </c>
      <c r="F1274" s="43" t="s">
        <v>4383</v>
      </c>
      <c r="G1274" s="43" t="s">
        <v>14</v>
      </c>
      <c r="H1274" s="43">
        <v>0</v>
      </c>
      <c r="I1274" s="43">
        <v>0</v>
      </c>
      <c r="J1274" s="43">
        <v>0</v>
      </c>
      <c r="K1274" s="43">
        <v>4</v>
      </c>
      <c r="L1274" s="43">
        <v>32230</v>
      </c>
      <c r="M1274" s="43">
        <v>128920</v>
      </c>
      <c r="N1274" s="43">
        <v>4</v>
      </c>
      <c r="O1274" s="43">
        <v>32230</v>
      </c>
      <c r="P1274" s="43">
        <v>128920</v>
      </c>
      <c r="Q1274" s="43">
        <v>0</v>
      </c>
      <c r="R1274" s="43">
        <v>0</v>
      </c>
      <c r="S1274" s="43">
        <v>0</v>
      </c>
    </row>
    <row r="1275" spans="5:19">
      <c r="E1275" s="43">
        <v>8847833</v>
      </c>
      <c r="F1275" s="43" t="s">
        <v>4384</v>
      </c>
      <c r="G1275" s="43" t="s">
        <v>14</v>
      </c>
      <c r="H1275" s="43">
        <v>0</v>
      </c>
      <c r="I1275" s="43">
        <v>0</v>
      </c>
      <c r="J1275" s="43">
        <v>0</v>
      </c>
      <c r="K1275" s="43">
        <v>2</v>
      </c>
      <c r="L1275" s="43">
        <v>3830</v>
      </c>
      <c r="M1275" s="43">
        <v>7660</v>
      </c>
      <c r="N1275" s="43">
        <v>2</v>
      </c>
      <c r="O1275" s="43">
        <v>3830</v>
      </c>
      <c r="P1275" s="43">
        <v>7660</v>
      </c>
      <c r="Q1275" s="43">
        <v>0</v>
      </c>
      <c r="R1275" s="43">
        <v>0</v>
      </c>
      <c r="S1275" s="43">
        <v>0</v>
      </c>
    </row>
    <row r="1276" spans="5:19">
      <c r="E1276" s="43">
        <v>8847849</v>
      </c>
      <c r="F1276" s="43" t="s">
        <v>4385</v>
      </c>
      <c r="G1276" s="43" t="s">
        <v>14</v>
      </c>
      <c r="H1276" s="43">
        <v>0</v>
      </c>
      <c r="I1276" s="43">
        <v>0</v>
      </c>
      <c r="J1276" s="43">
        <v>0</v>
      </c>
      <c r="K1276" s="43">
        <v>2</v>
      </c>
      <c r="L1276" s="43">
        <v>10110</v>
      </c>
      <c r="M1276" s="43">
        <v>20220</v>
      </c>
      <c r="N1276" s="43">
        <v>2</v>
      </c>
      <c r="O1276" s="43">
        <v>10110</v>
      </c>
      <c r="P1276" s="43">
        <v>20220</v>
      </c>
      <c r="Q1276" s="43">
        <v>0</v>
      </c>
      <c r="R1276" s="43">
        <v>0</v>
      </c>
      <c r="S1276" s="43">
        <v>0</v>
      </c>
    </row>
    <row r="1277" spans="5:19">
      <c r="E1277" s="43">
        <v>8847859</v>
      </c>
      <c r="F1277" s="43" t="s">
        <v>4386</v>
      </c>
      <c r="G1277" s="43" t="s">
        <v>14</v>
      </c>
      <c r="H1277" s="43">
        <v>0</v>
      </c>
      <c r="I1277" s="43">
        <v>0</v>
      </c>
      <c r="J1277" s="43">
        <v>0</v>
      </c>
      <c r="K1277" s="43">
        <v>2</v>
      </c>
      <c r="L1277" s="43">
        <v>4580</v>
      </c>
      <c r="M1277" s="43">
        <v>9160</v>
      </c>
      <c r="N1277" s="43">
        <v>2</v>
      </c>
      <c r="O1277" s="43">
        <v>4580</v>
      </c>
      <c r="P1277" s="43">
        <v>9160</v>
      </c>
      <c r="Q1277" s="43">
        <v>0</v>
      </c>
      <c r="R1277" s="43">
        <v>0</v>
      </c>
      <c r="S1277" s="43">
        <v>0</v>
      </c>
    </row>
    <row r="1278" spans="5:19">
      <c r="E1278" s="43">
        <v>8847870</v>
      </c>
      <c r="F1278" s="43" t="s">
        <v>4387</v>
      </c>
      <c r="G1278" s="43" t="s">
        <v>14</v>
      </c>
      <c r="H1278" s="43">
        <v>0</v>
      </c>
      <c r="I1278" s="43">
        <v>0</v>
      </c>
      <c r="J1278" s="43">
        <v>0</v>
      </c>
      <c r="K1278" s="43">
        <v>5</v>
      </c>
      <c r="L1278" s="43">
        <v>370</v>
      </c>
      <c r="M1278" s="43">
        <v>1850</v>
      </c>
      <c r="N1278" s="43">
        <v>5</v>
      </c>
      <c r="O1278" s="43">
        <v>370</v>
      </c>
      <c r="P1278" s="43">
        <v>1850</v>
      </c>
      <c r="Q1278" s="43">
        <v>0</v>
      </c>
      <c r="R1278" s="43">
        <v>0</v>
      </c>
      <c r="S1278" s="43">
        <v>0</v>
      </c>
    </row>
    <row r="1279" spans="5:19">
      <c r="E1279" s="43">
        <v>8847877</v>
      </c>
      <c r="F1279" s="43" t="s">
        <v>4388</v>
      </c>
      <c r="G1279" s="43" t="s">
        <v>14</v>
      </c>
      <c r="H1279" s="43">
        <v>0</v>
      </c>
      <c r="I1279" s="43">
        <v>0</v>
      </c>
      <c r="J1279" s="43">
        <v>0</v>
      </c>
      <c r="K1279" s="43">
        <v>2</v>
      </c>
      <c r="L1279" s="43">
        <v>1310</v>
      </c>
      <c r="M1279" s="43">
        <v>2620</v>
      </c>
      <c r="N1279" s="43">
        <v>2</v>
      </c>
      <c r="O1279" s="43">
        <v>1310</v>
      </c>
      <c r="P1279" s="43">
        <v>2620</v>
      </c>
      <c r="Q1279" s="43">
        <v>0</v>
      </c>
      <c r="R1279" s="43">
        <v>0</v>
      </c>
      <c r="S1279" s="43">
        <v>0</v>
      </c>
    </row>
    <row r="1280" spans="5:19">
      <c r="E1280" s="43">
        <v>8847900</v>
      </c>
      <c r="F1280" s="43" t="s">
        <v>4389</v>
      </c>
      <c r="G1280" s="43" t="s">
        <v>14</v>
      </c>
      <c r="H1280" s="43">
        <v>0</v>
      </c>
      <c r="I1280" s="43">
        <v>0</v>
      </c>
      <c r="J1280" s="43">
        <v>0</v>
      </c>
      <c r="K1280" s="43">
        <v>1</v>
      </c>
      <c r="L1280" s="43">
        <v>2980</v>
      </c>
      <c r="M1280" s="43">
        <v>2980</v>
      </c>
      <c r="N1280" s="43">
        <v>1</v>
      </c>
      <c r="O1280" s="43">
        <v>2980</v>
      </c>
      <c r="P1280" s="43">
        <v>2980</v>
      </c>
      <c r="Q1280" s="43">
        <v>0</v>
      </c>
      <c r="R1280" s="43">
        <v>0</v>
      </c>
      <c r="S1280" s="43">
        <v>0</v>
      </c>
    </row>
    <row r="1281" spans="5:19">
      <c r="E1281" s="43">
        <v>8847970</v>
      </c>
      <c r="F1281" s="43" t="s">
        <v>4390</v>
      </c>
      <c r="G1281" s="43" t="s">
        <v>14</v>
      </c>
      <c r="H1281" s="43">
        <v>0</v>
      </c>
      <c r="I1281" s="43">
        <v>0</v>
      </c>
      <c r="J1281" s="43">
        <v>0</v>
      </c>
      <c r="K1281" s="43">
        <v>1</v>
      </c>
      <c r="L1281" s="43">
        <v>530</v>
      </c>
      <c r="M1281" s="43">
        <v>530</v>
      </c>
      <c r="N1281" s="43">
        <v>1</v>
      </c>
      <c r="O1281" s="43">
        <v>530</v>
      </c>
      <c r="P1281" s="43">
        <v>530</v>
      </c>
      <c r="Q1281" s="43">
        <v>0</v>
      </c>
      <c r="R1281" s="43">
        <v>0</v>
      </c>
      <c r="S1281" s="43">
        <v>0</v>
      </c>
    </row>
    <row r="1282" spans="5:19">
      <c r="E1282" s="43">
        <v>8848025</v>
      </c>
      <c r="F1282" s="43" t="s">
        <v>4391</v>
      </c>
      <c r="G1282" s="43" t="s">
        <v>14</v>
      </c>
      <c r="H1282" s="43">
        <v>0</v>
      </c>
      <c r="I1282" s="43">
        <v>0</v>
      </c>
      <c r="J1282" s="43">
        <v>0</v>
      </c>
      <c r="K1282" s="43">
        <v>2</v>
      </c>
      <c r="L1282" s="43">
        <v>19409</v>
      </c>
      <c r="M1282" s="43">
        <v>38818</v>
      </c>
      <c r="N1282" s="43">
        <v>2</v>
      </c>
      <c r="O1282" s="43">
        <v>19409</v>
      </c>
      <c r="P1282" s="43">
        <v>38818</v>
      </c>
      <c r="Q1282" s="43">
        <v>0</v>
      </c>
      <c r="R1282" s="43">
        <v>0</v>
      </c>
      <c r="S1282" s="43">
        <v>0</v>
      </c>
    </row>
    <row r="1283" spans="5:19">
      <c r="E1283" s="43">
        <v>8848056</v>
      </c>
      <c r="F1283" s="43" t="s">
        <v>4392</v>
      </c>
      <c r="G1283" s="43" t="s">
        <v>14</v>
      </c>
      <c r="H1283" s="43">
        <v>0</v>
      </c>
      <c r="I1283" s="43">
        <v>0</v>
      </c>
      <c r="J1283" s="43">
        <v>0</v>
      </c>
      <c r="K1283" s="43">
        <v>50</v>
      </c>
      <c r="L1283" s="43">
        <v>400</v>
      </c>
      <c r="M1283" s="43">
        <v>20000</v>
      </c>
      <c r="N1283" s="43">
        <v>50</v>
      </c>
      <c r="O1283" s="43">
        <v>400</v>
      </c>
      <c r="P1283" s="43">
        <v>20000</v>
      </c>
      <c r="Q1283" s="43">
        <v>0</v>
      </c>
      <c r="R1283" s="43">
        <v>0</v>
      </c>
      <c r="S1283" s="43">
        <v>0</v>
      </c>
    </row>
    <row r="1284" spans="5:19">
      <c r="E1284" s="43">
        <v>8848060</v>
      </c>
      <c r="F1284" s="43" t="s">
        <v>4393</v>
      </c>
      <c r="G1284" s="43" t="s">
        <v>14</v>
      </c>
      <c r="H1284" s="43">
        <v>0</v>
      </c>
      <c r="I1284" s="43">
        <v>0</v>
      </c>
      <c r="J1284" s="43">
        <v>0</v>
      </c>
      <c r="K1284" s="43">
        <v>19</v>
      </c>
      <c r="L1284" s="43">
        <v>1350</v>
      </c>
      <c r="M1284" s="43">
        <v>25650</v>
      </c>
      <c r="N1284" s="43">
        <v>19</v>
      </c>
      <c r="O1284" s="43">
        <v>1350</v>
      </c>
      <c r="P1284" s="43">
        <v>25650</v>
      </c>
      <c r="Q1284" s="43">
        <v>0</v>
      </c>
      <c r="R1284" s="43">
        <v>0</v>
      </c>
      <c r="S1284" s="43">
        <v>0</v>
      </c>
    </row>
    <row r="1285" spans="5:19">
      <c r="E1285" s="43">
        <v>8848067</v>
      </c>
      <c r="F1285" s="43" t="s">
        <v>4394</v>
      </c>
      <c r="G1285" s="43" t="s">
        <v>14</v>
      </c>
      <c r="H1285" s="43">
        <v>0</v>
      </c>
      <c r="I1285" s="43">
        <v>0</v>
      </c>
      <c r="J1285" s="43">
        <v>0</v>
      </c>
      <c r="K1285" s="43">
        <v>10</v>
      </c>
      <c r="L1285" s="43">
        <v>1350</v>
      </c>
      <c r="M1285" s="43">
        <v>13500</v>
      </c>
      <c r="N1285" s="43">
        <v>10</v>
      </c>
      <c r="O1285" s="43">
        <v>1350</v>
      </c>
      <c r="P1285" s="43">
        <v>13500</v>
      </c>
      <c r="Q1285" s="43">
        <v>0</v>
      </c>
      <c r="R1285" s="43">
        <v>0</v>
      </c>
      <c r="S1285" s="43">
        <v>0</v>
      </c>
    </row>
    <row r="1286" spans="5:19">
      <c r="E1286" s="43">
        <v>8848078</v>
      </c>
      <c r="F1286" s="43" t="s">
        <v>4395</v>
      </c>
      <c r="G1286" s="43" t="s">
        <v>14</v>
      </c>
      <c r="H1286" s="43">
        <v>0</v>
      </c>
      <c r="I1286" s="43">
        <v>0</v>
      </c>
      <c r="J1286" s="43">
        <v>0</v>
      </c>
      <c r="K1286" s="43">
        <v>1</v>
      </c>
      <c r="L1286" s="43">
        <v>1120</v>
      </c>
      <c r="M1286" s="43">
        <v>1120</v>
      </c>
      <c r="N1286" s="43">
        <v>1</v>
      </c>
      <c r="O1286" s="43">
        <v>1120</v>
      </c>
      <c r="P1286" s="43">
        <v>1120</v>
      </c>
      <c r="Q1286" s="43">
        <v>0</v>
      </c>
      <c r="R1286" s="43">
        <v>0</v>
      </c>
      <c r="S1286" s="43">
        <v>0</v>
      </c>
    </row>
    <row r="1287" spans="5:19">
      <c r="E1287" s="43">
        <v>8848263</v>
      </c>
      <c r="F1287" s="43" t="s">
        <v>4396</v>
      </c>
      <c r="G1287" s="43" t="s">
        <v>14</v>
      </c>
      <c r="H1287" s="43">
        <v>0</v>
      </c>
      <c r="I1287" s="43">
        <v>0</v>
      </c>
      <c r="J1287" s="43">
        <v>0</v>
      </c>
      <c r="K1287" s="43">
        <v>20</v>
      </c>
      <c r="L1287" s="43">
        <v>700</v>
      </c>
      <c r="M1287" s="43">
        <v>14000</v>
      </c>
      <c r="N1287" s="43">
        <v>20</v>
      </c>
      <c r="O1287" s="43">
        <v>700</v>
      </c>
      <c r="P1287" s="43">
        <v>14000</v>
      </c>
      <c r="Q1287" s="43">
        <v>0</v>
      </c>
      <c r="R1287" s="43">
        <v>0</v>
      </c>
      <c r="S1287" s="43">
        <v>0</v>
      </c>
    </row>
    <row r="1288" spans="5:19">
      <c r="E1288" s="43">
        <v>8848315</v>
      </c>
      <c r="F1288" s="43" t="s">
        <v>4397</v>
      </c>
      <c r="G1288" s="43" t="s">
        <v>14</v>
      </c>
      <c r="H1288" s="43">
        <v>0</v>
      </c>
      <c r="I1288" s="43">
        <v>0</v>
      </c>
      <c r="J1288" s="43">
        <v>0</v>
      </c>
      <c r="K1288" s="43">
        <v>1</v>
      </c>
      <c r="L1288" s="43">
        <v>6040</v>
      </c>
      <c r="M1288" s="43">
        <v>6040</v>
      </c>
      <c r="N1288" s="43">
        <v>1</v>
      </c>
      <c r="O1288" s="43">
        <v>6040</v>
      </c>
      <c r="P1288" s="43">
        <v>6040</v>
      </c>
      <c r="Q1288" s="43">
        <v>0</v>
      </c>
      <c r="R1288" s="43">
        <v>0</v>
      </c>
      <c r="S1288" s="43">
        <v>0</v>
      </c>
    </row>
    <row r="1289" spans="5:19">
      <c r="E1289" s="43">
        <v>8848328</v>
      </c>
      <c r="F1289" s="43" t="s">
        <v>4398</v>
      </c>
      <c r="G1289" s="43" t="s">
        <v>14</v>
      </c>
      <c r="H1289" s="43">
        <v>0</v>
      </c>
      <c r="I1289" s="43">
        <v>0</v>
      </c>
      <c r="J1289" s="43">
        <v>0</v>
      </c>
      <c r="K1289" s="43">
        <v>10</v>
      </c>
      <c r="L1289" s="43">
        <v>410</v>
      </c>
      <c r="M1289" s="43">
        <v>4100</v>
      </c>
      <c r="N1289" s="43">
        <v>10</v>
      </c>
      <c r="O1289" s="43">
        <v>410</v>
      </c>
      <c r="P1289" s="43">
        <v>4100</v>
      </c>
      <c r="Q1289" s="43">
        <v>0</v>
      </c>
      <c r="R1289" s="43">
        <v>0</v>
      </c>
      <c r="S1289" s="43">
        <v>0</v>
      </c>
    </row>
    <row r="1290" spans="5:19">
      <c r="E1290" s="43">
        <v>8848342</v>
      </c>
      <c r="F1290" s="43" t="s">
        <v>4399</v>
      </c>
      <c r="G1290" s="43" t="s">
        <v>14</v>
      </c>
      <c r="H1290" s="43">
        <v>0</v>
      </c>
      <c r="I1290" s="43">
        <v>0</v>
      </c>
      <c r="J1290" s="43">
        <v>0</v>
      </c>
      <c r="K1290" s="43">
        <v>10</v>
      </c>
      <c r="L1290" s="43">
        <v>740</v>
      </c>
      <c r="M1290" s="43">
        <v>7400</v>
      </c>
      <c r="N1290" s="43">
        <v>10</v>
      </c>
      <c r="O1290" s="43">
        <v>740</v>
      </c>
      <c r="P1290" s="43">
        <v>7400</v>
      </c>
      <c r="Q1290" s="43">
        <v>0</v>
      </c>
      <c r="R1290" s="43">
        <v>0</v>
      </c>
      <c r="S1290" s="43">
        <v>0</v>
      </c>
    </row>
    <row r="1291" spans="5:19">
      <c r="E1291" s="43">
        <v>8848575</v>
      </c>
      <c r="F1291" s="43" t="s">
        <v>4400</v>
      </c>
      <c r="G1291" s="43" t="s">
        <v>14</v>
      </c>
      <c r="H1291" s="43">
        <v>0</v>
      </c>
      <c r="I1291" s="43">
        <v>0</v>
      </c>
      <c r="J1291" s="43">
        <v>0</v>
      </c>
      <c r="K1291" s="43">
        <v>1</v>
      </c>
      <c r="L1291" s="43">
        <v>11140</v>
      </c>
      <c r="M1291" s="43">
        <v>11140</v>
      </c>
      <c r="N1291" s="43">
        <v>1</v>
      </c>
      <c r="O1291" s="43">
        <v>11140</v>
      </c>
      <c r="P1291" s="43">
        <v>11140</v>
      </c>
      <c r="Q1291" s="43">
        <v>0</v>
      </c>
      <c r="R1291" s="43">
        <v>0</v>
      </c>
      <c r="S1291" s="43">
        <v>0</v>
      </c>
    </row>
    <row r="1292" spans="5:19">
      <c r="E1292" s="43">
        <v>8848649</v>
      </c>
      <c r="F1292" s="43" t="s">
        <v>4401</v>
      </c>
      <c r="G1292" s="43" t="s">
        <v>14</v>
      </c>
      <c r="H1292" s="43">
        <v>0</v>
      </c>
      <c r="I1292" s="43">
        <v>0</v>
      </c>
      <c r="J1292" s="43">
        <v>0</v>
      </c>
      <c r="K1292" s="43">
        <v>68</v>
      </c>
      <c r="L1292" s="43">
        <v>359</v>
      </c>
      <c r="M1292" s="43">
        <v>24400</v>
      </c>
      <c r="N1292" s="43">
        <v>68</v>
      </c>
      <c r="O1292" s="43">
        <v>359</v>
      </c>
      <c r="P1292" s="43">
        <v>24400</v>
      </c>
      <c r="Q1292" s="43">
        <v>0</v>
      </c>
      <c r="R1292" s="43">
        <v>0</v>
      </c>
      <c r="S1292" s="43">
        <v>0</v>
      </c>
    </row>
    <row r="1293" spans="5:19">
      <c r="E1293" s="43">
        <v>8848723</v>
      </c>
      <c r="F1293" s="43" t="s">
        <v>4402</v>
      </c>
      <c r="G1293" s="43" t="s">
        <v>14</v>
      </c>
      <c r="H1293" s="43">
        <v>0</v>
      </c>
      <c r="I1293" s="43">
        <v>0</v>
      </c>
      <c r="J1293" s="43">
        <v>0</v>
      </c>
      <c r="K1293" s="43">
        <v>137</v>
      </c>
      <c r="L1293" s="43">
        <v>2816</v>
      </c>
      <c r="M1293" s="43">
        <v>385780</v>
      </c>
      <c r="N1293" s="43">
        <v>137</v>
      </c>
      <c r="O1293" s="43">
        <v>2816</v>
      </c>
      <c r="P1293" s="43">
        <v>385780</v>
      </c>
      <c r="Q1293" s="43">
        <v>0</v>
      </c>
      <c r="R1293" s="43">
        <v>0</v>
      </c>
      <c r="S1293" s="43">
        <v>0</v>
      </c>
    </row>
    <row r="1294" spans="5:19">
      <c r="E1294" s="43">
        <v>8848737</v>
      </c>
      <c r="F1294" s="43" t="s">
        <v>4403</v>
      </c>
      <c r="G1294" s="43" t="s">
        <v>14</v>
      </c>
      <c r="H1294" s="43">
        <v>0</v>
      </c>
      <c r="I1294" s="43">
        <v>0</v>
      </c>
      <c r="J1294" s="43">
        <v>0</v>
      </c>
      <c r="K1294" s="43">
        <v>11</v>
      </c>
      <c r="L1294" s="43">
        <v>2310</v>
      </c>
      <c r="M1294" s="43">
        <v>25410</v>
      </c>
      <c r="N1294" s="43">
        <v>11</v>
      </c>
      <c r="O1294" s="43">
        <v>2310</v>
      </c>
      <c r="P1294" s="43">
        <v>25410</v>
      </c>
      <c r="Q1294" s="43">
        <v>0</v>
      </c>
      <c r="R1294" s="43">
        <v>0</v>
      </c>
      <c r="S1294" s="43">
        <v>0</v>
      </c>
    </row>
    <row r="1295" spans="5:19">
      <c r="E1295" s="43">
        <v>8848738</v>
      </c>
      <c r="F1295" s="43" t="s">
        <v>4404</v>
      </c>
      <c r="G1295" s="43" t="s">
        <v>14</v>
      </c>
      <c r="H1295" s="43">
        <v>0</v>
      </c>
      <c r="I1295" s="43">
        <v>0</v>
      </c>
      <c r="J1295" s="43">
        <v>0</v>
      </c>
      <c r="K1295" s="43">
        <v>20</v>
      </c>
      <c r="L1295" s="43">
        <v>1030</v>
      </c>
      <c r="M1295" s="43">
        <v>20600</v>
      </c>
      <c r="N1295" s="43">
        <v>20</v>
      </c>
      <c r="O1295" s="43">
        <v>1030</v>
      </c>
      <c r="P1295" s="43">
        <v>20600</v>
      </c>
      <c r="Q1295" s="43">
        <v>0</v>
      </c>
      <c r="R1295" s="43">
        <v>0</v>
      </c>
      <c r="S1295" s="43">
        <v>0</v>
      </c>
    </row>
    <row r="1296" spans="5:19">
      <c r="E1296" s="43">
        <v>8848770</v>
      </c>
      <c r="F1296" s="43" t="s">
        <v>4405</v>
      </c>
      <c r="G1296" s="43" t="s">
        <v>14</v>
      </c>
      <c r="H1296" s="43">
        <v>0</v>
      </c>
      <c r="I1296" s="43">
        <v>0</v>
      </c>
      <c r="J1296" s="43">
        <v>0</v>
      </c>
      <c r="K1296" s="43">
        <v>11</v>
      </c>
      <c r="L1296" s="43">
        <v>7550</v>
      </c>
      <c r="M1296" s="43">
        <v>82294</v>
      </c>
      <c r="N1296" s="43">
        <v>11</v>
      </c>
      <c r="O1296" s="43">
        <v>7550</v>
      </c>
      <c r="P1296" s="43">
        <v>82294</v>
      </c>
      <c r="Q1296" s="43">
        <v>0</v>
      </c>
      <c r="R1296" s="43">
        <v>0</v>
      </c>
      <c r="S1296" s="43">
        <v>0</v>
      </c>
    </row>
    <row r="1297" spans="5:19">
      <c r="E1297" s="43">
        <v>8848774</v>
      </c>
      <c r="F1297" s="43" t="s">
        <v>4406</v>
      </c>
      <c r="G1297" s="43" t="s">
        <v>14</v>
      </c>
      <c r="H1297" s="43">
        <v>0</v>
      </c>
      <c r="I1297" s="43">
        <v>0</v>
      </c>
      <c r="J1297" s="43">
        <v>0</v>
      </c>
      <c r="K1297" s="43">
        <v>9</v>
      </c>
      <c r="L1297" s="43">
        <v>7526</v>
      </c>
      <c r="M1297" s="43">
        <v>67733</v>
      </c>
      <c r="N1297" s="43">
        <v>9</v>
      </c>
      <c r="O1297" s="43">
        <v>7526</v>
      </c>
      <c r="P1297" s="43">
        <v>67733</v>
      </c>
      <c r="Q1297" s="43">
        <v>0</v>
      </c>
      <c r="R1297" s="43">
        <v>0</v>
      </c>
      <c r="S1297" s="43">
        <v>0</v>
      </c>
    </row>
    <row r="1298" spans="5:19">
      <c r="E1298" s="43">
        <v>8848778</v>
      </c>
      <c r="F1298" s="43" t="s">
        <v>4407</v>
      </c>
      <c r="G1298" s="43" t="s">
        <v>14</v>
      </c>
      <c r="H1298" s="43">
        <v>0</v>
      </c>
      <c r="I1298" s="43">
        <v>0</v>
      </c>
      <c r="J1298" s="43">
        <v>0</v>
      </c>
      <c r="K1298" s="43">
        <v>7</v>
      </c>
      <c r="L1298" s="43">
        <v>7719</v>
      </c>
      <c r="M1298" s="43">
        <v>52492</v>
      </c>
      <c r="N1298" s="43">
        <v>7</v>
      </c>
      <c r="O1298" s="43">
        <v>7719</v>
      </c>
      <c r="P1298" s="43">
        <v>52492</v>
      </c>
      <c r="Q1298" s="43">
        <v>0</v>
      </c>
      <c r="R1298" s="43">
        <v>0</v>
      </c>
      <c r="S1298" s="43">
        <v>0</v>
      </c>
    </row>
    <row r="1299" spans="5:19">
      <c r="E1299" s="43">
        <v>8848789</v>
      </c>
      <c r="F1299" s="43" t="s">
        <v>4408</v>
      </c>
      <c r="G1299" s="43" t="s">
        <v>14</v>
      </c>
      <c r="H1299" s="43">
        <v>0</v>
      </c>
      <c r="I1299" s="43">
        <v>0</v>
      </c>
      <c r="J1299" s="43">
        <v>0</v>
      </c>
      <c r="K1299" s="43">
        <v>6</v>
      </c>
      <c r="L1299" s="43">
        <v>25040</v>
      </c>
      <c r="M1299" s="43">
        <v>150240</v>
      </c>
      <c r="N1299" s="43">
        <v>6</v>
      </c>
      <c r="O1299" s="43">
        <v>25040</v>
      </c>
      <c r="P1299" s="43">
        <v>150240</v>
      </c>
      <c r="Q1299" s="43">
        <v>0</v>
      </c>
      <c r="R1299" s="43">
        <v>0</v>
      </c>
      <c r="S1299" s="43">
        <v>0</v>
      </c>
    </row>
    <row r="1300" spans="5:19">
      <c r="E1300" s="43">
        <v>8848791</v>
      </c>
      <c r="F1300" s="43" t="s">
        <v>4409</v>
      </c>
      <c r="G1300" s="43" t="s">
        <v>14</v>
      </c>
      <c r="H1300" s="43">
        <v>0</v>
      </c>
      <c r="I1300" s="43">
        <v>0</v>
      </c>
      <c r="J1300" s="43">
        <v>0</v>
      </c>
      <c r="K1300" s="43">
        <v>3</v>
      </c>
      <c r="L1300" s="43">
        <v>19097</v>
      </c>
      <c r="M1300" s="43">
        <v>57290</v>
      </c>
      <c r="N1300" s="43">
        <v>3</v>
      </c>
      <c r="O1300" s="43">
        <v>19097</v>
      </c>
      <c r="P1300" s="43">
        <v>57290</v>
      </c>
      <c r="Q1300" s="43">
        <v>0</v>
      </c>
      <c r="R1300" s="43">
        <v>0</v>
      </c>
      <c r="S1300" s="43">
        <v>0</v>
      </c>
    </row>
    <row r="1301" spans="5:19">
      <c r="E1301" s="43">
        <v>8848794</v>
      </c>
      <c r="F1301" s="43" t="s">
        <v>4410</v>
      </c>
      <c r="G1301" s="43" t="s">
        <v>14</v>
      </c>
      <c r="H1301" s="43">
        <v>0</v>
      </c>
      <c r="I1301" s="43">
        <v>0</v>
      </c>
      <c r="J1301" s="43">
        <v>0</v>
      </c>
      <c r="K1301" s="43">
        <v>2</v>
      </c>
      <c r="L1301" s="43">
        <v>60560</v>
      </c>
      <c r="M1301" s="43">
        <v>121120</v>
      </c>
      <c r="N1301" s="43">
        <v>2</v>
      </c>
      <c r="O1301" s="43">
        <v>60560</v>
      </c>
      <c r="P1301" s="43">
        <v>121120</v>
      </c>
      <c r="Q1301" s="43">
        <v>0</v>
      </c>
      <c r="R1301" s="43">
        <v>0</v>
      </c>
      <c r="S1301" s="43">
        <v>0</v>
      </c>
    </row>
    <row r="1302" spans="5:19">
      <c r="E1302" s="43">
        <v>8848798</v>
      </c>
      <c r="F1302" s="43" t="s">
        <v>4411</v>
      </c>
      <c r="G1302" s="43" t="s">
        <v>14</v>
      </c>
      <c r="H1302" s="43">
        <v>0</v>
      </c>
      <c r="I1302" s="43">
        <v>0</v>
      </c>
      <c r="J1302" s="43">
        <v>0</v>
      </c>
      <c r="K1302" s="43">
        <v>15</v>
      </c>
      <c r="L1302" s="43">
        <v>860</v>
      </c>
      <c r="M1302" s="43">
        <v>12900</v>
      </c>
      <c r="N1302" s="43">
        <v>15</v>
      </c>
      <c r="O1302" s="43">
        <v>860</v>
      </c>
      <c r="P1302" s="43">
        <v>12900</v>
      </c>
      <c r="Q1302" s="43">
        <v>0</v>
      </c>
      <c r="R1302" s="43">
        <v>0</v>
      </c>
      <c r="S1302" s="43">
        <v>0</v>
      </c>
    </row>
    <row r="1303" spans="5:19">
      <c r="E1303" s="43">
        <v>8848810</v>
      </c>
      <c r="F1303" s="43" t="s">
        <v>4412</v>
      </c>
      <c r="G1303" s="43" t="s">
        <v>14</v>
      </c>
      <c r="H1303" s="43">
        <v>0</v>
      </c>
      <c r="I1303" s="43">
        <v>0</v>
      </c>
      <c r="J1303" s="43">
        <v>0</v>
      </c>
      <c r="K1303" s="43">
        <v>5</v>
      </c>
      <c r="L1303" s="43">
        <v>33510</v>
      </c>
      <c r="M1303" s="43">
        <v>167550</v>
      </c>
      <c r="N1303" s="43">
        <v>5</v>
      </c>
      <c r="O1303" s="43">
        <v>33510</v>
      </c>
      <c r="P1303" s="43">
        <v>167550</v>
      </c>
      <c r="Q1303" s="43">
        <v>0</v>
      </c>
      <c r="R1303" s="43">
        <v>0</v>
      </c>
      <c r="S1303" s="43">
        <v>0</v>
      </c>
    </row>
    <row r="1304" spans="5:19">
      <c r="E1304" s="43">
        <v>8848867</v>
      </c>
      <c r="F1304" s="43" t="s">
        <v>4413</v>
      </c>
      <c r="G1304" s="43" t="s">
        <v>14</v>
      </c>
      <c r="H1304" s="43">
        <v>0</v>
      </c>
      <c r="I1304" s="43">
        <v>0</v>
      </c>
      <c r="J1304" s="43">
        <v>0</v>
      </c>
      <c r="K1304" s="43">
        <v>1</v>
      </c>
      <c r="L1304" s="43">
        <v>3950</v>
      </c>
      <c r="M1304" s="43">
        <v>3950</v>
      </c>
      <c r="N1304" s="43">
        <v>1</v>
      </c>
      <c r="O1304" s="43">
        <v>3950</v>
      </c>
      <c r="P1304" s="43">
        <v>3950</v>
      </c>
      <c r="Q1304" s="43">
        <v>0</v>
      </c>
      <c r="R1304" s="43">
        <v>0</v>
      </c>
      <c r="S1304" s="43">
        <v>0</v>
      </c>
    </row>
    <row r="1305" spans="5:19">
      <c r="E1305" s="43">
        <v>8848868</v>
      </c>
      <c r="F1305" s="43" t="s">
        <v>4414</v>
      </c>
      <c r="G1305" s="43" t="s">
        <v>14</v>
      </c>
      <c r="H1305" s="43">
        <v>0</v>
      </c>
      <c r="I1305" s="43">
        <v>0</v>
      </c>
      <c r="J1305" s="43">
        <v>0</v>
      </c>
      <c r="K1305" s="43">
        <v>8</v>
      </c>
      <c r="L1305" s="43">
        <v>4730</v>
      </c>
      <c r="M1305" s="43">
        <v>37840</v>
      </c>
      <c r="N1305" s="43">
        <v>8</v>
      </c>
      <c r="O1305" s="43">
        <v>4730</v>
      </c>
      <c r="P1305" s="43">
        <v>37840</v>
      </c>
      <c r="Q1305" s="43">
        <v>0</v>
      </c>
      <c r="R1305" s="43">
        <v>0</v>
      </c>
      <c r="S1305" s="43">
        <v>0</v>
      </c>
    </row>
    <row r="1306" spans="5:19">
      <c r="E1306" s="43">
        <v>8848917</v>
      </c>
      <c r="F1306" s="43" t="s">
        <v>4415</v>
      </c>
      <c r="G1306" s="43" t="s">
        <v>14</v>
      </c>
      <c r="H1306" s="43">
        <v>0</v>
      </c>
      <c r="I1306" s="43">
        <v>0</v>
      </c>
      <c r="J1306" s="43">
        <v>0</v>
      </c>
      <c r="K1306" s="43">
        <v>99</v>
      </c>
      <c r="L1306" s="43">
        <v>1758</v>
      </c>
      <c r="M1306" s="43">
        <v>174060</v>
      </c>
      <c r="N1306" s="43">
        <v>99</v>
      </c>
      <c r="O1306" s="43">
        <v>1758</v>
      </c>
      <c r="P1306" s="43">
        <v>174060</v>
      </c>
      <c r="Q1306" s="43">
        <v>0</v>
      </c>
      <c r="R1306" s="43">
        <v>0</v>
      </c>
      <c r="S1306" s="43">
        <v>0</v>
      </c>
    </row>
    <row r="1307" spans="5:19">
      <c r="E1307" s="43">
        <v>8848918</v>
      </c>
      <c r="F1307" s="43" t="s">
        <v>4416</v>
      </c>
      <c r="G1307" s="43" t="s">
        <v>14</v>
      </c>
      <c r="H1307" s="43">
        <v>0</v>
      </c>
      <c r="I1307" s="43">
        <v>0</v>
      </c>
      <c r="J1307" s="43">
        <v>0</v>
      </c>
      <c r="K1307" s="43">
        <v>110</v>
      </c>
      <c r="L1307" s="43">
        <v>1801</v>
      </c>
      <c r="M1307" s="43">
        <v>198072</v>
      </c>
      <c r="N1307" s="43">
        <v>110</v>
      </c>
      <c r="O1307" s="43">
        <v>1801</v>
      </c>
      <c r="P1307" s="43">
        <v>198072</v>
      </c>
      <c r="Q1307" s="43">
        <v>0</v>
      </c>
      <c r="R1307" s="43">
        <v>0</v>
      </c>
      <c r="S1307" s="43">
        <v>0</v>
      </c>
    </row>
    <row r="1308" spans="5:19">
      <c r="E1308" s="43">
        <v>8848919</v>
      </c>
      <c r="F1308" s="43" t="s">
        <v>4417</v>
      </c>
      <c r="G1308" s="43" t="s">
        <v>14</v>
      </c>
      <c r="H1308" s="43">
        <v>0</v>
      </c>
      <c r="I1308" s="43">
        <v>0</v>
      </c>
      <c r="J1308" s="43">
        <v>0</v>
      </c>
      <c r="K1308" s="43">
        <v>1</v>
      </c>
      <c r="L1308" s="43">
        <v>1750</v>
      </c>
      <c r="M1308" s="43">
        <v>1750</v>
      </c>
      <c r="N1308" s="43">
        <v>1</v>
      </c>
      <c r="O1308" s="43">
        <v>1750</v>
      </c>
      <c r="P1308" s="43">
        <v>1750</v>
      </c>
      <c r="Q1308" s="43">
        <v>0</v>
      </c>
      <c r="R1308" s="43">
        <v>0</v>
      </c>
      <c r="S1308" s="43">
        <v>0</v>
      </c>
    </row>
    <row r="1309" spans="5:19">
      <c r="E1309" s="43">
        <v>8848931</v>
      </c>
      <c r="F1309" s="43" t="s">
        <v>4418</v>
      </c>
      <c r="G1309" s="43" t="s">
        <v>14</v>
      </c>
      <c r="H1309" s="43">
        <v>0</v>
      </c>
      <c r="I1309" s="43">
        <v>0</v>
      </c>
      <c r="J1309" s="43">
        <v>0</v>
      </c>
      <c r="K1309" s="43">
        <v>160</v>
      </c>
      <c r="L1309" s="43">
        <v>1720</v>
      </c>
      <c r="M1309" s="43">
        <v>275200</v>
      </c>
      <c r="N1309" s="43">
        <v>160</v>
      </c>
      <c r="O1309" s="43">
        <v>1720</v>
      </c>
      <c r="P1309" s="43">
        <v>275200</v>
      </c>
      <c r="Q1309" s="43">
        <v>0</v>
      </c>
      <c r="R1309" s="43">
        <v>0</v>
      </c>
      <c r="S1309" s="43">
        <v>0</v>
      </c>
    </row>
    <row r="1310" spans="5:19">
      <c r="E1310" s="43">
        <v>8848980</v>
      </c>
      <c r="F1310" s="43" t="s">
        <v>4419</v>
      </c>
      <c r="G1310" s="43" t="s">
        <v>14</v>
      </c>
      <c r="H1310" s="43">
        <v>0</v>
      </c>
      <c r="I1310" s="43">
        <v>0</v>
      </c>
      <c r="J1310" s="43">
        <v>0</v>
      </c>
      <c r="K1310" s="43">
        <v>2</v>
      </c>
      <c r="L1310" s="43">
        <v>4240</v>
      </c>
      <c r="M1310" s="43">
        <v>8480</v>
      </c>
      <c r="N1310" s="43">
        <v>2</v>
      </c>
      <c r="O1310" s="43">
        <v>4240</v>
      </c>
      <c r="P1310" s="43">
        <v>8480</v>
      </c>
      <c r="Q1310" s="43">
        <v>0</v>
      </c>
      <c r="R1310" s="43">
        <v>0</v>
      </c>
      <c r="S1310" s="43">
        <v>0</v>
      </c>
    </row>
    <row r="1311" spans="5:19">
      <c r="E1311" s="43">
        <v>8848986</v>
      </c>
      <c r="F1311" s="43" t="s">
        <v>4420</v>
      </c>
      <c r="G1311" s="43" t="s">
        <v>14</v>
      </c>
      <c r="H1311" s="43">
        <v>0</v>
      </c>
      <c r="I1311" s="43">
        <v>0</v>
      </c>
      <c r="J1311" s="43">
        <v>0</v>
      </c>
      <c r="K1311" s="43">
        <v>44</v>
      </c>
      <c r="L1311" s="43">
        <v>6700</v>
      </c>
      <c r="M1311" s="43">
        <v>294800</v>
      </c>
      <c r="N1311" s="43">
        <v>44</v>
      </c>
      <c r="O1311" s="43">
        <v>6700</v>
      </c>
      <c r="P1311" s="43">
        <v>294800</v>
      </c>
      <c r="Q1311" s="43">
        <v>0</v>
      </c>
      <c r="R1311" s="43">
        <v>0</v>
      </c>
      <c r="S1311" s="43">
        <v>0</v>
      </c>
    </row>
    <row r="1312" spans="5:19">
      <c r="E1312" s="43">
        <v>8849098</v>
      </c>
      <c r="F1312" s="43" t="s">
        <v>4421</v>
      </c>
      <c r="G1312" s="43" t="s">
        <v>14</v>
      </c>
      <c r="H1312" s="43">
        <v>0</v>
      </c>
      <c r="I1312" s="43">
        <v>0</v>
      </c>
      <c r="J1312" s="43">
        <v>0</v>
      </c>
      <c r="K1312" s="43">
        <v>45</v>
      </c>
      <c r="L1312" s="43">
        <v>7026</v>
      </c>
      <c r="M1312" s="43">
        <v>316150</v>
      </c>
      <c r="N1312" s="43">
        <v>45</v>
      </c>
      <c r="O1312" s="43">
        <v>7026</v>
      </c>
      <c r="P1312" s="43">
        <v>316150</v>
      </c>
      <c r="Q1312" s="43">
        <v>0</v>
      </c>
      <c r="R1312" s="43">
        <v>0</v>
      </c>
      <c r="S1312" s="43">
        <v>0</v>
      </c>
    </row>
    <row r="1313" spans="5:19">
      <c r="E1313" s="43">
        <v>8849099</v>
      </c>
      <c r="F1313" s="43" t="s">
        <v>4422</v>
      </c>
      <c r="G1313" s="43" t="s">
        <v>14</v>
      </c>
      <c r="H1313" s="43">
        <v>0</v>
      </c>
      <c r="I1313" s="43">
        <v>0</v>
      </c>
      <c r="J1313" s="43">
        <v>0</v>
      </c>
      <c r="K1313" s="43">
        <v>18</v>
      </c>
      <c r="L1313" s="43">
        <v>6850</v>
      </c>
      <c r="M1313" s="43">
        <v>123300</v>
      </c>
      <c r="N1313" s="43">
        <v>18</v>
      </c>
      <c r="O1313" s="43">
        <v>6850</v>
      </c>
      <c r="P1313" s="43">
        <v>123300</v>
      </c>
      <c r="Q1313" s="43">
        <v>0</v>
      </c>
      <c r="R1313" s="43">
        <v>0</v>
      </c>
      <c r="S1313" s="43">
        <v>0</v>
      </c>
    </row>
    <row r="1314" spans="5:19">
      <c r="E1314" s="43">
        <v>8849100</v>
      </c>
      <c r="F1314" s="43" t="s">
        <v>4423</v>
      </c>
      <c r="G1314" s="43" t="s">
        <v>14</v>
      </c>
      <c r="H1314" s="43">
        <v>0</v>
      </c>
      <c r="I1314" s="43">
        <v>0</v>
      </c>
      <c r="J1314" s="43">
        <v>0</v>
      </c>
      <c r="K1314" s="43">
        <v>17</v>
      </c>
      <c r="L1314" s="43">
        <v>9530</v>
      </c>
      <c r="M1314" s="43">
        <v>162010</v>
      </c>
      <c r="N1314" s="43">
        <v>17</v>
      </c>
      <c r="O1314" s="43">
        <v>9530</v>
      </c>
      <c r="P1314" s="43">
        <v>162010</v>
      </c>
      <c r="Q1314" s="43">
        <v>0</v>
      </c>
      <c r="R1314" s="43">
        <v>0</v>
      </c>
      <c r="S1314" s="43">
        <v>0</v>
      </c>
    </row>
    <row r="1315" spans="5:19">
      <c r="E1315" s="43">
        <v>8849112</v>
      </c>
      <c r="F1315" s="43" t="s">
        <v>4424</v>
      </c>
      <c r="G1315" s="43" t="s">
        <v>14</v>
      </c>
      <c r="H1315" s="43">
        <v>0</v>
      </c>
      <c r="I1315" s="43">
        <v>0</v>
      </c>
      <c r="J1315" s="43">
        <v>0</v>
      </c>
      <c r="K1315" s="43">
        <v>15</v>
      </c>
      <c r="L1315" s="43">
        <v>4917</v>
      </c>
      <c r="M1315" s="43">
        <v>75230</v>
      </c>
      <c r="N1315" s="43">
        <v>15</v>
      </c>
      <c r="O1315" s="43">
        <v>4917</v>
      </c>
      <c r="P1315" s="43">
        <v>75230</v>
      </c>
      <c r="Q1315" s="43">
        <v>0</v>
      </c>
      <c r="R1315" s="43">
        <v>0</v>
      </c>
      <c r="S1315" s="43">
        <v>0</v>
      </c>
    </row>
    <row r="1316" spans="5:19">
      <c r="E1316" s="43">
        <v>8849113</v>
      </c>
      <c r="F1316" s="43" t="s">
        <v>4425</v>
      </c>
      <c r="G1316" s="43" t="s">
        <v>14</v>
      </c>
      <c r="H1316" s="43">
        <v>0</v>
      </c>
      <c r="I1316" s="43">
        <v>0</v>
      </c>
      <c r="J1316" s="43">
        <v>0</v>
      </c>
      <c r="K1316" s="43">
        <v>11</v>
      </c>
      <c r="L1316" s="43">
        <v>6460</v>
      </c>
      <c r="M1316" s="43">
        <v>71060</v>
      </c>
      <c r="N1316" s="43">
        <v>11</v>
      </c>
      <c r="O1316" s="43">
        <v>6460</v>
      </c>
      <c r="P1316" s="43">
        <v>71060</v>
      </c>
      <c r="Q1316" s="43">
        <v>0</v>
      </c>
      <c r="R1316" s="43">
        <v>0</v>
      </c>
      <c r="S1316" s="43">
        <v>0</v>
      </c>
    </row>
    <row r="1317" spans="5:19">
      <c r="E1317" s="43">
        <v>8849115</v>
      </c>
      <c r="F1317" s="43" t="s">
        <v>4426</v>
      </c>
      <c r="G1317" s="43" t="s">
        <v>14</v>
      </c>
      <c r="H1317" s="43">
        <v>0</v>
      </c>
      <c r="I1317" s="43">
        <v>0</v>
      </c>
      <c r="J1317" s="43">
        <v>0</v>
      </c>
      <c r="K1317" s="43">
        <v>1</v>
      </c>
      <c r="L1317" s="43">
        <v>3560</v>
      </c>
      <c r="M1317" s="43">
        <v>3560</v>
      </c>
      <c r="N1317" s="43">
        <v>1</v>
      </c>
      <c r="O1317" s="43">
        <v>3560</v>
      </c>
      <c r="P1317" s="43">
        <v>3560</v>
      </c>
      <c r="Q1317" s="43">
        <v>0</v>
      </c>
      <c r="R1317" s="43">
        <v>0</v>
      </c>
      <c r="S1317" s="43">
        <v>0</v>
      </c>
    </row>
    <row r="1318" spans="5:19">
      <c r="E1318" s="43">
        <v>8849193</v>
      </c>
      <c r="F1318" s="43" t="s">
        <v>4427</v>
      </c>
      <c r="G1318" s="43" t="s">
        <v>14</v>
      </c>
      <c r="H1318" s="43">
        <v>0</v>
      </c>
      <c r="I1318" s="43">
        <v>0</v>
      </c>
      <c r="J1318" s="43">
        <v>0</v>
      </c>
      <c r="K1318" s="43">
        <v>6</v>
      </c>
      <c r="L1318" s="43">
        <v>1180</v>
      </c>
      <c r="M1318" s="43">
        <v>7080</v>
      </c>
      <c r="N1318" s="43">
        <v>6</v>
      </c>
      <c r="O1318" s="43">
        <v>1180</v>
      </c>
      <c r="P1318" s="43">
        <v>7080</v>
      </c>
      <c r="Q1318" s="43">
        <v>0</v>
      </c>
      <c r="R1318" s="43">
        <v>0</v>
      </c>
      <c r="S1318" s="43">
        <v>0</v>
      </c>
    </row>
    <row r="1319" spans="5:19">
      <c r="E1319" s="43">
        <v>8849229</v>
      </c>
      <c r="F1319" s="43" t="s">
        <v>4428</v>
      </c>
      <c r="G1319" s="43" t="s">
        <v>14</v>
      </c>
      <c r="H1319" s="43">
        <v>0</v>
      </c>
      <c r="I1319" s="43">
        <v>0</v>
      </c>
      <c r="J1319" s="43">
        <v>0</v>
      </c>
      <c r="K1319" s="43">
        <v>7</v>
      </c>
      <c r="L1319" s="43">
        <v>4060</v>
      </c>
      <c r="M1319" s="43">
        <v>28420</v>
      </c>
      <c r="N1319" s="43">
        <v>7</v>
      </c>
      <c r="O1319" s="43">
        <v>4060</v>
      </c>
      <c r="P1319" s="43">
        <v>28420</v>
      </c>
      <c r="Q1319" s="43">
        <v>0</v>
      </c>
      <c r="R1319" s="43">
        <v>0</v>
      </c>
      <c r="S1319" s="43">
        <v>0</v>
      </c>
    </row>
    <row r="1320" spans="5:19">
      <c r="E1320" s="43">
        <v>8849231</v>
      </c>
      <c r="F1320" s="43" t="s">
        <v>4429</v>
      </c>
      <c r="G1320" s="43" t="s">
        <v>14</v>
      </c>
      <c r="H1320" s="43">
        <v>0</v>
      </c>
      <c r="I1320" s="43">
        <v>0</v>
      </c>
      <c r="J1320" s="43">
        <v>0</v>
      </c>
      <c r="K1320" s="43">
        <v>4</v>
      </c>
      <c r="L1320" s="43">
        <v>3640</v>
      </c>
      <c r="M1320" s="43">
        <v>14560</v>
      </c>
      <c r="N1320" s="43">
        <v>4</v>
      </c>
      <c r="O1320" s="43">
        <v>3640</v>
      </c>
      <c r="P1320" s="43">
        <v>14560</v>
      </c>
      <c r="Q1320" s="43">
        <v>0</v>
      </c>
      <c r="R1320" s="43">
        <v>0</v>
      </c>
      <c r="S1320" s="43">
        <v>0</v>
      </c>
    </row>
    <row r="1321" spans="5:19">
      <c r="E1321" s="43">
        <v>8849249</v>
      </c>
      <c r="F1321" s="43" t="s">
        <v>4430</v>
      </c>
      <c r="G1321" s="43" t="s">
        <v>14</v>
      </c>
      <c r="H1321" s="43">
        <v>0</v>
      </c>
      <c r="I1321" s="43">
        <v>0</v>
      </c>
      <c r="J1321" s="43">
        <v>0</v>
      </c>
      <c r="K1321" s="43">
        <v>5</v>
      </c>
      <c r="L1321" s="43">
        <v>2200</v>
      </c>
      <c r="M1321" s="43">
        <v>11000</v>
      </c>
      <c r="N1321" s="43">
        <v>5</v>
      </c>
      <c r="O1321" s="43">
        <v>2200</v>
      </c>
      <c r="P1321" s="43">
        <v>11000</v>
      </c>
      <c r="Q1321" s="43">
        <v>0</v>
      </c>
      <c r="R1321" s="43">
        <v>0</v>
      </c>
      <c r="S1321" s="43">
        <v>0</v>
      </c>
    </row>
    <row r="1322" spans="5:19">
      <c r="E1322" s="43">
        <v>8849259</v>
      </c>
      <c r="F1322" s="43" t="s">
        <v>4431</v>
      </c>
      <c r="G1322" s="43" t="s">
        <v>14</v>
      </c>
      <c r="H1322" s="43">
        <v>0</v>
      </c>
      <c r="I1322" s="43">
        <v>0</v>
      </c>
      <c r="J1322" s="43">
        <v>0</v>
      </c>
      <c r="K1322" s="43">
        <v>8</v>
      </c>
      <c r="L1322" s="43">
        <v>370</v>
      </c>
      <c r="M1322" s="43">
        <v>2960</v>
      </c>
      <c r="N1322" s="43">
        <v>8</v>
      </c>
      <c r="O1322" s="43">
        <v>370</v>
      </c>
      <c r="P1322" s="43">
        <v>2960</v>
      </c>
      <c r="Q1322" s="43">
        <v>0</v>
      </c>
      <c r="R1322" s="43">
        <v>0</v>
      </c>
      <c r="S1322" s="43">
        <v>0</v>
      </c>
    </row>
    <row r="1323" spans="5:19">
      <c r="E1323" s="43">
        <v>8849264</v>
      </c>
      <c r="F1323" s="43" t="s">
        <v>4432</v>
      </c>
      <c r="G1323" s="43" t="s">
        <v>14</v>
      </c>
      <c r="H1323" s="43">
        <v>10</v>
      </c>
      <c r="I1323" s="43">
        <v>680</v>
      </c>
      <c r="J1323" s="43">
        <v>6800</v>
      </c>
      <c r="K1323" s="43">
        <v>0</v>
      </c>
      <c r="L1323" s="43">
        <v>0</v>
      </c>
      <c r="M1323" s="43">
        <v>0</v>
      </c>
      <c r="N1323" s="43">
        <v>10</v>
      </c>
      <c r="O1323" s="43">
        <v>680</v>
      </c>
      <c r="P1323" s="43">
        <v>6800</v>
      </c>
      <c r="Q1323" s="43">
        <v>0</v>
      </c>
      <c r="R1323" s="43">
        <v>0</v>
      </c>
      <c r="S1323" s="43">
        <v>0</v>
      </c>
    </row>
    <row r="1324" spans="5:19">
      <c r="E1324" s="43">
        <v>8849300</v>
      </c>
      <c r="F1324" s="43" t="s">
        <v>4433</v>
      </c>
      <c r="G1324" s="43" t="s">
        <v>14</v>
      </c>
      <c r="H1324" s="43">
        <v>0</v>
      </c>
      <c r="I1324" s="43">
        <v>0</v>
      </c>
      <c r="J1324" s="43">
        <v>0</v>
      </c>
      <c r="K1324" s="43">
        <v>2</v>
      </c>
      <c r="L1324" s="43">
        <v>860</v>
      </c>
      <c r="M1324" s="43">
        <v>1720</v>
      </c>
      <c r="N1324" s="43">
        <v>2</v>
      </c>
      <c r="O1324" s="43">
        <v>860</v>
      </c>
      <c r="P1324" s="43">
        <v>1720</v>
      </c>
      <c r="Q1324" s="43">
        <v>0</v>
      </c>
      <c r="R1324" s="43">
        <v>0</v>
      </c>
      <c r="S1324" s="43">
        <v>0</v>
      </c>
    </row>
    <row r="1325" spans="5:19">
      <c r="E1325" s="43">
        <v>8849330</v>
      </c>
      <c r="F1325" s="43" t="s">
        <v>4434</v>
      </c>
      <c r="G1325" s="43" t="s">
        <v>14</v>
      </c>
      <c r="H1325" s="43">
        <v>0</v>
      </c>
      <c r="I1325" s="43">
        <v>0</v>
      </c>
      <c r="J1325" s="43">
        <v>0</v>
      </c>
      <c r="K1325" s="43">
        <v>10</v>
      </c>
      <c r="L1325" s="43">
        <v>140</v>
      </c>
      <c r="M1325" s="43">
        <v>1400</v>
      </c>
      <c r="N1325" s="43">
        <v>10</v>
      </c>
      <c r="O1325" s="43">
        <v>140</v>
      </c>
      <c r="P1325" s="43">
        <v>1400</v>
      </c>
      <c r="Q1325" s="43">
        <v>0</v>
      </c>
      <c r="R1325" s="43">
        <v>0</v>
      </c>
      <c r="S1325" s="43">
        <v>0</v>
      </c>
    </row>
    <row r="1326" spans="5:19">
      <c r="E1326" s="43">
        <v>8849333</v>
      </c>
      <c r="F1326" s="43" t="s">
        <v>4435</v>
      </c>
      <c r="G1326" s="43" t="s">
        <v>14</v>
      </c>
      <c r="H1326" s="43">
        <v>0</v>
      </c>
      <c r="I1326" s="43">
        <v>0</v>
      </c>
      <c r="J1326" s="43">
        <v>0</v>
      </c>
      <c r="K1326" s="43">
        <v>27</v>
      </c>
      <c r="L1326" s="43">
        <v>270</v>
      </c>
      <c r="M1326" s="43">
        <v>7290</v>
      </c>
      <c r="N1326" s="43">
        <v>27</v>
      </c>
      <c r="O1326" s="43">
        <v>270</v>
      </c>
      <c r="P1326" s="43">
        <v>7290</v>
      </c>
      <c r="Q1326" s="43">
        <v>0</v>
      </c>
      <c r="R1326" s="43">
        <v>0</v>
      </c>
      <c r="S1326" s="43">
        <v>0</v>
      </c>
    </row>
    <row r="1327" spans="5:19">
      <c r="E1327" s="43">
        <v>8849425</v>
      </c>
      <c r="F1327" s="43" t="s">
        <v>4436</v>
      </c>
      <c r="G1327" s="43" t="s">
        <v>14</v>
      </c>
      <c r="H1327" s="43">
        <v>0</v>
      </c>
      <c r="I1327" s="43">
        <v>0</v>
      </c>
      <c r="J1327" s="43">
        <v>0</v>
      </c>
      <c r="K1327" s="43">
        <v>5</v>
      </c>
      <c r="L1327" s="43">
        <v>1130</v>
      </c>
      <c r="M1327" s="43">
        <v>5650</v>
      </c>
      <c r="N1327" s="43">
        <v>5</v>
      </c>
      <c r="O1327" s="43">
        <v>1130</v>
      </c>
      <c r="P1327" s="43">
        <v>5650</v>
      </c>
      <c r="Q1327" s="43">
        <v>0</v>
      </c>
      <c r="R1327" s="43">
        <v>0</v>
      </c>
      <c r="S1327" s="43">
        <v>0</v>
      </c>
    </row>
    <row r="1328" spans="5:19">
      <c r="E1328" s="43">
        <v>8849581</v>
      </c>
      <c r="F1328" s="43" t="s">
        <v>4437</v>
      </c>
      <c r="G1328" s="43" t="s">
        <v>14</v>
      </c>
      <c r="H1328" s="43">
        <v>0</v>
      </c>
      <c r="I1328" s="43">
        <v>0</v>
      </c>
      <c r="J1328" s="43">
        <v>0</v>
      </c>
      <c r="K1328" s="43">
        <v>10</v>
      </c>
      <c r="L1328" s="43">
        <v>730</v>
      </c>
      <c r="M1328" s="43">
        <v>7300</v>
      </c>
      <c r="N1328" s="43">
        <v>10</v>
      </c>
      <c r="O1328" s="43">
        <v>730</v>
      </c>
      <c r="P1328" s="43">
        <v>7300</v>
      </c>
      <c r="Q1328" s="43">
        <v>0</v>
      </c>
      <c r="R1328" s="43">
        <v>0</v>
      </c>
      <c r="S1328" s="43">
        <v>0</v>
      </c>
    </row>
    <row r="1329" spans="5:19">
      <c r="E1329" s="43">
        <v>8849596</v>
      </c>
      <c r="F1329" s="43" t="s">
        <v>4438</v>
      </c>
      <c r="G1329" s="43" t="s">
        <v>14</v>
      </c>
      <c r="H1329" s="43">
        <v>0</v>
      </c>
      <c r="I1329" s="43">
        <v>0</v>
      </c>
      <c r="J1329" s="43">
        <v>0</v>
      </c>
      <c r="K1329" s="43">
        <v>1</v>
      </c>
      <c r="L1329" s="43">
        <v>10150</v>
      </c>
      <c r="M1329" s="43">
        <v>10150</v>
      </c>
      <c r="N1329" s="43">
        <v>1</v>
      </c>
      <c r="O1329" s="43">
        <v>10150</v>
      </c>
      <c r="P1329" s="43">
        <v>10150</v>
      </c>
      <c r="Q1329" s="43">
        <v>0</v>
      </c>
      <c r="R1329" s="43">
        <v>0</v>
      </c>
      <c r="S1329" s="43">
        <v>0</v>
      </c>
    </row>
    <row r="1330" spans="5:19">
      <c r="E1330" s="43">
        <v>8849742</v>
      </c>
      <c r="F1330" s="43" t="s">
        <v>4439</v>
      </c>
      <c r="G1330" s="43" t="s">
        <v>14</v>
      </c>
      <c r="H1330" s="43">
        <v>0</v>
      </c>
      <c r="I1330" s="43">
        <v>0</v>
      </c>
      <c r="J1330" s="43">
        <v>0</v>
      </c>
      <c r="K1330" s="43">
        <v>1</v>
      </c>
      <c r="L1330" s="43">
        <v>12620</v>
      </c>
      <c r="M1330" s="43">
        <v>12620</v>
      </c>
      <c r="N1330" s="43">
        <v>1</v>
      </c>
      <c r="O1330" s="43">
        <v>12620</v>
      </c>
      <c r="P1330" s="43">
        <v>12620</v>
      </c>
      <c r="Q1330" s="43">
        <v>0</v>
      </c>
      <c r="R1330" s="43">
        <v>0</v>
      </c>
      <c r="S1330" s="43">
        <v>0</v>
      </c>
    </row>
    <row r="1331" spans="5:19">
      <c r="E1331" s="43">
        <v>8849776</v>
      </c>
      <c r="F1331" s="43" t="s">
        <v>4440</v>
      </c>
      <c r="G1331" s="43" t="s">
        <v>14</v>
      </c>
      <c r="H1331" s="43">
        <v>0</v>
      </c>
      <c r="I1331" s="43">
        <v>0</v>
      </c>
      <c r="J1331" s="43">
        <v>0</v>
      </c>
      <c r="K1331" s="43">
        <v>7</v>
      </c>
      <c r="L1331" s="43">
        <v>660</v>
      </c>
      <c r="M1331" s="43">
        <v>4620</v>
      </c>
      <c r="N1331" s="43">
        <v>7</v>
      </c>
      <c r="O1331" s="43">
        <v>660</v>
      </c>
      <c r="P1331" s="43">
        <v>4620</v>
      </c>
      <c r="Q1331" s="43">
        <v>0</v>
      </c>
      <c r="R1331" s="43">
        <v>0</v>
      </c>
      <c r="S1331" s="43">
        <v>0</v>
      </c>
    </row>
    <row r="1332" spans="5:19">
      <c r="E1332" s="43">
        <v>8849798</v>
      </c>
      <c r="F1332" s="43" t="s">
        <v>4441</v>
      </c>
      <c r="G1332" s="43" t="s">
        <v>14</v>
      </c>
      <c r="H1332" s="43">
        <v>0</v>
      </c>
      <c r="I1332" s="43">
        <v>0</v>
      </c>
      <c r="J1332" s="43">
        <v>0</v>
      </c>
      <c r="K1332" s="43">
        <v>10</v>
      </c>
      <c r="L1332" s="43">
        <v>1400</v>
      </c>
      <c r="M1332" s="43">
        <v>14000</v>
      </c>
      <c r="N1332" s="43">
        <v>10</v>
      </c>
      <c r="O1332" s="43">
        <v>1400</v>
      </c>
      <c r="P1332" s="43">
        <v>14000</v>
      </c>
      <c r="Q1332" s="43">
        <v>0</v>
      </c>
      <c r="R1332" s="43">
        <v>0</v>
      </c>
      <c r="S1332" s="43">
        <v>0</v>
      </c>
    </row>
    <row r="1333" spans="5:19">
      <c r="E1333" s="43">
        <v>8849799</v>
      </c>
      <c r="F1333" s="43" t="s">
        <v>4442</v>
      </c>
      <c r="G1333" s="43" t="s">
        <v>14</v>
      </c>
      <c r="H1333" s="43">
        <v>0</v>
      </c>
      <c r="I1333" s="43">
        <v>0</v>
      </c>
      <c r="J1333" s="43">
        <v>0</v>
      </c>
      <c r="K1333" s="43">
        <v>10</v>
      </c>
      <c r="L1333" s="43">
        <v>1400</v>
      </c>
      <c r="M1333" s="43">
        <v>14000</v>
      </c>
      <c r="N1333" s="43">
        <v>10</v>
      </c>
      <c r="O1333" s="43">
        <v>1400</v>
      </c>
      <c r="P1333" s="43">
        <v>14000</v>
      </c>
      <c r="Q1333" s="43">
        <v>0</v>
      </c>
      <c r="R1333" s="43">
        <v>0</v>
      </c>
      <c r="S1333" s="43">
        <v>0</v>
      </c>
    </row>
    <row r="1334" spans="5:19">
      <c r="E1334" s="43">
        <v>8849800</v>
      </c>
      <c r="F1334" s="43" t="s">
        <v>4443</v>
      </c>
      <c r="G1334" s="43" t="s">
        <v>14</v>
      </c>
      <c r="H1334" s="43">
        <v>0</v>
      </c>
      <c r="I1334" s="43">
        <v>0</v>
      </c>
      <c r="J1334" s="43">
        <v>0</v>
      </c>
      <c r="K1334" s="43">
        <v>14</v>
      </c>
      <c r="L1334" s="43">
        <v>1550</v>
      </c>
      <c r="M1334" s="43">
        <v>21700</v>
      </c>
      <c r="N1334" s="43">
        <v>14</v>
      </c>
      <c r="O1334" s="43">
        <v>1550</v>
      </c>
      <c r="P1334" s="43">
        <v>21700</v>
      </c>
      <c r="Q1334" s="43">
        <v>0</v>
      </c>
      <c r="R1334" s="43">
        <v>0</v>
      </c>
      <c r="S1334" s="43">
        <v>0</v>
      </c>
    </row>
    <row r="1335" spans="5:19">
      <c r="E1335" s="43">
        <v>8849801</v>
      </c>
      <c r="F1335" s="43" t="s">
        <v>4444</v>
      </c>
      <c r="G1335" s="43" t="s">
        <v>14</v>
      </c>
      <c r="H1335" s="43">
        <v>0</v>
      </c>
      <c r="I1335" s="43">
        <v>0</v>
      </c>
      <c r="J1335" s="43">
        <v>0</v>
      </c>
      <c r="K1335" s="43">
        <v>14</v>
      </c>
      <c r="L1335" s="43">
        <v>1550</v>
      </c>
      <c r="M1335" s="43">
        <v>21700</v>
      </c>
      <c r="N1335" s="43">
        <v>14</v>
      </c>
      <c r="O1335" s="43">
        <v>1550</v>
      </c>
      <c r="P1335" s="43">
        <v>21700</v>
      </c>
      <c r="Q1335" s="43">
        <v>0</v>
      </c>
      <c r="R1335" s="43">
        <v>0</v>
      </c>
      <c r="S1335" s="43">
        <v>0</v>
      </c>
    </row>
    <row r="1336" spans="5:19">
      <c r="E1336" s="43">
        <v>8849807</v>
      </c>
      <c r="F1336" s="43" t="s">
        <v>4445</v>
      </c>
      <c r="G1336" s="43" t="s">
        <v>14</v>
      </c>
      <c r="H1336" s="43">
        <v>0</v>
      </c>
      <c r="I1336" s="43">
        <v>0</v>
      </c>
      <c r="J1336" s="43">
        <v>0</v>
      </c>
      <c r="K1336" s="43">
        <v>5</v>
      </c>
      <c r="L1336" s="43">
        <v>1310</v>
      </c>
      <c r="M1336" s="43">
        <v>6550</v>
      </c>
      <c r="N1336" s="43">
        <v>5</v>
      </c>
      <c r="O1336" s="43">
        <v>1310</v>
      </c>
      <c r="P1336" s="43">
        <v>6550</v>
      </c>
      <c r="Q1336" s="43">
        <v>0</v>
      </c>
      <c r="R1336" s="43">
        <v>0</v>
      </c>
      <c r="S1336" s="43">
        <v>0</v>
      </c>
    </row>
    <row r="1337" spans="5:19">
      <c r="E1337" s="43">
        <v>8849808</v>
      </c>
      <c r="F1337" s="43" t="s">
        <v>4446</v>
      </c>
      <c r="G1337" s="43" t="s">
        <v>14</v>
      </c>
      <c r="H1337" s="43">
        <v>0</v>
      </c>
      <c r="I1337" s="43">
        <v>0</v>
      </c>
      <c r="J1337" s="43">
        <v>0</v>
      </c>
      <c r="K1337" s="43">
        <v>10</v>
      </c>
      <c r="L1337" s="43">
        <v>1310</v>
      </c>
      <c r="M1337" s="43">
        <v>13100</v>
      </c>
      <c r="N1337" s="43">
        <v>10</v>
      </c>
      <c r="O1337" s="43">
        <v>1310</v>
      </c>
      <c r="P1337" s="43">
        <v>13100</v>
      </c>
      <c r="Q1337" s="43">
        <v>0</v>
      </c>
      <c r="R1337" s="43">
        <v>0</v>
      </c>
      <c r="S1337" s="43">
        <v>0</v>
      </c>
    </row>
    <row r="1338" spans="5:19">
      <c r="E1338" s="43">
        <v>8849809</v>
      </c>
      <c r="F1338" s="43" t="s">
        <v>4447</v>
      </c>
      <c r="G1338" s="43" t="s">
        <v>14</v>
      </c>
      <c r="H1338" s="43">
        <v>0</v>
      </c>
      <c r="I1338" s="43">
        <v>0</v>
      </c>
      <c r="J1338" s="43">
        <v>0</v>
      </c>
      <c r="K1338" s="43">
        <v>10</v>
      </c>
      <c r="L1338" s="43">
        <v>1310</v>
      </c>
      <c r="M1338" s="43">
        <v>13100</v>
      </c>
      <c r="N1338" s="43">
        <v>10</v>
      </c>
      <c r="O1338" s="43">
        <v>1310</v>
      </c>
      <c r="P1338" s="43">
        <v>13100</v>
      </c>
      <c r="Q1338" s="43">
        <v>0</v>
      </c>
      <c r="R1338" s="43">
        <v>0</v>
      </c>
      <c r="S1338" s="43">
        <v>0</v>
      </c>
    </row>
    <row r="1339" spans="5:19">
      <c r="E1339" s="43">
        <v>8849810</v>
      </c>
      <c r="F1339" s="43" t="s">
        <v>4448</v>
      </c>
      <c r="G1339" s="43" t="s">
        <v>14</v>
      </c>
      <c r="H1339" s="43">
        <v>0</v>
      </c>
      <c r="I1339" s="43">
        <v>0</v>
      </c>
      <c r="J1339" s="43">
        <v>0</v>
      </c>
      <c r="K1339" s="43">
        <v>5</v>
      </c>
      <c r="L1339" s="43">
        <v>800</v>
      </c>
      <c r="M1339" s="43">
        <v>4000</v>
      </c>
      <c r="N1339" s="43">
        <v>5</v>
      </c>
      <c r="O1339" s="43">
        <v>800</v>
      </c>
      <c r="P1339" s="43">
        <v>4000</v>
      </c>
      <c r="Q1339" s="43">
        <v>0</v>
      </c>
      <c r="R1339" s="43">
        <v>0</v>
      </c>
      <c r="S1339" s="43">
        <v>0</v>
      </c>
    </row>
    <row r="1340" spans="5:19">
      <c r="E1340" s="43">
        <v>8849856</v>
      </c>
      <c r="F1340" s="43" t="s">
        <v>4449</v>
      </c>
      <c r="G1340" s="43" t="s">
        <v>14</v>
      </c>
      <c r="H1340" s="43">
        <v>0</v>
      </c>
      <c r="I1340" s="43">
        <v>0</v>
      </c>
      <c r="J1340" s="43">
        <v>0</v>
      </c>
      <c r="K1340" s="43">
        <v>1</v>
      </c>
      <c r="L1340" s="43">
        <v>430</v>
      </c>
      <c r="M1340" s="43">
        <v>430</v>
      </c>
      <c r="N1340" s="43">
        <v>1</v>
      </c>
      <c r="O1340" s="43">
        <v>430</v>
      </c>
      <c r="P1340" s="43">
        <v>430</v>
      </c>
      <c r="Q1340" s="43">
        <v>0</v>
      </c>
      <c r="R1340" s="43">
        <v>0</v>
      </c>
      <c r="S1340" s="43">
        <v>0</v>
      </c>
    </row>
    <row r="1341" spans="5:19">
      <c r="E1341" s="43">
        <v>8850003</v>
      </c>
      <c r="F1341" s="43" t="s">
        <v>4450</v>
      </c>
      <c r="G1341" s="43" t="s">
        <v>14</v>
      </c>
      <c r="H1341" s="43">
        <v>0</v>
      </c>
      <c r="I1341" s="43">
        <v>0</v>
      </c>
      <c r="J1341" s="43">
        <v>0</v>
      </c>
      <c r="K1341" s="43">
        <v>5</v>
      </c>
      <c r="L1341" s="43">
        <v>4550</v>
      </c>
      <c r="M1341" s="43">
        <v>22750</v>
      </c>
      <c r="N1341" s="43">
        <v>5</v>
      </c>
      <c r="O1341" s="43">
        <v>4550</v>
      </c>
      <c r="P1341" s="43">
        <v>22750</v>
      </c>
      <c r="Q1341" s="43">
        <v>0</v>
      </c>
      <c r="R1341" s="43">
        <v>0</v>
      </c>
      <c r="S1341" s="43">
        <v>0</v>
      </c>
    </row>
    <row r="1342" spans="5:19">
      <c r="E1342" s="43">
        <v>8850067</v>
      </c>
      <c r="F1342" s="43" t="s">
        <v>4451</v>
      </c>
      <c r="G1342" s="43" t="s">
        <v>14</v>
      </c>
      <c r="H1342" s="43">
        <v>0</v>
      </c>
      <c r="I1342" s="43">
        <v>0</v>
      </c>
      <c r="J1342" s="43">
        <v>0</v>
      </c>
      <c r="K1342" s="43">
        <v>1</v>
      </c>
      <c r="L1342" s="43">
        <v>14130</v>
      </c>
      <c r="M1342" s="43">
        <v>14130</v>
      </c>
      <c r="N1342" s="43">
        <v>1</v>
      </c>
      <c r="O1342" s="43">
        <v>14130</v>
      </c>
      <c r="P1342" s="43">
        <v>14130</v>
      </c>
      <c r="Q1342" s="43">
        <v>0</v>
      </c>
      <c r="R1342" s="43">
        <v>0</v>
      </c>
      <c r="S1342" s="43">
        <v>0</v>
      </c>
    </row>
    <row r="1343" spans="5:19">
      <c r="E1343" s="43">
        <v>8850141</v>
      </c>
      <c r="F1343" s="43" t="s">
        <v>4452</v>
      </c>
      <c r="G1343" s="43" t="s">
        <v>14</v>
      </c>
      <c r="H1343" s="43">
        <v>0</v>
      </c>
      <c r="I1343" s="43">
        <v>0</v>
      </c>
      <c r="J1343" s="43">
        <v>0</v>
      </c>
      <c r="K1343" s="43">
        <v>2</v>
      </c>
      <c r="L1343" s="43">
        <v>25540</v>
      </c>
      <c r="M1343" s="43">
        <v>51080</v>
      </c>
      <c r="N1343" s="43">
        <v>2</v>
      </c>
      <c r="O1343" s="43">
        <v>25540</v>
      </c>
      <c r="P1343" s="43">
        <v>51080</v>
      </c>
      <c r="Q1343" s="43">
        <v>0</v>
      </c>
      <c r="R1343" s="43">
        <v>0</v>
      </c>
      <c r="S1343" s="43">
        <v>0</v>
      </c>
    </row>
    <row r="1344" spans="5:19">
      <c r="E1344" s="43">
        <v>8850288</v>
      </c>
      <c r="F1344" s="43" t="s">
        <v>4453</v>
      </c>
      <c r="G1344" s="43" t="s">
        <v>14</v>
      </c>
      <c r="H1344" s="43">
        <v>0</v>
      </c>
      <c r="I1344" s="43">
        <v>0</v>
      </c>
      <c r="J1344" s="43">
        <v>0</v>
      </c>
      <c r="K1344" s="43">
        <v>2</v>
      </c>
      <c r="L1344" s="43">
        <v>21773</v>
      </c>
      <c r="M1344" s="43">
        <v>43545</v>
      </c>
      <c r="N1344" s="43">
        <v>2</v>
      </c>
      <c r="O1344" s="43">
        <v>21773</v>
      </c>
      <c r="P1344" s="43">
        <v>43545</v>
      </c>
      <c r="Q1344" s="43">
        <v>0</v>
      </c>
      <c r="R1344" s="43">
        <v>0</v>
      </c>
      <c r="S1344" s="43">
        <v>0</v>
      </c>
    </row>
    <row r="1345" spans="5:19">
      <c r="E1345" s="43">
        <v>8850428</v>
      </c>
      <c r="F1345" s="43" t="s">
        <v>4454</v>
      </c>
      <c r="G1345" s="43" t="s">
        <v>14</v>
      </c>
      <c r="H1345" s="43">
        <v>0</v>
      </c>
      <c r="I1345" s="43">
        <v>0</v>
      </c>
      <c r="J1345" s="43">
        <v>0</v>
      </c>
      <c r="K1345" s="43">
        <v>1</v>
      </c>
      <c r="L1345" s="43">
        <v>2830</v>
      </c>
      <c r="M1345" s="43">
        <v>2830</v>
      </c>
      <c r="N1345" s="43">
        <v>1</v>
      </c>
      <c r="O1345" s="43">
        <v>2830</v>
      </c>
      <c r="P1345" s="43">
        <v>2830</v>
      </c>
      <c r="Q1345" s="43">
        <v>0</v>
      </c>
      <c r="R1345" s="43">
        <v>0</v>
      </c>
      <c r="S1345" s="43">
        <v>0</v>
      </c>
    </row>
    <row r="1346" spans="5:19">
      <c r="E1346" s="43">
        <v>8850429</v>
      </c>
      <c r="F1346" s="43" t="s">
        <v>4455</v>
      </c>
      <c r="G1346" s="43" t="s">
        <v>14</v>
      </c>
      <c r="H1346" s="43">
        <v>0</v>
      </c>
      <c r="I1346" s="43">
        <v>0</v>
      </c>
      <c r="J1346" s="43">
        <v>0</v>
      </c>
      <c r="K1346" s="43">
        <v>10</v>
      </c>
      <c r="L1346" s="43">
        <v>120</v>
      </c>
      <c r="M1346" s="43">
        <v>1200</v>
      </c>
      <c r="N1346" s="43">
        <v>10</v>
      </c>
      <c r="O1346" s="43">
        <v>120</v>
      </c>
      <c r="P1346" s="43">
        <v>1200</v>
      </c>
      <c r="Q1346" s="43">
        <v>0</v>
      </c>
      <c r="R1346" s="43">
        <v>0</v>
      </c>
      <c r="S1346" s="43">
        <v>0</v>
      </c>
    </row>
    <row r="1347" spans="5:19">
      <c r="E1347" s="43">
        <v>8850445</v>
      </c>
      <c r="F1347" s="43" t="s">
        <v>4456</v>
      </c>
      <c r="G1347" s="43" t="s">
        <v>14</v>
      </c>
      <c r="H1347" s="43">
        <v>0</v>
      </c>
      <c r="I1347" s="43">
        <v>0</v>
      </c>
      <c r="J1347" s="43">
        <v>0</v>
      </c>
      <c r="K1347" s="43">
        <v>40</v>
      </c>
      <c r="L1347" s="43">
        <v>959</v>
      </c>
      <c r="M1347" s="43">
        <v>38364</v>
      </c>
      <c r="N1347" s="43">
        <v>40</v>
      </c>
      <c r="O1347" s="43">
        <v>959</v>
      </c>
      <c r="P1347" s="43">
        <v>38364</v>
      </c>
      <c r="Q1347" s="43">
        <v>0</v>
      </c>
      <c r="R1347" s="43">
        <v>0</v>
      </c>
      <c r="S1347" s="43">
        <v>0</v>
      </c>
    </row>
    <row r="1348" spans="5:19">
      <c r="E1348" s="43">
        <v>8850670</v>
      </c>
      <c r="F1348" s="43" t="s">
        <v>4457</v>
      </c>
      <c r="G1348" s="43" t="s">
        <v>14</v>
      </c>
      <c r="H1348" s="43">
        <v>0</v>
      </c>
      <c r="I1348" s="43">
        <v>0</v>
      </c>
      <c r="J1348" s="43">
        <v>0</v>
      </c>
      <c r="K1348" s="43">
        <v>17</v>
      </c>
      <c r="L1348" s="43">
        <v>11251</v>
      </c>
      <c r="M1348" s="43">
        <v>187888</v>
      </c>
      <c r="N1348" s="43">
        <v>17</v>
      </c>
      <c r="O1348" s="43">
        <v>11251</v>
      </c>
      <c r="P1348" s="43">
        <v>187888</v>
      </c>
      <c r="Q1348" s="43">
        <v>0</v>
      </c>
      <c r="R1348" s="43">
        <v>0</v>
      </c>
      <c r="S1348" s="43">
        <v>0</v>
      </c>
    </row>
    <row r="1349" spans="5:19">
      <c r="E1349" s="43">
        <v>8850696</v>
      </c>
      <c r="F1349" s="43" t="s">
        <v>4458</v>
      </c>
      <c r="G1349" s="43" t="s">
        <v>14</v>
      </c>
      <c r="H1349" s="43">
        <v>0</v>
      </c>
      <c r="I1349" s="43">
        <v>0</v>
      </c>
      <c r="J1349" s="43">
        <v>0</v>
      </c>
      <c r="K1349" s="43">
        <v>560</v>
      </c>
      <c r="L1349" s="43">
        <v>700</v>
      </c>
      <c r="M1349" s="43">
        <v>392000</v>
      </c>
      <c r="N1349" s="43">
        <v>560</v>
      </c>
      <c r="O1349" s="43">
        <v>700</v>
      </c>
      <c r="P1349" s="43">
        <v>392000</v>
      </c>
      <c r="Q1349" s="43">
        <v>0</v>
      </c>
      <c r="R1349" s="43">
        <v>0</v>
      </c>
      <c r="S1349" s="43">
        <v>0</v>
      </c>
    </row>
    <row r="1350" spans="5:19">
      <c r="E1350" s="43">
        <v>8850698</v>
      </c>
      <c r="F1350" s="43" t="s">
        <v>4459</v>
      </c>
      <c r="G1350" s="43" t="s">
        <v>14</v>
      </c>
      <c r="H1350" s="43">
        <v>0</v>
      </c>
      <c r="I1350" s="43">
        <v>0</v>
      </c>
      <c r="J1350" s="43">
        <v>0</v>
      </c>
      <c r="K1350" s="43">
        <v>20</v>
      </c>
      <c r="L1350" s="43">
        <v>650</v>
      </c>
      <c r="M1350" s="43">
        <v>13000</v>
      </c>
      <c r="N1350" s="43">
        <v>20</v>
      </c>
      <c r="O1350" s="43">
        <v>650</v>
      </c>
      <c r="P1350" s="43">
        <v>13000</v>
      </c>
      <c r="Q1350" s="43">
        <v>0</v>
      </c>
      <c r="R1350" s="43">
        <v>0</v>
      </c>
      <c r="S1350" s="43">
        <v>0</v>
      </c>
    </row>
    <row r="1351" spans="5:19">
      <c r="E1351" s="43">
        <v>8850727</v>
      </c>
      <c r="F1351" s="43" t="s">
        <v>4460</v>
      </c>
      <c r="G1351" s="43" t="s">
        <v>14</v>
      </c>
      <c r="H1351" s="43">
        <v>0</v>
      </c>
      <c r="I1351" s="43">
        <v>0</v>
      </c>
      <c r="J1351" s="43">
        <v>0</v>
      </c>
      <c r="K1351" s="43">
        <v>46</v>
      </c>
      <c r="L1351" s="43">
        <v>8573</v>
      </c>
      <c r="M1351" s="43">
        <v>394370</v>
      </c>
      <c r="N1351" s="43">
        <v>46</v>
      </c>
      <c r="O1351" s="43">
        <v>8573</v>
      </c>
      <c r="P1351" s="43">
        <v>394370</v>
      </c>
      <c r="Q1351" s="43">
        <v>0</v>
      </c>
      <c r="R1351" s="43">
        <v>0</v>
      </c>
      <c r="S1351" s="43">
        <v>0</v>
      </c>
    </row>
    <row r="1352" spans="5:19">
      <c r="E1352" s="43">
        <v>8850775</v>
      </c>
      <c r="F1352" s="43" t="s">
        <v>4461</v>
      </c>
      <c r="G1352" s="43" t="s">
        <v>14</v>
      </c>
      <c r="H1352" s="43">
        <v>0</v>
      </c>
      <c r="I1352" s="43">
        <v>0</v>
      </c>
      <c r="J1352" s="43">
        <v>0</v>
      </c>
      <c r="K1352" s="43">
        <v>46</v>
      </c>
      <c r="L1352" s="43">
        <v>2553</v>
      </c>
      <c r="M1352" s="43">
        <v>117460</v>
      </c>
      <c r="N1352" s="43">
        <v>46</v>
      </c>
      <c r="O1352" s="43">
        <v>2553</v>
      </c>
      <c r="P1352" s="43">
        <v>117460</v>
      </c>
      <c r="Q1352" s="43">
        <v>0</v>
      </c>
      <c r="R1352" s="43">
        <v>0</v>
      </c>
      <c r="S1352" s="43">
        <v>0</v>
      </c>
    </row>
    <row r="1353" spans="5:19">
      <c r="E1353" s="43">
        <v>8850779</v>
      </c>
      <c r="F1353" s="43" t="s">
        <v>4462</v>
      </c>
      <c r="G1353" s="43" t="s">
        <v>14</v>
      </c>
      <c r="H1353" s="43">
        <v>0</v>
      </c>
      <c r="I1353" s="43">
        <v>0</v>
      </c>
      <c r="J1353" s="43">
        <v>0</v>
      </c>
      <c r="K1353" s="43">
        <v>10</v>
      </c>
      <c r="L1353" s="43">
        <v>370</v>
      </c>
      <c r="M1353" s="43">
        <v>3700</v>
      </c>
      <c r="N1353" s="43">
        <v>10</v>
      </c>
      <c r="O1353" s="43">
        <v>370</v>
      </c>
      <c r="P1353" s="43">
        <v>3700</v>
      </c>
      <c r="Q1353" s="43">
        <v>0</v>
      </c>
      <c r="R1353" s="43">
        <v>0</v>
      </c>
      <c r="S1353" s="43">
        <v>0</v>
      </c>
    </row>
    <row r="1354" spans="5:19">
      <c r="E1354" s="43">
        <v>8850808</v>
      </c>
      <c r="F1354" s="43" t="s">
        <v>4463</v>
      </c>
      <c r="G1354" s="43" t="s">
        <v>14</v>
      </c>
      <c r="H1354" s="43">
        <v>0</v>
      </c>
      <c r="I1354" s="43">
        <v>0</v>
      </c>
      <c r="J1354" s="43">
        <v>0</v>
      </c>
      <c r="K1354" s="43">
        <v>632</v>
      </c>
      <c r="L1354" s="43">
        <v>2460</v>
      </c>
      <c r="M1354" s="43">
        <v>1554800</v>
      </c>
      <c r="N1354" s="43">
        <v>632</v>
      </c>
      <c r="O1354" s="43">
        <v>2460</v>
      </c>
      <c r="P1354" s="43">
        <v>1554800</v>
      </c>
      <c r="Q1354" s="43">
        <v>0</v>
      </c>
      <c r="R1354" s="43">
        <v>0</v>
      </c>
      <c r="S1354" s="43">
        <v>0</v>
      </c>
    </row>
    <row r="1355" spans="5:19">
      <c r="E1355" s="43">
        <v>8850865</v>
      </c>
      <c r="F1355" s="43" t="s">
        <v>4464</v>
      </c>
      <c r="G1355" s="43" t="s">
        <v>14</v>
      </c>
      <c r="H1355" s="43">
        <v>0</v>
      </c>
      <c r="I1355" s="43">
        <v>0</v>
      </c>
      <c r="J1355" s="43">
        <v>0</v>
      </c>
      <c r="K1355" s="43">
        <v>4</v>
      </c>
      <c r="L1355" s="43">
        <v>4590</v>
      </c>
      <c r="M1355" s="43">
        <v>18360</v>
      </c>
      <c r="N1355" s="43">
        <v>4</v>
      </c>
      <c r="O1355" s="43">
        <v>4590</v>
      </c>
      <c r="P1355" s="43">
        <v>18360</v>
      </c>
      <c r="Q1355" s="43">
        <v>0</v>
      </c>
      <c r="R1355" s="43">
        <v>0</v>
      </c>
      <c r="S1355" s="43">
        <v>0</v>
      </c>
    </row>
    <row r="1356" spans="5:19">
      <c r="E1356" s="43">
        <v>8851068</v>
      </c>
      <c r="F1356" s="43" t="s">
        <v>4465</v>
      </c>
      <c r="G1356" s="43" t="s">
        <v>14</v>
      </c>
      <c r="H1356" s="43">
        <v>0</v>
      </c>
      <c r="I1356" s="43">
        <v>0</v>
      </c>
      <c r="J1356" s="43">
        <v>0</v>
      </c>
      <c r="K1356" s="43">
        <v>41</v>
      </c>
      <c r="L1356" s="43">
        <v>8000</v>
      </c>
      <c r="M1356" s="43">
        <v>328000</v>
      </c>
      <c r="N1356" s="43">
        <v>41</v>
      </c>
      <c r="O1356" s="43">
        <v>8000</v>
      </c>
      <c r="P1356" s="43">
        <v>328000</v>
      </c>
      <c r="Q1356" s="43">
        <v>0</v>
      </c>
      <c r="R1356" s="43">
        <v>0</v>
      </c>
      <c r="S1356" s="43">
        <v>0</v>
      </c>
    </row>
    <row r="1357" spans="5:19">
      <c r="E1357" s="43">
        <v>8851139</v>
      </c>
      <c r="F1357" s="43" t="s">
        <v>4466</v>
      </c>
      <c r="G1357" s="43" t="s">
        <v>14</v>
      </c>
      <c r="H1357" s="43">
        <v>0</v>
      </c>
      <c r="I1357" s="43">
        <v>0</v>
      </c>
      <c r="J1357" s="43">
        <v>0</v>
      </c>
      <c r="K1357" s="43">
        <v>15</v>
      </c>
      <c r="L1357" s="43">
        <v>8280</v>
      </c>
      <c r="M1357" s="43">
        <v>124200</v>
      </c>
      <c r="N1357" s="43">
        <v>15</v>
      </c>
      <c r="O1357" s="43">
        <v>8280</v>
      </c>
      <c r="P1357" s="43">
        <v>124200</v>
      </c>
      <c r="Q1357" s="43">
        <v>0</v>
      </c>
      <c r="R1357" s="43">
        <v>0</v>
      </c>
      <c r="S1357" s="43">
        <v>0</v>
      </c>
    </row>
    <row r="1358" spans="5:19">
      <c r="E1358" s="43">
        <v>8851140</v>
      </c>
      <c r="F1358" s="43" t="s">
        <v>4467</v>
      </c>
      <c r="G1358" s="43" t="s">
        <v>14</v>
      </c>
      <c r="H1358" s="43">
        <v>0</v>
      </c>
      <c r="I1358" s="43">
        <v>0</v>
      </c>
      <c r="J1358" s="43">
        <v>0</v>
      </c>
      <c r="K1358" s="43">
        <v>19</v>
      </c>
      <c r="L1358" s="43">
        <v>4950</v>
      </c>
      <c r="M1358" s="43">
        <v>94050</v>
      </c>
      <c r="N1358" s="43">
        <v>19</v>
      </c>
      <c r="O1358" s="43">
        <v>4950</v>
      </c>
      <c r="P1358" s="43">
        <v>94050</v>
      </c>
      <c r="Q1358" s="43">
        <v>0</v>
      </c>
      <c r="R1358" s="43">
        <v>0</v>
      </c>
      <c r="S1358" s="43">
        <v>0</v>
      </c>
    </row>
    <row r="1359" spans="5:19">
      <c r="E1359" s="43">
        <v>8851142</v>
      </c>
      <c r="F1359" s="43" t="s">
        <v>4468</v>
      </c>
      <c r="G1359" s="43" t="s">
        <v>14</v>
      </c>
      <c r="H1359" s="43">
        <v>0</v>
      </c>
      <c r="I1359" s="43">
        <v>0</v>
      </c>
      <c r="J1359" s="43">
        <v>0</v>
      </c>
      <c r="K1359" s="43">
        <v>5</v>
      </c>
      <c r="L1359" s="43">
        <v>24186</v>
      </c>
      <c r="M1359" s="43">
        <v>120930</v>
      </c>
      <c r="N1359" s="43">
        <v>5</v>
      </c>
      <c r="O1359" s="43">
        <v>24186</v>
      </c>
      <c r="P1359" s="43">
        <v>120930</v>
      </c>
      <c r="Q1359" s="43">
        <v>0</v>
      </c>
      <c r="R1359" s="43">
        <v>0</v>
      </c>
      <c r="S1359" s="43">
        <v>0</v>
      </c>
    </row>
    <row r="1360" spans="5:19">
      <c r="E1360" s="43">
        <v>8851372</v>
      </c>
      <c r="F1360" s="43" t="s">
        <v>4469</v>
      </c>
      <c r="G1360" s="43" t="s">
        <v>14</v>
      </c>
      <c r="H1360" s="43">
        <v>0</v>
      </c>
      <c r="I1360" s="43">
        <v>0</v>
      </c>
      <c r="J1360" s="43">
        <v>0</v>
      </c>
      <c r="K1360" s="43">
        <v>11</v>
      </c>
      <c r="L1360" s="43">
        <v>6150</v>
      </c>
      <c r="M1360" s="43">
        <v>67650</v>
      </c>
      <c r="N1360" s="43">
        <v>11</v>
      </c>
      <c r="O1360" s="43">
        <v>6150</v>
      </c>
      <c r="P1360" s="43">
        <v>67650</v>
      </c>
      <c r="Q1360" s="43">
        <v>0</v>
      </c>
      <c r="R1360" s="43">
        <v>0</v>
      </c>
      <c r="S1360" s="43">
        <v>0</v>
      </c>
    </row>
    <row r="1361" spans="5:19">
      <c r="E1361" s="43">
        <v>8851425</v>
      </c>
      <c r="F1361" s="43" t="s">
        <v>4470</v>
      </c>
      <c r="G1361" s="43" t="s">
        <v>14</v>
      </c>
      <c r="H1361" s="43">
        <v>0</v>
      </c>
      <c r="I1361" s="43">
        <v>0</v>
      </c>
      <c r="J1361" s="43">
        <v>0</v>
      </c>
      <c r="K1361" s="43">
        <v>1</v>
      </c>
      <c r="L1361" s="43">
        <v>2700</v>
      </c>
      <c r="M1361" s="43">
        <v>2700</v>
      </c>
      <c r="N1361" s="43">
        <v>1</v>
      </c>
      <c r="O1361" s="43">
        <v>2700</v>
      </c>
      <c r="P1361" s="43">
        <v>2700</v>
      </c>
      <c r="Q1361" s="43">
        <v>0</v>
      </c>
      <c r="R1361" s="43">
        <v>0</v>
      </c>
      <c r="S1361" s="43">
        <v>0</v>
      </c>
    </row>
    <row r="1362" spans="5:19">
      <c r="E1362" s="43">
        <v>8851429</v>
      </c>
      <c r="F1362" s="43" t="s">
        <v>4471</v>
      </c>
      <c r="G1362" s="43" t="s">
        <v>14</v>
      </c>
      <c r="H1362" s="43">
        <v>0</v>
      </c>
      <c r="I1362" s="43">
        <v>0</v>
      </c>
      <c r="J1362" s="43">
        <v>0</v>
      </c>
      <c r="K1362" s="43">
        <v>11</v>
      </c>
      <c r="L1362" s="43">
        <v>5450</v>
      </c>
      <c r="M1362" s="43">
        <v>59950</v>
      </c>
      <c r="N1362" s="43">
        <v>11</v>
      </c>
      <c r="O1362" s="43">
        <v>5450</v>
      </c>
      <c r="P1362" s="43">
        <v>59950</v>
      </c>
      <c r="Q1362" s="43">
        <v>0</v>
      </c>
      <c r="R1362" s="43">
        <v>0</v>
      </c>
      <c r="S1362" s="43">
        <v>0</v>
      </c>
    </row>
    <row r="1363" spans="5:19">
      <c r="E1363" s="43">
        <v>8851431</v>
      </c>
      <c r="F1363" s="43" t="s">
        <v>4472</v>
      </c>
      <c r="G1363" s="43" t="s">
        <v>14</v>
      </c>
      <c r="H1363" s="43">
        <v>0</v>
      </c>
      <c r="I1363" s="43">
        <v>0</v>
      </c>
      <c r="J1363" s="43">
        <v>0</v>
      </c>
      <c r="K1363" s="43">
        <v>2</v>
      </c>
      <c r="L1363" s="43">
        <v>3640</v>
      </c>
      <c r="M1363" s="43">
        <v>7280</v>
      </c>
      <c r="N1363" s="43">
        <v>2</v>
      </c>
      <c r="O1363" s="43">
        <v>3640</v>
      </c>
      <c r="P1363" s="43">
        <v>7280</v>
      </c>
      <c r="Q1363" s="43">
        <v>0</v>
      </c>
      <c r="R1363" s="43">
        <v>0</v>
      </c>
      <c r="S1363" s="43">
        <v>0</v>
      </c>
    </row>
    <row r="1364" spans="5:19">
      <c r="E1364" s="43">
        <v>8851447</v>
      </c>
      <c r="F1364" s="43" t="s">
        <v>4473</v>
      </c>
      <c r="G1364" s="43" t="s">
        <v>14</v>
      </c>
      <c r="H1364" s="43">
        <v>0</v>
      </c>
      <c r="I1364" s="43">
        <v>0</v>
      </c>
      <c r="J1364" s="43">
        <v>0</v>
      </c>
      <c r="K1364" s="43">
        <v>1</v>
      </c>
      <c r="L1364" s="43">
        <v>7020</v>
      </c>
      <c r="M1364" s="43">
        <v>7020</v>
      </c>
      <c r="N1364" s="43">
        <v>1</v>
      </c>
      <c r="O1364" s="43">
        <v>7020</v>
      </c>
      <c r="P1364" s="43">
        <v>7020</v>
      </c>
      <c r="Q1364" s="43">
        <v>0</v>
      </c>
      <c r="R1364" s="43">
        <v>0</v>
      </c>
      <c r="S1364" s="43">
        <v>0</v>
      </c>
    </row>
    <row r="1365" spans="5:19">
      <c r="E1365" s="43">
        <v>8851457</v>
      </c>
      <c r="F1365" s="43" t="s">
        <v>4474</v>
      </c>
      <c r="G1365" s="43" t="s">
        <v>14</v>
      </c>
      <c r="H1365" s="43">
        <v>0</v>
      </c>
      <c r="I1365" s="43">
        <v>0</v>
      </c>
      <c r="J1365" s="43">
        <v>0</v>
      </c>
      <c r="K1365" s="43">
        <v>1</v>
      </c>
      <c r="L1365" s="43">
        <v>14990</v>
      </c>
      <c r="M1365" s="43">
        <v>14990</v>
      </c>
      <c r="N1365" s="43">
        <v>1</v>
      </c>
      <c r="O1365" s="43">
        <v>14990</v>
      </c>
      <c r="P1365" s="43">
        <v>14990</v>
      </c>
      <c r="Q1365" s="43">
        <v>0</v>
      </c>
      <c r="R1365" s="43">
        <v>0</v>
      </c>
      <c r="S1365" s="43">
        <v>0</v>
      </c>
    </row>
    <row r="1366" spans="5:19">
      <c r="E1366" s="43">
        <v>8851458</v>
      </c>
      <c r="F1366" s="43" t="s">
        <v>4475</v>
      </c>
      <c r="G1366" s="43" t="s">
        <v>14</v>
      </c>
      <c r="H1366" s="43">
        <v>0</v>
      </c>
      <c r="I1366" s="43">
        <v>0</v>
      </c>
      <c r="J1366" s="43">
        <v>0</v>
      </c>
      <c r="K1366" s="43">
        <v>12</v>
      </c>
      <c r="L1366" s="43">
        <v>10110</v>
      </c>
      <c r="M1366" s="43">
        <v>121320</v>
      </c>
      <c r="N1366" s="43">
        <v>12</v>
      </c>
      <c r="O1366" s="43">
        <v>10110</v>
      </c>
      <c r="P1366" s="43">
        <v>121320</v>
      </c>
      <c r="Q1366" s="43">
        <v>0</v>
      </c>
      <c r="R1366" s="43">
        <v>0</v>
      </c>
      <c r="S1366" s="43">
        <v>0</v>
      </c>
    </row>
    <row r="1367" spans="5:19">
      <c r="E1367" s="43">
        <v>8851466</v>
      </c>
      <c r="F1367" s="43" t="s">
        <v>4476</v>
      </c>
      <c r="G1367" s="43" t="s">
        <v>14</v>
      </c>
      <c r="H1367" s="43">
        <v>0</v>
      </c>
      <c r="I1367" s="43">
        <v>0</v>
      </c>
      <c r="J1367" s="43">
        <v>0</v>
      </c>
      <c r="K1367" s="43">
        <v>2</v>
      </c>
      <c r="L1367" s="43">
        <v>48180</v>
      </c>
      <c r="M1367" s="43">
        <v>96360</v>
      </c>
      <c r="N1367" s="43">
        <v>2</v>
      </c>
      <c r="O1367" s="43">
        <v>48180</v>
      </c>
      <c r="P1367" s="43">
        <v>96360</v>
      </c>
      <c r="Q1367" s="43">
        <v>0</v>
      </c>
      <c r="R1367" s="43">
        <v>0</v>
      </c>
      <c r="S1367" s="43">
        <v>0</v>
      </c>
    </row>
    <row r="1368" spans="5:19">
      <c r="E1368" s="43">
        <v>8851469</v>
      </c>
      <c r="F1368" s="43" t="s">
        <v>4477</v>
      </c>
      <c r="G1368" s="43" t="s">
        <v>14</v>
      </c>
      <c r="H1368" s="43">
        <v>0</v>
      </c>
      <c r="I1368" s="43">
        <v>0</v>
      </c>
      <c r="J1368" s="43">
        <v>0</v>
      </c>
      <c r="K1368" s="43">
        <v>3</v>
      </c>
      <c r="L1368" s="43">
        <v>5703</v>
      </c>
      <c r="M1368" s="43">
        <v>17110</v>
      </c>
      <c r="N1368" s="43">
        <v>3</v>
      </c>
      <c r="O1368" s="43">
        <v>5703</v>
      </c>
      <c r="P1368" s="43">
        <v>17110</v>
      </c>
      <c r="Q1368" s="43">
        <v>0</v>
      </c>
      <c r="R1368" s="43">
        <v>0</v>
      </c>
      <c r="S1368" s="43">
        <v>0</v>
      </c>
    </row>
    <row r="1369" spans="5:19">
      <c r="E1369" s="43">
        <v>8851493</v>
      </c>
      <c r="F1369" s="43" t="s">
        <v>4478</v>
      </c>
      <c r="G1369" s="43" t="s">
        <v>14</v>
      </c>
      <c r="H1369" s="43">
        <v>0</v>
      </c>
      <c r="I1369" s="43">
        <v>0</v>
      </c>
      <c r="J1369" s="43">
        <v>0</v>
      </c>
      <c r="K1369" s="43">
        <v>3</v>
      </c>
      <c r="L1369" s="43">
        <v>2160</v>
      </c>
      <c r="M1369" s="43">
        <v>6480</v>
      </c>
      <c r="N1369" s="43">
        <v>3</v>
      </c>
      <c r="O1369" s="43">
        <v>2160</v>
      </c>
      <c r="P1369" s="43">
        <v>6480</v>
      </c>
      <c r="Q1369" s="43">
        <v>0</v>
      </c>
      <c r="R1369" s="43">
        <v>0</v>
      </c>
      <c r="S1369" s="43">
        <v>0</v>
      </c>
    </row>
    <row r="1370" spans="5:19">
      <c r="E1370" s="43">
        <v>8851511</v>
      </c>
      <c r="F1370" s="43" t="s">
        <v>4479</v>
      </c>
      <c r="G1370" s="43" t="s">
        <v>14</v>
      </c>
      <c r="H1370" s="43">
        <v>0</v>
      </c>
      <c r="I1370" s="43">
        <v>0</v>
      </c>
      <c r="J1370" s="43">
        <v>0</v>
      </c>
      <c r="K1370" s="43">
        <v>6</v>
      </c>
      <c r="L1370" s="43">
        <v>4750</v>
      </c>
      <c r="M1370" s="43">
        <v>28500</v>
      </c>
      <c r="N1370" s="43">
        <v>6</v>
      </c>
      <c r="O1370" s="43">
        <v>4750</v>
      </c>
      <c r="P1370" s="43">
        <v>28500</v>
      </c>
      <c r="Q1370" s="43">
        <v>0</v>
      </c>
      <c r="R1370" s="43">
        <v>0</v>
      </c>
      <c r="S1370" s="43">
        <v>0</v>
      </c>
    </row>
    <row r="1371" spans="5:19">
      <c r="E1371" s="43">
        <v>8851560</v>
      </c>
      <c r="F1371" s="43" t="s">
        <v>9460</v>
      </c>
      <c r="G1371" s="43" t="s">
        <v>14</v>
      </c>
      <c r="H1371" s="43">
        <v>253</v>
      </c>
      <c r="I1371" s="43">
        <v>1200</v>
      </c>
      <c r="J1371" s="43">
        <v>303600</v>
      </c>
      <c r="K1371" s="43">
        <v>600</v>
      </c>
      <c r="L1371" s="43">
        <v>1408</v>
      </c>
      <c r="M1371" s="43">
        <v>845000</v>
      </c>
      <c r="N1371" s="43">
        <v>478</v>
      </c>
      <c r="O1371" s="43">
        <v>1200</v>
      </c>
      <c r="P1371" s="43">
        <v>573600</v>
      </c>
      <c r="Q1371" s="43">
        <v>375</v>
      </c>
      <c r="R1371" s="43">
        <v>1533</v>
      </c>
      <c r="S1371" s="43">
        <v>575000</v>
      </c>
    </row>
    <row r="1372" spans="5:19">
      <c r="E1372" s="43">
        <v>8851721</v>
      </c>
      <c r="F1372" s="43" t="s">
        <v>4480</v>
      </c>
      <c r="G1372" s="43" t="s">
        <v>14</v>
      </c>
      <c r="H1372" s="43">
        <v>0</v>
      </c>
      <c r="I1372" s="43">
        <v>0</v>
      </c>
      <c r="J1372" s="43">
        <v>0</v>
      </c>
      <c r="K1372" s="43">
        <v>5</v>
      </c>
      <c r="L1372" s="43">
        <v>690</v>
      </c>
      <c r="M1372" s="43">
        <v>3450</v>
      </c>
      <c r="N1372" s="43">
        <v>5</v>
      </c>
      <c r="O1372" s="43">
        <v>690</v>
      </c>
      <c r="P1372" s="43">
        <v>3450</v>
      </c>
      <c r="Q1372" s="43">
        <v>0</v>
      </c>
      <c r="R1372" s="43">
        <v>0</v>
      </c>
      <c r="S1372" s="43">
        <v>0</v>
      </c>
    </row>
    <row r="1373" spans="5:19">
      <c r="E1373" s="43">
        <v>8851821</v>
      </c>
      <c r="F1373" s="43" t="s">
        <v>4481</v>
      </c>
      <c r="G1373" s="43" t="s">
        <v>14</v>
      </c>
      <c r="H1373" s="43">
        <v>0</v>
      </c>
      <c r="I1373" s="43">
        <v>0</v>
      </c>
      <c r="J1373" s="43">
        <v>0</v>
      </c>
      <c r="K1373" s="43">
        <v>2</v>
      </c>
      <c r="L1373" s="43">
        <v>6350</v>
      </c>
      <c r="M1373" s="43">
        <v>9525</v>
      </c>
      <c r="N1373" s="43">
        <v>2</v>
      </c>
      <c r="O1373" s="43">
        <v>6350</v>
      </c>
      <c r="P1373" s="43">
        <v>9525</v>
      </c>
      <c r="Q1373" s="43">
        <v>0</v>
      </c>
      <c r="R1373" s="43">
        <v>0</v>
      </c>
      <c r="S1373" s="43">
        <v>0</v>
      </c>
    </row>
    <row r="1374" spans="5:19">
      <c r="E1374" s="43">
        <v>8851862</v>
      </c>
      <c r="F1374" s="43" t="s">
        <v>4482</v>
      </c>
      <c r="G1374" s="43" t="s">
        <v>14</v>
      </c>
      <c r="H1374" s="43">
        <v>0</v>
      </c>
      <c r="I1374" s="43">
        <v>0</v>
      </c>
      <c r="J1374" s="43">
        <v>0</v>
      </c>
      <c r="K1374" s="43">
        <v>1</v>
      </c>
      <c r="L1374" s="43">
        <v>4950</v>
      </c>
      <c r="M1374" s="43">
        <v>4950</v>
      </c>
      <c r="N1374" s="43">
        <v>1</v>
      </c>
      <c r="O1374" s="43">
        <v>4950</v>
      </c>
      <c r="P1374" s="43">
        <v>4950</v>
      </c>
      <c r="Q1374" s="43">
        <v>0</v>
      </c>
      <c r="R1374" s="43">
        <v>0</v>
      </c>
      <c r="S1374" s="43">
        <v>0</v>
      </c>
    </row>
    <row r="1375" spans="5:19">
      <c r="E1375" s="43">
        <v>8852060</v>
      </c>
      <c r="F1375" s="43" t="s">
        <v>4483</v>
      </c>
      <c r="G1375" s="43" t="s">
        <v>14</v>
      </c>
      <c r="H1375" s="43">
        <v>0</v>
      </c>
      <c r="I1375" s="43">
        <v>0</v>
      </c>
      <c r="J1375" s="43">
        <v>0</v>
      </c>
      <c r="K1375" s="43">
        <v>2</v>
      </c>
      <c r="L1375" s="43">
        <v>570</v>
      </c>
      <c r="M1375" s="43">
        <v>1140</v>
      </c>
      <c r="N1375" s="43">
        <v>2</v>
      </c>
      <c r="O1375" s="43">
        <v>570</v>
      </c>
      <c r="P1375" s="43">
        <v>1140</v>
      </c>
      <c r="Q1375" s="43">
        <v>0</v>
      </c>
      <c r="R1375" s="43">
        <v>0</v>
      </c>
      <c r="S1375" s="43">
        <v>0</v>
      </c>
    </row>
    <row r="1376" spans="5:19">
      <c r="E1376" s="43">
        <v>8852134</v>
      </c>
      <c r="F1376" s="43" t="s">
        <v>4484</v>
      </c>
      <c r="G1376" s="43" t="s">
        <v>14</v>
      </c>
      <c r="H1376" s="43">
        <v>0</v>
      </c>
      <c r="I1376" s="43">
        <v>0</v>
      </c>
      <c r="J1376" s="43">
        <v>0</v>
      </c>
      <c r="K1376" s="43">
        <v>5</v>
      </c>
      <c r="L1376" s="43">
        <v>3266</v>
      </c>
      <c r="M1376" s="43">
        <v>16330</v>
      </c>
      <c r="N1376" s="43">
        <v>5</v>
      </c>
      <c r="O1376" s="43">
        <v>3266</v>
      </c>
      <c r="P1376" s="43">
        <v>16330</v>
      </c>
      <c r="Q1376" s="43">
        <v>0</v>
      </c>
      <c r="R1376" s="43">
        <v>0</v>
      </c>
      <c r="S1376" s="43">
        <v>0</v>
      </c>
    </row>
    <row r="1377" spans="5:19">
      <c r="E1377" s="43">
        <v>8852144</v>
      </c>
      <c r="F1377" s="43" t="s">
        <v>9461</v>
      </c>
      <c r="G1377" s="43" t="s">
        <v>14</v>
      </c>
      <c r="H1377" s="43">
        <v>0</v>
      </c>
      <c r="I1377" s="43">
        <v>0</v>
      </c>
      <c r="J1377" s="43">
        <v>0</v>
      </c>
      <c r="K1377" s="43">
        <v>15</v>
      </c>
      <c r="L1377" s="43">
        <v>5000</v>
      </c>
      <c r="M1377" s="43">
        <v>75000</v>
      </c>
      <c r="N1377" s="43">
        <v>15</v>
      </c>
      <c r="O1377" s="43">
        <v>5000</v>
      </c>
      <c r="P1377" s="43">
        <v>75000</v>
      </c>
      <c r="Q1377" s="43">
        <v>0</v>
      </c>
      <c r="R1377" s="43">
        <v>0</v>
      </c>
      <c r="S1377" s="43">
        <v>0</v>
      </c>
    </row>
    <row r="1378" spans="5:19">
      <c r="E1378" s="43">
        <v>8852250</v>
      </c>
      <c r="F1378" s="43" t="s">
        <v>4485</v>
      </c>
      <c r="G1378" s="43" t="s">
        <v>14</v>
      </c>
      <c r="H1378" s="43">
        <v>0</v>
      </c>
      <c r="I1378" s="43">
        <v>0</v>
      </c>
      <c r="J1378" s="43">
        <v>0</v>
      </c>
      <c r="K1378" s="43">
        <v>1</v>
      </c>
      <c r="L1378" s="43">
        <v>5250</v>
      </c>
      <c r="M1378" s="43">
        <v>5250</v>
      </c>
      <c r="N1378" s="43">
        <v>1</v>
      </c>
      <c r="O1378" s="43">
        <v>5250</v>
      </c>
      <c r="P1378" s="43">
        <v>5250</v>
      </c>
      <c r="Q1378" s="43">
        <v>0</v>
      </c>
      <c r="R1378" s="43">
        <v>0</v>
      </c>
      <c r="S1378" s="43">
        <v>0</v>
      </c>
    </row>
    <row r="1379" spans="5:19">
      <c r="E1379" s="43">
        <v>8852327</v>
      </c>
      <c r="F1379" s="43" t="s">
        <v>4486</v>
      </c>
      <c r="G1379" s="43" t="s">
        <v>14</v>
      </c>
      <c r="H1379" s="43">
        <v>0</v>
      </c>
      <c r="I1379" s="43">
        <v>0</v>
      </c>
      <c r="J1379" s="43">
        <v>0</v>
      </c>
      <c r="K1379" s="43">
        <v>6</v>
      </c>
      <c r="L1379" s="43">
        <v>12535</v>
      </c>
      <c r="M1379" s="43">
        <v>75210</v>
      </c>
      <c r="N1379" s="43">
        <v>6</v>
      </c>
      <c r="O1379" s="43">
        <v>12535</v>
      </c>
      <c r="P1379" s="43">
        <v>75210</v>
      </c>
      <c r="Q1379" s="43">
        <v>0</v>
      </c>
      <c r="R1379" s="43">
        <v>0</v>
      </c>
      <c r="S1379" s="43">
        <v>0</v>
      </c>
    </row>
    <row r="1380" spans="5:19">
      <c r="E1380" s="43">
        <v>8852506</v>
      </c>
      <c r="F1380" s="43" t="s">
        <v>4487</v>
      </c>
      <c r="G1380" s="43" t="s">
        <v>14</v>
      </c>
      <c r="H1380" s="43">
        <v>0</v>
      </c>
      <c r="I1380" s="43">
        <v>0</v>
      </c>
      <c r="J1380" s="43">
        <v>0</v>
      </c>
      <c r="K1380" s="43">
        <v>11</v>
      </c>
      <c r="L1380" s="43">
        <v>3870</v>
      </c>
      <c r="M1380" s="43">
        <v>42570</v>
      </c>
      <c r="N1380" s="43">
        <v>11</v>
      </c>
      <c r="O1380" s="43">
        <v>3870</v>
      </c>
      <c r="P1380" s="43">
        <v>42570</v>
      </c>
      <c r="Q1380" s="43">
        <v>0</v>
      </c>
      <c r="R1380" s="43">
        <v>0</v>
      </c>
      <c r="S1380" s="43">
        <v>0</v>
      </c>
    </row>
    <row r="1381" spans="5:19">
      <c r="E1381" s="43">
        <v>8852530</v>
      </c>
      <c r="F1381" s="43" t="s">
        <v>4488</v>
      </c>
      <c r="G1381" s="43" t="s">
        <v>14</v>
      </c>
      <c r="H1381" s="43">
        <v>0</v>
      </c>
      <c r="I1381" s="43">
        <v>0</v>
      </c>
      <c r="J1381" s="43">
        <v>0</v>
      </c>
      <c r="K1381" s="43">
        <v>3</v>
      </c>
      <c r="L1381" s="43">
        <v>14800</v>
      </c>
      <c r="M1381" s="43">
        <v>44400</v>
      </c>
      <c r="N1381" s="43">
        <v>3</v>
      </c>
      <c r="O1381" s="43">
        <v>14800</v>
      </c>
      <c r="P1381" s="43">
        <v>44400</v>
      </c>
      <c r="Q1381" s="43">
        <v>0</v>
      </c>
      <c r="R1381" s="43">
        <v>0</v>
      </c>
      <c r="S1381" s="43">
        <v>0</v>
      </c>
    </row>
    <row r="1382" spans="5:19">
      <c r="E1382" s="43">
        <v>8852629</v>
      </c>
      <c r="F1382" s="43" t="s">
        <v>4489</v>
      </c>
      <c r="G1382" s="43" t="s">
        <v>14</v>
      </c>
      <c r="H1382" s="43">
        <v>0</v>
      </c>
      <c r="I1382" s="43">
        <v>0</v>
      </c>
      <c r="J1382" s="43">
        <v>0</v>
      </c>
      <c r="K1382" s="43">
        <v>15</v>
      </c>
      <c r="L1382" s="43">
        <v>1490</v>
      </c>
      <c r="M1382" s="43">
        <v>22350</v>
      </c>
      <c r="N1382" s="43">
        <v>15</v>
      </c>
      <c r="O1382" s="43">
        <v>1490</v>
      </c>
      <c r="P1382" s="43">
        <v>22350</v>
      </c>
      <c r="Q1382" s="43">
        <v>0</v>
      </c>
      <c r="R1382" s="43">
        <v>0</v>
      </c>
      <c r="S1382" s="43">
        <v>0</v>
      </c>
    </row>
    <row r="1383" spans="5:19">
      <c r="E1383" s="43">
        <v>8852725</v>
      </c>
      <c r="F1383" s="43" t="s">
        <v>4490</v>
      </c>
      <c r="G1383" s="43" t="s">
        <v>14</v>
      </c>
      <c r="H1383" s="43">
        <v>0</v>
      </c>
      <c r="I1383" s="43">
        <v>0</v>
      </c>
      <c r="J1383" s="43">
        <v>0</v>
      </c>
      <c r="K1383" s="43">
        <v>3</v>
      </c>
      <c r="L1383" s="43">
        <v>7440</v>
      </c>
      <c r="M1383" s="43">
        <v>22320</v>
      </c>
      <c r="N1383" s="43">
        <v>3</v>
      </c>
      <c r="O1383" s="43">
        <v>7440</v>
      </c>
      <c r="P1383" s="43">
        <v>22320</v>
      </c>
      <c r="Q1383" s="43">
        <v>0</v>
      </c>
      <c r="R1383" s="43">
        <v>0</v>
      </c>
      <c r="S1383" s="43">
        <v>0</v>
      </c>
    </row>
    <row r="1384" spans="5:19">
      <c r="E1384" s="43">
        <v>8852736</v>
      </c>
      <c r="F1384" s="43" t="s">
        <v>9462</v>
      </c>
      <c r="G1384" s="43" t="s">
        <v>14</v>
      </c>
      <c r="H1384" s="43">
        <v>0</v>
      </c>
      <c r="I1384" s="43">
        <v>0</v>
      </c>
      <c r="J1384" s="43">
        <v>0</v>
      </c>
      <c r="K1384" s="43">
        <v>32</v>
      </c>
      <c r="L1384" s="43">
        <v>9000</v>
      </c>
      <c r="M1384" s="43">
        <v>288000</v>
      </c>
      <c r="N1384" s="43">
        <v>32</v>
      </c>
      <c r="O1384" s="43">
        <v>9000</v>
      </c>
      <c r="P1384" s="43">
        <v>288000</v>
      </c>
      <c r="Q1384" s="43">
        <v>0</v>
      </c>
      <c r="R1384" s="43">
        <v>0</v>
      </c>
      <c r="S1384" s="43">
        <v>0</v>
      </c>
    </row>
    <row r="1385" spans="5:19">
      <c r="E1385" s="43">
        <v>8852752</v>
      </c>
      <c r="F1385" s="43" t="s">
        <v>4491</v>
      </c>
      <c r="G1385" s="43" t="s">
        <v>14</v>
      </c>
      <c r="H1385" s="43">
        <v>0</v>
      </c>
      <c r="I1385" s="43">
        <v>0</v>
      </c>
      <c r="J1385" s="43">
        <v>0</v>
      </c>
      <c r="K1385" s="43">
        <v>3</v>
      </c>
      <c r="L1385" s="43">
        <v>8160</v>
      </c>
      <c r="M1385" s="43">
        <v>24480</v>
      </c>
      <c r="N1385" s="43">
        <v>3</v>
      </c>
      <c r="O1385" s="43">
        <v>8160</v>
      </c>
      <c r="P1385" s="43">
        <v>24480</v>
      </c>
      <c r="Q1385" s="43">
        <v>0</v>
      </c>
      <c r="R1385" s="43">
        <v>0</v>
      </c>
      <c r="S1385" s="43">
        <v>0</v>
      </c>
    </row>
    <row r="1386" spans="5:19">
      <c r="E1386" s="43">
        <v>8852760</v>
      </c>
      <c r="F1386" s="43" t="s">
        <v>4492</v>
      </c>
      <c r="G1386" s="43" t="s">
        <v>14</v>
      </c>
      <c r="H1386" s="43">
        <v>0</v>
      </c>
      <c r="I1386" s="43">
        <v>0</v>
      </c>
      <c r="J1386" s="43">
        <v>0</v>
      </c>
      <c r="K1386" s="43">
        <v>32</v>
      </c>
      <c r="L1386" s="43">
        <v>3713</v>
      </c>
      <c r="M1386" s="43">
        <v>118800</v>
      </c>
      <c r="N1386" s="43">
        <v>32</v>
      </c>
      <c r="O1386" s="43">
        <v>3713</v>
      </c>
      <c r="P1386" s="43">
        <v>118800</v>
      </c>
      <c r="Q1386" s="43">
        <v>0</v>
      </c>
      <c r="R1386" s="43">
        <v>0</v>
      </c>
      <c r="S1386" s="43">
        <v>0</v>
      </c>
    </row>
    <row r="1387" spans="5:19">
      <c r="E1387" s="43">
        <v>8852761</v>
      </c>
      <c r="F1387" s="43" t="s">
        <v>4493</v>
      </c>
      <c r="G1387" s="43" t="s">
        <v>14</v>
      </c>
      <c r="H1387" s="43">
        <v>0</v>
      </c>
      <c r="I1387" s="43">
        <v>0</v>
      </c>
      <c r="J1387" s="43">
        <v>0</v>
      </c>
      <c r="K1387" s="43">
        <v>3</v>
      </c>
      <c r="L1387" s="43">
        <v>4270</v>
      </c>
      <c r="M1387" s="43">
        <v>12810</v>
      </c>
      <c r="N1387" s="43">
        <v>3</v>
      </c>
      <c r="O1387" s="43">
        <v>4270</v>
      </c>
      <c r="P1387" s="43">
        <v>12810</v>
      </c>
      <c r="Q1387" s="43">
        <v>0</v>
      </c>
      <c r="R1387" s="43">
        <v>0</v>
      </c>
      <c r="S1387" s="43">
        <v>0</v>
      </c>
    </row>
    <row r="1388" spans="5:19">
      <c r="E1388" s="43">
        <v>8852832</v>
      </c>
      <c r="F1388" s="43" t="s">
        <v>9463</v>
      </c>
      <c r="G1388" s="43" t="s">
        <v>14</v>
      </c>
      <c r="H1388" s="43">
        <v>0</v>
      </c>
      <c r="I1388" s="43">
        <v>0</v>
      </c>
      <c r="J1388" s="43">
        <v>0</v>
      </c>
      <c r="K1388" s="43">
        <v>13</v>
      </c>
      <c r="L1388" s="43">
        <v>20699</v>
      </c>
      <c r="M1388" s="43">
        <v>269092</v>
      </c>
      <c r="N1388" s="43">
        <v>13</v>
      </c>
      <c r="O1388" s="43">
        <v>20699</v>
      </c>
      <c r="P1388" s="43">
        <v>269092</v>
      </c>
      <c r="Q1388" s="43">
        <v>0</v>
      </c>
      <c r="R1388" s="43">
        <v>0</v>
      </c>
      <c r="S1388" s="43">
        <v>0</v>
      </c>
    </row>
    <row r="1389" spans="5:19">
      <c r="E1389" s="43">
        <v>8852850</v>
      </c>
      <c r="F1389" s="43" t="s">
        <v>4494</v>
      </c>
      <c r="G1389" s="43" t="s">
        <v>14</v>
      </c>
      <c r="H1389" s="43">
        <v>0</v>
      </c>
      <c r="I1389" s="43">
        <v>0</v>
      </c>
      <c r="J1389" s="43">
        <v>0</v>
      </c>
      <c r="K1389" s="43">
        <v>11</v>
      </c>
      <c r="L1389" s="43">
        <v>8420</v>
      </c>
      <c r="M1389" s="43">
        <v>92620</v>
      </c>
      <c r="N1389" s="43">
        <v>11</v>
      </c>
      <c r="O1389" s="43">
        <v>8420</v>
      </c>
      <c r="P1389" s="43">
        <v>92620</v>
      </c>
      <c r="Q1389" s="43">
        <v>0</v>
      </c>
      <c r="R1389" s="43">
        <v>0</v>
      </c>
      <c r="S1389" s="43">
        <v>0</v>
      </c>
    </row>
    <row r="1390" spans="5:19">
      <c r="E1390" s="43">
        <v>8852909</v>
      </c>
      <c r="F1390" s="43" t="s">
        <v>4495</v>
      </c>
      <c r="G1390" s="43" t="s">
        <v>14</v>
      </c>
      <c r="H1390" s="43">
        <v>0</v>
      </c>
      <c r="I1390" s="43">
        <v>0</v>
      </c>
      <c r="J1390" s="43">
        <v>0</v>
      </c>
      <c r="K1390" s="43">
        <v>2</v>
      </c>
      <c r="L1390" s="43">
        <v>6410</v>
      </c>
      <c r="M1390" s="43">
        <v>12820</v>
      </c>
      <c r="N1390" s="43">
        <v>2</v>
      </c>
      <c r="O1390" s="43">
        <v>6410</v>
      </c>
      <c r="P1390" s="43">
        <v>12820</v>
      </c>
      <c r="Q1390" s="43">
        <v>0</v>
      </c>
      <c r="R1390" s="43">
        <v>0</v>
      </c>
      <c r="S1390" s="43">
        <v>0</v>
      </c>
    </row>
    <row r="1391" spans="5:19">
      <c r="E1391" s="43">
        <v>8852910</v>
      </c>
      <c r="F1391" s="43" t="s">
        <v>4496</v>
      </c>
      <c r="G1391" s="43" t="s">
        <v>14</v>
      </c>
      <c r="H1391" s="43">
        <v>0</v>
      </c>
      <c r="I1391" s="43">
        <v>0</v>
      </c>
      <c r="J1391" s="43">
        <v>0</v>
      </c>
      <c r="K1391" s="43">
        <v>2</v>
      </c>
      <c r="L1391" s="43">
        <v>6590</v>
      </c>
      <c r="M1391" s="43">
        <v>13180</v>
      </c>
      <c r="N1391" s="43">
        <v>2</v>
      </c>
      <c r="O1391" s="43">
        <v>6590</v>
      </c>
      <c r="P1391" s="43">
        <v>13180</v>
      </c>
      <c r="Q1391" s="43">
        <v>0</v>
      </c>
      <c r="R1391" s="43">
        <v>0</v>
      </c>
      <c r="S1391" s="43">
        <v>0</v>
      </c>
    </row>
    <row r="1392" spans="5:19">
      <c r="E1392" s="43">
        <v>8852936</v>
      </c>
      <c r="F1392" s="43" t="s">
        <v>4497</v>
      </c>
      <c r="G1392" s="43" t="s">
        <v>14</v>
      </c>
      <c r="H1392" s="43">
        <v>0</v>
      </c>
      <c r="I1392" s="43">
        <v>0</v>
      </c>
      <c r="J1392" s="43">
        <v>0</v>
      </c>
      <c r="K1392" s="43">
        <v>10</v>
      </c>
      <c r="L1392" s="43">
        <v>4900</v>
      </c>
      <c r="M1392" s="43">
        <v>49000</v>
      </c>
      <c r="N1392" s="43">
        <v>10</v>
      </c>
      <c r="O1392" s="43">
        <v>4900</v>
      </c>
      <c r="P1392" s="43">
        <v>49000</v>
      </c>
      <c r="Q1392" s="43">
        <v>0</v>
      </c>
      <c r="R1392" s="43">
        <v>0</v>
      </c>
      <c r="S1392" s="43">
        <v>0</v>
      </c>
    </row>
    <row r="1393" spans="5:19">
      <c r="E1393" s="43">
        <v>8853041</v>
      </c>
      <c r="F1393" s="43" t="s">
        <v>4498</v>
      </c>
      <c r="G1393" s="43" t="s">
        <v>14</v>
      </c>
      <c r="H1393" s="43">
        <v>0</v>
      </c>
      <c r="I1393" s="43">
        <v>0</v>
      </c>
      <c r="J1393" s="43">
        <v>0</v>
      </c>
      <c r="K1393" s="43">
        <v>24</v>
      </c>
      <c r="L1393" s="43">
        <v>3440</v>
      </c>
      <c r="M1393" s="43">
        <v>82560</v>
      </c>
      <c r="N1393" s="43">
        <v>24</v>
      </c>
      <c r="O1393" s="43">
        <v>3440</v>
      </c>
      <c r="P1393" s="43">
        <v>82560</v>
      </c>
      <c r="Q1393" s="43">
        <v>0</v>
      </c>
      <c r="R1393" s="43">
        <v>0</v>
      </c>
      <c r="S1393" s="43">
        <v>0</v>
      </c>
    </row>
    <row r="1394" spans="5:19">
      <c r="E1394" s="43">
        <v>8853046</v>
      </c>
      <c r="F1394" s="43" t="s">
        <v>4499</v>
      </c>
      <c r="G1394" s="43" t="s">
        <v>14</v>
      </c>
      <c r="H1394" s="43">
        <v>0</v>
      </c>
      <c r="I1394" s="43">
        <v>0</v>
      </c>
      <c r="J1394" s="43">
        <v>0</v>
      </c>
      <c r="K1394" s="43">
        <v>5</v>
      </c>
      <c r="L1394" s="43">
        <v>5510</v>
      </c>
      <c r="M1394" s="43">
        <v>27550</v>
      </c>
      <c r="N1394" s="43">
        <v>5</v>
      </c>
      <c r="O1394" s="43">
        <v>5510</v>
      </c>
      <c r="P1394" s="43">
        <v>27550</v>
      </c>
      <c r="Q1394" s="43">
        <v>0</v>
      </c>
      <c r="R1394" s="43">
        <v>0</v>
      </c>
      <c r="S1394" s="43">
        <v>0</v>
      </c>
    </row>
    <row r="1395" spans="5:19">
      <c r="E1395" s="43">
        <v>8853129</v>
      </c>
      <c r="F1395" s="43" t="s">
        <v>4500</v>
      </c>
      <c r="G1395" s="43" t="s">
        <v>14</v>
      </c>
      <c r="H1395" s="43">
        <v>0</v>
      </c>
      <c r="I1395" s="43">
        <v>0</v>
      </c>
      <c r="J1395" s="43">
        <v>0</v>
      </c>
      <c r="K1395" s="43">
        <v>1</v>
      </c>
      <c r="L1395" s="43">
        <v>11480</v>
      </c>
      <c r="M1395" s="43">
        <v>11480</v>
      </c>
      <c r="N1395" s="43">
        <v>1</v>
      </c>
      <c r="O1395" s="43">
        <v>11480</v>
      </c>
      <c r="P1395" s="43">
        <v>11480</v>
      </c>
      <c r="Q1395" s="43">
        <v>0</v>
      </c>
      <c r="R1395" s="43">
        <v>0</v>
      </c>
      <c r="S1395" s="43">
        <v>0</v>
      </c>
    </row>
    <row r="1396" spans="5:19">
      <c r="E1396" s="43">
        <v>8853289</v>
      </c>
      <c r="F1396" s="43" t="s">
        <v>4501</v>
      </c>
      <c r="G1396" s="43" t="s">
        <v>14</v>
      </c>
      <c r="H1396" s="43">
        <v>0</v>
      </c>
      <c r="I1396" s="43">
        <v>0</v>
      </c>
      <c r="J1396" s="43">
        <v>0</v>
      </c>
      <c r="K1396" s="43">
        <v>1</v>
      </c>
      <c r="L1396" s="43">
        <v>1790</v>
      </c>
      <c r="M1396" s="43">
        <v>1790</v>
      </c>
      <c r="N1396" s="43">
        <v>1</v>
      </c>
      <c r="O1396" s="43">
        <v>1790</v>
      </c>
      <c r="P1396" s="43">
        <v>1790</v>
      </c>
      <c r="Q1396" s="43">
        <v>0</v>
      </c>
      <c r="R1396" s="43">
        <v>0</v>
      </c>
      <c r="S1396" s="43">
        <v>0</v>
      </c>
    </row>
    <row r="1397" spans="5:19">
      <c r="E1397" s="43">
        <v>8853376</v>
      </c>
      <c r="F1397" s="43" t="s">
        <v>4502</v>
      </c>
      <c r="G1397" s="43" t="s">
        <v>14</v>
      </c>
      <c r="H1397" s="43">
        <v>0</v>
      </c>
      <c r="I1397" s="43">
        <v>0</v>
      </c>
      <c r="J1397" s="43">
        <v>0</v>
      </c>
      <c r="K1397" s="43">
        <v>1</v>
      </c>
      <c r="L1397" s="43">
        <v>14030</v>
      </c>
      <c r="M1397" s="43">
        <v>14030</v>
      </c>
      <c r="N1397" s="43">
        <v>1</v>
      </c>
      <c r="O1397" s="43">
        <v>14030</v>
      </c>
      <c r="P1397" s="43">
        <v>14030</v>
      </c>
      <c r="Q1397" s="43">
        <v>0</v>
      </c>
      <c r="R1397" s="43">
        <v>0</v>
      </c>
      <c r="S1397" s="43">
        <v>0</v>
      </c>
    </row>
    <row r="1398" spans="5:19">
      <c r="E1398" s="43">
        <v>8853408</v>
      </c>
      <c r="F1398" s="43" t="s">
        <v>4503</v>
      </c>
      <c r="G1398" s="43" t="s">
        <v>14</v>
      </c>
      <c r="H1398" s="43">
        <v>0</v>
      </c>
      <c r="I1398" s="43">
        <v>0</v>
      </c>
      <c r="J1398" s="43">
        <v>0</v>
      </c>
      <c r="K1398" s="43">
        <v>8</v>
      </c>
      <c r="L1398" s="43">
        <v>6900</v>
      </c>
      <c r="M1398" s="43">
        <v>55200</v>
      </c>
      <c r="N1398" s="43">
        <v>8</v>
      </c>
      <c r="O1398" s="43">
        <v>6900</v>
      </c>
      <c r="P1398" s="43">
        <v>55200</v>
      </c>
      <c r="Q1398" s="43">
        <v>0</v>
      </c>
      <c r="R1398" s="43">
        <v>0</v>
      </c>
      <c r="S1398" s="43">
        <v>0</v>
      </c>
    </row>
    <row r="1399" spans="5:19">
      <c r="E1399" s="43">
        <v>8853410</v>
      </c>
      <c r="F1399" s="43" t="s">
        <v>4504</v>
      </c>
      <c r="G1399" s="43" t="s">
        <v>14</v>
      </c>
      <c r="H1399" s="43">
        <v>0</v>
      </c>
      <c r="I1399" s="43">
        <v>0</v>
      </c>
      <c r="J1399" s="43">
        <v>0</v>
      </c>
      <c r="K1399" s="43">
        <v>3</v>
      </c>
      <c r="L1399" s="43">
        <v>4530</v>
      </c>
      <c r="M1399" s="43">
        <v>13590</v>
      </c>
      <c r="N1399" s="43">
        <v>3</v>
      </c>
      <c r="O1399" s="43">
        <v>4530</v>
      </c>
      <c r="P1399" s="43">
        <v>13590</v>
      </c>
      <c r="Q1399" s="43">
        <v>0</v>
      </c>
      <c r="R1399" s="43">
        <v>0</v>
      </c>
      <c r="S1399" s="43">
        <v>0</v>
      </c>
    </row>
    <row r="1400" spans="5:19">
      <c r="E1400" s="43">
        <v>8853542</v>
      </c>
      <c r="F1400" s="43" t="s">
        <v>4505</v>
      </c>
      <c r="G1400" s="43" t="s">
        <v>14</v>
      </c>
      <c r="H1400" s="43">
        <v>0</v>
      </c>
      <c r="I1400" s="43">
        <v>0</v>
      </c>
      <c r="J1400" s="43">
        <v>0</v>
      </c>
      <c r="K1400" s="43">
        <v>35</v>
      </c>
      <c r="L1400" s="43">
        <v>4929</v>
      </c>
      <c r="M1400" s="43">
        <v>172500</v>
      </c>
      <c r="N1400" s="43">
        <v>35</v>
      </c>
      <c r="O1400" s="43">
        <v>4929</v>
      </c>
      <c r="P1400" s="43">
        <v>172500</v>
      </c>
      <c r="Q1400" s="43">
        <v>0</v>
      </c>
      <c r="R1400" s="43">
        <v>0</v>
      </c>
      <c r="S1400" s="43">
        <v>0</v>
      </c>
    </row>
    <row r="1401" spans="5:19">
      <c r="E1401" s="43">
        <v>8853598</v>
      </c>
      <c r="F1401" s="43" t="s">
        <v>4506</v>
      </c>
      <c r="G1401" s="43" t="s">
        <v>14</v>
      </c>
      <c r="H1401" s="43">
        <v>0</v>
      </c>
      <c r="I1401" s="43">
        <v>0</v>
      </c>
      <c r="J1401" s="43">
        <v>0</v>
      </c>
      <c r="K1401" s="43">
        <v>8</v>
      </c>
      <c r="L1401" s="43">
        <v>4860</v>
      </c>
      <c r="M1401" s="43">
        <v>38880</v>
      </c>
      <c r="N1401" s="43">
        <v>8</v>
      </c>
      <c r="O1401" s="43">
        <v>4860</v>
      </c>
      <c r="P1401" s="43">
        <v>38880</v>
      </c>
      <c r="Q1401" s="43">
        <v>0</v>
      </c>
      <c r="R1401" s="43">
        <v>0</v>
      </c>
      <c r="S1401" s="43">
        <v>0</v>
      </c>
    </row>
    <row r="1402" spans="5:19">
      <c r="E1402" s="43">
        <v>8853609</v>
      </c>
      <c r="F1402" s="43" t="s">
        <v>4507</v>
      </c>
      <c r="G1402" s="43" t="s">
        <v>14</v>
      </c>
      <c r="H1402" s="43">
        <v>0</v>
      </c>
      <c r="I1402" s="43">
        <v>0</v>
      </c>
      <c r="J1402" s="43">
        <v>0</v>
      </c>
      <c r="K1402" s="43">
        <v>6</v>
      </c>
      <c r="L1402" s="43">
        <v>18213</v>
      </c>
      <c r="M1402" s="43">
        <v>109280</v>
      </c>
      <c r="N1402" s="43">
        <v>6</v>
      </c>
      <c r="O1402" s="43">
        <v>18213</v>
      </c>
      <c r="P1402" s="43">
        <v>109280</v>
      </c>
      <c r="Q1402" s="43">
        <v>0</v>
      </c>
      <c r="R1402" s="43">
        <v>0</v>
      </c>
      <c r="S1402" s="43">
        <v>0</v>
      </c>
    </row>
    <row r="1403" spans="5:19">
      <c r="E1403" s="43">
        <v>8853627</v>
      </c>
      <c r="F1403" s="43" t="s">
        <v>4508</v>
      </c>
      <c r="G1403" s="43" t="s">
        <v>14</v>
      </c>
      <c r="H1403" s="43">
        <v>0</v>
      </c>
      <c r="I1403" s="43">
        <v>0</v>
      </c>
      <c r="J1403" s="43">
        <v>0</v>
      </c>
      <c r="K1403" s="43">
        <v>6</v>
      </c>
      <c r="L1403" s="43">
        <v>19243</v>
      </c>
      <c r="M1403" s="43">
        <v>115460</v>
      </c>
      <c r="N1403" s="43">
        <v>6</v>
      </c>
      <c r="O1403" s="43">
        <v>19243</v>
      </c>
      <c r="P1403" s="43">
        <v>115460</v>
      </c>
      <c r="Q1403" s="43">
        <v>0</v>
      </c>
      <c r="R1403" s="43">
        <v>0</v>
      </c>
      <c r="S1403" s="43">
        <v>0</v>
      </c>
    </row>
    <row r="1404" spans="5:19">
      <c r="E1404" s="43">
        <v>8853648</v>
      </c>
      <c r="F1404" s="43" t="s">
        <v>4509</v>
      </c>
      <c r="G1404" s="43" t="s">
        <v>14</v>
      </c>
      <c r="H1404" s="43">
        <v>0</v>
      </c>
      <c r="I1404" s="43">
        <v>0</v>
      </c>
      <c r="J1404" s="43">
        <v>0</v>
      </c>
      <c r="K1404" s="43">
        <v>31</v>
      </c>
      <c r="L1404" s="43">
        <v>2450</v>
      </c>
      <c r="M1404" s="43">
        <v>75950</v>
      </c>
      <c r="N1404" s="43">
        <v>31</v>
      </c>
      <c r="O1404" s="43">
        <v>2450</v>
      </c>
      <c r="P1404" s="43">
        <v>75950</v>
      </c>
      <c r="Q1404" s="43">
        <v>0</v>
      </c>
      <c r="R1404" s="43">
        <v>0</v>
      </c>
      <c r="S1404" s="43">
        <v>0</v>
      </c>
    </row>
    <row r="1405" spans="5:19">
      <c r="E1405" s="43">
        <v>8853751</v>
      </c>
      <c r="F1405" s="43" t="s">
        <v>4510</v>
      </c>
      <c r="G1405" s="43" t="s">
        <v>14</v>
      </c>
      <c r="H1405" s="43">
        <v>3</v>
      </c>
      <c r="I1405" s="43">
        <v>3450</v>
      </c>
      <c r="J1405" s="43">
        <v>10350</v>
      </c>
      <c r="K1405" s="43">
        <v>22</v>
      </c>
      <c r="L1405" s="43">
        <v>3450</v>
      </c>
      <c r="M1405" s="43">
        <v>75900</v>
      </c>
      <c r="N1405" s="43">
        <v>25</v>
      </c>
      <c r="O1405" s="43">
        <v>3450</v>
      </c>
      <c r="P1405" s="43">
        <v>86250</v>
      </c>
      <c r="Q1405" s="43">
        <v>0</v>
      </c>
      <c r="R1405" s="43">
        <v>0</v>
      </c>
      <c r="S1405" s="43">
        <v>0</v>
      </c>
    </row>
    <row r="1406" spans="5:19">
      <c r="E1406" s="43">
        <v>8853755</v>
      </c>
      <c r="F1406" s="43" t="s">
        <v>4511</v>
      </c>
      <c r="G1406" s="43" t="s">
        <v>14</v>
      </c>
      <c r="H1406" s="43">
        <v>0</v>
      </c>
      <c r="I1406" s="43">
        <v>0</v>
      </c>
      <c r="J1406" s="43">
        <v>0</v>
      </c>
      <c r="K1406" s="43">
        <v>6</v>
      </c>
      <c r="L1406" s="43">
        <v>3630</v>
      </c>
      <c r="M1406" s="43">
        <v>21780</v>
      </c>
      <c r="N1406" s="43">
        <v>6</v>
      </c>
      <c r="O1406" s="43">
        <v>3630</v>
      </c>
      <c r="P1406" s="43">
        <v>21780</v>
      </c>
      <c r="Q1406" s="43">
        <v>0</v>
      </c>
      <c r="R1406" s="43">
        <v>0</v>
      </c>
      <c r="S1406" s="43">
        <v>0</v>
      </c>
    </row>
    <row r="1407" spans="5:19">
      <c r="E1407" s="43">
        <v>8853758</v>
      </c>
      <c r="F1407" s="43" t="s">
        <v>4512</v>
      </c>
      <c r="G1407" s="43" t="s">
        <v>14</v>
      </c>
      <c r="H1407" s="43">
        <v>0</v>
      </c>
      <c r="I1407" s="43">
        <v>0</v>
      </c>
      <c r="J1407" s="43">
        <v>0</v>
      </c>
      <c r="K1407" s="43">
        <v>2</v>
      </c>
      <c r="L1407" s="43">
        <v>2050</v>
      </c>
      <c r="M1407" s="43">
        <v>4100</v>
      </c>
      <c r="N1407" s="43">
        <v>2</v>
      </c>
      <c r="O1407" s="43">
        <v>2050</v>
      </c>
      <c r="P1407" s="43">
        <v>4100</v>
      </c>
      <c r="Q1407" s="43">
        <v>0</v>
      </c>
      <c r="R1407" s="43">
        <v>0</v>
      </c>
      <c r="S1407" s="43">
        <v>0</v>
      </c>
    </row>
    <row r="1408" spans="5:19">
      <c r="E1408" s="43">
        <v>8853760</v>
      </c>
      <c r="F1408" s="43" t="s">
        <v>4513</v>
      </c>
      <c r="G1408" s="43" t="s">
        <v>14</v>
      </c>
      <c r="H1408" s="43">
        <v>0</v>
      </c>
      <c r="I1408" s="43">
        <v>0</v>
      </c>
      <c r="J1408" s="43">
        <v>0</v>
      </c>
      <c r="K1408" s="43">
        <v>6</v>
      </c>
      <c r="L1408" s="43">
        <v>3230</v>
      </c>
      <c r="M1408" s="43">
        <v>19380</v>
      </c>
      <c r="N1408" s="43">
        <v>6</v>
      </c>
      <c r="O1408" s="43">
        <v>3230</v>
      </c>
      <c r="P1408" s="43">
        <v>19380</v>
      </c>
      <c r="Q1408" s="43">
        <v>0</v>
      </c>
      <c r="R1408" s="43">
        <v>0</v>
      </c>
      <c r="S1408" s="43">
        <v>0</v>
      </c>
    </row>
    <row r="1409" spans="5:19">
      <c r="E1409" s="43">
        <v>8853767</v>
      </c>
      <c r="F1409" s="43" t="s">
        <v>4514</v>
      </c>
      <c r="G1409" s="43" t="s">
        <v>14</v>
      </c>
      <c r="H1409" s="43">
        <v>0</v>
      </c>
      <c r="I1409" s="43">
        <v>0</v>
      </c>
      <c r="J1409" s="43">
        <v>0</v>
      </c>
      <c r="K1409" s="43">
        <v>2</v>
      </c>
      <c r="L1409" s="43">
        <v>2240</v>
      </c>
      <c r="M1409" s="43">
        <v>4480</v>
      </c>
      <c r="N1409" s="43">
        <v>2</v>
      </c>
      <c r="O1409" s="43">
        <v>2240</v>
      </c>
      <c r="P1409" s="43">
        <v>4480</v>
      </c>
      <c r="Q1409" s="43">
        <v>0</v>
      </c>
      <c r="R1409" s="43">
        <v>0</v>
      </c>
      <c r="S1409" s="43">
        <v>0</v>
      </c>
    </row>
    <row r="1410" spans="5:19">
      <c r="E1410" s="43">
        <v>8853776</v>
      </c>
      <c r="F1410" s="43" t="s">
        <v>4515</v>
      </c>
      <c r="G1410" s="43" t="s">
        <v>14</v>
      </c>
      <c r="H1410" s="43">
        <v>0</v>
      </c>
      <c r="I1410" s="43">
        <v>0</v>
      </c>
      <c r="J1410" s="43">
        <v>0</v>
      </c>
      <c r="K1410" s="43">
        <v>29</v>
      </c>
      <c r="L1410" s="43">
        <v>4490</v>
      </c>
      <c r="M1410" s="43">
        <v>130210</v>
      </c>
      <c r="N1410" s="43">
        <v>29</v>
      </c>
      <c r="O1410" s="43">
        <v>4490</v>
      </c>
      <c r="P1410" s="43">
        <v>130210</v>
      </c>
      <c r="Q1410" s="43">
        <v>0</v>
      </c>
      <c r="R1410" s="43">
        <v>0</v>
      </c>
      <c r="S1410" s="43">
        <v>0</v>
      </c>
    </row>
    <row r="1411" spans="5:19">
      <c r="E1411" s="43">
        <v>8853823</v>
      </c>
      <c r="F1411" s="43" t="s">
        <v>4516</v>
      </c>
      <c r="G1411" s="43" t="s">
        <v>14</v>
      </c>
      <c r="H1411" s="43">
        <v>0</v>
      </c>
      <c r="I1411" s="43">
        <v>0</v>
      </c>
      <c r="J1411" s="43">
        <v>0</v>
      </c>
      <c r="K1411" s="43">
        <v>2</v>
      </c>
      <c r="L1411" s="43">
        <v>1270</v>
      </c>
      <c r="M1411" s="43">
        <v>2540</v>
      </c>
      <c r="N1411" s="43">
        <v>2</v>
      </c>
      <c r="O1411" s="43">
        <v>1270</v>
      </c>
      <c r="P1411" s="43">
        <v>2540</v>
      </c>
      <c r="Q1411" s="43">
        <v>0</v>
      </c>
      <c r="R1411" s="43">
        <v>0</v>
      </c>
      <c r="S1411" s="43">
        <v>0</v>
      </c>
    </row>
    <row r="1412" spans="5:19">
      <c r="E1412" s="43">
        <v>8853832</v>
      </c>
      <c r="F1412" s="43" t="s">
        <v>4517</v>
      </c>
      <c r="G1412" s="43" t="s">
        <v>14</v>
      </c>
      <c r="H1412" s="43">
        <v>3</v>
      </c>
      <c r="I1412" s="43">
        <v>2950</v>
      </c>
      <c r="J1412" s="43">
        <v>8850</v>
      </c>
      <c r="K1412" s="43">
        <v>11</v>
      </c>
      <c r="L1412" s="43">
        <v>2950</v>
      </c>
      <c r="M1412" s="43">
        <v>32450</v>
      </c>
      <c r="N1412" s="43">
        <v>14</v>
      </c>
      <c r="O1412" s="43">
        <v>2950</v>
      </c>
      <c r="P1412" s="43">
        <v>41300</v>
      </c>
      <c r="Q1412" s="43">
        <v>0</v>
      </c>
      <c r="R1412" s="43">
        <v>0</v>
      </c>
      <c r="S1412" s="43">
        <v>0</v>
      </c>
    </row>
    <row r="1413" spans="5:19">
      <c r="E1413" s="43">
        <v>8853842</v>
      </c>
      <c r="F1413" s="43" t="s">
        <v>4518</v>
      </c>
      <c r="G1413" s="43" t="s">
        <v>14</v>
      </c>
      <c r="H1413" s="43">
        <v>0</v>
      </c>
      <c r="I1413" s="43">
        <v>0</v>
      </c>
      <c r="J1413" s="43">
        <v>0</v>
      </c>
      <c r="K1413" s="43">
        <v>2</v>
      </c>
      <c r="L1413" s="43">
        <v>3950</v>
      </c>
      <c r="M1413" s="43">
        <v>7900</v>
      </c>
      <c r="N1413" s="43">
        <v>2</v>
      </c>
      <c r="O1413" s="43">
        <v>3950</v>
      </c>
      <c r="P1413" s="43">
        <v>7900</v>
      </c>
      <c r="Q1413" s="43">
        <v>0</v>
      </c>
      <c r="R1413" s="43">
        <v>0</v>
      </c>
      <c r="S1413" s="43">
        <v>0</v>
      </c>
    </row>
    <row r="1414" spans="5:19">
      <c r="E1414" s="43">
        <v>8853843</v>
      </c>
      <c r="F1414" s="43" t="s">
        <v>4519</v>
      </c>
      <c r="G1414" s="43" t="s">
        <v>14</v>
      </c>
      <c r="H1414" s="43">
        <v>0</v>
      </c>
      <c r="I1414" s="43">
        <v>0</v>
      </c>
      <c r="J1414" s="43">
        <v>0</v>
      </c>
      <c r="K1414" s="43">
        <v>5</v>
      </c>
      <c r="L1414" s="43">
        <v>12596</v>
      </c>
      <c r="M1414" s="43">
        <v>62980</v>
      </c>
      <c r="N1414" s="43">
        <v>5</v>
      </c>
      <c r="O1414" s="43">
        <v>12596</v>
      </c>
      <c r="P1414" s="43">
        <v>62980</v>
      </c>
      <c r="Q1414" s="43">
        <v>0</v>
      </c>
      <c r="R1414" s="43">
        <v>0</v>
      </c>
      <c r="S1414" s="43">
        <v>0</v>
      </c>
    </row>
    <row r="1415" spans="5:19">
      <c r="E1415" s="43">
        <v>8853844</v>
      </c>
      <c r="F1415" s="43" t="s">
        <v>4520</v>
      </c>
      <c r="G1415" s="43" t="s">
        <v>14</v>
      </c>
      <c r="H1415" s="43">
        <v>0</v>
      </c>
      <c r="I1415" s="43">
        <v>0</v>
      </c>
      <c r="J1415" s="43">
        <v>0</v>
      </c>
      <c r="K1415" s="43">
        <v>112</v>
      </c>
      <c r="L1415" s="43">
        <v>1842</v>
      </c>
      <c r="M1415" s="43">
        <v>205356</v>
      </c>
      <c r="N1415" s="43">
        <v>112</v>
      </c>
      <c r="O1415" s="43">
        <v>1842</v>
      </c>
      <c r="P1415" s="43">
        <v>205356</v>
      </c>
      <c r="Q1415" s="43">
        <v>0</v>
      </c>
      <c r="R1415" s="43">
        <v>0</v>
      </c>
      <c r="S1415" s="43">
        <v>0</v>
      </c>
    </row>
    <row r="1416" spans="5:19">
      <c r="E1416" s="43">
        <v>8853846</v>
      </c>
      <c r="F1416" s="43" t="s">
        <v>4521</v>
      </c>
      <c r="G1416" s="43" t="s">
        <v>14</v>
      </c>
      <c r="H1416" s="43">
        <v>0</v>
      </c>
      <c r="I1416" s="43">
        <v>0</v>
      </c>
      <c r="J1416" s="43">
        <v>0</v>
      </c>
      <c r="K1416" s="43">
        <v>5</v>
      </c>
      <c r="L1416" s="43">
        <v>8398</v>
      </c>
      <c r="M1416" s="43">
        <v>37790</v>
      </c>
      <c r="N1416" s="43">
        <v>5</v>
      </c>
      <c r="O1416" s="43">
        <v>8398</v>
      </c>
      <c r="P1416" s="43">
        <v>37790</v>
      </c>
      <c r="Q1416" s="43">
        <v>0</v>
      </c>
      <c r="R1416" s="43">
        <v>0</v>
      </c>
      <c r="S1416" s="43">
        <v>0</v>
      </c>
    </row>
    <row r="1417" spans="5:19">
      <c r="E1417" s="43">
        <v>8853854</v>
      </c>
      <c r="F1417" s="43" t="s">
        <v>4522</v>
      </c>
      <c r="G1417" s="43" t="s">
        <v>14</v>
      </c>
      <c r="H1417" s="43">
        <v>0</v>
      </c>
      <c r="I1417" s="43">
        <v>0</v>
      </c>
      <c r="J1417" s="43">
        <v>0</v>
      </c>
      <c r="K1417" s="43">
        <v>8</v>
      </c>
      <c r="L1417" s="43">
        <v>3000</v>
      </c>
      <c r="M1417" s="43">
        <v>24000</v>
      </c>
      <c r="N1417" s="43">
        <v>8</v>
      </c>
      <c r="O1417" s="43">
        <v>3000</v>
      </c>
      <c r="P1417" s="43">
        <v>24000</v>
      </c>
      <c r="Q1417" s="43">
        <v>0</v>
      </c>
      <c r="R1417" s="43">
        <v>0</v>
      </c>
      <c r="S1417" s="43">
        <v>0</v>
      </c>
    </row>
    <row r="1418" spans="5:19">
      <c r="E1418" s="43">
        <v>8853915</v>
      </c>
      <c r="F1418" s="43" t="s">
        <v>4523</v>
      </c>
      <c r="G1418" s="43" t="s">
        <v>14</v>
      </c>
      <c r="H1418" s="43">
        <v>0</v>
      </c>
      <c r="I1418" s="43">
        <v>0</v>
      </c>
      <c r="J1418" s="43">
        <v>0</v>
      </c>
      <c r="K1418" s="43">
        <v>1</v>
      </c>
      <c r="L1418" s="43">
        <v>0</v>
      </c>
      <c r="M1418" s="43">
        <v>0</v>
      </c>
      <c r="N1418" s="43">
        <v>1</v>
      </c>
      <c r="O1418" s="43">
        <v>0</v>
      </c>
      <c r="P1418" s="43">
        <v>0</v>
      </c>
      <c r="Q1418" s="43">
        <v>0</v>
      </c>
      <c r="R1418" s="43">
        <v>0</v>
      </c>
      <c r="S1418" s="43">
        <v>0</v>
      </c>
    </row>
    <row r="1419" spans="5:19">
      <c r="E1419" s="43">
        <v>8853929</v>
      </c>
      <c r="F1419" s="43" t="s">
        <v>4524</v>
      </c>
      <c r="G1419" s="43" t="s">
        <v>14</v>
      </c>
      <c r="H1419" s="43">
        <v>0</v>
      </c>
      <c r="I1419" s="43">
        <v>0</v>
      </c>
      <c r="J1419" s="43">
        <v>0</v>
      </c>
      <c r="K1419" s="43">
        <v>14</v>
      </c>
      <c r="L1419" s="43">
        <v>5320</v>
      </c>
      <c r="M1419" s="43">
        <v>74480</v>
      </c>
      <c r="N1419" s="43">
        <v>14</v>
      </c>
      <c r="O1419" s="43">
        <v>5320</v>
      </c>
      <c r="P1419" s="43">
        <v>74480</v>
      </c>
      <c r="Q1419" s="43">
        <v>0</v>
      </c>
      <c r="R1419" s="43">
        <v>0</v>
      </c>
      <c r="S1419" s="43">
        <v>0</v>
      </c>
    </row>
    <row r="1420" spans="5:19">
      <c r="E1420" s="43">
        <v>8853931</v>
      </c>
      <c r="F1420" s="43" t="s">
        <v>4525</v>
      </c>
      <c r="G1420" s="43" t="s">
        <v>14</v>
      </c>
      <c r="H1420" s="43">
        <v>0</v>
      </c>
      <c r="I1420" s="43">
        <v>0</v>
      </c>
      <c r="J1420" s="43">
        <v>0</v>
      </c>
      <c r="K1420" s="43">
        <v>15</v>
      </c>
      <c r="L1420" s="43">
        <v>5299</v>
      </c>
      <c r="M1420" s="43">
        <v>77891</v>
      </c>
      <c r="N1420" s="43">
        <v>15</v>
      </c>
      <c r="O1420" s="43">
        <v>5299</v>
      </c>
      <c r="P1420" s="43">
        <v>77891</v>
      </c>
      <c r="Q1420" s="43">
        <v>0</v>
      </c>
      <c r="R1420" s="43">
        <v>0</v>
      </c>
      <c r="S1420" s="43">
        <v>0</v>
      </c>
    </row>
    <row r="1421" spans="5:19">
      <c r="E1421" s="43">
        <v>8853939</v>
      </c>
      <c r="F1421" s="43" t="s">
        <v>4526</v>
      </c>
      <c r="G1421" s="43" t="s">
        <v>14</v>
      </c>
      <c r="H1421" s="43">
        <v>0</v>
      </c>
      <c r="I1421" s="43">
        <v>0</v>
      </c>
      <c r="J1421" s="43">
        <v>0</v>
      </c>
      <c r="K1421" s="43">
        <v>2</v>
      </c>
      <c r="L1421" s="43">
        <v>4720</v>
      </c>
      <c r="M1421" s="43">
        <v>9440</v>
      </c>
      <c r="N1421" s="43">
        <v>2</v>
      </c>
      <c r="O1421" s="43">
        <v>4720</v>
      </c>
      <c r="P1421" s="43">
        <v>9440</v>
      </c>
      <c r="Q1421" s="43">
        <v>0</v>
      </c>
      <c r="R1421" s="43">
        <v>0</v>
      </c>
      <c r="S1421" s="43">
        <v>0</v>
      </c>
    </row>
    <row r="1422" spans="5:19">
      <c r="E1422" s="43">
        <v>8853940</v>
      </c>
      <c r="F1422" s="43" t="s">
        <v>4527</v>
      </c>
      <c r="G1422" s="43" t="s">
        <v>14</v>
      </c>
      <c r="H1422" s="43">
        <v>0</v>
      </c>
      <c r="I1422" s="43">
        <v>0</v>
      </c>
      <c r="J1422" s="43">
        <v>0</v>
      </c>
      <c r="K1422" s="43">
        <v>11</v>
      </c>
      <c r="L1422" s="43">
        <v>4525</v>
      </c>
      <c r="M1422" s="43">
        <v>49780</v>
      </c>
      <c r="N1422" s="43">
        <v>11</v>
      </c>
      <c r="O1422" s="43">
        <v>4525</v>
      </c>
      <c r="P1422" s="43">
        <v>49780</v>
      </c>
      <c r="Q1422" s="43">
        <v>0</v>
      </c>
      <c r="R1422" s="43">
        <v>0</v>
      </c>
      <c r="S1422" s="43">
        <v>0</v>
      </c>
    </row>
    <row r="1423" spans="5:19">
      <c r="E1423" s="43">
        <v>8854020</v>
      </c>
      <c r="F1423" s="43" t="s">
        <v>4528</v>
      </c>
      <c r="G1423" s="43" t="s">
        <v>14</v>
      </c>
      <c r="H1423" s="43">
        <v>0</v>
      </c>
      <c r="I1423" s="43">
        <v>0</v>
      </c>
      <c r="J1423" s="43">
        <v>0</v>
      </c>
      <c r="K1423" s="43">
        <v>0</v>
      </c>
      <c r="L1423" s="43">
        <v>11460</v>
      </c>
      <c r="M1423" s="43">
        <v>2292</v>
      </c>
      <c r="N1423" s="43">
        <v>0</v>
      </c>
      <c r="O1423" s="43">
        <v>11460</v>
      </c>
      <c r="P1423" s="43">
        <v>2292</v>
      </c>
      <c r="Q1423" s="43">
        <v>0</v>
      </c>
      <c r="R1423" s="43">
        <v>0</v>
      </c>
      <c r="S1423" s="43">
        <v>0</v>
      </c>
    </row>
    <row r="1424" spans="5:19">
      <c r="E1424" s="43">
        <v>8854183</v>
      </c>
      <c r="F1424" s="43" t="s">
        <v>4529</v>
      </c>
      <c r="G1424" s="43" t="s">
        <v>14</v>
      </c>
      <c r="H1424" s="43">
        <v>0</v>
      </c>
      <c r="I1424" s="43">
        <v>0</v>
      </c>
      <c r="J1424" s="43">
        <v>0</v>
      </c>
      <c r="K1424" s="43">
        <v>19</v>
      </c>
      <c r="L1424" s="43">
        <v>7790</v>
      </c>
      <c r="M1424" s="43">
        <v>148010</v>
      </c>
      <c r="N1424" s="43">
        <v>19</v>
      </c>
      <c r="O1424" s="43">
        <v>7790</v>
      </c>
      <c r="P1424" s="43">
        <v>148010</v>
      </c>
      <c r="Q1424" s="43">
        <v>0</v>
      </c>
      <c r="R1424" s="43">
        <v>0</v>
      </c>
      <c r="S1424" s="43">
        <v>0</v>
      </c>
    </row>
    <row r="1425" spans="5:19">
      <c r="E1425" s="43">
        <v>8854203</v>
      </c>
      <c r="F1425" s="43" t="s">
        <v>4530</v>
      </c>
      <c r="G1425" s="43" t="s">
        <v>14</v>
      </c>
      <c r="H1425" s="43">
        <v>0</v>
      </c>
      <c r="I1425" s="43">
        <v>0</v>
      </c>
      <c r="J1425" s="43">
        <v>0</v>
      </c>
      <c r="K1425" s="43">
        <v>2</v>
      </c>
      <c r="L1425" s="43">
        <v>2650</v>
      </c>
      <c r="M1425" s="43">
        <v>5300</v>
      </c>
      <c r="N1425" s="43">
        <v>2</v>
      </c>
      <c r="O1425" s="43">
        <v>2650</v>
      </c>
      <c r="P1425" s="43">
        <v>5300</v>
      </c>
      <c r="Q1425" s="43">
        <v>0</v>
      </c>
      <c r="R1425" s="43">
        <v>0</v>
      </c>
      <c r="S1425" s="43">
        <v>0</v>
      </c>
    </row>
    <row r="1426" spans="5:19">
      <c r="E1426" s="43">
        <v>8854204</v>
      </c>
      <c r="F1426" s="43" t="s">
        <v>4531</v>
      </c>
      <c r="G1426" s="43" t="s">
        <v>14</v>
      </c>
      <c r="H1426" s="43">
        <v>0</v>
      </c>
      <c r="I1426" s="43">
        <v>0</v>
      </c>
      <c r="J1426" s="43">
        <v>0</v>
      </c>
      <c r="K1426" s="43">
        <v>34</v>
      </c>
      <c r="L1426" s="43">
        <v>1290</v>
      </c>
      <c r="M1426" s="43">
        <v>43860</v>
      </c>
      <c r="N1426" s="43">
        <v>34</v>
      </c>
      <c r="O1426" s="43">
        <v>1290</v>
      </c>
      <c r="P1426" s="43">
        <v>43860</v>
      </c>
      <c r="Q1426" s="43">
        <v>0</v>
      </c>
      <c r="R1426" s="43">
        <v>0</v>
      </c>
      <c r="S1426" s="43">
        <v>0</v>
      </c>
    </row>
    <row r="1427" spans="5:19">
      <c r="E1427" s="43">
        <v>8854205</v>
      </c>
      <c r="F1427" s="43" t="s">
        <v>4532</v>
      </c>
      <c r="G1427" s="43" t="s">
        <v>14</v>
      </c>
      <c r="H1427" s="43">
        <v>0</v>
      </c>
      <c r="I1427" s="43">
        <v>0</v>
      </c>
      <c r="J1427" s="43">
        <v>0</v>
      </c>
      <c r="K1427" s="43">
        <v>1</v>
      </c>
      <c r="L1427" s="43">
        <v>3290</v>
      </c>
      <c r="M1427" s="43">
        <v>3290</v>
      </c>
      <c r="N1427" s="43">
        <v>1</v>
      </c>
      <c r="O1427" s="43">
        <v>3290</v>
      </c>
      <c r="P1427" s="43">
        <v>3290</v>
      </c>
      <c r="Q1427" s="43">
        <v>0</v>
      </c>
      <c r="R1427" s="43">
        <v>0</v>
      </c>
      <c r="S1427" s="43">
        <v>0</v>
      </c>
    </row>
    <row r="1428" spans="5:19">
      <c r="E1428" s="43">
        <v>8854216</v>
      </c>
      <c r="F1428" s="43" t="s">
        <v>4533</v>
      </c>
      <c r="G1428" s="43" t="s">
        <v>14</v>
      </c>
      <c r="H1428" s="43">
        <v>0</v>
      </c>
      <c r="I1428" s="43">
        <v>0</v>
      </c>
      <c r="J1428" s="43">
        <v>0</v>
      </c>
      <c r="K1428" s="43">
        <v>1</v>
      </c>
      <c r="L1428" s="43">
        <v>17570</v>
      </c>
      <c r="M1428" s="43">
        <v>17570</v>
      </c>
      <c r="N1428" s="43">
        <v>1</v>
      </c>
      <c r="O1428" s="43">
        <v>17570</v>
      </c>
      <c r="P1428" s="43">
        <v>17570</v>
      </c>
      <c r="Q1428" s="43">
        <v>0</v>
      </c>
      <c r="R1428" s="43">
        <v>0</v>
      </c>
      <c r="S1428" s="43">
        <v>0</v>
      </c>
    </row>
    <row r="1429" spans="5:19">
      <c r="E1429" s="43">
        <v>8854283</v>
      </c>
      <c r="F1429" s="43" t="s">
        <v>4534</v>
      </c>
      <c r="G1429" s="43" t="s">
        <v>14</v>
      </c>
      <c r="H1429" s="43">
        <v>0</v>
      </c>
      <c r="I1429" s="43">
        <v>0</v>
      </c>
      <c r="J1429" s="43">
        <v>0</v>
      </c>
      <c r="K1429" s="43">
        <v>1</v>
      </c>
      <c r="L1429" s="43">
        <v>1980</v>
      </c>
      <c r="M1429" s="43">
        <v>1980</v>
      </c>
      <c r="N1429" s="43">
        <v>1</v>
      </c>
      <c r="O1429" s="43">
        <v>1980</v>
      </c>
      <c r="P1429" s="43">
        <v>1980</v>
      </c>
      <c r="Q1429" s="43">
        <v>0</v>
      </c>
      <c r="R1429" s="43">
        <v>0</v>
      </c>
      <c r="S1429" s="43">
        <v>0</v>
      </c>
    </row>
    <row r="1430" spans="5:19">
      <c r="E1430" s="43">
        <v>8854300</v>
      </c>
      <c r="F1430" s="43" t="s">
        <v>4535</v>
      </c>
      <c r="G1430" s="43" t="s">
        <v>14</v>
      </c>
      <c r="H1430" s="43">
        <v>0</v>
      </c>
      <c r="I1430" s="43">
        <v>0</v>
      </c>
      <c r="J1430" s="43">
        <v>0</v>
      </c>
      <c r="K1430" s="43">
        <v>6</v>
      </c>
      <c r="L1430" s="43">
        <v>6430</v>
      </c>
      <c r="M1430" s="43">
        <v>38580</v>
      </c>
      <c r="N1430" s="43">
        <v>6</v>
      </c>
      <c r="O1430" s="43">
        <v>6430</v>
      </c>
      <c r="P1430" s="43">
        <v>38580</v>
      </c>
      <c r="Q1430" s="43">
        <v>0</v>
      </c>
      <c r="R1430" s="43">
        <v>0</v>
      </c>
      <c r="S1430" s="43">
        <v>0</v>
      </c>
    </row>
    <row r="1431" spans="5:19">
      <c r="E1431" s="43">
        <v>8854424</v>
      </c>
      <c r="F1431" s="43" t="s">
        <v>4536</v>
      </c>
      <c r="G1431" s="43" t="s">
        <v>14</v>
      </c>
      <c r="H1431" s="43">
        <v>0</v>
      </c>
      <c r="I1431" s="43">
        <v>0</v>
      </c>
      <c r="J1431" s="43">
        <v>0</v>
      </c>
      <c r="K1431" s="43">
        <v>10</v>
      </c>
      <c r="L1431" s="43">
        <v>19720</v>
      </c>
      <c r="M1431" s="43">
        <v>193256</v>
      </c>
      <c r="N1431" s="43">
        <v>10</v>
      </c>
      <c r="O1431" s="43">
        <v>19720</v>
      </c>
      <c r="P1431" s="43">
        <v>193256</v>
      </c>
      <c r="Q1431" s="43">
        <v>0</v>
      </c>
      <c r="R1431" s="43">
        <v>0</v>
      </c>
      <c r="S1431" s="43">
        <v>0</v>
      </c>
    </row>
    <row r="1432" spans="5:19">
      <c r="E1432" s="43">
        <v>8854464</v>
      </c>
      <c r="F1432" s="43" t="s">
        <v>4537</v>
      </c>
      <c r="G1432" s="43" t="s">
        <v>14</v>
      </c>
      <c r="H1432" s="43">
        <v>0</v>
      </c>
      <c r="I1432" s="43">
        <v>0</v>
      </c>
      <c r="J1432" s="43">
        <v>0</v>
      </c>
      <c r="K1432" s="43">
        <v>11</v>
      </c>
      <c r="L1432" s="43">
        <v>2900</v>
      </c>
      <c r="M1432" s="43">
        <v>31900</v>
      </c>
      <c r="N1432" s="43">
        <v>11</v>
      </c>
      <c r="O1432" s="43">
        <v>2900</v>
      </c>
      <c r="P1432" s="43">
        <v>31900</v>
      </c>
      <c r="Q1432" s="43">
        <v>0</v>
      </c>
      <c r="R1432" s="43">
        <v>0</v>
      </c>
      <c r="S1432" s="43">
        <v>0</v>
      </c>
    </row>
    <row r="1433" spans="5:19">
      <c r="E1433" s="43">
        <v>8854490</v>
      </c>
      <c r="F1433" s="43" t="s">
        <v>4538</v>
      </c>
      <c r="G1433" s="43" t="s">
        <v>14</v>
      </c>
      <c r="H1433" s="43">
        <v>0</v>
      </c>
      <c r="I1433" s="43">
        <v>0</v>
      </c>
      <c r="J1433" s="43">
        <v>0</v>
      </c>
      <c r="K1433" s="43">
        <v>5</v>
      </c>
      <c r="L1433" s="43">
        <v>1450</v>
      </c>
      <c r="M1433" s="43">
        <v>7250</v>
      </c>
      <c r="N1433" s="43">
        <v>5</v>
      </c>
      <c r="O1433" s="43">
        <v>1450</v>
      </c>
      <c r="P1433" s="43">
        <v>7250</v>
      </c>
      <c r="Q1433" s="43">
        <v>0</v>
      </c>
      <c r="R1433" s="43">
        <v>0</v>
      </c>
      <c r="S1433" s="43">
        <v>0</v>
      </c>
    </row>
    <row r="1434" spans="5:19">
      <c r="E1434" s="43">
        <v>8854500</v>
      </c>
      <c r="F1434" s="43" t="s">
        <v>4539</v>
      </c>
      <c r="G1434" s="43" t="s">
        <v>14</v>
      </c>
      <c r="H1434" s="43">
        <v>0</v>
      </c>
      <c r="I1434" s="43">
        <v>0</v>
      </c>
      <c r="J1434" s="43">
        <v>0</v>
      </c>
      <c r="K1434" s="43">
        <v>6</v>
      </c>
      <c r="L1434" s="43">
        <v>13590</v>
      </c>
      <c r="M1434" s="43">
        <v>81540</v>
      </c>
      <c r="N1434" s="43">
        <v>6</v>
      </c>
      <c r="O1434" s="43">
        <v>13590</v>
      </c>
      <c r="P1434" s="43">
        <v>81540</v>
      </c>
      <c r="Q1434" s="43">
        <v>0</v>
      </c>
      <c r="R1434" s="43">
        <v>0</v>
      </c>
      <c r="S1434" s="43">
        <v>0</v>
      </c>
    </row>
    <row r="1435" spans="5:19">
      <c r="E1435" s="43">
        <v>8854529</v>
      </c>
      <c r="F1435" s="43" t="s">
        <v>4540</v>
      </c>
      <c r="G1435" s="43" t="s">
        <v>14</v>
      </c>
      <c r="H1435" s="43">
        <v>0</v>
      </c>
      <c r="I1435" s="43">
        <v>0</v>
      </c>
      <c r="J1435" s="43">
        <v>0</v>
      </c>
      <c r="K1435" s="43">
        <v>84</v>
      </c>
      <c r="L1435" s="43">
        <v>3990</v>
      </c>
      <c r="M1435" s="43">
        <v>335160</v>
      </c>
      <c r="N1435" s="43">
        <v>84</v>
      </c>
      <c r="O1435" s="43">
        <v>3990</v>
      </c>
      <c r="P1435" s="43">
        <v>335160</v>
      </c>
      <c r="Q1435" s="43">
        <v>0</v>
      </c>
      <c r="R1435" s="43">
        <v>0</v>
      </c>
      <c r="S1435" s="43">
        <v>0</v>
      </c>
    </row>
    <row r="1436" spans="5:19">
      <c r="E1436" s="43">
        <v>8854530</v>
      </c>
      <c r="F1436" s="43" t="s">
        <v>4541</v>
      </c>
      <c r="G1436" s="43" t="s">
        <v>14</v>
      </c>
      <c r="H1436" s="43">
        <v>0</v>
      </c>
      <c r="I1436" s="43">
        <v>0</v>
      </c>
      <c r="J1436" s="43">
        <v>0</v>
      </c>
      <c r="K1436" s="43">
        <v>68</v>
      </c>
      <c r="L1436" s="43">
        <v>1820</v>
      </c>
      <c r="M1436" s="43">
        <v>123760</v>
      </c>
      <c r="N1436" s="43">
        <v>68</v>
      </c>
      <c r="O1436" s="43">
        <v>1820</v>
      </c>
      <c r="P1436" s="43">
        <v>123760</v>
      </c>
      <c r="Q1436" s="43">
        <v>0</v>
      </c>
      <c r="R1436" s="43">
        <v>0</v>
      </c>
      <c r="S1436" s="43">
        <v>0</v>
      </c>
    </row>
    <row r="1437" spans="5:19">
      <c r="E1437" s="43">
        <v>8854572</v>
      </c>
      <c r="F1437" s="43" t="s">
        <v>4542</v>
      </c>
      <c r="G1437" s="43" t="s">
        <v>14</v>
      </c>
      <c r="H1437" s="43">
        <v>0</v>
      </c>
      <c r="I1437" s="43">
        <v>0</v>
      </c>
      <c r="J1437" s="43">
        <v>0</v>
      </c>
      <c r="K1437" s="43">
        <v>1</v>
      </c>
      <c r="L1437" s="43">
        <v>8820</v>
      </c>
      <c r="M1437" s="43">
        <v>8820</v>
      </c>
      <c r="N1437" s="43">
        <v>1</v>
      </c>
      <c r="O1437" s="43">
        <v>8820</v>
      </c>
      <c r="P1437" s="43">
        <v>8820</v>
      </c>
      <c r="Q1437" s="43">
        <v>0</v>
      </c>
      <c r="R1437" s="43">
        <v>0</v>
      </c>
      <c r="S1437" s="43">
        <v>0</v>
      </c>
    </row>
    <row r="1438" spans="5:19">
      <c r="E1438" s="43">
        <v>8854593</v>
      </c>
      <c r="F1438" s="43" t="s">
        <v>4543</v>
      </c>
      <c r="G1438" s="43" t="s">
        <v>14</v>
      </c>
      <c r="H1438" s="43">
        <v>0</v>
      </c>
      <c r="I1438" s="43">
        <v>0</v>
      </c>
      <c r="J1438" s="43">
        <v>0</v>
      </c>
      <c r="K1438" s="43">
        <v>3</v>
      </c>
      <c r="L1438" s="43">
        <v>3980</v>
      </c>
      <c r="M1438" s="43">
        <v>11940</v>
      </c>
      <c r="N1438" s="43">
        <v>3</v>
      </c>
      <c r="O1438" s="43">
        <v>3980</v>
      </c>
      <c r="P1438" s="43">
        <v>11940</v>
      </c>
      <c r="Q1438" s="43">
        <v>0</v>
      </c>
      <c r="R1438" s="43">
        <v>0</v>
      </c>
      <c r="S1438" s="43">
        <v>0</v>
      </c>
    </row>
    <row r="1439" spans="5:19">
      <c r="E1439" s="43">
        <v>8854629</v>
      </c>
      <c r="F1439" s="43" t="s">
        <v>4544</v>
      </c>
      <c r="G1439" s="43" t="s">
        <v>14</v>
      </c>
      <c r="H1439" s="43">
        <v>0</v>
      </c>
      <c r="I1439" s="43">
        <v>0</v>
      </c>
      <c r="J1439" s="43">
        <v>0</v>
      </c>
      <c r="K1439" s="43">
        <v>28</v>
      </c>
      <c r="L1439" s="43">
        <v>3750</v>
      </c>
      <c r="M1439" s="43">
        <v>105000</v>
      </c>
      <c r="N1439" s="43">
        <v>28</v>
      </c>
      <c r="O1439" s="43">
        <v>3750</v>
      </c>
      <c r="P1439" s="43">
        <v>105000</v>
      </c>
      <c r="Q1439" s="43">
        <v>0</v>
      </c>
      <c r="R1439" s="43">
        <v>0</v>
      </c>
      <c r="S1439" s="43">
        <v>0</v>
      </c>
    </row>
    <row r="1440" spans="5:19">
      <c r="E1440" s="43">
        <v>8854641</v>
      </c>
      <c r="F1440" s="43" t="s">
        <v>4545</v>
      </c>
      <c r="G1440" s="43" t="s">
        <v>14</v>
      </c>
      <c r="H1440" s="43">
        <v>0</v>
      </c>
      <c r="I1440" s="43">
        <v>0</v>
      </c>
      <c r="J1440" s="43">
        <v>0</v>
      </c>
      <c r="K1440" s="43">
        <v>32</v>
      </c>
      <c r="L1440" s="43">
        <v>6250</v>
      </c>
      <c r="M1440" s="43">
        <v>200000</v>
      </c>
      <c r="N1440" s="43">
        <v>32</v>
      </c>
      <c r="O1440" s="43">
        <v>6250</v>
      </c>
      <c r="P1440" s="43">
        <v>200000</v>
      </c>
      <c r="Q1440" s="43">
        <v>0</v>
      </c>
      <c r="R1440" s="43">
        <v>0</v>
      </c>
      <c r="S1440" s="43">
        <v>0</v>
      </c>
    </row>
    <row r="1441" spans="5:19">
      <c r="E1441" s="43">
        <v>8854644</v>
      </c>
      <c r="F1441" s="43" t="s">
        <v>4546</v>
      </c>
      <c r="G1441" s="43" t="s">
        <v>14</v>
      </c>
      <c r="H1441" s="43">
        <v>1</v>
      </c>
      <c r="I1441" s="43">
        <v>13010</v>
      </c>
      <c r="J1441" s="43">
        <v>13010</v>
      </c>
      <c r="K1441" s="43">
        <v>0</v>
      </c>
      <c r="L1441" s="43">
        <v>0</v>
      </c>
      <c r="M1441" s="43">
        <v>0</v>
      </c>
      <c r="N1441" s="43">
        <v>1</v>
      </c>
      <c r="O1441" s="43">
        <v>13010</v>
      </c>
      <c r="P1441" s="43">
        <v>13010</v>
      </c>
      <c r="Q1441" s="43">
        <v>0</v>
      </c>
      <c r="R1441" s="43">
        <v>0</v>
      </c>
      <c r="S1441" s="43">
        <v>0</v>
      </c>
    </row>
    <row r="1442" spans="5:19">
      <c r="E1442" s="43">
        <v>8854665</v>
      </c>
      <c r="F1442" s="43" t="s">
        <v>3955</v>
      </c>
      <c r="G1442" s="43" t="s">
        <v>14</v>
      </c>
      <c r="H1442" s="43">
        <v>0</v>
      </c>
      <c r="I1442" s="43">
        <v>0</v>
      </c>
      <c r="J1442" s="43">
        <v>0</v>
      </c>
      <c r="K1442" s="43">
        <v>0</v>
      </c>
      <c r="L1442" s="43">
        <v>3670</v>
      </c>
      <c r="M1442" s="43">
        <v>734</v>
      </c>
      <c r="N1442" s="43">
        <v>0</v>
      </c>
      <c r="O1442" s="43">
        <v>3670</v>
      </c>
      <c r="P1442" s="43">
        <v>734</v>
      </c>
      <c r="Q1442" s="43">
        <v>0</v>
      </c>
      <c r="R1442" s="43">
        <v>0</v>
      </c>
      <c r="S1442" s="43">
        <v>0</v>
      </c>
    </row>
    <row r="1443" spans="5:19">
      <c r="E1443" s="43">
        <v>8854673</v>
      </c>
      <c r="F1443" s="43" t="s">
        <v>4547</v>
      </c>
      <c r="G1443" s="43" t="s">
        <v>14</v>
      </c>
      <c r="H1443" s="43">
        <v>0</v>
      </c>
      <c r="I1443" s="43">
        <v>0</v>
      </c>
      <c r="J1443" s="43">
        <v>0</v>
      </c>
      <c r="K1443" s="43">
        <v>2</v>
      </c>
      <c r="L1443" s="43">
        <v>1700</v>
      </c>
      <c r="M1443" s="43">
        <v>3400</v>
      </c>
      <c r="N1443" s="43">
        <v>2</v>
      </c>
      <c r="O1443" s="43">
        <v>1700</v>
      </c>
      <c r="P1443" s="43">
        <v>3400</v>
      </c>
      <c r="Q1443" s="43">
        <v>0</v>
      </c>
      <c r="R1443" s="43">
        <v>0</v>
      </c>
      <c r="S1443" s="43">
        <v>0</v>
      </c>
    </row>
    <row r="1444" spans="5:19">
      <c r="E1444" s="43">
        <v>8854751</v>
      </c>
      <c r="F1444" s="43" t="s">
        <v>4548</v>
      </c>
      <c r="G1444" s="43" t="s">
        <v>14</v>
      </c>
      <c r="H1444" s="43">
        <v>0</v>
      </c>
      <c r="I1444" s="43">
        <v>0</v>
      </c>
      <c r="J1444" s="43">
        <v>0</v>
      </c>
      <c r="K1444" s="43">
        <v>22</v>
      </c>
      <c r="L1444" s="43">
        <v>3500</v>
      </c>
      <c r="M1444" s="43">
        <v>77000</v>
      </c>
      <c r="N1444" s="43">
        <v>22</v>
      </c>
      <c r="O1444" s="43">
        <v>3500</v>
      </c>
      <c r="P1444" s="43">
        <v>77000</v>
      </c>
      <c r="Q1444" s="43">
        <v>0</v>
      </c>
      <c r="R1444" s="43">
        <v>0</v>
      </c>
      <c r="S1444" s="43">
        <v>0</v>
      </c>
    </row>
    <row r="1445" spans="5:19">
      <c r="E1445" s="43">
        <v>8854788</v>
      </c>
      <c r="F1445" s="43" t="s">
        <v>4549</v>
      </c>
      <c r="G1445" s="43" t="s">
        <v>14</v>
      </c>
      <c r="H1445" s="43">
        <v>0</v>
      </c>
      <c r="I1445" s="43">
        <v>0</v>
      </c>
      <c r="J1445" s="43">
        <v>0</v>
      </c>
      <c r="K1445" s="43">
        <v>1</v>
      </c>
      <c r="L1445" s="43">
        <v>4080</v>
      </c>
      <c r="M1445" s="43">
        <v>4080</v>
      </c>
      <c r="N1445" s="43">
        <v>1</v>
      </c>
      <c r="O1445" s="43">
        <v>4080</v>
      </c>
      <c r="P1445" s="43">
        <v>4080</v>
      </c>
      <c r="Q1445" s="43">
        <v>0</v>
      </c>
      <c r="R1445" s="43">
        <v>0</v>
      </c>
      <c r="S1445" s="43">
        <v>0</v>
      </c>
    </row>
    <row r="1446" spans="5:19">
      <c r="E1446" s="43">
        <v>8854842</v>
      </c>
      <c r="F1446" s="43" t="s">
        <v>4550</v>
      </c>
      <c r="G1446" s="43" t="s">
        <v>14</v>
      </c>
      <c r="H1446" s="43">
        <v>0</v>
      </c>
      <c r="I1446" s="43">
        <v>0</v>
      </c>
      <c r="J1446" s="43">
        <v>0</v>
      </c>
      <c r="K1446" s="43">
        <v>30</v>
      </c>
      <c r="L1446" s="43">
        <v>3530</v>
      </c>
      <c r="M1446" s="43">
        <v>105900</v>
      </c>
      <c r="N1446" s="43">
        <v>30</v>
      </c>
      <c r="O1446" s="43">
        <v>3530</v>
      </c>
      <c r="P1446" s="43">
        <v>105900</v>
      </c>
      <c r="Q1446" s="43">
        <v>0</v>
      </c>
      <c r="R1446" s="43">
        <v>0</v>
      </c>
      <c r="S1446" s="43">
        <v>0</v>
      </c>
    </row>
    <row r="1447" spans="5:19">
      <c r="E1447" s="43">
        <v>8854843</v>
      </c>
      <c r="F1447" s="43" t="s">
        <v>4551</v>
      </c>
      <c r="G1447" s="43" t="s">
        <v>14</v>
      </c>
      <c r="H1447" s="43">
        <v>0</v>
      </c>
      <c r="I1447" s="43">
        <v>0</v>
      </c>
      <c r="J1447" s="43">
        <v>0</v>
      </c>
      <c r="K1447" s="43">
        <v>45</v>
      </c>
      <c r="L1447" s="43">
        <v>4990</v>
      </c>
      <c r="M1447" s="43">
        <v>224550</v>
      </c>
      <c r="N1447" s="43">
        <v>45</v>
      </c>
      <c r="O1447" s="43">
        <v>4990</v>
      </c>
      <c r="P1447" s="43">
        <v>224550</v>
      </c>
      <c r="Q1447" s="43">
        <v>0</v>
      </c>
      <c r="R1447" s="43">
        <v>0</v>
      </c>
      <c r="S1447" s="43">
        <v>0</v>
      </c>
    </row>
    <row r="1448" spans="5:19">
      <c r="E1448" s="43">
        <v>8854851</v>
      </c>
      <c r="F1448" s="43" t="s">
        <v>4552</v>
      </c>
      <c r="G1448" s="43" t="s">
        <v>14</v>
      </c>
      <c r="H1448" s="43">
        <v>0</v>
      </c>
      <c r="I1448" s="43">
        <v>0</v>
      </c>
      <c r="J1448" s="43">
        <v>0</v>
      </c>
      <c r="K1448" s="43">
        <v>25</v>
      </c>
      <c r="L1448" s="43">
        <v>5060</v>
      </c>
      <c r="M1448" s="43">
        <v>126500</v>
      </c>
      <c r="N1448" s="43">
        <v>25</v>
      </c>
      <c r="O1448" s="43">
        <v>5060</v>
      </c>
      <c r="P1448" s="43">
        <v>126500</v>
      </c>
      <c r="Q1448" s="43">
        <v>0</v>
      </c>
      <c r="R1448" s="43">
        <v>0</v>
      </c>
      <c r="S1448" s="43">
        <v>0</v>
      </c>
    </row>
    <row r="1449" spans="5:19">
      <c r="E1449" s="43">
        <v>8854852</v>
      </c>
      <c r="F1449" s="43" t="s">
        <v>4553</v>
      </c>
      <c r="G1449" s="43" t="s">
        <v>14</v>
      </c>
      <c r="H1449" s="43">
        <v>0</v>
      </c>
      <c r="I1449" s="43">
        <v>0</v>
      </c>
      <c r="J1449" s="43">
        <v>0</v>
      </c>
      <c r="K1449" s="43">
        <v>11</v>
      </c>
      <c r="L1449" s="43">
        <v>4460</v>
      </c>
      <c r="M1449" s="43">
        <v>49060</v>
      </c>
      <c r="N1449" s="43">
        <v>11</v>
      </c>
      <c r="O1449" s="43">
        <v>4460</v>
      </c>
      <c r="P1449" s="43">
        <v>49060</v>
      </c>
      <c r="Q1449" s="43">
        <v>0</v>
      </c>
      <c r="R1449" s="43">
        <v>0</v>
      </c>
      <c r="S1449" s="43">
        <v>0</v>
      </c>
    </row>
    <row r="1450" spans="5:19">
      <c r="E1450" s="43">
        <v>8854855</v>
      </c>
      <c r="F1450" s="43" t="s">
        <v>4554</v>
      </c>
      <c r="G1450" s="43" t="s">
        <v>14</v>
      </c>
      <c r="H1450" s="43">
        <v>0</v>
      </c>
      <c r="I1450" s="43">
        <v>0</v>
      </c>
      <c r="J1450" s="43">
        <v>0</v>
      </c>
      <c r="K1450" s="43">
        <v>29</v>
      </c>
      <c r="L1450" s="43">
        <v>4400</v>
      </c>
      <c r="M1450" s="43">
        <v>127600</v>
      </c>
      <c r="N1450" s="43">
        <v>29</v>
      </c>
      <c r="O1450" s="43">
        <v>4400</v>
      </c>
      <c r="P1450" s="43">
        <v>127600</v>
      </c>
      <c r="Q1450" s="43">
        <v>0</v>
      </c>
      <c r="R1450" s="43">
        <v>0</v>
      </c>
      <c r="S1450" s="43">
        <v>0</v>
      </c>
    </row>
    <row r="1451" spans="5:19">
      <c r="E1451" s="43">
        <v>8854856</v>
      </c>
      <c r="F1451" s="43" t="s">
        <v>4555</v>
      </c>
      <c r="G1451" s="43" t="s">
        <v>14</v>
      </c>
      <c r="H1451" s="43">
        <v>0</v>
      </c>
      <c r="I1451" s="43">
        <v>0</v>
      </c>
      <c r="J1451" s="43">
        <v>0</v>
      </c>
      <c r="K1451" s="43">
        <v>48</v>
      </c>
      <c r="L1451" s="43">
        <v>2230</v>
      </c>
      <c r="M1451" s="43">
        <v>107040</v>
      </c>
      <c r="N1451" s="43">
        <v>48</v>
      </c>
      <c r="O1451" s="43">
        <v>2230</v>
      </c>
      <c r="P1451" s="43">
        <v>107040</v>
      </c>
      <c r="Q1451" s="43">
        <v>0</v>
      </c>
      <c r="R1451" s="43">
        <v>0</v>
      </c>
      <c r="S1451" s="43">
        <v>0</v>
      </c>
    </row>
    <row r="1452" spans="5:19">
      <c r="E1452" s="43">
        <v>8854864</v>
      </c>
      <c r="F1452" s="43" t="s">
        <v>4556</v>
      </c>
      <c r="G1452" s="43" t="s">
        <v>14</v>
      </c>
      <c r="H1452" s="43">
        <v>0</v>
      </c>
      <c r="I1452" s="43">
        <v>0</v>
      </c>
      <c r="J1452" s="43">
        <v>0</v>
      </c>
      <c r="K1452" s="43">
        <v>23</v>
      </c>
      <c r="L1452" s="43">
        <v>2760</v>
      </c>
      <c r="M1452" s="43">
        <v>63480</v>
      </c>
      <c r="N1452" s="43">
        <v>23</v>
      </c>
      <c r="O1452" s="43">
        <v>2760</v>
      </c>
      <c r="P1452" s="43">
        <v>63480</v>
      </c>
      <c r="Q1452" s="43">
        <v>0</v>
      </c>
      <c r="R1452" s="43">
        <v>0</v>
      </c>
      <c r="S1452" s="43">
        <v>0</v>
      </c>
    </row>
    <row r="1453" spans="5:19">
      <c r="E1453" s="43">
        <v>8854877</v>
      </c>
      <c r="F1453" s="43" t="s">
        <v>4557</v>
      </c>
      <c r="G1453" s="43" t="s">
        <v>14</v>
      </c>
      <c r="H1453" s="43">
        <v>0</v>
      </c>
      <c r="I1453" s="43">
        <v>0</v>
      </c>
      <c r="J1453" s="43">
        <v>0</v>
      </c>
      <c r="K1453" s="43">
        <v>58</v>
      </c>
      <c r="L1453" s="43">
        <v>4140</v>
      </c>
      <c r="M1453" s="43">
        <v>240120</v>
      </c>
      <c r="N1453" s="43">
        <v>58</v>
      </c>
      <c r="O1453" s="43">
        <v>4140</v>
      </c>
      <c r="P1453" s="43">
        <v>240120</v>
      </c>
      <c r="Q1453" s="43">
        <v>0</v>
      </c>
      <c r="R1453" s="43">
        <v>0</v>
      </c>
      <c r="S1453" s="43">
        <v>0</v>
      </c>
    </row>
    <row r="1454" spans="5:19">
      <c r="E1454" s="43">
        <v>8854878</v>
      </c>
      <c r="F1454" s="43" t="s">
        <v>4558</v>
      </c>
      <c r="G1454" s="43" t="s">
        <v>14</v>
      </c>
      <c r="H1454" s="43">
        <v>0</v>
      </c>
      <c r="I1454" s="43">
        <v>0</v>
      </c>
      <c r="J1454" s="43">
        <v>0</v>
      </c>
      <c r="K1454" s="43">
        <v>58</v>
      </c>
      <c r="L1454" s="43">
        <v>3880</v>
      </c>
      <c r="M1454" s="43">
        <v>225040</v>
      </c>
      <c r="N1454" s="43">
        <v>58</v>
      </c>
      <c r="O1454" s="43">
        <v>3880</v>
      </c>
      <c r="P1454" s="43">
        <v>225040</v>
      </c>
      <c r="Q1454" s="43">
        <v>0</v>
      </c>
      <c r="R1454" s="43">
        <v>0</v>
      </c>
      <c r="S1454" s="43">
        <v>0</v>
      </c>
    </row>
    <row r="1455" spans="5:19">
      <c r="E1455" s="43">
        <v>8854879</v>
      </c>
      <c r="F1455" s="43" t="s">
        <v>4559</v>
      </c>
      <c r="G1455" s="43" t="s">
        <v>14</v>
      </c>
      <c r="H1455" s="43">
        <v>0</v>
      </c>
      <c r="I1455" s="43">
        <v>0</v>
      </c>
      <c r="J1455" s="43">
        <v>0</v>
      </c>
      <c r="K1455" s="43">
        <v>37</v>
      </c>
      <c r="L1455" s="43">
        <v>3830</v>
      </c>
      <c r="M1455" s="43">
        <v>141710</v>
      </c>
      <c r="N1455" s="43">
        <v>37</v>
      </c>
      <c r="O1455" s="43">
        <v>3830</v>
      </c>
      <c r="P1455" s="43">
        <v>141710</v>
      </c>
      <c r="Q1455" s="43">
        <v>0</v>
      </c>
      <c r="R1455" s="43">
        <v>0</v>
      </c>
      <c r="S1455" s="43">
        <v>0</v>
      </c>
    </row>
    <row r="1456" spans="5:19">
      <c r="E1456" s="43">
        <v>8854892</v>
      </c>
      <c r="F1456" s="43" t="s">
        <v>4560</v>
      </c>
      <c r="G1456" s="43" t="s">
        <v>14</v>
      </c>
      <c r="H1456" s="43">
        <v>0</v>
      </c>
      <c r="I1456" s="43">
        <v>0</v>
      </c>
      <c r="J1456" s="43">
        <v>0</v>
      </c>
      <c r="K1456" s="43">
        <v>1</v>
      </c>
      <c r="L1456" s="43">
        <v>8680</v>
      </c>
      <c r="M1456" s="43">
        <v>8680</v>
      </c>
      <c r="N1456" s="43">
        <v>1</v>
      </c>
      <c r="O1456" s="43">
        <v>8680</v>
      </c>
      <c r="P1456" s="43">
        <v>8680</v>
      </c>
      <c r="Q1456" s="43">
        <v>0</v>
      </c>
      <c r="R1456" s="43">
        <v>0</v>
      </c>
      <c r="S1456" s="43">
        <v>0</v>
      </c>
    </row>
    <row r="1457" spans="5:19">
      <c r="E1457" s="43">
        <v>8854901</v>
      </c>
      <c r="F1457" s="43" t="s">
        <v>4561</v>
      </c>
      <c r="G1457" s="43" t="s">
        <v>14</v>
      </c>
      <c r="H1457" s="43">
        <v>0</v>
      </c>
      <c r="I1457" s="43">
        <v>0</v>
      </c>
      <c r="J1457" s="43">
        <v>0</v>
      </c>
      <c r="K1457" s="43">
        <v>20</v>
      </c>
      <c r="L1457" s="43">
        <v>3170</v>
      </c>
      <c r="M1457" s="43">
        <v>63400</v>
      </c>
      <c r="N1457" s="43">
        <v>20</v>
      </c>
      <c r="O1457" s="43">
        <v>3170</v>
      </c>
      <c r="P1457" s="43">
        <v>63400</v>
      </c>
      <c r="Q1457" s="43">
        <v>0</v>
      </c>
      <c r="R1457" s="43">
        <v>0</v>
      </c>
      <c r="S1457" s="43">
        <v>0</v>
      </c>
    </row>
    <row r="1458" spans="5:19">
      <c r="E1458" s="43">
        <v>8854902</v>
      </c>
      <c r="F1458" s="43" t="s">
        <v>4562</v>
      </c>
      <c r="G1458" s="43" t="s">
        <v>14</v>
      </c>
      <c r="H1458" s="43">
        <v>0</v>
      </c>
      <c r="I1458" s="43">
        <v>0</v>
      </c>
      <c r="J1458" s="43">
        <v>0</v>
      </c>
      <c r="K1458" s="43">
        <v>30</v>
      </c>
      <c r="L1458" s="43">
        <v>3240</v>
      </c>
      <c r="M1458" s="43">
        <v>97200</v>
      </c>
      <c r="N1458" s="43">
        <v>30</v>
      </c>
      <c r="O1458" s="43">
        <v>3240</v>
      </c>
      <c r="P1458" s="43">
        <v>97200</v>
      </c>
      <c r="Q1458" s="43">
        <v>0</v>
      </c>
      <c r="R1458" s="43">
        <v>0</v>
      </c>
      <c r="S1458" s="43">
        <v>0</v>
      </c>
    </row>
    <row r="1459" spans="5:19">
      <c r="E1459" s="43">
        <v>8854903</v>
      </c>
      <c r="F1459" s="43" t="s">
        <v>4563</v>
      </c>
      <c r="G1459" s="43" t="s">
        <v>14</v>
      </c>
      <c r="H1459" s="43">
        <v>0</v>
      </c>
      <c r="I1459" s="43">
        <v>0</v>
      </c>
      <c r="J1459" s="43">
        <v>0</v>
      </c>
      <c r="K1459" s="43">
        <v>14</v>
      </c>
      <c r="L1459" s="43">
        <v>3190</v>
      </c>
      <c r="M1459" s="43">
        <v>44660</v>
      </c>
      <c r="N1459" s="43">
        <v>14</v>
      </c>
      <c r="O1459" s="43">
        <v>3190</v>
      </c>
      <c r="P1459" s="43">
        <v>44660</v>
      </c>
      <c r="Q1459" s="43">
        <v>0</v>
      </c>
      <c r="R1459" s="43">
        <v>0</v>
      </c>
      <c r="S1459" s="43">
        <v>0</v>
      </c>
    </row>
    <row r="1460" spans="5:19">
      <c r="E1460" s="43">
        <v>8855026</v>
      </c>
      <c r="F1460" s="43" t="s">
        <v>4564</v>
      </c>
      <c r="G1460" s="43" t="s">
        <v>14</v>
      </c>
      <c r="H1460" s="43">
        <v>0</v>
      </c>
      <c r="I1460" s="43">
        <v>0</v>
      </c>
      <c r="J1460" s="43">
        <v>0</v>
      </c>
      <c r="K1460" s="43">
        <v>1</v>
      </c>
      <c r="L1460" s="43">
        <v>1980</v>
      </c>
      <c r="M1460" s="43">
        <v>1980</v>
      </c>
      <c r="N1460" s="43">
        <v>1</v>
      </c>
      <c r="O1460" s="43">
        <v>1980</v>
      </c>
      <c r="P1460" s="43">
        <v>1980</v>
      </c>
      <c r="Q1460" s="43">
        <v>0</v>
      </c>
      <c r="R1460" s="43">
        <v>0</v>
      </c>
      <c r="S1460" s="43">
        <v>0</v>
      </c>
    </row>
    <row r="1461" spans="5:19">
      <c r="E1461" s="43">
        <v>8855066</v>
      </c>
      <c r="F1461" s="43" t="s">
        <v>4565</v>
      </c>
      <c r="G1461" s="43" t="s">
        <v>14</v>
      </c>
      <c r="H1461" s="43">
        <v>0</v>
      </c>
      <c r="I1461" s="43">
        <v>0</v>
      </c>
      <c r="J1461" s="43">
        <v>0</v>
      </c>
      <c r="K1461" s="43">
        <v>6</v>
      </c>
      <c r="L1461" s="43">
        <v>4575</v>
      </c>
      <c r="M1461" s="43">
        <v>26078</v>
      </c>
      <c r="N1461" s="43">
        <v>6</v>
      </c>
      <c r="O1461" s="43">
        <v>4575</v>
      </c>
      <c r="P1461" s="43">
        <v>26078</v>
      </c>
      <c r="Q1461" s="43">
        <v>0</v>
      </c>
      <c r="R1461" s="43">
        <v>0</v>
      </c>
      <c r="S1461" s="43">
        <v>0</v>
      </c>
    </row>
    <row r="1462" spans="5:19">
      <c r="E1462" s="43">
        <v>8855072</v>
      </c>
      <c r="F1462" s="43" t="s">
        <v>4566</v>
      </c>
      <c r="G1462" s="43" t="s">
        <v>14</v>
      </c>
      <c r="H1462" s="43">
        <v>0</v>
      </c>
      <c r="I1462" s="43">
        <v>0</v>
      </c>
      <c r="J1462" s="43">
        <v>0</v>
      </c>
      <c r="K1462" s="43">
        <v>8</v>
      </c>
      <c r="L1462" s="43">
        <v>2510</v>
      </c>
      <c r="M1462" s="43">
        <v>20080</v>
      </c>
      <c r="N1462" s="43">
        <v>8</v>
      </c>
      <c r="O1462" s="43">
        <v>2510</v>
      </c>
      <c r="P1462" s="43">
        <v>20080</v>
      </c>
      <c r="Q1462" s="43">
        <v>0</v>
      </c>
      <c r="R1462" s="43">
        <v>0</v>
      </c>
      <c r="S1462" s="43">
        <v>0</v>
      </c>
    </row>
    <row r="1463" spans="5:19">
      <c r="E1463" s="43">
        <v>8855098</v>
      </c>
      <c r="F1463" s="43" t="s">
        <v>4567</v>
      </c>
      <c r="G1463" s="43" t="s">
        <v>14</v>
      </c>
      <c r="H1463" s="43">
        <v>0</v>
      </c>
      <c r="I1463" s="43">
        <v>0</v>
      </c>
      <c r="J1463" s="43">
        <v>0</v>
      </c>
      <c r="K1463" s="43">
        <v>1</v>
      </c>
      <c r="L1463" s="43">
        <v>12680</v>
      </c>
      <c r="M1463" s="43">
        <v>12680</v>
      </c>
      <c r="N1463" s="43">
        <v>1</v>
      </c>
      <c r="O1463" s="43">
        <v>12680</v>
      </c>
      <c r="P1463" s="43">
        <v>12680</v>
      </c>
      <c r="Q1463" s="43">
        <v>0</v>
      </c>
      <c r="R1463" s="43">
        <v>0</v>
      </c>
      <c r="S1463" s="43">
        <v>0</v>
      </c>
    </row>
    <row r="1464" spans="5:19">
      <c r="E1464" s="43">
        <v>8855102</v>
      </c>
      <c r="F1464" s="43" t="s">
        <v>4568</v>
      </c>
      <c r="G1464" s="43" t="s">
        <v>14</v>
      </c>
      <c r="H1464" s="43">
        <v>0</v>
      </c>
      <c r="I1464" s="43">
        <v>0</v>
      </c>
      <c r="J1464" s="43">
        <v>0</v>
      </c>
      <c r="K1464" s="43">
        <v>29</v>
      </c>
      <c r="L1464" s="43">
        <v>2590</v>
      </c>
      <c r="M1464" s="43">
        <v>75110</v>
      </c>
      <c r="N1464" s="43">
        <v>29</v>
      </c>
      <c r="O1464" s="43">
        <v>2590</v>
      </c>
      <c r="P1464" s="43">
        <v>75110</v>
      </c>
      <c r="Q1464" s="43">
        <v>0</v>
      </c>
      <c r="R1464" s="43">
        <v>0</v>
      </c>
      <c r="S1464" s="43">
        <v>0</v>
      </c>
    </row>
    <row r="1465" spans="5:19">
      <c r="E1465" s="43">
        <v>8855104</v>
      </c>
      <c r="F1465" s="43" t="s">
        <v>4569</v>
      </c>
      <c r="G1465" s="43" t="s">
        <v>14</v>
      </c>
      <c r="H1465" s="43">
        <v>0</v>
      </c>
      <c r="I1465" s="43">
        <v>0</v>
      </c>
      <c r="J1465" s="43">
        <v>0</v>
      </c>
      <c r="K1465" s="43">
        <v>2</v>
      </c>
      <c r="L1465" s="43">
        <v>2650</v>
      </c>
      <c r="M1465" s="43">
        <v>5300</v>
      </c>
      <c r="N1465" s="43">
        <v>2</v>
      </c>
      <c r="O1465" s="43">
        <v>2650</v>
      </c>
      <c r="P1465" s="43">
        <v>5300</v>
      </c>
      <c r="Q1465" s="43">
        <v>0</v>
      </c>
      <c r="R1465" s="43">
        <v>0</v>
      </c>
      <c r="S1465" s="43">
        <v>0</v>
      </c>
    </row>
    <row r="1466" spans="5:19">
      <c r="E1466" s="43">
        <v>8855113</v>
      </c>
      <c r="F1466" s="43" t="s">
        <v>4570</v>
      </c>
      <c r="G1466" s="43" t="s">
        <v>14</v>
      </c>
      <c r="H1466" s="43">
        <v>0</v>
      </c>
      <c r="I1466" s="43">
        <v>0</v>
      </c>
      <c r="J1466" s="43">
        <v>0</v>
      </c>
      <c r="K1466" s="43">
        <v>3</v>
      </c>
      <c r="L1466" s="43">
        <v>4850</v>
      </c>
      <c r="M1466" s="43">
        <v>14550</v>
      </c>
      <c r="N1466" s="43">
        <v>3</v>
      </c>
      <c r="O1466" s="43">
        <v>4850</v>
      </c>
      <c r="P1466" s="43">
        <v>14550</v>
      </c>
      <c r="Q1466" s="43">
        <v>0</v>
      </c>
      <c r="R1466" s="43">
        <v>0</v>
      </c>
      <c r="S1466" s="43">
        <v>0</v>
      </c>
    </row>
    <row r="1467" spans="5:19">
      <c r="E1467" s="43">
        <v>8855159</v>
      </c>
      <c r="F1467" s="43" t="s">
        <v>4571</v>
      </c>
      <c r="G1467" s="43" t="s">
        <v>14</v>
      </c>
      <c r="H1467" s="43">
        <v>0</v>
      </c>
      <c r="I1467" s="43">
        <v>0</v>
      </c>
      <c r="J1467" s="43">
        <v>0</v>
      </c>
      <c r="K1467" s="43">
        <v>28</v>
      </c>
      <c r="L1467" s="43">
        <v>2520</v>
      </c>
      <c r="M1467" s="43">
        <v>70560</v>
      </c>
      <c r="N1467" s="43">
        <v>28</v>
      </c>
      <c r="O1467" s="43">
        <v>2520</v>
      </c>
      <c r="P1467" s="43">
        <v>70560</v>
      </c>
      <c r="Q1467" s="43">
        <v>0</v>
      </c>
      <c r="R1467" s="43">
        <v>0</v>
      </c>
      <c r="S1467" s="43">
        <v>0</v>
      </c>
    </row>
    <row r="1468" spans="5:19">
      <c r="E1468" s="43">
        <v>8855196</v>
      </c>
      <c r="F1468" s="43" t="s">
        <v>4572</v>
      </c>
      <c r="G1468" s="43" t="s">
        <v>14</v>
      </c>
      <c r="H1468" s="43">
        <v>0</v>
      </c>
      <c r="I1468" s="43">
        <v>0</v>
      </c>
      <c r="J1468" s="43">
        <v>0</v>
      </c>
      <c r="K1468" s="43">
        <v>11</v>
      </c>
      <c r="L1468" s="43">
        <v>1390</v>
      </c>
      <c r="M1468" s="43">
        <v>15290</v>
      </c>
      <c r="N1468" s="43">
        <v>11</v>
      </c>
      <c r="O1468" s="43">
        <v>1390</v>
      </c>
      <c r="P1468" s="43">
        <v>15290</v>
      </c>
      <c r="Q1468" s="43">
        <v>0</v>
      </c>
      <c r="R1468" s="43">
        <v>0</v>
      </c>
      <c r="S1468" s="43">
        <v>0</v>
      </c>
    </row>
    <row r="1469" spans="5:19">
      <c r="E1469" s="43">
        <v>8855336</v>
      </c>
      <c r="F1469" s="43" t="s">
        <v>4573</v>
      </c>
      <c r="G1469" s="43" t="s">
        <v>14</v>
      </c>
      <c r="H1469" s="43">
        <v>0</v>
      </c>
      <c r="I1469" s="43">
        <v>0</v>
      </c>
      <c r="J1469" s="43">
        <v>0</v>
      </c>
      <c r="K1469" s="43">
        <v>9</v>
      </c>
      <c r="L1469" s="43">
        <v>7080</v>
      </c>
      <c r="M1469" s="43">
        <v>63720</v>
      </c>
      <c r="N1469" s="43">
        <v>9</v>
      </c>
      <c r="O1469" s="43">
        <v>7080</v>
      </c>
      <c r="P1469" s="43">
        <v>63720</v>
      </c>
      <c r="Q1469" s="43">
        <v>0</v>
      </c>
      <c r="R1469" s="43">
        <v>0</v>
      </c>
      <c r="S1469" s="43">
        <v>0</v>
      </c>
    </row>
    <row r="1470" spans="5:19">
      <c r="E1470" s="43">
        <v>8855339</v>
      </c>
      <c r="F1470" s="43" t="s">
        <v>4574</v>
      </c>
      <c r="G1470" s="43" t="s">
        <v>14</v>
      </c>
      <c r="H1470" s="43">
        <v>0</v>
      </c>
      <c r="I1470" s="43">
        <v>0</v>
      </c>
      <c r="J1470" s="43">
        <v>0</v>
      </c>
      <c r="K1470" s="43">
        <v>15</v>
      </c>
      <c r="L1470" s="43">
        <v>1860</v>
      </c>
      <c r="M1470" s="43">
        <v>27900</v>
      </c>
      <c r="N1470" s="43">
        <v>15</v>
      </c>
      <c r="O1470" s="43">
        <v>1860</v>
      </c>
      <c r="P1470" s="43">
        <v>27900</v>
      </c>
      <c r="Q1470" s="43">
        <v>0</v>
      </c>
      <c r="R1470" s="43">
        <v>0</v>
      </c>
      <c r="S1470" s="43">
        <v>0</v>
      </c>
    </row>
    <row r="1471" spans="5:19">
      <c r="E1471" s="43">
        <v>8855348</v>
      </c>
      <c r="F1471" s="43" t="s">
        <v>4575</v>
      </c>
      <c r="G1471" s="43" t="s">
        <v>14</v>
      </c>
      <c r="H1471" s="43">
        <v>0</v>
      </c>
      <c r="I1471" s="43">
        <v>0</v>
      </c>
      <c r="J1471" s="43">
        <v>0</v>
      </c>
      <c r="K1471" s="43">
        <v>43</v>
      </c>
      <c r="L1471" s="43">
        <v>2860</v>
      </c>
      <c r="M1471" s="43">
        <v>122980</v>
      </c>
      <c r="N1471" s="43">
        <v>43</v>
      </c>
      <c r="O1471" s="43">
        <v>2860</v>
      </c>
      <c r="P1471" s="43">
        <v>122980</v>
      </c>
      <c r="Q1471" s="43">
        <v>0</v>
      </c>
      <c r="R1471" s="43">
        <v>0</v>
      </c>
      <c r="S1471" s="43">
        <v>0</v>
      </c>
    </row>
    <row r="1472" spans="5:19">
      <c r="E1472" s="43">
        <v>8855349</v>
      </c>
      <c r="F1472" s="43" t="s">
        <v>4576</v>
      </c>
      <c r="G1472" s="43" t="s">
        <v>14</v>
      </c>
      <c r="H1472" s="43">
        <v>0</v>
      </c>
      <c r="I1472" s="43">
        <v>0</v>
      </c>
      <c r="J1472" s="43">
        <v>0</v>
      </c>
      <c r="K1472" s="43">
        <v>8</v>
      </c>
      <c r="L1472" s="43">
        <v>3000</v>
      </c>
      <c r="M1472" s="43">
        <v>24000</v>
      </c>
      <c r="N1472" s="43">
        <v>8</v>
      </c>
      <c r="O1472" s="43">
        <v>3000</v>
      </c>
      <c r="P1472" s="43">
        <v>24000</v>
      </c>
      <c r="Q1472" s="43">
        <v>0</v>
      </c>
      <c r="R1472" s="43">
        <v>0</v>
      </c>
      <c r="S1472" s="43">
        <v>0</v>
      </c>
    </row>
    <row r="1473" spans="5:19">
      <c r="E1473" s="43">
        <v>8855460</v>
      </c>
      <c r="F1473" s="43" t="s">
        <v>4577</v>
      </c>
      <c r="G1473" s="43" t="s">
        <v>14</v>
      </c>
      <c r="H1473" s="43">
        <v>0</v>
      </c>
      <c r="I1473" s="43">
        <v>0</v>
      </c>
      <c r="J1473" s="43">
        <v>0</v>
      </c>
      <c r="K1473" s="43">
        <v>3</v>
      </c>
      <c r="L1473" s="43">
        <v>2500</v>
      </c>
      <c r="M1473" s="43">
        <v>7500</v>
      </c>
      <c r="N1473" s="43">
        <v>3</v>
      </c>
      <c r="O1473" s="43">
        <v>2500</v>
      </c>
      <c r="P1473" s="43">
        <v>7500</v>
      </c>
      <c r="Q1473" s="43">
        <v>0</v>
      </c>
      <c r="R1473" s="43">
        <v>0</v>
      </c>
      <c r="S1473" s="43">
        <v>0</v>
      </c>
    </row>
    <row r="1474" spans="5:19">
      <c r="E1474" s="43">
        <v>8855463</v>
      </c>
      <c r="F1474" s="43" t="s">
        <v>4578</v>
      </c>
      <c r="G1474" s="43" t="s">
        <v>14</v>
      </c>
      <c r="H1474" s="43">
        <v>0</v>
      </c>
      <c r="I1474" s="43">
        <v>0</v>
      </c>
      <c r="J1474" s="43">
        <v>0</v>
      </c>
      <c r="K1474" s="43">
        <v>21</v>
      </c>
      <c r="L1474" s="43">
        <v>4660</v>
      </c>
      <c r="M1474" s="43">
        <v>97860</v>
      </c>
      <c r="N1474" s="43">
        <v>21</v>
      </c>
      <c r="O1474" s="43">
        <v>4660</v>
      </c>
      <c r="P1474" s="43">
        <v>97860</v>
      </c>
      <c r="Q1474" s="43">
        <v>0</v>
      </c>
      <c r="R1474" s="43">
        <v>0</v>
      </c>
      <c r="S1474" s="43">
        <v>0</v>
      </c>
    </row>
    <row r="1475" spans="5:19">
      <c r="E1475" s="43">
        <v>8855471</v>
      </c>
      <c r="F1475" s="43" t="s">
        <v>4579</v>
      </c>
      <c r="G1475" s="43" t="s">
        <v>14</v>
      </c>
      <c r="H1475" s="43">
        <v>0</v>
      </c>
      <c r="I1475" s="43">
        <v>0</v>
      </c>
      <c r="J1475" s="43">
        <v>0</v>
      </c>
      <c r="K1475" s="43">
        <v>1</v>
      </c>
      <c r="L1475" s="43">
        <v>2280</v>
      </c>
      <c r="M1475" s="43">
        <v>2280</v>
      </c>
      <c r="N1475" s="43">
        <v>1</v>
      </c>
      <c r="O1475" s="43">
        <v>2280</v>
      </c>
      <c r="P1475" s="43">
        <v>2280</v>
      </c>
      <c r="Q1475" s="43">
        <v>0</v>
      </c>
      <c r="R1475" s="43">
        <v>0</v>
      </c>
      <c r="S1475" s="43">
        <v>0</v>
      </c>
    </row>
    <row r="1476" spans="5:19">
      <c r="E1476" s="43">
        <v>8855474</v>
      </c>
      <c r="F1476" s="43" t="s">
        <v>4580</v>
      </c>
      <c r="G1476" s="43" t="s">
        <v>14</v>
      </c>
      <c r="H1476" s="43">
        <v>0</v>
      </c>
      <c r="I1476" s="43">
        <v>0</v>
      </c>
      <c r="J1476" s="43">
        <v>0</v>
      </c>
      <c r="K1476" s="43">
        <v>5</v>
      </c>
      <c r="L1476" s="43">
        <v>6990</v>
      </c>
      <c r="M1476" s="43">
        <v>34950</v>
      </c>
      <c r="N1476" s="43">
        <v>5</v>
      </c>
      <c r="O1476" s="43">
        <v>6990</v>
      </c>
      <c r="P1476" s="43">
        <v>34950</v>
      </c>
      <c r="Q1476" s="43">
        <v>0</v>
      </c>
      <c r="R1476" s="43">
        <v>0</v>
      </c>
      <c r="S1476" s="43">
        <v>0</v>
      </c>
    </row>
    <row r="1477" spans="5:19">
      <c r="E1477" s="43">
        <v>8855497</v>
      </c>
      <c r="F1477" s="43" t="s">
        <v>4581</v>
      </c>
      <c r="G1477" s="43" t="s">
        <v>14</v>
      </c>
      <c r="H1477" s="43">
        <v>0</v>
      </c>
      <c r="I1477" s="43">
        <v>0</v>
      </c>
      <c r="J1477" s="43">
        <v>0</v>
      </c>
      <c r="K1477" s="43">
        <v>1</v>
      </c>
      <c r="L1477" s="43">
        <v>2660</v>
      </c>
      <c r="M1477" s="43">
        <v>2660</v>
      </c>
      <c r="N1477" s="43">
        <v>1</v>
      </c>
      <c r="O1477" s="43">
        <v>2660</v>
      </c>
      <c r="P1477" s="43">
        <v>2660</v>
      </c>
      <c r="Q1477" s="43">
        <v>0</v>
      </c>
      <c r="R1477" s="43">
        <v>0</v>
      </c>
      <c r="S1477" s="43">
        <v>0</v>
      </c>
    </row>
    <row r="1478" spans="5:19">
      <c r="E1478" s="43">
        <v>8855515</v>
      </c>
      <c r="F1478" s="43" t="s">
        <v>4582</v>
      </c>
      <c r="G1478" s="43" t="s">
        <v>14</v>
      </c>
      <c r="H1478" s="43">
        <v>0</v>
      </c>
      <c r="I1478" s="43">
        <v>0</v>
      </c>
      <c r="J1478" s="43">
        <v>0</v>
      </c>
      <c r="K1478" s="43">
        <v>1</v>
      </c>
      <c r="L1478" s="43">
        <v>1390</v>
      </c>
      <c r="M1478" s="43">
        <v>1390</v>
      </c>
      <c r="N1478" s="43">
        <v>1</v>
      </c>
      <c r="O1478" s="43">
        <v>1390</v>
      </c>
      <c r="P1478" s="43">
        <v>1390</v>
      </c>
      <c r="Q1478" s="43">
        <v>0</v>
      </c>
      <c r="R1478" s="43">
        <v>0</v>
      </c>
      <c r="S1478" s="43">
        <v>0</v>
      </c>
    </row>
    <row r="1479" spans="5:19">
      <c r="E1479" s="43">
        <v>8855536</v>
      </c>
      <c r="F1479" s="43" t="s">
        <v>4583</v>
      </c>
      <c r="G1479" s="43" t="s">
        <v>14</v>
      </c>
      <c r="H1479" s="43">
        <v>0</v>
      </c>
      <c r="I1479" s="43">
        <v>0</v>
      </c>
      <c r="J1479" s="43">
        <v>0</v>
      </c>
      <c r="K1479" s="43">
        <v>6</v>
      </c>
      <c r="L1479" s="43">
        <v>6580</v>
      </c>
      <c r="M1479" s="43">
        <v>39480</v>
      </c>
      <c r="N1479" s="43">
        <v>6</v>
      </c>
      <c r="O1479" s="43">
        <v>6580</v>
      </c>
      <c r="P1479" s="43">
        <v>39480</v>
      </c>
      <c r="Q1479" s="43">
        <v>0</v>
      </c>
      <c r="R1479" s="43">
        <v>0</v>
      </c>
      <c r="S1479" s="43">
        <v>0</v>
      </c>
    </row>
    <row r="1480" spans="5:19">
      <c r="E1480" s="43">
        <v>8855581</v>
      </c>
      <c r="F1480" s="43" t="s">
        <v>4584</v>
      </c>
      <c r="G1480" s="43" t="s">
        <v>14</v>
      </c>
      <c r="H1480" s="43">
        <v>0</v>
      </c>
      <c r="I1480" s="43">
        <v>0</v>
      </c>
      <c r="J1480" s="43">
        <v>0</v>
      </c>
      <c r="K1480" s="43">
        <v>68</v>
      </c>
      <c r="L1480" s="43">
        <v>3090</v>
      </c>
      <c r="M1480" s="43">
        <v>210120</v>
      </c>
      <c r="N1480" s="43">
        <v>68</v>
      </c>
      <c r="O1480" s="43">
        <v>3090</v>
      </c>
      <c r="P1480" s="43">
        <v>210120</v>
      </c>
      <c r="Q1480" s="43">
        <v>0</v>
      </c>
      <c r="R1480" s="43">
        <v>0</v>
      </c>
      <c r="S1480" s="43">
        <v>0</v>
      </c>
    </row>
    <row r="1481" spans="5:19">
      <c r="E1481" s="43">
        <v>8855642</v>
      </c>
      <c r="F1481" s="43" t="s">
        <v>4585</v>
      </c>
      <c r="G1481" s="43" t="s">
        <v>14</v>
      </c>
      <c r="H1481" s="43">
        <v>0</v>
      </c>
      <c r="I1481" s="43">
        <v>0</v>
      </c>
      <c r="J1481" s="43">
        <v>0</v>
      </c>
      <c r="K1481" s="43">
        <v>9</v>
      </c>
      <c r="L1481" s="43">
        <v>4270</v>
      </c>
      <c r="M1481" s="43">
        <v>38430</v>
      </c>
      <c r="N1481" s="43">
        <v>9</v>
      </c>
      <c r="O1481" s="43">
        <v>4270</v>
      </c>
      <c r="P1481" s="43">
        <v>38430</v>
      </c>
      <c r="Q1481" s="43">
        <v>0</v>
      </c>
      <c r="R1481" s="43">
        <v>0</v>
      </c>
      <c r="S1481" s="43">
        <v>0</v>
      </c>
    </row>
    <row r="1482" spans="5:19">
      <c r="E1482" s="43">
        <v>8855644</v>
      </c>
      <c r="F1482" s="43" t="s">
        <v>4586</v>
      </c>
      <c r="G1482" s="43" t="s">
        <v>14</v>
      </c>
      <c r="H1482" s="43">
        <v>0</v>
      </c>
      <c r="I1482" s="43">
        <v>0</v>
      </c>
      <c r="J1482" s="43">
        <v>0</v>
      </c>
      <c r="K1482" s="43">
        <v>11</v>
      </c>
      <c r="L1482" s="43">
        <v>5137</v>
      </c>
      <c r="M1482" s="43">
        <v>56510</v>
      </c>
      <c r="N1482" s="43">
        <v>11</v>
      </c>
      <c r="O1482" s="43">
        <v>5137</v>
      </c>
      <c r="P1482" s="43">
        <v>56510</v>
      </c>
      <c r="Q1482" s="43">
        <v>0</v>
      </c>
      <c r="R1482" s="43">
        <v>0</v>
      </c>
      <c r="S1482" s="43">
        <v>0</v>
      </c>
    </row>
    <row r="1483" spans="5:19">
      <c r="E1483" s="43">
        <v>8855648</v>
      </c>
      <c r="F1483" s="43" t="s">
        <v>4587</v>
      </c>
      <c r="G1483" s="43" t="s">
        <v>14</v>
      </c>
      <c r="H1483" s="43">
        <v>0</v>
      </c>
      <c r="I1483" s="43">
        <v>0</v>
      </c>
      <c r="J1483" s="43">
        <v>0</v>
      </c>
      <c r="K1483" s="43">
        <v>9</v>
      </c>
      <c r="L1483" s="43">
        <v>2720</v>
      </c>
      <c r="M1483" s="43">
        <v>25568</v>
      </c>
      <c r="N1483" s="43">
        <v>9</v>
      </c>
      <c r="O1483" s="43">
        <v>2720</v>
      </c>
      <c r="P1483" s="43">
        <v>25568</v>
      </c>
      <c r="Q1483" s="43">
        <v>0</v>
      </c>
      <c r="R1483" s="43">
        <v>0</v>
      </c>
      <c r="S1483" s="43">
        <v>0</v>
      </c>
    </row>
    <row r="1484" spans="5:19">
      <c r="E1484" s="43">
        <v>8855655</v>
      </c>
      <c r="F1484" s="43" t="s">
        <v>4588</v>
      </c>
      <c r="G1484" s="43" t="s">
        <v>14</v>
      </c>
      <c r="H1484" s="43">
        <v>0</v>
      </c>
      <c r="I1484" s="43">
        <v>0</v>
      </c>
      <c r="J1484" s="43">
        <v>0</v>
      </c>
      <c r="K1484" s="43">
        <v>6</v>
      </c>
      <c r="L1484" s="43">
        <v>2990</v>
      </c>
      <c r="M1484" s="43">
        <v>17641</v>
      </c>
      <c r="N1484" s="43">
        <v>6</v>
      </c>
      <c r="O1484" s="43">
        <v>2990</v>
      </c>
      <c r="P1484" s="43">
        <v>17641</v>
      </c>
      <c r="Q1484" s="43">
        <v>0</v>
      </c>
      <c r="R1484" s="43">
        <v>0</v>
      </c>
      <c r="S1484" s="43">
        <v>0</v>
      </c>
    </row>
    <row r="1485" spans="5:19">
      <c r="E1485" s="43">
        <v>8855667</v>
      </c>
      <c r="F1485" s="43" t="s">
        <v>4589</v>
      </c>
      <c r="G1485" s="43" t="s">
        <v>14</v>
      </c>
      <c r="H1485" s="43">
        <v>0</v>
      </c>
      <c r="I1485" s="43">
        <v>0</v>
      </c>
      <c r="J1485" s="43">
        <v>0</v>
      </c>
      <c r="K1485" s="43">
        <v>128</v>
      </c>
      <c r="L1485" s="43">
        <v>1280</v>
      </c>
      <c r="M1485" s="43">
        <v>163840</v>
      </c>
      <c r="N1485" s="43">
        <v>124</v>
      </c>
      <c r="O1485" s="43">
        <v>1280</v>
      </c>
      <c r="P1485" s="43">
        <v>158720</v>
      </c>
      <c r="Q1485" s="43">
        <v>4</v>
      </c>
      <c r="R1485" s="43">
        <v>1280</v>
      </c>
      <c r="S1485" s="43">
        <v>5120</v>
      </c>
    </row>
    <row r="1486" spans="5:19">
      <c r="E1486" s="43">
        <v>8855669</v>
      </c>
      <c r="F1486" s="43" t="s">
        <v>4590</v>
      </c>
      <c r="G1486" s="43" t="s">
        <v>14</v>
      </c>
      <c r="H1486" s="43">
        <v>0</v>
      </c>
      <c r="I1486" s="43">
        <v>0</v>
      </c>
      <c r="J1486" s="43">
        <v>0</v>
      </c>
      <c r="K1486" s="43">
        <v>55</v>
      </c>
      <c r="L1486" s="43">
        <v>7438</v>
      </c>
      <c r="M1486" s="43">
        <v>409100</v>
      </c>
      <c r="N1486" s="43">
        <v>55</v>
      </c>
      <c r="O1486" s="43">
        <v>7438</v>
      </c>
      <c r="P1486" s="43">
        <v>409100</v>
      </c>
      <c r="Q1486" s="43">
        <v>0</v>
      </c>
      <c r="R1486" s="43">
        <v>0</v>
      </c>
      <c r="S1486" s="43">
        <v>0</v>
      </c>
    </row>
    <row r="1487" spans="5:19">
      <c r="E1487" s="43">
        <v>8855688</v>
      </c>
      <c r="F1487" s="43" t="s">
        <v>4591</v>
      </c>
      <c r="G1487" s="43" t="s">
        <v>14</v>
      </c>
      <c r="H1487" s="43">
        <v>0</v>
      </c>
      <c r="I1487" s="43">
        <v>0</v>
      </c>
      <c r="J1487" s="43">
        <v>0</v>
      </c>
      <c r="K1487" s="43">
        <v>8</v>
      </c>
      <c r="L1487" s="43">
        <v>7110</v>
      </c>
      <c r="M1487" s="43">
        <v>56880</v>
      </c>
      <c r="N1487" s="43">
        <v>8</v>
      </c>
      <c r="O1487" s="43">
        <v>7110</v>
      </c>
      <c r="P1487" s="43">
        <v>56880</v>
      </c>
      <c r="Q1487" s="43">
        <v>0</v>
      </c>
      <c r="R1487" s="43">
        <v>0</v>
      </c>
      <c r="S1487" s="43">
        <v>0</v>
      </c>
    </row>
    <row r="1488" spans="5:19">
      <c r="E1488" s="43">
        <v>8855713</v>
      </c>
      <c r="F1488" s="43" t="s">
        <v>4592</v>
      </c>
      <c r="G1488" s="43" t="s">
        <v>14</v>
      </c>
      <c r="H1488" s="43">
        <v>0</v>
      </c>
      <c r="I1488" s="43">
        <v>0</v>
      </c>
      <c r="J1488" s="43">
        <v>0</v>
      </c>
      <c r="K1488" s="43">
        <v>58</v>
      </c>
      <c r="L1488" s="43">
        <v>5400</v>
      </c>
      <c r="M1488" s="43">
        <v>313200</v>
      </c>
      <c r="N1488" s="43">
        <v>58</v>
      </c>
      <c r="O1488" s="43">
        <v>5400</v>
      </c>
      <c r="P1488" s="43">
        <v>313200</v>
      </c>
      <c r="Q1488" s="43">
        <v>0</v>
      </c>
      <c r="R1488" s="43">
        <v>0</v>
      </c>
      <c r="S1488" s="43">
        <v>0</v>
      </c>
    </row>
    <row r="1489" spans="5:19">
      <c r="E1489" s="43">
        <v>8855714</v>
      </c>
      <c r="F1489" s="43" t="s">
        <v>4593</v>
      </c>
      <c r="G1489" s="43" t="s">
        <v>14</v>
      </c>
      <c r="H1489" s="43">
        <v>6</v>
      </c>
      <c r="I1489" s="43">
        <v>8050</v>
      </c>
      <c r="J1489" s="43">
        <v>48300</v>
      </c>
      <c r="K1489" s="43">
        <v>18</v>
      </c>
      <c r="L1489" s="43">
        <v>8050</v>
      </c>
      <c r="M1489" s="43">
        <v>144900</v>
      </c>
      <c r="N1489" s="43">
        <v>24</v>
      </c>
      <c r="O1489" s="43">
        <v>8050</v>
      </c>
      <c r="P1489" s="43">
        <v>193200</v>
      </c>
      <c r="Q1489" s="43">
        <v>0</v>
      </c>
      <c r="R1489" s="43">
        <v>0</v>
      </c>
      <c r="S1489" s="43">
        <v>0</v>
      </c>
    </row>
    <row r="1490" spans="5:19">
      <c r="E1490" s="43">
        <v>8855855</v>
      </c>
      <c r="F1490" s="43" t="s">
        <v>4594</v>
      </c>
      <c r="G1490" s="43" t="s">
        <v>14</v>
      </c>
      <c r="H1490" s="43">
        <v>0</v>
      </c>
      <c r="I1490" s="43">
        <v>0</v>
      </c>
      <c r="J1490" s="43">
        <v>0</v>
      </c>
      <c r="K1490" s="43">
        <v>3</v>
      </c>
      <c r="L1490" s="43">
        <v>5020</v>
      </c>
      <c r="M1490" s="43">
        <v>15060</v>
      </c>
      <c r="N1490" s="43">
        <v>3</v>
      </c>
      <c r="O1490" s="43">
        <v>5020</v>
      </c>
      <c r="P1490" s="43">
        <v>15060</v>
      </c>
      <c r="Q1490" s="43">
        <v>0</v>
      </c>
      <c r="R1490" s="43">
        <v>0</v>
      </c>
      <c r="S1490" s="43">
        <v>0</v>
      </c>
    </row>
    <row r="1491" spans="5:19">
      <c r="E1491" s="43">
        <v>8855887</v>
      </c>
      <c r="F1491" s="43" t="s">
        <v>4595</v>
      </c>
      <c r="G1491" s="43" t="s">
        <v>14</v>
      </c>
      <c r="H1491" s="43">
        <v>0</v>
      </c>
      <c r="I1491" s="43">
        <v>0</v>
      </c>
      <c r="J1491" s="43">
        <v>0</v>
      </c>
      <c r="K1491" s="43">
        <v>29</v>
      </c>
      <c r="L1491" s="43">
        <v>10140</v>
      </c>
      <c r="M1491" s="43">
        <v>294060</v>
      </c>
      <c r="N1491" s="43">
        <v>29</v>
      </c>
      <c r="O1491" s="43">
        <v>10140</v>
      </c>
      <c r="P1491" s="43">
        <v>294060</v>
      </c>
      <c r="Q1491" s="43">
        <v>0</v>
      </c>
      <c r="R1491" s="43">
        <v>0</v>
      </c>
      <c r="S1491" s="43">
        <v>0</v>
      </c>
    </row>
    <row r="1492" spans="5:19">
      <c r="E1492" s="43">
        <v>8855907</v>
      </c>
      <c r="F1492" s="43" t="s">
        <v>4596</v>
      </c>
      <c r="G1492" s="43" t="s">
        <v>14</v>
      </c>
      <c r="H1492" s="43">
        <v>0</v>
      </c>
      <c r="I1492" s="43">
        <v>0</v>
      </c>
      <c r="J1492" s="43">
        <v>0</v>
      </c>
      <c r="K1492" s="43">
        <v>10</v>
      </c>
      <c r="L1492" s="43">
        <v>4170</v>
      </c>
      <c r="M1492" s="43">
        <v>41700</v>
      </c>
      <c r="N1492" s="43">
        <v>10</v>
      </c>
      <c r="O1492" s="43">
        <v>4170</v>
      </c>
      <c r="P1492" s="43">
        <v>41700</v>
      </c>
      <c r="Q1492" s="43">
        <v>0</v>
      </c>
      <c r="R1492" s="43">
        <v>0</v>
      </c>
      <c r="S1492" s="43">
        <v>0</v>
      </c>
    </row>
    <row r="1493" spans="5:19">
      <c r="E1493" s="43">
        <v>8855929</v>
      </c>
      <c r="F1493" s="43" t="s">
        <v>4597</v>
      </c>
      <c r="G1493" s="43" t="s">
        <v>14</v>
      </c>
      <c r="H1493" s="43">
        <v>0</v>
      </c>
      <c r="I1493" s="43">
        <v>0</v>
      </c>
      <c r="J1493" s="43">
        <v>0</v>
      </c>
      <c r="K1493" s="43">
        <v>3</v>
      </c>
      <c r="L1493" s="43">
        <v>1210</v>
      </c>
      <c r="M1493" s="43">
        <v>3630</v>
      </c>
      <c r="N1493" s="43">
        <v>3</v>
      </c>
      <c r="O1493" s="43">
        <v>1210</v>
      </c>
      <c r="P1493" s="43">
        <v>3630</v>
      </c>
      <c r="Q1493" s="43">
        <v>0</v>
      </c>
      <c r="R1493" s="43">
        <v>0</v>
      </c>
      <c r="S1493" s="43">
        <v>0</v>
      </c>
    </row>
    <row r="1494" spans="5:19">
      <c r="E1494" s="43">
        <v>8855945</v>
      </c>
      <c r="F1494" s="43" t="s">
        <v>4598</v>
      </c>
      <c r="G1494" s="43" t="s">
        <v>14</v>
      </c>
      <c r="H1494" s="43">
        <v>0</v>
      </c>
      <c r="I1494" s="43">
        <v>0</v>
      </c>
      <c r="J1494" s="43">
        <v>0</v>
      </c>
      <c r="K1494" s="43">
        <v>4</v>
      </c>
      <c r="L1494" s="43">
        <v>4535</v>
      </c>
      <c r="M1494" s="43">
        <v>18140</v>
      </c>
      <c r="N1494" s="43">
        <v>4</v>
      </c>
      <c r="O1494" s="43">
        <v>4535</v>
      </c>
      <c r="P1494" s="43">
        <v>18140</v>
      </c>
      <c r="Q1494" s="43">
        <v>0</v>
      </c>
      <c r="R1494" s="43">
        <v>0</v>
      </c>
      <c r="S1494" s="43">
        <v>0</v>
      </c>
    </row>
    <row r="1495" spans="5:19">
      <c r="E1495" s="43">
        <v>8856072</v>
      </c>
      <c r="F1495" s="43" t="s">
        <v>4599</v>
      </c>
      <c r="G1495" s="43" t="s">
        <v>14</v>
      </c>
      <c r="H1495" s="43">
        <v>0</v>
      </c>
      <c r="I1495" s="43">
        <v>0</v>
      </c>
      <c r="J1495" s="43">
        <v>0</v>
      </c>
      <c r="K1495" s="43">
        <v>6</v>
      </c>
      <c r="L1495" s="43">
        <v>7500</v>
      </c>
      <c r="M1495" s="43">
        <v>45000</v>
      </c>
      <c r="N1495" s="43">
        <v>6</v>
      </c>
      <c r="O1495" s="43">
        <v>7500</v>
      </c>
      <c r="P1495" s="43">
        <v>45000</v>
      </c>
      <c r="Q1495" s="43">
        <v>0</v>
      </c>
      <c r="R1495" s="43">
        <v>0</v>
      </c>
      <c r="S1495" s="43">
        <v>0</v>
      </c>
    </row>
    <row r="1496" spans="5:19">
      <c r="E1496" s="43">
        <v>8856078</v>
      </c>
      <c r="F1496" s="43" t="s">
        <v>4600</v>
      </c>
      <c r="G1496" s="43" t="s">
        <v>14</v>
      </c>
      <c r="H1496" s="43">
        <v>0</v>
      </c>
      <c r="I1496" s="43">
        <v>0</v>
      </c>
      <c r="J1496" s="43">
        <v>0</v>
      </c>
      <c r="K1496" s="43">
        <v>6</v>
      </c>
      <c r="L1496" s="43">
        <v>1050</v>
      </c>
      <c r="M1496" s="43">
        <v>6300</v>
      </c>
      <c r="N1496" s="43">
        <v>6</v>
      </c>
      <c r="O1496" s="43">
        <v>1050</v>
      </c>
      <c r="P1496" s="43">
        <v>6300</v>
      </c>
      <c r="Q1496" s="43">
        <v>0</v>
      </c>
      <c r="R1496" s="43">
        <v>0</v>
      </c>
      <c r="S1496" s="43">
        <v>0</v>
      </c>
    </row>
    <row r="1497" spans="5:19">
      <c r="E1497" s="43">
        <v>8856080</v>
      </c>
      <c r="F1497" s="43" t="s">
        <v>4601</v>
      </c>
      <c r="G1497" s="43" t="s">
        <v>14</v>
      </c>
      <c r="H1497" s="43">
        <v>0</v>
      </c>
      <c r="I1497" s="43">
        <v>0</v>
      </c>
      <c r="J1497" s="43">
        <v>0</v>
      </c>
      <c r="K1497" s="43">
        <v>8</v>
      </c>
      <c r="L1497" s="43">
        <v>1010</v>
      </c>
      <c r="M1497" s="43">
        <v>8080</v>
      </c>
      <c r="N1497" s="43">
        <v>8</v>
      </c>
      <c r="O1497" s="43">
        <v>1010</v>
      </c>
      <c r="P1497" s="43">
        <v>8080</v>
      </c>
      <c r="Q1497" s="43">
        <v>0</v>
      </c>
      <c r="R1497" s="43">
        <v>0</v>
      </c>
      <c r="S1497" s="43">
        <v>0</v>
      </c>
    </row>
    <row r="1498" spans="5:19">
      <c r="E1498" s="43">
        <v>8856154</v>
      </c>
      <c r="F1498" s="43" t="s">
        <v>4602</v>
      </c>
      <c r="G1498" s="43" t="s">
        <v>14</v>
      </c>
      <c r="H1498" s="43">
        <v>0</v>
      </c>
      <c r="I1498" s="43">
        <v>0</v>
      </c>
      <c r="J1498" s="43">
        <v>0</v>
      </c>
      <c r="K1498" s="43">
        <v>33</v>
      </c>
      <c r="L1498" s="43">
        <v>3290</v>
      </c>
      <c r="M1498" s="43">
        <v>108570</v>
      </c>
      <c r="N1498" s="43">
        <v>33</v>
      </c>
      <c r="O1498" s="43">
        <v>3290</v>
      </c>
      <c r="P1498" s="43">
        <v>108570</v>
      </c>
      <c r="Q1498" s="43">
        <v>0</v>
      </c>
      <c r="R1498" s="43">
        <v>0</v>
      </c>
      <c r="S1498" s="43">
        <v>0</v>
      </c>
    </row>
    <row r="1499" spans="5:19">
      <c r="E1499" s="43">
        <v>8856166</v>
      </c>
      <c r="F1499" s="43" t="s">
        <v>4603</v>
      </c>
      <c r="G1499" s="43" t="s">
        <v>14</v>
      </c>
      <c r="H1499" s="43">
        <v>0</v>
      </c>
      <c r="I1499" s="43">
        <v>0</v>
      </c>
      <c r="J1499" s="43">
        <v>0</v>
      </c>
      <c r="K1499" s="43">
        <v>2</v>
      </c>
      <c r="L1499" s="43">
        <v>5180</v>
      </c>
      <c r="M1499" s="43">
        <v>10360</v>
      </c>
      <c r="N1499" s="43">
        <v>2</v>
      </c>
      <c r="O1499" s="43">
        <v>5180</v>
      </c>
      <c r="P1499" s="43">
        <v>10360</v>
      </c>
      <c r="Q1499" s="43">
        <v>0</v>
      </c>
      <c r="R1499" s="43">
        <v>0</v>
      </c>
      <c r="S1499" s="43">
        <v>0</v>
      </c>
    </row>
    <row r="1500" spans="5:19">
      <c r="E1500" s="43">
        <v>8856194</v>
      </c>
      <c r="F1500" s="43" t="s">
        <v>4604</v>
      </c>
      <c r="G1500" s="43" t="s">
        <v>14</v>
      </c>
      <c r="H1500" s="43">
        <v>0</v>
      </c>
      <c r="I1500" s="43">
        <v>0</v>
      </c>
      <c r="J1500" s="43">
        <v>0</v>
      </c>
      <c r="K1500" s="43">
        <v>11</v>
      </c>
      <c r="L1500" s="43">
        <v>4760</v>
      </c>
      <c r="M1500" s="43">
        <v>52360</v>
      </c>
      <c r="N1500" s="43">
        <v>11</v>
      </c>
      <c r="O1500" s="43">
        <v>4760</v>
      </c>
      <c r="P1500" s="43">
        <v>52360</v>
      </c>
      <c r="Q1500" s="43">
        <v>0</v>
      </c>
      <c r="R1500" s="43">
        <v>0</v>
      </c>
      <c r="S1500" s="43">
        <v>0</v>
      </c>
    </row>
    <row r="1501" spans="5:19">
      <c r="E1501" s="43">
        <v>8856250</v>
      </c>
      <c r="F1501" s="43" t="s">
        <v>4605</v>
      </c>
      <c r="G1501" s="43" t="s">
        <v>14</v>
      </c>
      <c r="H1501" s="43">
        <v>0</v>
      </c>
      <c r="I1501" s="43">
        <v>0</v>
      </c>
      <c r="J1501" s="43">
        <v>0</v>
      </c>
      <c r="K1501" s="43">
        <v>1</v>
      </c>
      <c r="L1501" s="43">
        <v>1620</v>
      </c>
      <c r="M1501" s="43">
        <v>1620</v>
      </c>
      <c r="N1501" s="43">
        <v>1</v>
      </c>
      <c r="O1501" s="43">
        <v>1620</v>
      </c>
      <c r="P1501" s="43">
        <v>1620</v>
      </c>
      <c r="Q1501" s="43">
        <v>0</v>
      </c>
      <c r="R1501" s="43">
        <v>0</v>
      </c>
      <c r="S1501" s="43">
        <v>0</v>
      </c>
    </row>
    <row r="1502" spans="5:19">
      <c r="E1502" s="43">
        <v>8856311</v>
      </c>
      <c r="F1502" s="43" t="s">
        <v>4606</v>
      </c>
      <c r="G1502" s="43" t="s">
        <v>14</v>
      </c>
      <c r="H1502" s="43">
        <v>0</v>
      </c>
      <c r="I1502" s="43">
        <v>0</v>
      </c>
      <c r="J1502" s="43">
        <v>0</v>
      </c>
      <c r="K1502" s="43">
        <v>20</v>
      </c>
      <c r="L1502" s="43">
        <v>2760</v>
      </c>
      <c r="M1502" s="43">
        <v>55200</v>
      </c>
      <c r="N1502" s="43">
        <v>20</v>
      </c>
      <c r="O1502" s="43">
        <v>2760</v>
      </c>
      <c r="P1502" s="43">
        <v>55200</v>
      </c>
      <c r="Q1502" s="43">
        <v>0</v>
      </c>
      <c r="R1502" s="43">
        <v>0</v>
      </c>
      <c r="S1502" s="43">
        <v>0</v>
      </c>
    </row>
    <row r="1503" spans="5:19">
      <c r="E1503" s="43">
        <v>8856367</v>
      </c>
      <c r="F1503" s="43" t="s">
        <v>4607</v>
      </c>
      <c r="G1503" s="43" t="s">
        <v>14</v>
      </c>
      <c r="H1503" s="43">
        <v>0</v>
      </c>
      <c r="I1503" s="43">
        <v>0</v>
      </c>
      <c r="J1503" s="43">
        <v>0</v>
      </c>
      <c r="K1503" s="43">
        <v>2</v>
      </c>
      <c r="L1503" s="43">
        <v>9800</v>
      </c>
      <c r="M1503" s="43">
        <v>19600</v>
      </c>
      <c r="N1503" s="43">
        <v>2</v>
      </c>
      <c r="O1503" s="43">
        <v>9800</v>
      </c>
      <c r="P1503" s="43">
        <v>19600</v>
      </c>
      <c r="Q1503" s="43">
        <v>0</v>
      </c>
      <c r="R1503" s="43">
        <v>0</v>
      </c>
      <c r="S1503" s="43">
        <v>0</v>
      </c>
    </row>
    <row r="1504" spans="5:19">
      <c r="E1504" s="43">
        <v>8856452</v>
      </c>
      <c r="F1504" s="43" t="s">
        <v>4608</v>
      </c>
      <c r="G1504" s="43" t="s">
        <v>14</v>
      </c>
      <c r="H1504" s="43">
        <v>0</v>
      </c>
      <c r="I1504" s="43">
        <v>0</v>
      </c>
      <c r="J1504" s="43">
        <v>0</v>
      </c>
      <c r="K1504" s="43">
        <v>5</v>
      </c>
      <c r="L1504" s="43">
        <v>5280</v>
      </c>
      <c r="M1504" s="43">
        <v>26400</v>
      </c>
      <c r="N1504" s="43">
        <v>5</v>
      </c>
      <c r="O1504" s="43">
        <v>5280</v>
      </c>
      <c r="P1504" s="43">
        <v>26400</v>
      </c>
      <c r="Q1504" s="43">
        <v>0</v>
      </c>
      <c r="R1504" s="43">
        <v>0</v>
      </c>
      <c r="S1504" s="43">
        <v>0</v>
      </c>
    </row>
    <row r="1505" spans="5:19">
      <c r="E1505" s="43">
        <v>8856453</v>
      </c>
      <c r="F1505" s="43" t="s">
        <v>4609</v>
      </c>
      <c r="G1505" s="43" t="s">
        <v>14</v>
      </c>
      <c r="H1505" s="43">
        <v>0</v>
      </c>
      <c r="I1505" s="43">
        <v>0</v>
      </c>
      <c r="J1505" s="43">
        <v>0</v>
      </c>
      <c r="K1505" s="43">
        <v>2</v>
      </c>
      <c r="L1505" s="43">
        <v>17640</v>
      </c>
      <c r="M1505" s="43">
        <v>35280</v>
      </c>
      <c r="N1505" s="43">
        <v>2</v>
      </c>
      <c r="O1505" s="43">
        <v>17640</v>
      </c>
      <c r="P1505" s="43">
        <v>35280</v>
      </c>
      <c r="Q1505" s="43">
        <v>0</v>
      </c>
      <c r="R1505" s="43">
        <v>0</v>
      </c>
      <c r="S1505" s="43">
        <v>0</v>
      </c>
    </row>
    <row r="1506" spans="5:19">
      <c r="E1506" s="43">
        <v>8856498</v>
      </c>
      <c r="F1506" s="43" t="s">
        <v>4610</v>
      </c>
      <c r="G1506" s="43" t="s">
        <v>14</v>
      </c>
      <c r="H1506" s="43">
        <v>0</v>
      </c>
      <c r="I1506" s="43">
        <v>0</v>
      </c>
      <c r="J1506" s="43">
        <v>0</v>
      </c>
      <c r="K1506" s="43">
        <v>1</v>
      </c>
      <c r="L1506" s="43">
        <v>720</v>
      </c>
      <c r="M1506" s="43">
        <v>720</v>
      </c>
      <c r="N1506" s="43">
        <v>1</v>
      </c>
      <c r="O1506" s="43">
        <v>720</v>
      </c>
      <c r="P1506" s="43">
        <v>720</v>
      </c>
      <c r="Q1506" s="43">
        <v>0</v>
      </c>
      <c r="R1506" s="43">
        <v>0</v>
      </c>
      <c r="S1506" s="43">
        <v>0</v>
      </c>
    </row>
    <row r="1507" spans="5:19">
      <c r="E1507" s="43">
        <v>8856507</v>
      </c>
      <c r="F1507" s="43" t="s">
        <v>4611</v>
      </c>
      <c r="G1507" s="43" t="s">
        <v>14</v>
      </c>
      <c r="H1507" s="43">
        <v>0</v>
      </c>
      <c r="I1507" s="43">
        <v>0</v>
      </c>
      <c r="J1507" s="43">
        <v>0</v>
      </c>
      <c r="K1507" s="43">
        <v>59</v>
      </c>
      <c r="L1507" s="43">
        <v>730</v>
      </c>
      <c r="M1507" s="43">
        <v>43070</v>
      </c>
      <c r="N1507" s="43">
        <v>59</v>
      </c>
      <c r="O1507" s="43">
        <v>730</v>
      </c>
      <c r="P1507" s="43">
        <v>43070</v>
      </c>
      <c r="Q1507" s="43">
        <v>0</v>
      </c>
      <c r="R1507" s="43">
        <v>0</v>
      </c>
      <c r="S1507" s="43">
        <v>0</v>
      </c>
    </row>
    <row r="1508" spans="5:19">
      <c r="E1508" s="43">
        <v>8856696</v>
      </c>
      <c r="F1508" s="43" t="s">
        <v>4612</v>
      </c>
      <c r="G1508" s="43" t="s">
        <v>14</v>
      </c>
      <c r="H1508" s="43">
        <v>0</v>
      </c>
      <c r="I1508" s="43">
        <v>0</v>
      </c>
      <c r="J1508" s="43">
        <v>0</v>
      </c>
      <c r="K1508" s="43">
        <v>220</v>
      </c>
      <c r="L1508" s="43">
        <v>360</v>
      </c>
      <c r="M1508" s="43">
        <v>79200</v>
      </c>
      <c r="N1508" s="43">
        <v>220</v>
      </c>
      <c r="O1508" s="43">
        <v>360</v>
      </c>
      <c r="P1508" s="43">
        <v>79200</v>
      </c>
      <c r="Q1508" s="43">
        <v>0</v>
      </c>
      <c r="R1508" s="43">
        <v>0</v>
      </c>
      <c r="S1508" s="43">
        <v>0</v>
      </c>
    </row>
    <row r="1509" spans="5:19">
      <c r="E1509" s="43">
        <v>8856913</v>
      </c>
      <c r="F1509" s="43" t="s">
        <v>4613</v>
      </c>
      <c r="G1509" s="43" t="s">
        <v>14</v>
      </c>
      <c r="H1509" s="43">
        <v>0</v>
      </c>
      <c r="I1509" s="43">
        <v>0</v>
      </c>
      <c r="J1509" s="43">
        <v>0</v>
      </c>
      <c r="K1509" s="43">
        <v>118</v>
      </c>
      <c r="L1509" s="43">
        <v>1690</v>
      </c>
      <c r="M1509" s="43">
        <v>199420</v>
      </c>
      <c r="N1509" s="43">
        <v>118</v>
      </c>
      <c r="O1509" s="43">
        <v>1690</v>
      </c>
      <c r="P1509" s="43">
        <v>199420</v>
      </c>
      <c r="Q1509" s="43">
        <v>0</v>
      </c>
      <c r="R1509" s="43">
        <v>0</v>
      </c>
      <c r="S1509" s="43">
        <v>0</v>
      </c>
    </row>
    <row r="1510" spans="5:19">
      <c r="E1510" s="43">
        <v>8856917</v>
      </c>
      <c r="F1510" s="43" t="s">
        <v>4614</v>
      </c>
      <c r="G1510" s="43" t="s">
        <v>14</v>
      </c>
      <c r="H1510" s="43">
        <v>0</v>
      </c>
      <c r="I1510" s="43">
        <v>0</v>
      </c>
      <c r="J1510" s="43">
        <v>0</v>
      </c>
      <c r="K1510" s="43">
        <v>1</v>
      </c>
      <c r="L1510" s="43">
        <v>2930</v>
      </c>
      <c r="M1510" s="43">
        <v>2930</v>
      </c>
      <c r="N1510" s="43">
        <v>1</v>
      </c>
      <c r="O1510" s="43">
        <v>2930</v>
      </c>
      <c r="P1510" s="43">
        <v>2930</v>
      </c>
      <c r="Q1510" s="43">
        <v>0</v>
      </c>
      <c r="R1510" s="43">
        <v>0</v>
      </c>
      <c r="S1510" s="43">
        <v>0</v>
      </c>
    </row>
    <row r="1511" spans="5:19">
      <c r="E1511" s="43">
        <v>8856929</v>
      </c>
      <c r="F1511" s="43" t="s">
        <v>4615</v>
      </c>
      <c r="G1511" s="43" t="s">
        <v>14</v>
      </c>
      <c r="H1511" s="43">
        <v>0</v>
      </c>
      <c r="I1511" s="43">
        <v>0</v>
      </c>
      <c r="J1511" s="43">
        <v>0</v>
      </c>
      <c r="K1511" s="43">
        <v>9</v>
      </c>
      <c r="L1511" s="43">
        <v>8220</v>
      </c>
      <c r="M1511" s="43">
        <v>73980</v>
      </c>
      <c r="N1511" s="43">
        <v>9</v>
      </c>
      <c r="O1511" s="43">
        <v>8220</v>
      </c>
      <c r="P1511" s="43">
        <v>73980</v>
      </c>
      <c r="Q1511" s="43">
        <v>0</v>
      </c>
      <c r="R1511" s="43">
        <v>0</v>
      </c>
      <c r="S1511" s="43">
        <v>0</v>
      </c>
    </row>
    <row r="1512" spans="5:19">
      <c r="E1512" s="43">
        <v>8857039</v>
      </c>
      <c r="F1512" s="43" t="s">
        <v>4616</v>
      </c>
      <c r="G1512" s="43" t="s">
        <v>14</v>
      </c>
      <c r="H1512" s="43">
        <v>0</v>
      </c>
      <c r="I1512" s="43">
        <v>0</v>
      </c>
      <c r="J1512" s="43">
        <v>0</v>
      </c>
      <c r="K1512" s="43">
        <v>3</v>
      </c>
      <c r="L1512" s="43">
        <v>5110</v>
      </c>
      <c r="M1512" s="43">
        <v>15330</v>
      </c>
      <c r="N1512" s="43">
        <v>3</v>
      </c>
      <c r="O1512" s="43">
        <v>5110</v>
      </c>
      <c r="P1512" s="43">
        <v>15330</v>
      </c>
      <c r="Q1512" s="43">
        <v>0</v>
      </c>
      <c r="R1512" s="43">
        <v>0</v>
      </c>
      <c r="S1512" s="43">
        <v>0</v>
      </c>
    </row>
    <row r="1513" spans="5:19">
      <c r="E1513" s="43">
        <v>8857056</v>
      </c>
      <c r="F1513" s="43" t="s">
        <v>4617</v>
      </c>
      <c r="G1513" s="43" t="s">
        <v>14</v>
      </c>
      <c r="H1513" s="43">
        <v>0</v>
      </c>
      <c r="I1513" s="43">
        <v>0</v>
      </c>
      <c r="J1513" s="43">
        <v>0</v>
      </c>
      <c r="K1513" s="43">
        <v>6</v>
      </c>
      <c r="L1513" s="43">
        <v>7550</v>
      </c>
      <c r="M1513" s="43">
        <v>45300</v>
      </c>
      <c r="N1513" s="43">
        <v>6</v>
      </c>
      <c r="O1513" s="43">
        <v>7550</v>
      </c>
      <c r="P1513" s="43">
        <v>45300</v>
      </c>
      <c r="Q1513" s="43">
        <v>0</v>
      </c>
      <c r="R1513" s="43">
        <v>0</v>
      </c>
      <c r="S1513" s="43">
        <v>0</v>
      </c>
    </row>
    <row r="1514" spans="5:19">
      <c r="E1514" s="43">
        <v>8857076</v>
      </c>
      <c r="F1514" s="43" t="s">
        <v>4618</v>
      </c>
      <c r="G1514" s="43" t="s">
        <v>14</v>
      </c>
      <c r="H1514" s="43">
        <v>0</v>
      </c>
      <c r="I1514" s="43">
        <v>0</v>
      </c>
      <c r="J1514" s="43">
        <v>0</v>
      </c>
      <c r="K1514" s="43">
        <v>1</v>
      </c>
      <c r="L1514" s="43">
        <v>23840</v>
      </c>
      <c r="M1514" s="43">
        <v>23840</v>
      </c>
      <c r="N1514" s="43">
        <v>1</v>
      </c>
      <c r="O1514" s="43">
        <v>23840</v>
      </c>
      <c r="P1514" s="43">
        <v>23840</v>
      </c>
      <c r="Q1514" s="43">
        <v>0</v>
      </c>
      <c r="R1514" s="43">
        <v>0</v>
      </c>
      <c r="S1514" s="43">
        <v>0</v>
      </c>
    </row>
    <row r="1515" spans="5:19">
      <c r="E1515" s="43">
        <v>8857088</v>
      </c>
      <c r="F1515" s="43" t="s">
        <v>4619</v>
      </c>
      <c r="G1515" s="43" t="s">
        <v>14</v>
      </c>
      <c r="H1515" s="43">
        <v>0</v>
      </c>
      <c r="I1515" s="43">
        <v>0</v>
      </c>
      <c r="J1515" s="43">
        <v>0</v>
      </c>
      <c r="K1515" s="43">
        <v>1</v>
      </c>
      <c r="L1515" s="43">
        <v>8390</v>
      </c>
      <c r="M1515" s="43">
        <v>8390</v>
      </c>
      <c r="N1515" s="43">
        <v>1</v>
      </c>
      <c r="O1515" s="43">
        <v>8390</v>
      </c>
      <c r="P1515" s="43">
        <v>8390</v>
      </c>
      <c r="Q1515" s="43">
        <v>0</v>
      </c>
      <c r="R1515" s="43">
        <v>0</v>
      </c>
      <c r="S1515" s="43">
        <v>0</v>
      </c>
    </row>
    <row r="1516" spans="5:19">
      <c r="E1516" s="43">
        <v>8857146</v>
      </c>
      <c r="F1516" s="43" t="s">
        <v>4620</v>
      </c>
      <c r="G1516" s="43" t="s">
        <v>14</v>
      </c>
      <c r="H1516" s="43">
        <v>0</v>
      </c>
      <c r="I1516" s="43">
        <v>0</v>
      </c>
      <c r="J1516" s="43">
        <v>0</v>
      </c>
      <c r="K1516" s="43">
        <v>5</v>
      </c>
      <c r="L1516" s="43">
        <v>5750</v>
      </c>
      <c r="M1516" s="43">
        <v>28750</v>
      </c>
      <c r="N1516" s="43">
        <v>5</v>
      </c>
      <c r="O1516" s="43">
        <v>5750</v>
      </c>
      <c r="P1516" s="43">
        <v>28750</v>
      </c>
      <c r="Q1516" s="43">
        <v>0</v>
      </c>
      <c r="R1516" s="43">
        <v>0</v>
      </c>
      <c r="S1516" s="43">
        <v>0</v>
      </c>
    </row>
    <row r="1517" spans="5:19">
      <c r="E1517" s="43">
        <v>8857169</v>
      </c>
      <c r="F1517" s="43" t="s">
        <v>4621</v>
      </c>
      <c r="G1517" s="43" t="s">
        <v>14</v>
      </c>
      <c r="H1517" s="43">
        <v>0</v>
      </c>
      <c r="I1517" s="43">
        <v>0</v>
      </c>
      <c r="J1517" s="43">
        <v>0</v>
      </c>
      <c r="K1517" s="43">
        <v>48</v>
      </c>
      <c r="L1517" s="43">
        <v>2975</v>
      </c>
      <c r="M1517" s="43">
        <v>142780</v>
      </c>
      <c r="N1517" s="43">
        <v>48</v>
      </c>
      <c r="O1517" s="43">
        <v>2975</v>
      </c>
      <c r="P1517" s="43">
        <v>142780</v>
      </c>
      <c r="Q1517" s="43">
        <v>0</v>
      </c>
      <c r="R1517" s="43">
        <v>0</v>
      </c>
      <c r="S1517" s="43">
        <v>0</v>
      </c>
    </row>
    <row r="1518" spans="5:19">
      <c r="E1518" s="43">
        <v>8857198</v>
      </c>
      <c r="F1518" s="43" t="s">
        <v>4622</v>
      </c>
      <c r="G1518" s="43" t="s">
        <v>14</v>
      </c>
      <c r="H1518" s="43">
        <v>0</v>
      </c>
      <c r="I1518" s="43">
        <v>0</v>
      </c>
      <c r="J1518" s="43">
        <v>0</v>
      </c>
      <c r="K1518" s="43">
        <v>46</v>
      </c>
      <c r="L1518" s="43">
        <v>11747</v>
      </c>
      <c r="M1518" s="43">
        <v>540370</v>
      </c>
      <c r="N1518" s="43">
        <v>46</v>
      </c>
      <c r="O1518" s="43">
        <v>11747</v>
      </c>
      <c r="P1518" s="43">
        <v>540370</v>
      </c>
      <c r="Q1518" s="43">
        <v>0</v>
      </c>
      <c r="R1518" s="43">
        <v>0</v>
      </c>
      <c r="S1518" s="43">
        <v>0</v>
      </c>
    </row>
    <row r="1519" spans="5:19">
      <c r="E1519" s="43">
        <v>8857334</v>
      </c>
      <c r="F1519" s="43" t="s">
        <v>4623</v>
      </c>
      <c r="G1519" s="43" t="s">
        <v>14</v>
      </c>
      <c r="H1519" s="43">
        <v>0</v>
      </c>
      <c r="I1519" s="43">
        <v>0</v>
      </c>
      <c r="J1519" s="43">
        <v>0</v>
      </c>
      <c r="K1519" s="43">
        <v>4</v>
      </c>
      <c r="L1519" s="43">
        <v>1280</v>
      </c>
      <c r="M1519" s="43">
        <v>5120</v>
      </c>
      <c r="N1519" s="43">
        <v>4</v>
      </c>
      <c r="O1519" s="43">
        <v>1280</v>
      </c>
      <c r="P1519" s="43">
        <v>5120</v>
      </c>
      <c r="Q1519" s="43">
        <v>0</v>
      </c>
      <c r="R1519" s="43">
        <v>0</v>
      </c>
      <c r="S1519" s="43">
        <v>0</v>
      </c>
    </row>
    <row r="1520" spans="5:19">
      <c r="E1520" s="43">
        <v>8857431</v>
      </c>
      <c r="F1520" s="43" t="s">
        <v>4624</v>
      </c>
      <c r="G1520" s="43" t="s">
        <v>14</v>
      </c>
      <c r="H1520" s="43">
        <v>0</v>
      </c>
      <c r="I1520" s="43">
        <v>0</v>
      </c>
      <c r="J1520" s="43">
        <v>0</v>
      </c>
      <c r="K1520" s="43">
        <v>412</v>
      </c>
      <c r="L1520" s="43">
        <v>230</v>
      </c>
      <c r="M1520" s="43">
        <v>94760</v>
      </c>
      <c r="N1520" s="43">
        <v>412</v>
      </c>
      <c r="O1520" s="43">
        <v>230</v>
      </c>
      <c r="P1520" s="43">
        <v>94760</v>
      </c>
      <c r="Q1520" s="43">
        <v>0</v>
      </c>
      <c r="R1520" s="43">
        <v>0</v>
      </c>
      <c r="S1520" s="43">
        <v>0</v>
      </c>
    </row>
    <row r="1521" spans="5:19">
      <c r="E1521" s="43">
        <v>8857479</v>
      </c>
      <c r="F1521" s="43" t="s">
        <v>4625</v>
      </c>
      <c r="G1521" s="43" t="s">
        <v>14</v>
      </c>
      <c r="H1521" s="43">
        <v>0</v>
      </c>
      <c r="I1521" s="43">
        <v>0</v>
      </c>
      <c r="J1521" s="43">
        <v>0</v>
      </c>
      <c r="K1521" s="43">
        <v>47</v>
      </c>
      <c r="L1521" s="43">
        <v>1440</v>
      </c>
      <c r="M1521" s="43">
        <v>67680</v>
      </c>
      <c r="N1521" s="43">
        <v>47</v>
      </c>
      <c r="O1521" s="43">
        <v>1440</v>
      </c>
      <c r="P1521" s="43">
        <v>67680</v>
      </c>
      <c r="Q1521" s="43">
        <v>0</v>
      </c>
      <c r="R1521" s="43">
        <v>0</v>
      </c>
      <c r="S1521" s="43">
        <v>0</v>
      </c>
    </row>
    <row r="1522" spans="5:19">
      <c r="E1522" s="43">
        <v>8857490</v>
      </c>
      <c r="F1522" s="43" t="s">
        <v>4626</v>
      </c>
      <c r="G1522" s="43" t="s">
        <v>14</v>
      </c>
      <c r="H1522" s="43">
        <v>0</v>
      </c>
      <c r="I1522" s="43">
        <v>0</v>
      </c>
      <c r="J1522" s="43">
        <v>0</v>
      </c>
      <c r="K1522" s="43">
        <v>26</v>
      </c>
      <c r="L1522" s="43">
        <v>3590</v>
      </c>
      <c r="M1522" s="43">
        <v>93340</v>
      </c>
      <c r="N1522" s="43">
        <v>26</v>
      </c>
      <c r="O1522" s="43">
        <v>3590</v>
      </c>
      <c r="P1522" s="43">
        <v>93340</v>
      </c>
      <c r="Q1522" s="43">
        <v>0</v>
      </c>
      <c r="R1522" s="43">
        <v>0</v>
      </c>
      <c r="S1522" s="43">
        <v>0</v>
      </c>
    </row>
    <row r="1523" spans="5:19">
      <c r="E1523" s="43">
        <v>8857491</v>
      </c>
      <c r="F1523" s="43" t="s">
        <v>4627</v>
      </c>
      <c r="G1523" s="43" t="s">
        <v>14</v>
      </c>
      <c r="H1523" s="43">
        <v>0</v>
      </c>
      <c r="I1523" s="43">
        <v>0</v>
      </c>
      <c r="J1523" s="43">
        <v>0</v>
      </c>
      <c r="K1523" s="43">
        <v>2</v>
      </c>
      <c r="L1523" s="43">
        <v>3450</v>
      </c>
      <c r="M1523" s="43">
        <v>6900</v>
      </c>
      <c r="N1523" s="43">
        <v>2</v>
      </c>
      <c r="O1523" s="43">
        <v>3450</v>
      </c>
      <c r="P1523" s="43">
        <v>6900</v>
      </c>
      <c r="Q1523" s="43">
        <v>0</v>
      </c>
      <c r="R1523" s="43">
        <v>0</v>
      </c>
      <c r="S1523" s="43">
        <v>0</v>
      </c>
    </row>
    <row r="1524" spans="5:19">
      <c r="E1524" s="43">
        <v>8857498</v>
      </c>
      <c r="F1524" s="43" t="s">
        <v>4628</v>
      </c>
      <c r="G1524" s="43" t="s">
        <v>14</v>
      </c>
      <c r="H1524" s="43">
        <v>0</v>
      </c>
      <c r="I1524" s="43">
        <v>0</v>
      </c>
      <c r="J1524" s="43">
        <v>0</v>
      </c>
      <c r="K1524" s="43">
        <v>3</v>
      </c>
      <c r="L1524" s="43">
        <v>6470</v>
      </c>
      <c r="M1524" s="43">
        <v>19410</v>
      </c>
      <c r="N1524" s="43">
        <v>3</v>
      </c>
      <c r="O1524" s="43">
        <v>6470</v>
      </c>
      <c r="P1524" s="43">
        <v>19410</v>
      </c>
      <c r="Q1524" s="43">
        <v>0</v>
      </c>
      <c r="R1524" s="43">
        <v>0</v>
      </c>
      <c r="S1524" s="43">
        <v>0</v>
      </c>
    </row>
    <row r="1525" spans="5:19">
      <c r="E1525" s="43">
        <v>8857711</v>
      </c>
      <c r="F1525" s="43" t="s">
        <v>4629</v>
      </c>
      <c r="G1525" s="43" t="s">
        <v>14</v>
      </c>
      <c r="H1525" s="43">
        <v>0</v>
      </c>
      <c r="I1525" s="43">
        <v>0</v>
      </c>
      <c r="J1525" s="43">
        <v>0</v>
      </c>
      <c r="K1525" s="43">
        <v>9</v>
      </c>
      <c r="L1525" s="43">
        <v>9150</v>
      </c>
      <c r="M1525" s="43">
        <v>82350</v>
      </c>
      <c r="N1525" s="43">
        <v>9</v>
      </c>
      <c r="O1525" s="43">
        <v>9150</v>
      </c>
      <c r="P1525" s="43">
        <v>82350</v>
      </c>
      <c r="Q1525" s="43">
        <v>0</v>
      </c>
      <c r="R1525" s="43">
        <v>0</v>
      </c>
      <c r="S1525" s="43">
        <v>0</v>
      </c>
    </row>
    <row r="1526" spans="5:19">
      <c r="E1526" s="43">
        <v>8857712</v>
      </c>
      <c r="F1526" s="43" t="s">
        <v>4630</v>
      </c>
      <c r="G1526" s="43" t="s">
        <v>14</v>
      </c>
      <c r="H1526" s="43">
        <v>0</v>
      </c>
      <c r="I1526" s="43">
        <v>0</v>
      </c>
      <c r="J1526" s="43">
        <v>0</v>
      </c>
      <c r="K1526" s="43">
        <v>4</v>
      </c>
      <c r="L1526" s="43">
        <v>8770</v>
      </c>
      <c r="M1526" s="43">
        <v>35080</v>
      </c>
      <c r="N1526" s="43">
        <v>4</v>
      </c>
      <c r="O1526" s="43">
        <v>8770</v>
      </c>
      <c r="P1526" s="43">
        <v>35080</v>
      </c>
      <c r="Q1526" s="43">
        <v>0</v>
      </c>
      <c r="R1526" s="43">
        <v>0</v>
      </c>
      <c r="S1526" s="43">
        <v>0</v>
      </c>
    </row>
    <row r="1527" spans="5:19">
      <c r="E1527" s="43">
        <v>8857742</v>
      </c>
      <c r="F1527" s="43" t="s">
        <v>4631</v>
      </c>
      <c r="G1527" s="43" t="s">
        <v>14</v>
      </c>
      <c r="H1527" s="43">
        <v>0</v>
      </c>
      <c r="I1527" s="43">
        <v>0</v>
      </c>
      <c r="J1527" s="43">
        <v>0</v>
      </c>
      <c r="K1527" s="43">
        <v>1</v>
      </c>
      <c r="L1527" s="43">
        <v>1560</v>
      </c>
      <c r="M1527" s="43">
        <v>1560</v>
      </c>
      <c r="N1527" s="43">
        <v>1</v>
      </c>
      <c r="O1527" s="43">
        <v>1560</v>
      </c>
      <c r="P1527" s="43">
        <v>1560</v>
      </c>
      <c r="Q1527" s="43">
        <v>0</v>
      </c>
      <c r="R1527" s="43">
        <v>0</v>
      </c>
      <c r="S1527" s="43">
        <v>0</v>
      </c>
    </row>
    <row r="1528" spans="5:19">
      <c r="E1528" s="43">
        <v>8857773</v>
      </c>
      <c r="F1528" s="43" t="s">
        <v>4632</v>
      </c>
      <c r="G1528" s="43" t="s">
        <v>14</v>
      </c>
      <c r="H1528" s="43">
        <v>0</v>
      </c>
      <c r="I1528" s="43">
        <v>0</v>
      </c>
      <c r="J1528" s="43">
        <v>0</v>
      </c>
      <c r="K1528" s="43">
        <v>2</v>
      </c>
      <c r="L1528" s="43">
        <v>7630</v>
      </c>
      <c r="M1528" s="43">
        <v>15260</v>
      </c>
      <c r="N1528" s="43">
        <v>2</v>
      </c>
      <c r="O1528" s="43">
        <v>7630</v>
      </c>
      <c r="P1528" s="43">
        <v>15260</v>
      </c>
      <c r="Q1528" s="43">
        <v>0</v>
      </c>
      <c r="R1528" s="43">
        <v>0</v>
      </c>
      <c r="S1528" s="43">
        <v>0</v>
      </c>
    </row>
    <row r="1529" spans="5:19">
      <c r="E1529" s="43">
        <v>8857780</v>
      </c>
      <c r="F1529" s="43" t="s">
        <v>4633</v>
      </c>
      <c r="G1529" s="43" t="s">
        <v>14</v>
      </c>
      <c r="H1529" s="43">
        <v>0</v>
      </c>
      <c r="I1529" s="43">
        <v>0</v>
      </c>
      <c r="J1529" s="43">
        <v>0</v>
      </c>
      <c r="K1529" s="43">
        <v>3</v>
      </c>
      <c r="L1529" s="43">
        <v>5190</v>
      </c>
      <c r="M1529" s="43">
        <v>15570</v>
      </c>
      <c r="N1529" s="43">
        <v>3</v>
      </c>
      <c r="O1529" s="43">
        <v>5190</v>
      </c>
      <c r="P1529" s="43">
        <v>15570</v>
      </c>
      <c r="Q1529" s="43">
        <v>0</v>
      </c>
      <c r="R1529" s="43">
        <v>0</v>
      </c>
      <c r="S1529" s="43">
        <v>0</v>
      </c>
    </row>
    <row r="1530" spans="5:19">
      <c r="E1530" s="43">
        <v>8857806</v>
      </c>
      <c r="F1530" s="43" t="s">
        <v>4634</v>
      </c>
      <c r="G1530" s="43" t="s">
        <v>14</v>
      </c>
      <c r="H1530" s="43">
        <v>0</v>
      </c>
      <c r="I1530" s="43">
        <v>0</v>
      </c>
      <c r="J1530" s="43">
        <v>0</v>
      </c>
      <c r="K1530" s="43">
        <v>4</v>
      </c>
      <c r="L1530" s="43">
        <v>2320</v>
      </c>
      <c r="M1530" s="43">
        <v>9280</v>
      </c>
      <c r="N1530" s="43">
        <v>4</v>
      </c>
      <c r="O1530" s="43">
        <v>2320</v>
      </c>
      <c r="P1530" s="43">
        <v>9280</v>
      </c>
      <c r="Q1530" s="43">
        <v>0</v>
      </c>
      <c r="R1530" s="43">
        <v>0</v>
      </c>
      <c r="S1530" s="43">
        <v>0</v>
      </c>
    </row>
    <row r="1531" spans="5:19">
      <c r="E1531" s="43">
        <v>8857864</v>
      </c>
      <c r="F1531" s="43" t="s">
        <v>4635</v>
      </c>
      <c r="G1531" s="43" t="s">
        <v>14</v>
      </c>
      <c r="H1531" s="43">
        <v>0</v>
      </c>
      <c r="I1531" s="43">
        <v>0</v>
      </c>
      <c r="J1531" s="43">
        <v>0</v>
      </c>
      <c r="K1531" s="43">
        <v>40</v>
      </c>
      <c r="L1531" s="43">
        <v>900</v>
      </c>
      <c r="M1531" s="43">
        <v>36000</v>
      </c>
      <c r="N1531" s="43">
        <v>40</v>
      </c>
      <c r="O1531" s="43">
        <v>900</v>
      </c>
      <c r="P1531" s="43">
        <v>36000</v>
      </c>
      <c r="Q1531" s="43">
        <v>0</v>
      </c>
      <c r="R1531" s="43">
        <v>0</v>
      </c>
      <c r="S1531" s="43">
        <v>0</v>
      </c>
    </row>
    <row r="1532" spans="5:19">
      <c r="E1532" s="43">
        <v>8858142</v>
      </c>
      <c r="F1532" s="43" t="s">
        <v>4636</v>
      </c>
      <c r="G1532" s="43" t="s">
        <v>14</v>
      </c>
      <c r="H1532" s="43">
        <v>0</v>
      </c>
      <c r="I1532" s="43">
        <v>0</v>
      </c>
      <c r="J1532" s="43">
        <v>0</v>
      </c>
      <c r="K1532" s="43">
        <v>2</v>
      </c>
      <c r="L1532" s="43">
        <v>4020</v>
      </c>
      <c r="M1532" s="43">
        <v>8040</v>
      </c>
      <c r="N1532" s="43">
        <v>2</v>
      </c>
      <c r="O1532" s="43">
        <v>4020</v>
      </c>
      <c r="P1532" s="43">
        <v>8040</v>
      </c>
      <c r="Q1532" s="43">
        <v>0</v>
      </c>
      <c r="R1532" s="43">
        <v>0</v>
      </c>
      <c r="S1532" s="43">
        <v>0</v>
      </c>
    </row>
    <row r="1533" spans="5:19">
      <c r="E1533" s="43">
        <v>8858240</v>
      </c>
      <c r="F1533" s="43" t="s">
        <v>4637</v>
      </c>
      <c r="G1533" s="43" t="s">
        <v>14</v>
      </c>
      <c r="H1533" s="43">
        <v>0</v>
      </c>
      <c r="I1533" s="43">
        <v>0</v>
      </c>
      <c r="J1533" s="43">
        <v>0</v>
      </c>
      <c r="K1533" s="43">
        <v>54</v>
      </c>
      <c r="L1533" s="43">
        <v>1591</v>
      </c>
      <c r="M1533" s="43">
        <v>85935</v>
      </c>
      <c r="N1533" s="43">
        <v>54</v>
      </c>
      <c r="O1533" s="43">
        <v>1591</v>
      </c>
      <c r="P1533" s="43">
        <v>85935</v>
      </c>
      <c r="Q1533" s="43">
        <v>0</v>
      </c>
      <c r="R1533" s="43">
        <v>0</v>
      </c>
      <c r="S1533" s="43">
        <v>0</v>
      </c>
    </row>
    <row r="1534" spans="5:19">
      <c r="E1534" s="43">
        <v>8858319</v>
      </c>
      <c r="F1534" s="43" t="s">
        <v>4638</v>
      </c>
      <c r="G1534" s="43" t="s">
        <v>14</v>
      </c>
      <c r="H1534" s="43">
        <v>0</v>
      </c>
      <c r="I1534" s="43">
        <v>0</v>
      </c>
      <c r="J1534" s="43">
        <v>0</v>
      </c>
      <c r="K1534" s="43">
        <v>3</v>
      </c>
      <c r="L1534" s="43">
        <v>710</v>
      </c>
      <c r="M1534" s="43">
        <v>2130</v>
      </c>
      <c r="N1534" s="43">
        <v>3</v>
      </c>
      <c r="O1534" s="43">
        <v>710</v>
      </c>
      <c r="P1534" s="43">
        <v>2130</v>
      </c>
      <c r="Q1534" s="43">
        <v>0</v>
      </c>
      <c r="R1534" s="43">
        <v>0</v>
      </c>
      <c r="S1534" s="43">
        <v>0</v>
      </c>
    </row>
    <row r="1535" spans="5:19">
      <c r="E1535" s="43">
        <v>8858346</v>
      </c>
      <c r="F1535" s="43" t="s">
        <v>4639</v>
      </c>
      <c r="G1535" s="43" t="s">
        <v>14</v>
      </c>
      <c r="H1535" s="43">
        <v>0</v>
      </c>
      <c r="I1535" s="43">
        <v>0</v>
      </c>
      <c r="J1535" s="43">
        <v>0</v>
      </c>
      <c r="K1535" s="43">
        <v>11</v>
      </c>
      <c r="L1535" s="43">
        <v>4655</v>
      </c>
      <c r="M1535" s="43">
        <v>51200</v>
      </c>
      <c r="N1535" s="43">
        <v>11</v>
      </c>
      <c r="O1535" s="43">
        <v>4655</v>
      </c>
      <c r="P1535" s="43">
        <v>51200</v>
      </c>
      <c r="Q1535" s="43">
        <v>0</v>
      </c>
      <c r="R1535" s="43">
        <v>0</v>
      </c>
      <c r="S1535" s="43">
        <v>0</v>
      </c>
    </row>
    <row r="1536" spans="5:19">
      <c r="E1536" s="43">
        <v>8858347</v>
      </c>
      <c r="F1536" s="43" t="s">
        <v>4640</v>
      </c>
      <c r="G1536" s="43" t="s">
        <v>14</v>
      </c>
      <c r="H1536" s="43">
        <v>0</v>
      </c>
      <c r="I1536" s="43">
        <v>0</v>
      </c>
      <c r="J1536" s="43">
        <v>0</v>
      </c>
      <c r="K1536" s="43">
        <v>6</v>
      </c>
      <c r="L1536" s="43">
        <v>4950</v>
      </c>
      <c r="M1536" s="43">
        <v>29700</v>
      </c>
      <c r="N1536" s="43">
        <v>6</v>
      </c>
      <c r="O1536" s="43">
        <v>4950</v>
      </c>
      <c r="P1536" s="43">
        <v>29700</v>
      </c>
      <c r="Q1536" s="43">
        <v>0</v>
      </c>
      <c r="R1536" s="43">
        <v>0</v>
      </c>
      <c r="S1536" s="43">
        <v>0</v>
      </c>
    </row>
    <row r="1537" spans="5:19">
      <c r="E1537" s="43">
        <v>8858350</v>
      </c>
      <c r="F1537" s="43" t="s">
        <v>4641</v>
      </c>
      <c r="G1537" s="43" t="s">
        <v>14</v>
      </c>
      <c r="H1537" s="43">
        <v>0</v>
      </c>
      <c r="I1537" s="43">
        <v>0</v>
      </c>
      <c r="J1537" s="43">
        <v>0</v>
      </c>
      <c r="K1537" s="43">
        <v>4</v>
      </c>
      <c r="L1537" s="43">
        <v>6800</v>
      </c>
      <c r="M1537" s="43">
        <v>27200</v>
      </c>
      <c r="N1537" s="43">
        <v>4</v>
      </c>
      <c r="O1537" s="43">
        <v>6800</v>
      </c>
      <c r="P1537" s="43">
        <v>27200</v>
      </c>
      <c r="Q1537" s="43">
        <v>0</v>
      </c>
      <c r="R1537" s="43">
        <v>0</v>
      </c>
      <c r="S1537" s="43">
        <v>0</v>
      </c>
    </row>
    <row r="1538" spans="5:19">
      <c r="E1538" s="43">
        <v>8858351</v>
      </c>
      <c r="F1538" s="43" t="s">
        <v>4642</v>
      </c>
      <c r="G1538" s="43" t="s">
        <v>14</v>
      </c>
      <c r="H1538" s="43">
        <v>0</v>
      </c>
      <c r="I1538" s="43">
        <v>0</v>
      </c>
      <c r="J1538" s="43">
        <v>0</v>
      </c>
      <c r="K1538" s="43">
        <v>0</v>
      </c>
      <c r="L1538" s="43">
        <v>8660</v>
      </c>
      <c r="M1538" s="43">
        <v>2598</v>
      </c>
      <c r="N1538" s="43">
        <v>0</v>
      </c>
      <c r="O1538" s="43">
        <v>8660</v>
      </c>
      <c r="P1538" s="43">
        <v>2598</v>
      </c>
      <c r="Q1538" s="43">
        <v>0</v>
      </c>
      <c r="R1538" s="43">
        <v>0</v>
      </c>
      <c r="S1538" s="43">
        <v>0</v>
      </c>
    </row>
    <row r="1539" spans="5:19">
      <c r="E1539" s="43">
        <v>8858353</v>
      </c>
      <c r="F1539" s="43" t="s">
        <v>4643</v>
      </c>
      <c r="G1539" s="43" t="s">
        <v>14</v>
      </c>
      <c r="H1539" s="43">
        <v>0</v>
      </c>
      <c r="I1539" s="43">
        <v>0</v>
      </c>
      <c r="J1539" s="43">
        <v>0</v>
      </c>
      <c r="K1539" s="43">
        <v>2</v>
      </c>
      <c r="L1539" s="43">
        <v>30320</v>
      </c>
      <c r="M1539" s="43">
        <v>60640</v>
      </c>
      <c r="N1539" s="43">
        <v>2</v>
      </c>
      <c r="O1539" s="43">
        <v>30320</v>
      </c>
      <c r="P1539" s="43">
        <v>60640</v>
      </c>
      <c r="Q1539" s="43">
        <v>0</v>
      </c>
      <c r="R1539" s="43">
        <v>0</v>
      </c>
      <c r="S1539" s="43">
        <v>0</v>
      </c>
    </row>
    <row r="1540" spans="5:19">
      <c r="E1540" s="43">
        <v>8858361</v>
      </c>
      <c r="F1540" s="43" t="s">
        <v>4644</v>
      </c>
      <c r="G1540" s="43" t="s">
        <v>14</v>
      </c>
      <c r="H1540" s="43">
        <v>0</v>
      </c>
      <c r="I1540" s="43">
        <v>0</v>
      </c>
      <c r="J1540" s="43">
        <v>0</v>
      </c>
      <c r="K1540" s="43">
        <v>4</v>
      </c>
      <c r="L1540" s="43">
        <v>13600</v>
      </c>
      <c r="M1540" s="43">
        <v>54400</v>
      </c>
      <c r="N1540" s="43">
        <v>4</v>
      </c>
      <c r="O1540" s="43">
        <v>13600</v>
      </c>
      <c r="P1540" s="43">
        <v>54400</v>
      </c>
      <c r="Q1540" s="43">
        <v>0</v>
      </c>
      <c r="R1540" s="43">
        <v>0</v>
      </c>
      <c r="S1540" s="43">
        <v>0</v>
      </c>
    </row>
    <row r="1541" spans="5:19">
      <c r="E1541" s="43">
        <v>8858419</v>
      </c>
      <c r="F1541" s="43" t="s">
        <v>4645</v>
      </c>
      <c r="G1541" s="43" t="s">
        <v>14</v>
      </c>
      <c r="H1541" s="43">
        <v>0</v>
      </c>
      <c r="I1541" s="43">
        <v>0</v>
      </c>
      <c r="J1541" s="43">
        <v>0</v>
      </c>
      <c r="K1541" s="43">
        <v>4</v>
      </c>
      <c r="L1541" s="43">
        <v>44140</v>
      </c>
      <c r="M1541" s="43">
        <v>176560</v>
      </c>
      <c r="N1541" s="43">
        <v>4</v>
      </c>
      <c r="O1541" s="43">
        <v>44140</v>
      </c>
      <c r="P1541" s="43">
        <v>176560</v>
      </c>
      <c r="Q1541" s="43">
        <v>0</v>
      </c>
      <c r="R1541" s="43">
        <v>0</v>
      </c>
      <c r="S1541" s="43">
        <v>0</v>
      </c>
    </row>
    <row r="1542" spans="5:19">
      <c r="E1542" s="43">
        <v>8858420</v>
      </c>
      <c r="F1542" s="43" t="s">
        <v>4646</v>
      </c>
      <c r="G1542" s="43" t="s">
        <v>14</v>
      </c>
      <c r="H1542" s="43">
        <v>0</v>
      </c>
      <c r="I1542" s="43">
        <v>0</v>
      </c>
      <c r="J1542" s="43">
        <v>0</v>
      </c>
      <c r="K1542" s="43">
        <v>80</v>
      </c>
      <c r="L1542" s="43">
        <v>585</v>
      </c>
      <c r="M1542" s="43">
        <v>46800</v>
      </c>
      <c r="N1542" s="43">
        <v>80</v>
      </c>
      <c r="O1542" s="43">
        <v>585</v>
      </c>
      <c r="P1542" s="43">
        <v>46800</v>
      </c>
      <c r="Q1542" s="43">
        <v>0</v>
      </c>
      <c r="R1542" s="43">
        <v>0</v>
      </c>
      <c r="S1542" s="43">
        <v>0</v>
      </c>
    </row>
    <row r="1543" spans="5:19">
      <c r="E1543" s="43">
        <v>8858423</v>
      </c>
      <c r="F1543" s="43" t="s">
        <v>4647</v>
      </c>
      <c r="G1543" s="43" t="s">
        <v>14</v>
      </c>
      <c r="H1543" s="43">
        <v>0</v>
      </c>
      <c r="I1543" s="43">
        <v>0</v>
      </c>
      <c r="J1543" s="43">
        <v>0</v>
      </c>
      <c r="K1543" s="43">
        <v>50</v>
      </c>
      <c r="L1543" s="43">
        <v>886</v>
      </c>
      <c r="M1543" s="43">
        <v>44300</v>
      </c>
      <c r="N1543" s="43">
        <v>50</v>
      </c>
      <c r="O1543" s="43">
        <v>886</v>
      </c>
      <c r="P1543" s="43">
        <v>44300</v>
      </c>
      <c r="Q1543" s="43">
        <v>0</v>
      </c>
      <c r="R1543" s="43">
        <v>0</v>
      </c>
      <c r="S1543" s="43">
        <v>0</v>
      </c>
    </row>
    <row r="1544" spans="5:19">
      <c r="E1544" s="43">
        <v>8858425</v>
      </c>
      <c r="F1544" s="43" t="s">
        <v>4648</v>
      </c>
      <c r="G1544" s="43" t="s">
        <v>14</v>
      </c>
      <c r="H1544" s="43">
        <v>0</v>
      </c>
      <c r="I1544" s="43">
        <v>0</v>
      </c>
      <c r="J1544" s="43">
        <v>0</v>
      </c>
      <c r="K1544" s="43">
        <v>4</v>
      </c>
      <c r="L1544" s="43">
        <v>6180</v>
      </c>
      <c r="M1544" s="43">
        <v>24720</v>
      </c>
      <c r="N1544" s="43">
        <v>4</v>
      </c>
      <c r="O1544" s="43">
        <v>6180</v>
      </c>
      <c r="P1544" s="43">
        <v>24720</v>
      </c>
      <c r="Q1544" s="43">
        <v>0</v>
      </c>
      <c r="R1544" s="43">
        <v>0</v>
      </c>
      <c r="S1544" s="43">
        <v>0</v>
      </c>
    </row>
    <row r="1545" spans="5:19">
      <c r="E1545" s="43">
        <v>8858437</v>
      </c>
      <c r="F1545" s="43" t="s">
        <v>4649</v>
      </c>
      <c r="G1545" s="43" t="s">
        <v>14</v>
      </c>
      <c r="H1545" s="43">
        <v>0</v>
      </c>
      <c r="I1545" s="43">
        <v>0</v>
      </c>
      <c r="J1545" s="43">
        <v>0</v>
      </c>
      <c r="K1545" s="43">
        <v>3</v>
      </c>
      <c r="L1545" s="43">
        <v>560</v>
      </c>
      <c r="M1545" s="43">
        <v>1680</v>
      </c>
      <c r="N1545" s="43">
        <v>3</v>
      </c>
      <c r="O1545" s="43">
        <v>560</v>
      </c>
      <c r="P1545" s="43">
        <v>1680</v>
      </c>
      <c r="Q1545" s="43">
        <v>0</v>
      </c>
      <c r="R1545" s="43">
        <v>0</v>
      </c>
      <c r="S1545" s="43">
        <v>0</v>
      </c>
    </row>
    <row r="1546" spans="5:19">
      <c r="E1546" s="43">
        <v>8858439</v>
      </c>
      <c r="F1546" s="43" t="s">
        <v>4650</v>
      </c>
      <c r="G1546" s="43" t="s">
        <v>14</v>
      </c>
      <c r="H1546" s="43">
        <v>0</v>
      </c>
      <c r="I1546" s="43">
        <v>0</v>
      </c>
      <c r="J1546" s="43">
        <v>0</v>
      </c>
      <c r="K1546" s="43">
        <v>1</v>
      </c>
      <c r="L1546" s="43">
        <v>6570</v>
      </c>
      <c r="M1546" s="43">
        <v>6570</v>
      </c>
      <c r="N1546" s="43">
        <v>1</v>
      </c>
      <c r="O1546" s="43">
        <v>6570</v>
      </c>
      <c r="P1546" s="43">
        <v>6570</v>
      </c>
      <c r="Q1546" s="43">
        <v>0</v>
      </c>
      <c r="R1546" s="43">
        <v>0</v>
      </c>
      <c r="S1546" s="43">
        <v>0</v>
      </c>
    </row>
    <row r="1547" spans="5:19">
      <c r="E1547" s="43">
        <v>8858442</v>
      </c>
      <c r="F1547" s="43" t="s">
        <v>4651</v>
      </c>
      <c r="G1547" s="43" t="s">
        <v>14</v>
      </c>
      <c r="H1547" s="43">
        <v>0</v>
      </c>
      <c r="I1547" s="43">
        <v>0</v>
      </c>
      <c r="J1547" s="43">
        <v>0</v>
      </c>
      <c r="K1547" s="43">
        <v>3</v>
      </c>
      <c r="L1547" s="43">
        <v>6240</v>
      </c>
      <c r="M1547" s="43">
        <v>18720</v>
      </c>
      <c r="N1547" s="43">
        <v>3</v>
      </c>
      <c r="O1547" s="43">
        <v>6240</v>
      </c>
      <c r="P1547" s="43">
        <v>18720</v>
      </c>
      <c r="Q1547" s="43">
        <v>0</v>
      </c>
      <c r="R1547" s="43">
        <v>0</v>
      </c>
      <c r="S1547" s="43">
        <v>0</v>
      </c>
    </row>
    <row r="1548" spans="5:19">
      <c r="E1548" s="43">
        <v>8858447</v>
      </c>
      <c r="F1548" s="43" t="s">
        <v>4652</v>
      </c>
      <c r="G1548" s="43" t="s">
        <v>14</v>
      </c>
      <c r="H1548" s="43">
        <v>0</v>
      </c>
      <c r="I1548" s="43">
        <v>0</v>
      </c>
      <c r="J1548" s="43">
        <v>0</v>
      </c>
      <c r="K1548" s="43">
        <v>13</v>
      </c>
      <c r="L1548" s="43">
        <v>5710</v>
      </c>
      <c r="M1548" s="43">
        <v>74230</v>
      </c>
      <c r="N1548" s="43">
        <v>13</v>
      </c>
      <c r="O1548" s="43">
        <v>5710</v>
      </c>
      <c r="P1548" s="43">
        <v>74230</v>
      </c>
      <c r="Q1548" s="43">
        <v>0</v>
      </c>
      <c r="R1548" s="43">
        <v>0</v>
      </c>
      <c r="S1548" s="43">
        <v>0</v>
      </c>
    </row>
    <row r="1549" spans="5:19">
      <c r="E1549" s="43">
        <v>8858516</v>
      </c>
      <c r="F1549" s="43" t="s">
        <v>4653</v>
      </c>
      <c r="G1549" s="43" t="s">
        <v>14</v>
      </c>
      <c r="H1549" s="43">
        <v>0</v>
      </c>
      <c r="I1549" s="43">
        <v>0</v>
      </c>
      <c r="J1549" s="43">
        <v>0</v>
      </c>
      <c r="K1549" s="43">
        <v>33</v>
      </c>
      <c r="L1549" s="43">
        <v>3876</v>
      </c>
      <c r="M1549" s="43">
        <v>127920</v>
      </c>
      <c r="N1549" s="43">
        <v>33</v>
      </c>
      <c r="O1549" s="43">
        <v>3876</v>
      </c>
      <c r="P1549" s="43">
        <v>127920</v>
      </c>
      <c r="Q1549" s="43">
        <v>0</v>
      </c>
      <c r="R1549" s="43">
        <v>0</v>
      </c>
      <c r="S1549" s="43">
        <v>0</v>
      </c>
    </row>
    <row r="1550" spans="5:19">
      <c r="E1550" s="43">
        <v>8858517</v>
      </c>
      <c r="F1550" s="43" t="s">
        <v>4654</v>
      </c>
      <c r="G1550" s="43" t="s">
        <v>14</v>
      </c>
      <c r="H1550" s="43">
        <v>0</v>
      </c>
      <c r="I1550" s="43">
        <v>0</v>
      </c>
      <c r="J1550" s="43">
        <v>0</v>
      </c>
      <c r="K1550" s="43">
        <v>1</v>
      </c>
      <c r="L1550" s="43">
        <v>7810</v>
      </c>
      <c r="M1550" s="43">
        <v>3905</v>
      </c>
      <c r="N1550" s="43">
        <v>1</v>
      </c>
      <c r="O1550" s="43">
        <v>7810</v>
      </c>
      <c r="P1550" s="43">
        <v>3905</v>
      </c>
      <c r="Q1550" s="43">
        <v>0</v>
      </c>
      <c r="R1550" s="43">
        <v>0</v>
      </c>
      <c r="S1550" s="43">
        <v>0</v>
      </c>
    </row>
    <row r="1551" spans="5:19">
      <c r="E1551" s="43">
        <v>8858518</v>
      </c>
      <c r="F1551" s="43" t="s">
        <v>4655</v>
      </c>
      <c r="G1551" s="43" t="s">
        <v>14</v>
      </c>
      <c r="H1551" s="43">
        <v>0</v>
      </c>
      <c r="I1551" s="43">
        <v>0</v>
      </c>
      <c r="J1551" s="43">
        <v>0</v>
      </c>
      <c r="K1551" s="43">
        <v>5</v>
      </c>
      <c r="L1551" s="43">
        <v>4080</v>
      </c>
      <c r="M1551" s="43">
        <v>20400</v>
      </c>
      <c r="N1551" s="43">
        <v>5</v>
      </c>
      <c r="O1551" s="43">
        <v>4080</v>
      </c>
      <c r="P1551" s="43">
        <v>20400</v>
      </c>
      <c r="Q1551" s="43">
        <v>0</v>
      </c>
      <c r="R1551" s="43">
        <v>0</v>
      </c>
      <c r="S1551" s="43">
        <v>0</v>
      </c>
    </row>
    <row r="1552" spans="5:19">
      <c r="E1552" s="43">
        <v>8858524</v>
      </c>
      <c r="F1552" s="43" t="s">
        <v>4656</v>
      </c>
      <c r="G1552" s="43" t="s">
        <v>14</v>
      </c>
      <c r="H1552" s="43">
        <v>0</v>
      </c>
      <c r="I1552" s="43">
        <v>0</v>
      </c>
      <c r="J1552" s="43">
        <v>0</v>
      </c>
      <c r="K1552" s="43">
        <v>1</v>
      </c>
      <c r="L1552" s="43">
        <v>4290</v>
      </c>
      <c r="M1552" s="43">
        <v>4290</v>
      </c>
      <c r="N1552" s="43">
        <v>1</v>
      </c>
      <c r="O1552" s="43">
        <v>4290</v>
      </c>
      <c r="P1552" s="43">
        <v>4290</v>
      </c>
      <c r="Q1552" s="43">
        <v>0</v>
      </c>
      <c r="R1552" s="43">
        <v>0</v>
      </c>
      <c r="S1552" s="43">
        <v>0</v>
      </c>
    </row>
    <row r="1553" spans="5:19">
      <c r="E1553" s="43">
        <v>8858539</v>
      </c>
      <c r="F1553" s="43" t="s">
        <v>4657</v>
      </c>
      <c r="G1553" s="43" t="s">
        <v>14</v>
      </c>
      <c r="H1553" s="43">
        <v>0</v>
      </c>
      <c r="I1553" s="43">
        <v>0</v>
      </c>
      <c r="J1553" s="43">
        <v>0</v>
      </c>
      <c r="K1553" s="43">
        <v>56</v>
      </c>
      <c r="L1553" s="43">
        <v>2640</v>
      </c>
      <c r="M1553" s="43">
        <v>147840</v>
      </c>
      <c r="N1553" s="43">
        <v>56</v>
      </c>
      <c r="O1553" s="43">
        <v>2640</v>
      </c>
      <c r="P1553" s="43">
        <v>147840</v>
      </c>
      <c r="Q1553" s="43">
        <v>0</v>
      </c>
      <c r="R1553" s="43">
        <v>0</v>
      </c>
      <c r="S1553" s="43">
        <v>0</v>
      </c>
    </row>
    <row r="1554" spans="5:19">
      <c r="E1554" s="43">
        <v>8858544</v>
      </c>
      <c r="F1554" s="43" t="s">
        <v>4658</v>
      </c>
      <c r="G1554" s="43" t="s">
        <v>14</v>
      </c>
      <c r="H1554" s="43">
        <v>0</v>
      </c>
      <c r="I1554" s="43">
        <v>0</v>
      </c>
      <c r="J1554" s="43">
        <v>0</v>
      </c>
      <c r="K1554" s="43">
        <v>1</v>
      </c>
      <c r="L1554" s="43">
        <v>2910</v>
      </c>
      <c r="M1554" s="43">
        <v>2910</v>
      </c>
      <c r="N1554" s="43">
        <v>1</v>
      </c>
      <c r="O1554" s="43">
        <v>2910</v>
      </c>
      <c r="P1554" s="43">
        <v>2910</v>
      </c>
      <c r="Q1554" s="43">
        <v>0</v>
      </c>
      <c r="R1554" s="43">
        <v>0</v>
      </c>
      <c r="S1554" s="43">
        <v>0</v>
      </c>
    </row>
    <row r="1555" spans="5:19">
      <c r="E1555" s="43">
        <v>8858564</v>
      </c>
      <c r="F1555" s="43" t="s">
        <v>4659</v>
      </c>
      <c r="G1555" s="43" t="s">
        <v>14</v>
      </c>
      <c r="H1555" s="43">
        <v>0</v>
      </c>
      <c r="I1555" s="43">
        <v>0</v>
      </c>
      <c r="J1555" s="43">
        <v>0</v>
      </c>
      <c r="K1555" s="43">
        <v>10</v>
      </c>
      <c r="L1555" s="43">
        <v>3230</v>
      </c>
      <c r="M1555" s="43">
        <v>32300</v>
      </c>
      <c r="N1555" s="43">
        <v>10</v>
      </c>
      <c r="O1555" s="43">
        <v>3230</v>
      </c>
      <c r="P1555" s="43">
        <v>32300</v>
      </c>
      <c r="Q1555" s="43">
        <v>0</v>
      </c>
      <c r="R1555" s="43">
        <v>0</v>
      </c>
      <c r="S1555" s="43">
        <v>0</v>
      </c>
    </row>
    <row r="1556" spans="5:19">
      <c r="E1556" s="43">
        <v>8858576</v>
      </c>
      <c r="F1556" s="43" t="s">
        <v>4660</v>
      </c>
      <c r="G1556" s="43" t="s">
        <v>14</v>
      </c>
      <c r="H1556" s="43">
        <v>0</v>
      </c>
      <c r="I1556" s="43">
        <v>0</v>
      </c>
      <c r="J1556" s="43">
        <v>0</v>
      </c>
      <c r="K1556" s="43">
        <v>10</v>
      </c>
      <c r="L1556" s="43">
        <v>1290</v>
      </c>
      <c r="M1556" s="43">
        <v>12900</v>
      </c>
      <c r="N1556" s="43">
        <v>10</v>
      </c>
      <c r="O1556" s="43">
        <v>1290</v>
      </c>
      <c r="P1556" s="43">
        <v>12900</v>
      </c>
      <c r="Q1556" s="43">
        <v>0</v>
      </c>
      <c r="R1556" s="43">
        <v>0</v>
      </c>
      <c r="S1556" s="43">
        <v>0</v>
      </c>
    </row>
    <row r="1557" spans="5:19">
      <c r="E1557" s="43">
        <v>8858578</v>
      </c>
      <c r="F1557" s="43" t="s">
        <v>4661</v>
      </c>
      <c r="G1557" s="43" t="s">
        <v>14</v>
      </c>
      <c r="H1557" s="43">
        <v>0</v>
      </c>
      <c r="I1557" s="43">
        <v>0</v>
      </c>
      <c r="J1557" s="43">
        <v>0</v>
      </c>
      <c r="K1557" s="43">
        <v>5</v>
      </c>
      <c r="L1557" s="43">
        <v>16130</v>
      </c>
      <c r="M1557" s="43">
        <v>80650</v>
      </c>
      <c r="N1557" s="43">
        <v>5</v>
      </c>
      <c r="O1557" s="43">
        <v>16130</v>
      </c>
      <c r="P1557" s="43">
        <v>80650</v>
      </c>
      <c r="Q1557" s="43">
        <v>0</v>
      </c>
      <c r="R1557" s="43">
        <v>0</v>
      </c>
      <c r="S1557" s="43">
        <v>0</v>
      </c>
    </row>
    <row r="1558" spans="5:19">
      <c r="E1558" s="43">
        <v>8858609</v>
      </c>
      <c r="F1558" s="43" t="s">
        <v>4662</v>
      </c>
      <c r="G1558" s="43" t="s">
        <v>14</v>
      </c>
      <c r="H1558" s="43">
        <v>0</v>
      </c>
      <c r="I1558" s="43">
        <v>0</v>
      </c>
      <c r="J1558" s="43">
        <v>0</v>
      </c>
      <c r="K1558" s="43">
        <v>28</v>
      </c>
      <c r="L1558" s="43">
        <v>4430</v>
      </c>
      <c r="M1558" s="43">
        <v>124030</v>
      </c>
      <c r="N1558" s="43">
        <v>28</v>
      </c>
      <c r="O1558" s="43">
        <v>4430</v>
      </c>
      <c r="P1558" s="43">
        <v>124030</v>
      </c>
      <c r="Q1558" s="43">
        <v>0</v>
      </c>
      <c r="R1558" s="43">
        <v>0</v>
      </c>
      <c r="S1558" s="43">
        <v>0</v>
      </c>
    </row>
    <row r="1559" spans="5:19">
      <c r="E1559" s="43">
        <v>8858611</v>
      </c>
      <c r="F1559" s="43" t="s">
        <v>4663</v>
      </c>
      <c r="G1559" s="43" t="s">
        <v>14</v>
      </c>
      <c r="H1559" s="43">
        <v>0</v>
      </c>
      <c r="I1559" s="43">
        <v>0</v>
      </c>
      <c r="J1559" s="43">
        <v>0</v>
      </c>
      <c r="K1559" s="43">
        <v>29</v>
      </c>
      <c r="L1559" s="43">
        <v>4413</v>
      </c>
      <c r="M1559" s="43">
        <v>127970</v>
      </c>
      <c r="N1559" s="43">
        <v>29</v>
      </c>
      <c r="O1559" s="43">
        <v>4413</v>
      </c>
      <c r="P1559" s="43">
        <v>127970</v>
      </c>
      <c r="Q1559" s="43">
        <v>0</v>
      </c>
      <c r="R1559" s="43">
        <v>0</v>
      </c>
      <c r="S1559" s="43">
        <v>0</v>
      </c>
    </row>
    <row r="1560" spans="5:19">
      <c r="E1560" s="43">
        <v>8858612</v>
      </c>
      <c r="F1560" s="43" t="s">
        <v>4664</v>
      </c>
      <c r="G1560" s="43" t="s">
        <v>14</v>
      </c>
      <c r="H1560" s="43">
        <v>0</v>
      </c>
      <c r="I1560" s="43">
        <v>0</v>
      </c>
      <c r="J1560" s="43">
        <v>0</v>
      </c>
      <c r="K1560" s="43">
        <v>34</v>
      </c>
      <c r="L1560" s="43">
        <v>4345</v>
      </c>
      <c r="M1560" s="43">
        <v>147740</v>
      </c>
      <c r="N1560" s="43">
        <v>34</v>
      </c>
      <c r="O1560" s="43">
        <v>4345</v>
      </c>
      <c r="P1560" s="43">
        <v>147740</v>
      </c>
      <c r="Q1560" s="43">
        <v>0</v>
      </c>
      <c r="R1560" s="43">
        <v>0</v>
      </c>
      <c r="S1560" s="43">
        <v>0</v>
      </c>
    </row>
    <row r="1561" spans="5:19">
      <c r="E1561" s="43">
        <v>8858629</v>
      </c>
      <c r="F1561" s="43" t="s">
        <v>4665</v>
      </c>
      <c r="G1561" s="43" t="s">
        <v>14</v>
      </c>
      <c r="H1561" s="43">
        <v>0</v>
      </c>
      <c r="I1561" s="43">
        <v>0</v>
      </c>
      <c r="J1561" s="43">
        <v>0</v>
      </c>
      <c r="K1561" s="43">
        <v>3</v>
      </c>
      <c r="L1561" s="43">
        <v>5900</v>
      </c>
      <c r="M1561" s="43">
        <v>17700</v>
      </c>
      <c r="N1561" s="43">
        <v>3</v>
      </c>
      <c r="O1561" s="43">
        <v>5900</v>
      </c>
      <c r="P1561" s="43">
        <v>17700</v>
      </c>
      <c r="Q1561" s="43">
        <v>0</v>
      </c>
      <c r="R1561" s="43">
        <v>0</v>
      </c>
      <c r="S1561" s="43">
        <v>0</v>
      </c>
    </row>
    <row r="1562" spans="5:19">
      <c r="E1562" s="43">
        <v>8858667</v>
      </c>
      <c r="F1562" s="43" t="s">
        <v>4666</v>
      </c>
      <c r="G1562" s="43" t="s">
        <v>14</v>
      </c>
      <c r="H1562" s="43">
        <v>0</v>
      </c>
      <c r="I1562" s="43">
        <v>0</v>
      </c>
      <c r="J1562" s="43">
        <v>0</v>
      </c>
      <c r="K1562" s="43">
        <v>30</v>
      </c>
      <c r="L1562" s="43">
        <v>440</v>
      </c>
      <c r="M1562" s="43">
        <v>13200</v>
      </c>
      <c r="N1562" s="43">
        <v>30</v>
      </c>
      <c r="O1562" s="43">
        <v>440</v>
      </c>
      <c r="P1562" s="43">
        <v>13200</v>
      </c>
      <c r="Q1562" s="43">
        <v>0</v>
      </c>
      <c r="R1562" s="43">
        <v>0</v>
      </c>
      <c r="S1562" s="43">
        <v>0</v>
      </c>
    </row>
    <row r="1563" spans="5:19">
      <c r="E1563" s="43">
        <v>8858731</v>
      </c>
      <c r="F1563" s="43" t="s">
        <v>4667</v>
      </c>
      <c r="G1563" s="43" t="s">
        <v>14</v>
      </c>
      <c r="H1563" s="43">
        <v>0</v>
      </c>
      <c r="I1563" s="43">
        <v>0</v>
      </c>
      <c r="J1563" s="43">
        <v>0</v>
      </c>
      <c r="K1563" s="43">
        <v>2</v>
      </c>
      <c r="L1563" s="43">
        <v>11060</v>
      </c>
      <c r="M1563" s="43">
        <v>22120</v>
      </c>
      <c r="N1563" s="43">
        <v>2</v>
      </c>
      <c r="O1563" s="43">
        <v>11060</v>
      </c>
      <c r="P1563" s="43">
        <v>22120</v>
      </c>
      <c r="Q1563" s="43">
        <v>0</v>
      </c>
      <c r="R1563" s="43">
        <v>0</v>
      </c>
      <c r="S1563" s="43">
        <v>0</v>
      </c>
    </row>
    <row r="1564" spans="5:19">
      <c r="E1564" s="43">
        <v>8858761</v>
      </c>
      <c r="F1564" s="43" t="s">
        <v>4668</v>
      </c>
      <c r="G1564" s="43" t="s">
        <v>14</v>
      </c>
      <c r="H1564" s="43">
        <v>0</v>
      </c>
      <c r="I1564" s="43">
        <v>0</v>
      </c>
      <c r="J1564" s="43">
        <v>0</v>
      </c>
      <c r="K1564" s="43">
        <v>6</v>
      </c>
      <c r="L1564" s="43">
        <v>3610</v>
      </c>
      <c r="M1564" s="43">
        <v>21660</v>
      </c>
      <c r="N1564" s="43">
        <v>6</v>
      </c>
      <c r="O1564" s="43">
        <v>3610</v>
      </c>
      <c r="P1564" s="43">
        <v>21660</v>
      </c>
      <c r="Q1564" s="43">
        <v>0</v>
      </c>
      <c r="R1564" s="43">
        <v>0</v>
      </c>
      <c r="S1564" s="43">
        <v>0</v>
      </c>
    </row>
    <row r="1565" spans="5:19">
      <c r="E1565" s="43">
        <v>8858771</v>
      </c>
      <c r="F1565" s="43" t="s">
        <v>4669</v>
      </c>
      <c r="G1565" s="43" t="s">
        <v>14</v>
      </c>
      <c r="H1565" s="43">
        <v>0</v>
      </c>
      <c r="I1565" s="43">
        <v>0</v>
      </c>
      <c r="J1565" s="43">
        <v>0</v>
      </c>
      <c r="K1565" s="43">
        <v>75</v>
      </c>
      <c r="L1565" s="43">
        <v>2310</v>
      </c>
      <c r="M1565" s="43">
        <v>172095</v>
      </c>
      <c r="N1565" s="43">
        <v>75</v>
      </c>
      <c r="O1565" s="43">
        <v>2310</v>
      </c>
      <c r="P1565" s="43">
        <v>172095</v>
      </c>
      <c r="Q1565" s="43">
        <v>0</v>
      </c>
      <c r="R1565" s="43">
        <v>0</v>
      </c>
      <c r="S1565" s="43">
        <v>0</v>
      </c>
    </row>
    <row r="1566" spans="5:19">
      <c r="E1566" s="43">
        <v>8858773</v>
      </c>
      <c r="F1566" s="43" t="s">
        <v>4670</v>
      </c>
      <c r="G1566" s="43" t="s">
        <v>14</v>
      </c>
      <c r="H1566" s="43">
        <v>0</v>
      </c>
      <c r="I1566" s="43">
        <v>0</v>
      </c>
      <c r="J1566" s="43">
        <v>0</v>
      </c>
      <c r="K1566" s="43">
        <v>226</v>
      </c>
      <c r="L1566" s="43">
        <v>680</v>
      </c>
      <c r="M1566" s="43">
        <v>153748</v>
      </c>
      <c r="N1566" s="43">
        <v>226</v>
      </c>
      <c r="O1566" s="43">
        <v>680</v>
      </c>
      <c r="P1566" s="43">
        <v>153748</v>
      </c>
      <c r="Q1566" s="43">
        <v>0</v>
      </c>
      <c r="R1566" s="43">
        <v>0</v>
      </c>
      <c r="S1566" s="43">
        <v>0</v>
      </c>
    </row>
    <row r="1567" spans="5:19">
      <c r="E1567" s="43">
        <v>8858775</v>
      </c>
      <c r="F1567" s="43" t="s">
        <v>4671</v>
      </c>
      <c r="G1567" s="43" t="s">
        <v>14</v>
      </c>
      <c r="H1567" s="43">
        <v>16</v>
      </c>
      <c r="I1567" s="43">
        <v>710</v>
      </c>
      <c r="J1567" s="43">
        <v>11360</v>
      </c>
      <c r="K1567" s="43">
        <v>541</v>
      </c>
      <c r="L1567" s="43">
        <v>710</v>
      </c>
      <c r="M1567" s="43">
        <v>384039</v>
      </c>
      <c r="N1567" s="43">
        <v>550</v>
      </c>
      <c r="O1567" s="43">
        <v>710</v>
      </c>
      <c r="P1567" s="43">
        <v>390429</v>
      </c>
      <c r="Q1567" s="43">
        <v>7</v>
      </c>
      <c r="R1567" s="43">
        <v>710</v>
      </c>
      <c r="S1567" s="43">
        <v>4970</v>
      </c>
    </row>
    <row r="1568" spans="5:19">
      <c r="E1568" s="43">
        <v>8858835</v>
      </c>
      <c r="F1568" s="43" t="s">
        <v>4672</v>
      </c>
      <c r="G1568" s="43" t="s">
        <v>14</v>
      </c>
      <c r="H1568" s="43">
        <v>0</v>
      </c>
      <c r="I1568" s="43">
        <v>0</v>
      </c>
      <c r="J1568" s="43">
        <v>0</v>
      </c>
      <c r="K1568" s="43">
        <v>84</v>
      </c>
      <c r="L1568" s="43">
        <v>2250</v>
      </c>
      <c r="M1568" s="43">
        <v>189000</v>
      </c>
      <c r="N1568" s="43">
        <v>84</v>
      </c>
      <c r="O1568" s="43">
        <v>2250</v>
      </c>
      <c r="P1568" s="43">
        <v>189000</v>
      </c>
      <c r="Q1568" s="43">
        <v>0</v>
      </c>
      <c r="R1568" s="43">
        <v>0</v>
      </c>
      <c r="S1568" s="43">
        <v>0</v>
      </c>
    </row>
    <row r="1569" spans="5:19">
      <c r="E1569" s="43">
        <v>8858855</v>
      </c>
      <c r="F1569" s="43" t="s">
        <v>4673</v>
      </c>
      <c r="G1569" s="43" t="s">
        <v>14</v>
      </c>
      <c r="H1569" s="43">
        <v>0</v>
      </c>
      <c r="I1569" s="43">
        <v>0</v>
      </c>
      <c r="J1569" s="43">
        <v>0</v>
      </c>
      <c r="K1569" s="43">
        <v>1</v>
      </c>
      <c r="L1569" s="43">
        <v>6360</v>
      </c>
      <c r="M1569" s="43">
        <v>6360</v>
      </c>
      <c r="N1569" s="43">
        <v>1</v>
      </c>
      <c r="O1569" s="43">
        <v>6360</v>
      </c>
      <c r="P1569" s="43">
        <v>6360</v>
      </c>
      <c r="Q1569" s="43">
        <v>0</v>
      </c>
      <c r="R1569" s="43">
        <v>0</v>
      </c>
      <c r="S1569" s="43">
        <v>0</v>
      </c>
    </row>
    <row r="1570" spans="5:19">
      <c r="E1570" s="43">
        <v>8858856</v>
      </c>
      <c r="F1570" s="43" t="s">
        <v>4674</v>
      </c>
      <c r="G1570" s="43" t="s">
        <v>14</v>
      </c>
      <c r="H1570" s="43">
        <v>0</v>
      </c>
      <c r="I1570" s="43">
        <v>0</v>
      </c>
      <c r="J1570" s="43">
        <v>0</v>
      </c>
      <c r="K1570" s="43">
        <v>5</v>
      </c>
      <c r="L1570" s="43">
        <v>310</v>
      </c>
      <c r="M1570" s="43">
        <v>1550</v>
      </c>
      <c r="N1570" s="43">
        <v>5</v>
      </c>
      <c r="O1570" s="43">
        <v>310</v>
      </c>
      <c r="P1570" s="43">
        <v>1550</v>
      </c>
      <c r="Q1570" s="43">
        <v>0</v>
      </c>
      <c r="R1570" s="43">
        <v>0</v>
      </c>
      <c r="S1570" s="43">
        <v>0</v>
      </c>
    </row>
    <row r="1571" spans="5:19">
      <c r="E1571" s="43">
        <v>8858859</v>
      </c>
      <c r="F1571" s="43" t="s">
        <v>4675</v>
      </c>
      <c r="G1571" s="43" t="s">
        <v>14</v>
      </c>
      <c r="H1571" s="43">
        <v>0</v>
      </c>
      <c r="I1571" s="43">
        <v>0</v>
      </c>
      <c r="J1571" s="43">
        <v>0</v>
      </c>
      <c r="K1571" s="43">
        <v>1</v>
      </c>
      <c r="L1571" s="43">
        <v>4840</v>
      </c>
      <c r="M1571" s="43">
        <v>4840</v>
      </c>
      <c r="N1571" s="43">
        <v>1</v>
      </c>
      <c r="O1571" s="43">
        <v>4840</v>
      </c>
      <c r="P1571" s="43">
        <v>4840</v>
      </c>
      <c r="Q1571" s="43">
        <v>0</v>
      </c>
      <c r="R1571" s="43">
        <v>0</v>
      </c>
      <c r="S1571" s="43">
        <v>0</v>
      </c>
    </row>
    <row r="1572" spans="5:19">
      <c r="E1572" s="43">
        <v>8858865</v>
      </c>
      <c r="F1572" s="43" t="s">
        <v>4676</v>
      </c>
      <c r="G1572" s="43" t="s">
        <v>14</v>
      </c>
      <c r="H1572" s="43">
        <v>0</v>
      </c>
      <c r="I1572" s="43">
        <v>0</v>
      </c>
      <c r="J1572" s="43">
        <v>0</v>
      </c>
      <c r="K1572" s="43">
        <v>8</v>
      </c>
      <c r="L1572" s="43">
        <v>3791</v>
      </c>
      <c r="M1572" s="43">
        <v>30330</v>
      </c>
      <c r="N1572" s="43">
        <v>8</v>
      </c>
      <c r="O1572" s="43">
        <v>3791</v>
      </c>
      <c r="P1572" s="43">
        <v>30330</v>
      </c>
      <c r="Q1572" s="43">
        <v>0</v>
      </c>
      <c r="R1572" s="43">
        <v>0</v>
      </c>
      <c r="S1572" s="43">
        <v>0</v>
      </c>
    </row>
    <row r="1573" spans="5:19">
      <c r="E1573" s="43">
        <v>8858875</v>
      </c>
      <c r="F1573" s="43" t="s">
        <v>4677</v>
      </c>
      <c r="G1573" s="43" t="s">
        <v>14</v>
      </c>
      <c r="H1573" s="43">
        <v>0</v>
      </c>
      <c r="I1573" s="43">
        <v>0</v>
      </c>
      <c r="J1573" s="43">
        <v>0</v>
      </c>
      <c r="K1573" s="43">
        <v>4</v>
      </c>
      <c r="L1573" s="43">
        <v>6070</v>
      </c>
      <c r="M1573" s="43">
        <v>24280</v>
      </c>
      <c r="N1573" s="43">
        <v>4</v>
      </c>
      <c r="O1573" s="43">
        <v>6070</v>
      </c>
      <c r="P1573" s="43">
        <v>24280</v>
      </c>
      <c r="Q1573" s="43">
        <v>0</v>
      </c>
      <c r="R1573" s="43">
        <v>0</v>
      </c>
      <c r="S1573" s="43">
        <v>0</v>
      </c>
    </row>
    <row r="1574" spans="5:19">
      <c r="E1574" s="43">
        <v>8858894</v>
      </c>
      <c r="F1574" s="43" t="s">
        <v>4678</v>
      </c>
      <c r="G1574" s="43" t="s">
        <v>14</v>
      </c>
      <c r="H1574" s="43">
        <v>0</v>
      </c>
      <c r="I1574" s="43">
        <v>0</v>
      </c>
      <c r="J1574" s="43">
        <v>0</v>
      </c>
      <c r="K1574" s="43">
        <v>5</v>
      </c>
      <c r="L1574" s="43">
        <v>17310</v>
      </c>
      <c r="M1574" s="43">
        <v>86550</v>
      </c>
      <c r="N1574" s="43">
        <v>5</v>
      </c>
      <c r="O1574" s="43">
        <v>17310</v>
      </c>
      <c r="P1574" s="43">
        <v>86550</v>
      </c>
      <c r="Q1574" s="43">
        <v>0</v>
      </c>
      <c r="R1574" s="43">
        <v>0</v>
      </c>
      <c r="S1574" s="43">
        <v>0</v>
      </c>
    </row>
    <row r="1575" spans="5:19">
      <c r="E1575" s="43">
        <v>8858898</v>
      </c>
      <c r="F1575" s="43" t="s">
        <v>4679</v>
      </c>
      <c r="G1575" s="43" t="s">
        <v>14</v>
      </c>
      <c r="H1575" s="43">
        <v>0</v>
      </c>
      <c r="I1575" s="43">
        <v>0</v>
      </c>
      <c r="J1575" s="43">
        <v>0</v>
      </c>
      <c r="K1575" s="43">
        <v>4</v>
      </c>
      <c r="L1575" s="43">
        <v>3960</v>
      </c>
      <c r="M1575" s="43">
        <v>13860</v>
      </c>
      <c r="N1575" s="43">
        <v>4</v>
      </c>
      <c r="O1575" s="43">
        <v>3960</v>
      </c>
      <c r="P1575" s="43">
        <v>13860</v>
      </c>
      <c r="Q1575" s="43">
        <v>0</v>
      </c>
      <c r="R1575" s="43">
        <v>0</v>
      </c>
      <c r="S1575" s="43">
        <v>0</v>
      </c>
    </row>
    <row r="1576" spans="5:19">
      <c r="E1576" s="43">
        <v>8858910</v>
      </c>
      <c r="F1576" s="43" t="s">
        <v>4680</v>
      </c>
      <c r="G1576" s="43" t="s">
        <v>14</v>
      </c>
      <c r="H1576" s="43">
        <v>0</v>
      </c>
      <c r="I1576" s="43">
        <v>0</v>
      </c>
      <c r="J1576" s="43">
        <v>0</v>
      </c>
      <c r="K1576" s="43">
        <v>6</v>
      </c>
      <c r="L1576" s="43">
        <v>9870</v>
      </c>
      <c r="M1576" s="43">
        <v>59220</v>
      </c>
      <c r="N1576" s="43">
        <v>6</v>
      </c>
      <c r="O1576" s="43">
        <v>9870</v>
      </c>
      <c r="P1576" s="43">
        <v>59220</v>
      </c>
      <c r="Q1576" s="43">
        <v>0</v>
      </c>
      <c r="R1576" s="43">
        <v>0</v>
      </c>
      <c r="S1576" s="43">
        <v>0</v>
      </c>
    </row>
    <row r="1577" spans="5:19">
      <c r="E1577" s="43">
        <v>8858918</v>
      </c>
      <c r="F1577" s="43" t="s">
        <v>4681</v>
      </c>
      <c r="G1577" s="43" t="s">
        <v>14</v>
      </c>
      <c r="H1577" s="43">
        <v>0</v>
      </c>
      <c r="I1577" s="43">
        <v>0</v>
      </c>
      <c r="J1577" s="43">
        <v>0</v>
      </c>
      <c r="K1577" s="43">
        <v>12</v>
      </c>
      <c r="L1577" s="43">
        <v>4570</v>
      </c>
      <c r="M1577" s="43">
        <v>54840</v>
      </c>
      <c r="N1577" s="43">
        <v>12</v>
      </c>
      <c r="O1577" s="43">
        <v>4570</v>
      </c>
      <c r="P1577" s="43">
        <v>54840</v>
      </c>
      <c r="Q1577" s="43">
        <v>0</v>
      </c>
      <c r="R1577" s="43">
        <v>0</v>
      </c>
      <c r="S1577" s="43">
        <v>0</v>
      </c>
    </row>
    <row r="1578" spans="5:19">
      <c r="E1578" s="43">
        <v>8858942</v>
      </c>
      <c r="F1578" s="43" t="s">
        <v>4682</v>
      </c>
      <c r="G1578" s="43" t="s">
        <v>14</v>
      </c>
      <c r="H1578" s="43">
        <v>0</v>
      </c>
      <c r="I1578" s="43">
        <v>0</v>
      </c>
      <c r="J1578" s="43">
        <v>0</v>
      </c>
      <c r="K1578" s="43">
        <v>7</v>
      </c>
      <c r="L1578" s="43">
        <v>3780</v>
      </c>
      <c r="M1578" s="43">
        <v>26460</v>
      </c>
      <c r="N1578" s="43">
        <v>7</v>
      </c>
      <c r="O1578" s="43">
        <v>3780</v>
      </c>
      <c r="P1578" s="43">
        <v>26460</v>
      </c>
      <c r="Q1578" s="43">
        <v>0</v>
      </c>
      <c r="R1578" s="43">
        <v>0</v>
      </c>
      <c r="S1578" s="43">
        <v>0</v>
      </c>
    </row>
    <row r="1579" spans="5:19">
      <c r="E1579" s="43">
        <v>8858972</v>
      </c>
      <c r="F1579" s="43" t="s">
        <v>4683</v>
      </c>
      <c r="G1579" s="43" t="s">
        <v>14</v>
      </c>
      <c r="H1579" s="43">
        <v>0</v>
      </c>
      <c r="I1579" s="43">
        <v>0</v>
      </c>
      <c r="J1579" s="43">
        <v>0</v>
      </c>
      <c r="K1579" s="43">
        <v>2</v>
      </c>
      <c r="L1579" s="43">
        <v>8430</v>
      </c>
      <c r="M1579" s="43">
        <v>16860</v>
      </c>
      <c r="N1579" s="43">
        <v>2</v>
      </c>
      <c r="O1579" s="43">
        <v>8430</v>
      </c>
      <c r="P1579" s="43">
        <v>16860</v>
      </c>
      <c r="Q1579" s="43">
        <v>0</v>
      </c>
      <c r="R1579" s="43">
        <v>0</v>
      </c>
      <c r="S1579" s="43">
        <v>0</v>
      </c>
    </row>
    <row r="1580" spans="5:19">
      <c r="E1580" s="43">
        <v>8858998</v>
      </c>
      <c r="F1580" s="43" t="s">
        <v>4684</v>
      </c>
      <c r="G1580" s="43" t="s">
        <v>14</v>
      </c>
      <c r="H1580" s="43">
        <v>0</v>
      </c>
      <c r="I1580" s="43">
        <v>0</v>
      </c>
      <c r="J1580" s="43">
        <v>0</v>
      </c>
      <c r="K1580" s="43">
        <v>32</v>
      </c>
      <c r="L1580" s="43">
        <v>1390</v>
      </c>
      <c r="M1580" s="43">
        <v>44480</v>
      </c>
      <c r="N1580" s="43">
        <v>32</v>
      </c>
      <c r="O1580" s="43">
        <v>1390</v>
      </c>
      <c r="P1580" s="43">
        <v>44480</v>
      </c>
      <c r="Q1580" s="43">
        <v>0</v>
      </c>
      <c r="R1580" s="43">
        <v>0</v>
      </c>
      <c r="S1580" s="43">
        <v>0</v>
      </c>
    </row>
    <row r="1581" spans="5:19">
      <c r="E1581" s="43">
        <v>8859067</v>
      </c>
      <c r="F1581" s="43" t="s">
        <v>4685</v>
      </c>
      <c r="G1581" s="43" t="s">
        <v>14</v>
      </c>
      <c r="H1581" s="43">
        <v>0</v>
      </c>
      <c r="I1581" s="43">
        <v>0</v>
      </c>
      <c r="J1581" s="43">
        <v>0</v>
      </c>
      <c r="K1581" s="43">
        <v>5</v>
      </c>
      <c r="L1581" s="43">
        <v>1630</v>
      </c>
      <c r="M1581" s="43">
        <v>8150</v>
      </c>
      <c r="N1581" s="43">
        <v>5</v>
      </c>
      <c r="O1581" s="43">
        <v>1630</v>
      </c>
      <c r="P1581" s="43">
        <v>8150</v>
      </c>
      <c r="Q1581" s="43">
        <v>0</v>
      </c>
      <c r="R1581" s="43">
        <v>0</v>
      </c>
      <c r="S1581" s="43">
        <v>0</v>
      </c>
    </row>
    <row r="1582" spans="5:19">
      <c r="E1582" s="43">
        <v>8859069</v>
      </c>
      <c r="F1582" s="43" t="s">
        <v>4686</v>
      </c>
      <c r="G1582" s="43" t="s">
        <v>14</v>
      </c>
      <c r="H1582" s="43">
        <v>0</v>
      </c>
      <c r="I1582" s="43">
        <v>0</v>
      </c>
      <c r="J1582" s="43">
        <v>0</v>
      </c>
      <c r="K1582" s="43">
        <v>3</v>
      </c>
      <c r="L1582" s="43">
        <v>2740</v>
      </c>
      <c r="M1582" s="43">
        <v>8220</v>
      </c>
      <c r="N1582" s="43">
        <v>3</v>
      </c>
      <c r="O1582" s="43">
        <v>2740</v>
      </c>
      <c r="P1582" s="43">
        <v>8220</v>
      </c>
      <c r="Q1582" s="43">
        <v>0</v>
      </c>
      <c r="R1582" s="43">
        <v>0</v>
      </c>
      <c r="S1582" s="43">
        <v>0</v>
      </c>
    </row>
    <row r="1583" spans="5:19">
      <c r="E1583" s="43">
        <v>8859074</v>
      </c>
      <c r="F1583" s="43" t="s">
        <v>4687</v>
      </c>
      <c r="G1583" s="43" t="s">
        <v>14</v>
      </c>
      <c r="H1583" s="43">
        <v>0</v>
      </c>
      <c r="I1583" s="43">
        <v>0</v>
      </c>
      <c r="J1583" s="43">
        <v>0</v>
      </c>
      <c r="K1583" s="43">
        <v>4</v>
      </c>
      <c r="L1583" s="43">
        <v>6823</v>
      </c>
      <c r="M1583" s="43">
        <v>27290</v>
      </c>
      <c r="N1583" s="43">
        <v>4</v>
      </c>
      <c r="O1583" s="43">
        <v>6823</v>
      </c>
      <c r="P1583" s="43">
        <v>27290</v>
      </c>
      <c r="Q1583" s="43">
        <v>0</v>
      </c>
      <c r="R1583" s="43">
        <v>0</v>
      </c>
      <c r="S1583" s="43">
        <v>0</v>
      </c>
    </row>
    <row r="1584" spans="5:19">
      <c r="E1584" s="43">
        <v>8868437</v>
      </c>
      <c r="F1584" s="43" t="s">
        <v>4688</v>
      </c>
      <c r="G1584" s="43" t="s">
        <v>14</v>
      </c>
      <c r="H1584" s="43">
        <v>10</v>
      </c>
      <c r="I1584" s="43">
        <v>58180</v>
      </c>
      <c r="J1584" s="43">
        <v>581800</v>
      </c>
      <c r="K1584" s="43">
        <v>17</v>
      </c>
      <c r="L1584" s="43">
        <v>58180</v>
      </c>
      <c r="M1584" s="43">
        <v>989060</v>
      </c>
      <c r="N1584" s="43">
        <v>27</v>
      </c>
      <c r="O1584" s="43">
        <v>58180</v>
      </c>
      <c r="P1584" s="43">
        <v>1570860</v>
      </c>
      <c r="Q1584" s="43">
        <v>0</v>
      </c>
      <c r="R1584" s="43">
        <v>0</v>
      </c>
      <c r="S1584" s="43">
        <v>0</v>
      </c>
    </row>
    <row r="1585" spans="5:19">
      <c r="E1585" s="43">
        <v>8868451</v>
      </c>
      <c r="F1585" s="43" t="s">
        <v>4689</v>
      </c>
      <c r="G1585" s="43" t="s">
        <v>14</v>
      </c>
      <c r="H1585" s="43">
        <v>0</v>
      </c>
      <c r="I1585" s="43">
        <v>0</v>
      </c>
      <c r="J1585" s="43">
        <v>0</v>
      </c>
      <c r="K1585" s="43">
        <v>6</v>
      </c>
      <c r="L1585" s="43">
        <v>57580</v>
      </c>
      <c r="M1585" s="43">
        <v>345480</v>
      </c>
      <c r="N1585" s="43">
        <v>6</v>
      </c>
      <c r="O1585" s="43">
        <v>57580</v>
      </c>
      <c r="P1585" s="43">
        <v>345480</v>
      </c>
      <c r="Q1585" s="43">
        <v>0</v>
      </c>
      <c r="R1585" s="43">
        <v>0</v>
      </c>
      <c r="S1585" s="43">
        <v>0</v>
      </c>
    </row>
    <row r="1586" spans="5:19">
      <c r="E1586" s="43">
        <v>8868452</v>
      </c>
      <c r="F1586" s="43" t="s">
        <v>4690</v>
      </c>
      <c r="G1586" s="43" t="s">
        <v>14</v>
      </c>
      <c r="H1586" s="43">
        <v>0</v>
      </c>
      <c r="I1586" s="43">
        <v>0</v>
      </c>
      <c r="J1586" s="43">
        <v>0</v>
      </c>
      <c r="K1586" s="43">
        <v>147</v>
      </c>
      <c r="L1586" s="43">
        <v>58378</v>
      </c>
      <c r="M1586" s="43">
        <v>8581620</v>
      </c>
      <c r="N1586" s="43">
        <v>142</v>
      </c>
      <c r="O1586" s="43">
        <v>58359</v>
      </c>
      <c r="P1586" s="43">
        <v>8286920</v>
      </c>
      <c r="Q1586" s="43">
        <v>5</v>
      </c>
      <c r="R1586" s="43">
        <v>58940</v>
      </c>
      <c r="S1586" s="43">
        <v>294700</v>
      </c>
    </row>
    <row r="1587" spans="5:19">
      <c r="E1587" s="43">
        <v>8868457</v>
      </c>
      <c r="F1587" s="43" t="s">
        <v>4691</v>
      </c>
      <c r="G1587" s="43" t="s">
        <v>14</v>
      </c>
      <c r="H1587" s="43">
        <v>0</v>
      </c>
      <c r="I1587" s="43">
        <v>0</v>
      </c>
      <c r="J1587" s="43">
        <v>0</v>
      </c>
      <c r="K1587" s="43">
        <v>3</v>
      </c>
      <c r="L1587" s="43">
        <v>42230</v>
      </c>
      <c r="M1587" s="43">
        <v>126690</v>
      </c>
      <c r="N1587" s="43">
        <v>3</v>
      </c>
      <c r="O1587" s="43">
        <v>42230</v>
      </c>
      <c r="P1587" s="43">
        <v>126690</v>
      </c>
      <c r="Q1587" s="43">
        <v>0</v>
      </c>
      <c r="R1587" s="43">
        <v>0</v>
      </c>
      <c r="S1587" s="43">
        <v>0</v>
      </c>
    </row>
    <row r="1588" spans="5:19">
      <c r="E1588" s="43">
        <v>8868461</v>
      </c>
      <c r="F1588" s="43" t="s">
        <v>4653</v>
      </c>
      <c r="G1588" s="43" t="s">
        <v>14</v>
      </c>
      <c r="H1588" s="43">
        <v>0</v>
      </c>
      <c r="I1588" s="43">
        <v>0</v>
      </c>
      <c r="J1588" s="43">
        <v>0</v>
      </c>
      <c r="K1588" s="43">
        <v>6</v>
      </c>
      <c r="L1588" s="43">
        <v>3940</v>
      </c>
      <c r="M1588" s="43">
        <v>23640</v>
      </c>
      <c r="N1588" s="43">
        <v>6</v>
      </c>
      <c r="O1588" s="43">
        <v>3940</v>
      </c>
      <c r="P1588" s="43">
        <v>23640</v>
      </c>
      <c r="Q1588" s="43">
        <v>0</v>
      </c>
      <c r="R1588" s="43">
        <v>0</v>
      </c>
      <c r="S1588" s="43">
        <v>0</v>
      </c>
    </row>
    <row r="1589" spans="5:19">
      <c r="E1589" s="43">
        <v>8868472</v>
      </c>
      <c r="F1589" s="43" t="s">
        <v>4692</v>
      </c>
      <c r="G1589" s="43" t="s">
        <v>14</v>
      </c>
      <c r="H1589" s="43">
        <v>0</v>
      </c>
      <c r="I1589" s="43">
        <v>0</v>
      </c>
      <c r="J1589" s="43">
        <v>0</v>
      </c>
      <c r="K1589" s="43">
        <v>15</v>
      </c>
      <c r="L1589" s="43">
        <v>7655</v>
      </c>
      <c r="M1589" s="43">
        <v>114820</v>
      </c>
      <c r="N1589" s="43">
        <v>15</v>
      </c>
      <c r="O1589" s="43">
        <v>7655</v>
      </c>
      <c r="P1589" s="43">
        <v>114820</v>
      </c>
      <c r="Q1589" s="43">
        <v>0</v>
      </c>
      <c r="R1589" s="43">
        <v>0</v>
      </c>
      <c r="S1589" s="43">
        <v>0</v>
      </c>
    </row>
    <row r="1590" spans="5:19">
      <c r="E1590" s="43">
        <v>8868483</v>
      </c>
      <c r="F1590" s="43" t="s">
        <v>4693</v>
      </c>
      <c r="G1590" s="43" t="s">
        <v>14</v>
      </c>
      <c r="H1590" s="43">
        <v>0</v>
      </c>
      <c r="I1590" s="43">
        <v>0</v>
      </c>
      <c r="J1590" s="43">
        <v>0</v>
      </c>
      <c r="K1590" s="43">
        <v>6</v>
      </c>
      <c r="L1590" s="43">
        <v>3070</v>
      </c>
      <c r="M1590" s="43">
        <v>18420</v>
      </c>
      <c r="N1590" s="43">
        <v>6</v>
      </c>
      <c r="O1590" s="43">
        <v>3070</v>
      </c>
      <c r="P1590" s="43">
        <v>18420</v>
      </c>
      <c r="Q1590" s="43">
        <v>0</v>
      </c>
      <c r="R1590" s="43">
        <v>0</v>
      </c>
      <c r="S1590" s="43">
        <v>0</v>
      </c>
    </row>
    <row r="1591" spans="5:19">
      <c r="E1591" s="43">
        <v>8868491</v>
      </c>
      <c r="F1591" s="43" t="s">
        <v>4694</v>
      </c>
      <c r="G1591" s="43" t="s">
        <v>14</v>
      </c>
      <c r="H1591" s="43">
        <v>0</v>
      </c>
      <c r="I1591" s="43">
        <v>0</v>
      </c>
      <c r="J1591" s="43">
        <v>0</v>
      </c>
      <c r="K1591" s="43">
        <v>3</v>
      </c>
      <c r="L1591" s="43">
        <v>3150</v>
      </c>
      <c r="M1591" s="43">
        <v>9450</v>
      </c>
      <c r="N1591" s="43">
        <v>3</v>
      </c>
      <c r="O1591" s="43">
        <v>3150</v>
      </c>
      <c r="P1591" s="43">
        <v>9450</v>
      </c>
      <c r="Q1591" s="43">
        <v>0</v>
      </c>
      <c r="R1591" s="43">
        <v>0</v>
      </c>
      <c r="S1591" s="43">
        <v>0</v>
      </c>
    </row>
    <row r="1592" spans="5:19">
      <c r="E1592" s="43">
        <v>8868527</v>
      </c>
      <c r="F1592" s="43" t="s">
        <v>3953</v>
      </c>
      <c r="G1592" s="43" t="s">
        <v>14</v>
      </c>
      <c r="H1592" s="43">
        <v>0</v>
      </c>
      <c r="I1592" s="43">
        <v>0</v>
      </c>
      <c r="J1592" s="43">
        <v>0</v>
      </c>
      <c r="K1592" s="43">
        <v>4</v>
      </c>
      <c r="L1592" s="43">
        <v>14690</v>
      </c>
      <c r="M1592" s="43">
        <v>58760</v>
      </c>
      <c r="N1592" s="43">
        <v>4</v>
      </c>
      <c r="O1592" s="43">
        <v>14690</v>
      </c>
      <c r="P1592" s="43">
        <v>58760</v>
      </c>
      <c r="Q1592" s="43">
        <v>0</v>
      </c>
      <c r="R1592" s="43">
        <v>0</v>
      </c>
      <c r="S1592" s="43">
        <v>0</v>
      </c>
    </row>
    <row r="1593" spans="5:19">
      <c r="E1593" s="43">
        <v>8868528</v>
      </c>
      <c r="F1593" s="43" t="s">
        <v>4695</v>
      </c>
      <c r="G1593" s="43" t="s">
        <v>14</v>
      </c>
      <c r="H1593" s="43">
        <v>0</v>
      </c>
      <c r="I1593" s="43">
        <v>0</v>
      </c>
      <c r="J1593" s="43">
        <v>0</v>
      </c>
      <c r="K1593" s="43">
        <v>1</v>
      </c>
      <c r="L1593" s="43">
        <v>3020</v>
      </c>
      <c r="M1593" s="43">
        <v>3020</v>
      </c>
      <c r="N1593" s="43">
        <v>1</v>
      </c>
      <c r="O1593" s="43">
        <v>3020</v>
      </c>
      <c r="P1593" s="43">
        <v>3020</v>
      </c>
      <c r="Q1593" s="43">
        <v>0</v>
      </c>
      <c r="R1593" s="43">
        <v>0</v>
      </c>
      <c r="S1593" s="43">
        <v>0</v>
      </c>
    </row>
    <row r="1594" spans="5:19">
      <c r="E1594" s="43">
        <v>8868533</v>
      </c>
      <c r="F1594" s="43" t="s">
        <v>4696</v>
      </c>
      <c r="G1594" s="43" t="s">
        <v>14</v>
      </c>
      <c r="H1594" s="43">
        <v>1</v>
      </c>
      <c r="I1594" s="43">
        <v>1390</v>
      </c>
      <c r="J1594" s="43">
        <v>1390</v>
      </c>
      <c r="K1594" s="43">
        <v>33</v>
      </c>
      <c r="L1594" s="43">
        <v>2801</v>
      </c>
      <c r="M1594" s="43">
        <v>93284</v>
      </c>
      <c r="N1594" s="43">
        <v>34</v>
      </c>
      <c r="O1594" s="43">
        <v>2760</v>
      </c>
      <c r="P1594" s="43">
        <v>94674</v>
      </c>
      <c r="Q1594" s="43">
        <v>0</v>
      </c>
      <c r="R1594" s="43">
        <v>0</v>
      </c>
      <c r="S1594" s="43">
        <v>0</v>
      </c>
    </row>
    <row r="1595" spans="5:19">
      <c r="E1595" s="43">
        <v>8868539</v>
      </c>
      <c r="F1595" s="43" t="s">
        <v>4697</v>
      </c>
      <c r="G1595" s="43" t="s">
        <v>14</v>
      </c>
      <c r="H1595" s="43">
        <v>0</v>
      </c>
      <c r="I1595" s="43">
        <v>0</v>
      </c>
      <c r="J1595" s="43">
        <v>0</v>
      </c>
      <c r="K1595" s="43">
        <v>24</v>
      </c>
      <c r="L1595" s="43">
        <v>1079</v>
      </c>
      <c r="M1595" s="43">
        <v>25900</v>
      </c>
      <c r="N1595" s="43">
        <v>24</v>
      </c>
      <c r="O1595" s="43">
        <v>1079</v>
      </c>
      <c r="P1595" s="43">
        <v>25900</v>
      </c>
      <c r="Q1595" s="43">
        <v>0</v>
      </c>
      <c r="R1595" s="43">
        <v>0</v>
      </c>
      <c r="S1595" s="43">
        <v>0</v>
      </c>
    </row>
    <row r="1596" spans="5:19">
      <c r="E1596" s="43">
        <v>8868550</v>
      </c>
      <c r="F1596" s="43" t="s">
        <v>4698</v>
      </c>
      <c r="G1596" s="43" t="s">
        <v>14</v>
      </c>
      <c r="H1596" s="43">
        <v>0</v>
      </c>
      <c r="I1596" s="43">
        <v>0</v>
      </c>
      <c r="J1596" s="43">
        <v>0</v>
      </c>
      <c r="K1596" s="43">
        <v>6</v>
      </c>
      <c r="L1596" s="43">
        <v>1980</v>
      </c>
      <c r="M1596" s="43">
        <v>11880</v>
      </c>
      <c r="N1596" s="43">
        <v>6</v>
      </c>
      <c r="O1596" s="43">
        <v>1980</v>
      </c>
      <c r="P1596" s="43">
        <v>11880</v>
      </c>
      <c r="Q1596" s="43">
        <v>0</v>
      </c>
      <c r="R1596" s="43">
        <v>0</v>
      </c>
      <c r="S1596" s="43">
        <v>0</v>
      </c>
    </row>
    <row r="1597" spans="5:19">
      <c r="E1597" s="43">
        <v>8868563</v>
      </c>
      <c r="F1597" s="43" t="s">
        <v>4699</v>
      </c>
      <c r="G1597" s="43" t="s">
        <v>14</v>
      </c>
      <c r="H1597" s="43">
        <v>0</v>
      </c>
      <c r="I1597" s="43">
        <v>0</v>
      </c>
      <c r="J1597" s="43">
        <v>0</v>
      </c>
      <c r="K1597" s="43">
        <v>4</v>
      </c>
      <c r="L1597" s="43">
        <v>2720</v>
      </c>
      <c r="M1597" s="43">
        <v>10880</v>
      </c>
      <c r="N1597" s="43">
        <v>4</v>
      </c>
      <c r="O1597" s="43">
        <v>2720</v>
      </c>
      <c r="P1597" s="43">
        <v>10880</v>
      </c>
      <c r="Q1597" s="43">
        <v>0</v>
      </c>
      <c r="R1597" s="43">
        <v>0</v>
      </c>
      <c r="S1597" s="43">
        <v>0</v>
      </c>
    </row>
    <row r="1598" spans="5:19">
      <c r="E1598" s="43">
        <v>8868566</v>
      </c>
      <c r="F1598" s="43" t="s">
        <v>3958</v>
      </c>
      <c r="G1598" s="43" t="s">
        <v>14</v>
      </c>
      <c r="H1598" s="43">
        <v>30</v>
      </c>
      <c r="I1598" s="43">
        <v>690</v>
      </c>
      <c r="J1598" s="43">
        <v>20700</v>
      </c>
      <c r="K1598" s="43">
        <v>191</v>
      </c>
      <c r="L1598" s="43">
        <v>883</v>
      </c>
      <c r="M1598" s="43">
        <v>168600</v>
      </c>
      <c r="N1598" s="43">
        <v>221</v>
      </c>
      <c r="O1598" s="43">
        <v>857</v>
      </c>
      <c r="P1598" s="43">
        <v>189300</v>
      </c>
      <c r="Q1598" s="43">
        <v>0</v>
      </c>
      <c r="R1598" s="43">
        <v>0</v>
      </c>
      <c r="S1598" s="43">
        <v>0</v>
      </c>
    </row>
    <row r="1599" spans="5:19">
      <c r="E1599" s="43">
        <v>8868571</v>
      </c>
      <c r="F1599" s="43" t="s">
        <v>3962</v>
      </c>
      <c r="G1599" s="43" t="s">
        <v>14</v>
      </c>
      <c r="H1599" s="43">
        <v>0</v>
      </c>
      <c r="I1599" s="43">
        <v>0</v>
      </c>
      <c r="J1599" s="43">
        <v>0</v>
      </c>
      <c r="K1599" s="43">
        <v>8</v>
      </c>
      <c r="L1599" s="43">
        <v>4625</v>
      </c>
      <c r="M1599" s="43">
        <v>37000</v>
      </c>
      <c r="N1599" s="43">
        <v>7</v>
      </c>
      <c r="O1599" s="43">
        <v>4740</v>
      </c>
      <c r="P1599" s="43">
        <v>33180</v>
      </c>
      <c r="Q1599" s="43">
        <v>1</v>
      </c>
      <c r="R1599" s="43">
        <v>3820</v>
      </c>
      <c r="S1599" s="43">
        <v>3820</v>
      </c>
    </row>
    <row r="1600" spans="5:19">
      <c r="E1600" s="43">
        <v>8868578</v>
      </c>
      <c r="F1600" s="43" t="s">
        <v>4700</v>
      </c>
      <c r="G1600" s="43" t="s">
        <v>14</v>
      </c>
      <c r="H1600" s="43">
        <v>0</v>
      </c>
      <c r="I1600" s="43">
        <v>0</v>
      </c>
      <c r="J1600" s="43">
        <v>0</v>
      </c>
      <c r="K1600" s="43">
        <v>1</v>
      </c>
      <c r="L1600" s="43">
        <v>3250</v>
      </c>
      <c r="M1600" s="43">
        <v>1625</v>
      </c>
      <c r="N1600" s="43">
        <v>1</v>
      </c>
      <c r="O1600" s="43">
        <v>3250</v>
      </c>
      <c r="P1600" s="43">
        <v>1625</v>
      </c>
      <c r="Q1600" s="43">
        <v>0</v>
      </c>
      <c r="R1600" s="43">
        <v>0</v>
      </c>
      <c r="S1600" s="43">
        <v>0</v>
      </c>
    </row>
    <row r="1601" spans="5:19">
      <c r="E1601" s="43">
        <v>8868580</v>
      </c>
      <c r="F1601" s="43" t="s">
        <v>3963</v>
      </c>
      <c r="G1601" s="43" t="s">
        <v>14</v>
      </c>
      <c r="H1601" s="43">
        <v>0</v>
      </c>
      <c r="I1601" s="43">
        <v>0</v>
      </c>
      <c r="J1601" s="43">
        <v>0</v>
      </c>
      <c r="K1601" s="43">
        <v>2</v>
      </c>
      <c r="L1601" s="43">
        <v>2300</v>
      </c>
      <c r="M1601" s="43">
        <v>4600</v>
      </c>
      <c r="N1601" s="43">
        <v>2</v>
      </c>
      <c r="O1601" s="43">
        <v>2300</v>
      </c>
      <c r="P1601" s="43">
        <v>4600</v>
      </c>
      <c r="Q1601" s="43">
        <v>0</v>
      </c>
      <c r="R1601" s="43">
        <v>0</v>
      </c>
      <c r="S1601" s="43">
        <v>0</v>
      </c>
    </row>
    <row r="1602" spans="5:19">
      <c r="E1602" s="43">
        <v>8868584</v>
      </c>
      <c r="F1602" s="43" t="s">
        <v>3964</v>
      </c>
      <c r="G1602" s="43" t="s">
        <v>14</v>
      </c>
      <c r="H1602" s="43">
        <v>2</v>
      </c>
      <c r="I1602" s="43">
        <v>2850</v>
      </c>
      <c r="J1602" s="43">
        <v>5700</v>
      </c>
      <c r="K1602" s="43">
        <v>11</v>
      </c>
      <c r="L1602" s="43">
        <v>3191</v>
      </c>
      <c r="M1602" s="43">
        <v>35100</v>
      </c>
      <c r="N1602" s="43">
        <v>13</v>
      </c>
      <c r="O1602" s="43">
        <v>3138</v>
      </c>
      <c r="P1602" s="43">
        <v>40800</v>
      </c>
      <c r="Q1602" s="43">
        <v>0</v>
      </c>
      <c r="R1602" s="43">
        <v>0</v>
      </c>
      <c r="S1602" s="43">
        <v>0</v>
      </c>
    </row>
    <row r="1603" spans="5:19">
      <c r="E1603" s="43">
        <v>8868599</v>
      </c>
      <c r="F1603" s="43" t="s">
        <v>3966</v>
      </c>
      <c r="G1603" s="43" t="s">
        <v>14</v>
      </c>
      <c r="H1603" s="43">
        <v>0</v>
      </c>
      <c r="I1603" s="43">
        <v>0</v>
      </c>
      <c r="J1603" s="43">
        <v>0</v>
      </c>
      <c r="K1603" s="43">
        <v>25</v>
      </c>
      <c r="L1603" s="43">
        <v>2026</v>
      </c>
      <c r="M1603" s="43">
        <v>50660</v>
      </c>
      <c r="N1603" s="43">
        <v>17</v>
      </c>
      <c r="O1603" s="43">
        <v>2298</v>
      </c>
      <c r="P1603" s="43">
        <v>39060</v>
      </c>
      <c r="Q1603" s="43">
        <v>8</v>
      </c>
      <c r="R1603" s="43">
        <v>1450</v>
      </c>
      <c r="S1603" s="43">
        <v>11600</v>
      </c>
    </row>
    <row r="1604" spans="5:19">
      <c r="E1604" s="43">
        <v>8868604</v>
      </c>
      <c r="F1604" s="43" t="s">
        <v>3967</v>
      </c>
      <c r="G1604" s="43" t="s">
        <v>14</v>
      </c>
      <c r="H1604" s="43">
        <v>0</v>
      </c>
      <c r="I1604" s="43">
        <v>0</v>
      </c>
      <c r="J1604" s="43">
        <v>0</v>
      </c>
      <c r="K1604" s="43">
        <v>1</v>
      </c>
      <c r="L1604" s="43">
        <v>3413</v>
      </c>
      <c r="M1604" s="43">
        <v>4096</v>
      </c>
      <c r="N1604" s="43">
        <v>1</v>
      </c>
      <c r="O1604" s="43">
        <v>3413</v>
      </c>
      <c r="P1604" s="43">
        <v>4096</v>
      </c>
      <c r="Q1604" s="43">
        <v>0</v>
      </c>
      <c r="R1604" s="43">
        <v>0</v>
      </c>
      <c r="S1604" s="43">
        <v>0</v>
      </c>
    </row>
    <row r="1605" spans="5:19">
      <c r="E1605" s="43">
        <v>8868608</v>
      </c>
      <c r="F1605" s="43" t="s">
        <v>4701</v>
      </c>
      <c r="G1605" s="43" t="s">
        <v>14</v>
      </c>
      <c r="H1605" s="43">
        <v>0</v>
      </c>
      <c r="I1605" s="43">
        <v>0</v>
      </c>
      <c r="J1605" s="43">
        <v>0</v>
      </c>
      <c r="K1605" s="43">
        <v>2</v>
      </c>
      <c r="L1605" s="43">
        <v>9485</v>
      </c>
      <c r="M1605" s="43">
        <v>18970</v>
      </c>
      <c r="N1605" s="43">
        <v>2</v>
      </c>
      <c r="O1605" s="43">
        <v>9485</v>
      </c>
      <c r="P1605" s="43">
        <v>18970</v>
      </c>
      <c r="Q1605" s="43">
        <v>0</v>
      </c>
      <c r="R1605" s="43">
        <v>0</v>
      </c>
      <c r="S1605" s="43">
        <v>0</v>
      </c>
    </row>
    <row r="1606" spans="5:19">
      <c r="E1606" s="43">
        <v>8868610</v>
      </c>
      <c r="F1606" s="43" t="s">
        <v>3968</v>
      </c>
      <c r="G1606" s="43" t="s">
        <v>14</v>
      </c>
      <c r="H1606" s="43">
        <v>0</v>
      </c>
      <c r="I1606" s="43">
        <v>0</v>
      </c>
      <c r="J1606" s="43">
        <v>0</v>
      </c>
      <c r="K1606" s="43">
        <v>26</v>
      </c>
      <c r="L1606" s="43">
        <v>2673</v>
      </c>
      <c r="M1606" s="43">
        <v>68160</v>
      </c>
      <c r="N1606" s="43">
        <v>26</v>
      </c>
      <c r="O1606" s="43">
        <v>2673</v>
      </c>
      <c r="P1606" s="43">
        <v>68160</v>
      </c>
      <c r="Q1606" s="43">
        <v>0</v>
      </c>
      <c r="R1606" s="43">
        <v>0</v>
      </c>
      <c r="S1606" s="43">
        <v>0</v>
      </c>
    </row>
    <row r="1607" spans="5:19">
      <c r="E1607" s="43">
        <v>8868616</v>
      </c>
      <c r="F1607" s="43" t="s">
        <v>3969</v>
      </c>
      <c r="G1607" s="43" t="s">
        <v>14</v>
      </c>
      <c r="H1607" s="43">
        <v>0</v>
      </c>
      <c r="I1607" s="43">
        <v>0</v>
      </c>
      <c r="J1607" s="43">
        <v>0</v>
      </c>
      <c r="K1607" s="43">
        <v>54</v>
      </c>
      <c r="L1607" s="43">
        <v>3090</v>
      </c>
      <c r="M1607" s="43">
        <v>166860</v>
      </c>
      <c r="N1607" s="43">
        <v>48</v>
      </c>
      <c r="O1607" s="43">
        <v>3165</v>
      </c>
      <c r="P1607" s="43">
        <v>151920</v>
      </c>
      <c r="Q1607" s="43">
        <v>6</v>
      </c>
      <c r="R1607" s="43">
        <v>2490</v>
      </c>
      <c r="S1607" s="43">
        <v>14940</v>
      </c>
    </row>
    <row r="1608" spans="5:19">
      <c r="E1608" s="43">
        <v>8868619</v>
      </c>
      <c r="F1608" s="43" t="s">
        <v>3970</v>
      </c>
      <c r="G1608" s="43" t="s">
        <v>14</v>
      </c>
      <c r="H1608" s="43">
        <v>0</v>
      </c>
      <c r="I1608" s="43">
        <v>0</v>
      </c>
      <c r="J1608" s="43">
        <v>0</v>
      </c>
      <c r="K1608" s="43">
        <v>10</v>
      </c>
      <c r="L1608" s="43">
        <v>6471</v>
      </c>
      <c r="M1608" s="43">
        <v>62766</v>
      </c>
      <c r="N1608" s="43">
        <v>9</v>
      </c>
      <c r="O1608" s="43">
        <v>6716</v>
      </c>
      <c r="P1608" s="43">
        <v>58426</v>
      </c>
      <c r="Q1608" s="43">
        <v>1</v>
      </c>
      <c r="R1608" s="43">
        <v>4340</v>
      </c>
      <c r="S1608" s="43">
        <v>4340</v>
      </c>
    </row>
    <row r="1609" spans="5:19">
      <c r="E1609" s="43">
        <v>8868625</v>
      </c>
      <c r="F1609" s="43" t="s">
        <v>3972</v>
      </c>
      <c r="G1609" s="43" t="s">
        <v>14</v>
      </c>
      <c r="H1609" s="43">
        <v>5</v>
      </c>
      <c r="I1609" s="43">
        <v>4170</v>
      </c>
      <c r="J1609" s="43">
        <v>20850</v>
      </c>
      <c r="K1609" s="43">
        <v>47</v>
      </c>
      <c r="L1609" s="43">
        <v>5647</v>
      </c>
      <c r="M1609" s="43">
        <v>267658</v>
      </c>
      <c r="N1609" s="43">
        <v>47</v>
      </c>
      <c r="O1609" s="43">
        <v>5768</v>
      </c>
      <c r="P1609" s="43">
        <v>273408</v>
      </c>
      <c r="Q1609" s="43">
        <v>5</v>
      </c>
      <c r="R1609" s="43">
        <v>3020</v>
      </c>
      <c r="S1609" s="43">
        <v>15100</v>
      </c>
    </row>
    <row r="1610" spans="5:19">
      <c r="E1610" s="43">
        <v>8868629</v>
      </c>
      <c r="F1610" s="43" t="s">
        <v>4702</v>
      </c>
      <c r="G1610" s="43" t="s">
        <v>14</v>
      </c>
      <c r="H1610" s="43">
        <v>4</v>
      </c>
      <c r="I1610" s="43">
        <v>6380</v>
      </c>
      <c r="J1610" s="43">
        <v>22330</v>
      </c>
      <c r="K1610" s="43">
        <v>0</v>
      </c>
      <c r="L1610" s="43">
        <v>0</v>
      </c>
      <c r="M1610" s="43">
        <v>0</v>
      </c>
      <c r="N1610" s="43">
        <v>4</v>
      </c>
      <c r="O1610" s="43">
        <v>6380</v>
      </c>
      <c r="P1610" s="43">
        <v>22330</v>
      </c>
      <c r="Q1610" s="43">
        <v>0</v>
      </c>
      <c r="R1610" s="43">
        <v>0</v>
      </c>
      <c r="S1610" s="43">
        <v>0</v>
      </c>
    </row>
    <row r="1611" spans="5:19">
      <c r="E1611" s="43">
        <v>8868630</v>
      </c>
      <c r="F1611" s="43" t="s">
        <v>3974</v>
      </c>
      <c r="G1611" s="43" t="s">
        <v>14</v>
      </c>
      <c r="H1611" s="43">
        <v>0</v>
      </c>
      <c r="I1611" s="43">
        <v>0</v>
      </c>
      <c r="J1611" s="43">
        <v>0</v>
      </c>
      <c r="K1611" s="43">
        <v>7</v>
      </c>
      <c r="L1611" s="43">
        <v>3584</v>
      </c>
      <c r="M1611" s="43">
        <v>25090</v>
      </c>
      <c r="N1611" s="43">
        <v>7</v>
      </c>
      <c r="O1611" s="43">
        <v>3584</v>
      </c>
      <c r="P1611" s="43">
        <v>25090</v>
      </c>
      <c r="Q1611" s="43">
        <v>0</v>
      </c>
      <c r="R1611" s="43">
        <v>0</v>
      </c>
      <c r="S1611" s="43">
        <v>0</v>
      </c>
    </row>
    <row r="1612" spans="5:19">
      <c r="E1612" s="43">
        <v>8868631</v>
      </c>
      <c r="F1612" s="43" t="s">
        <v>3975</v>
      </c>
      <c r="G1612" s="43" t="s">
        <v>14</v>
      </c>
      <c r="H1612" s="43">
        <v>1</v>
      </c>
      <c r="I1612" s="43">
        <v>5860</v>
      </c>
      <c r="J1612" s="43">
        <v>5860</v>
      </c>
      <c r="K1612" s="43">
        <v>0</v>
      </c>
      <c r="L1612" s="43">
        <v>0</v>
      </c>
      <c r="M1612" s="43">
        <v>0</v>
      </c>
      <c r="N1612" s="43">
        <v>1</v>
      </c>
      <c r="O1612" s="43">
        <v>5860</v>
      </c>
      <c r="P1612" s="43">
        <v>5860</v>
      </c>
      <c r="Q1612" s="43">
        <v>0</v>
      </c>
      <c r="R1612" s="43">
        <v>0</v>
      </c>
      <c r="S1612" s="43">
        <v>0</v>
      </c>
    </row>
    <row r="1613" spans="5:19">
      <c r="E1613" s="43">
        <v>8868632</v>
      </c>
      <c r="F1613" s="43" t="s">
        <v>4588</v>
      </c>
      <c r="G1613" s="43" t="s">
        <v>14</v>
      </c>
      <c r="H1613" s="43">
        <v>5</v>
      </c>
      <c r="I1613" s="43">
        <v>1820</v>
      </c>
      <c r="J1613" s="43">
        <v>9100</v>
      </c>
      <c r="K1613" s="43">
        <v>6</v>
      </c>
      <c r="L1613" s="43">
        <v>3100</v>
      </c>
      <c r="M1613" s="43">
        <v>18600</v>
      </c>
      <c r="N1613" s="43">
        <v>11</v>
      </c>
      <c r="O1613" s="43">
        <v>2518</v>
      </c>
      <c r="P1613" s="43">
        <v>27700</v>
      </c>
      <c r="Q1613" s="43">
        <v>0</v>
      </c>
      <c r="R1613" s="43">
        <v>0</v>
      </c>
      <c r="S1613" s="43">
        <v>0</v>
      </c>
    </row>
    <row r="1614" spans="5:19">
      <c r="E1614" s="43">
        <v>8868633</v>
      </c>
      <c r="F1614" s="43" t="s">
        <v>4703</v>
      </c>
      <c r="G1614" s="43" t="s">
        <v>14</v>
      </c>
      <c r="H1614" s="43">
        <v>0</v>
      </c>
      <c r="I1614" s="43">
        <v>0</v>
      </c>
      <c r="J1614" s="43">
        <v>0</v>
      </c>
      <c r="K1614" s="43">
        <v>1</v>
      </c>
      <c r="L1614" s="43">
        <v>10870</v>
      </c>
      <c r="M1614" s="43">
        <v>10870</v>
      </c>
      <c r="N1614" s="43">
        <v>0</v>
      </c>
      <c r="O1614" s="43">
        <v>0</v>
      </c>
      <c r="P1614" s="43">
        <v>0</v>
      </c>
      <c r="Q1614" s="43">
        <v>1</v>
      </c>
      <c r="R1614" s="43">
        <v>10870</v>
      </c>
      <c r="S1614" s="43">
        <v>10870</v>
      </c>
    </row>
    <row r="1615" spans="5:19">
      <c r="E1615" s="43">
        <v>8868635</v>
      </c>
      <c r="F1615" s="43" t="s">
        <v>4704</v>
      </c>
      <c r="G1615" s="43" t="s">
        <v>14</v>
      </c>
      <c r="H1615" s="43">
        <v>0</v>
      </c>
      <c r="I1615" s="43">
        <v>0</v>
      </c>
      <c r="J1615" s="43">
        <v>0</v>
      </c>
      <c r="K1615" s="43">
        <v>20</v>
      </c>
      <c r="L1615" s="43">
        <v>2120</v>
      </c>
      <c r="M1615" s="43">
        <v>42400</v>
      </c>
      <c r="N1615" s="43">
        <v>20</v>
      </c>
      <c r="O1615" s="43">
        <v>2120</v>
      </c>
      <c r="P1615" s="43">
        <v>42400</v>
      </c>
      <c r="Q1615" s="43">
        <v>0</v>
      </c>
      <c r="R1615" s="43">
        <v>0</v>
      </c>
      <c r="S1615" s="43">
        <v>0</v>
      </c>
    </row>
    <row r="1616" spans="5:19">
      <c r="E1616" s="43">
        <v>8868636</v>
      </c>
      <c r="F1616" s="43" t="s">
        <v>3977</v>
      </c>
      <c r="G1616" s="43" t="s">
        <v>14</v>
      </c>
      <c r="H1616" s="43">
        <v>3</v>
      </c>
      <c r="I1616" s="43">
        <v>2160</v>
      </c>
      <c r="J1616" s="43">
        <v>6480</v>
      </c>
      <c r="K1616" s="43">
        <v>11</v>
      </c>
      <c r="L1616" s="43">
        <v>3824</v>
      </c>
      <c r="M1616" s="43">
        <v>42060</v>
      </c>
      <c r="N1616" s="43">
        <v>14</v>
      </c>
      <c r="O1616" s="43">
        <v>3467</v>
      </c>
      <c r="P1616" s="43">
        <v>48540</v>
      </c>
      <c r="Q1616" s="43">
        <v>0</v>
      </c>
      <c r="R1616" s="43">
        <v>0</v>
      </c>
      <c r="S1616" s="43">
        <v>0</v>
      </c>
    </row>
    <row r="1617" spans="5:19">
      <c r="E1617" s="43">
        <v>8868645</v>
      </c>
      <c r="F1617" s="43" t="s">
        <v>3978</v>
      </c>
      <c r="G1617" s="43" t="s">
        <v>14</v>
      </c>
      <c r="H1617" s="43">
        <v>0</v>
      </c>
      <c r="I1617" s="43">
        <v>0</v>
      </c>
      <c r="J1617" s="43">
        <v>0</v>
      </c>
      <c r="K1617" s="43">
        <v>39</v>
      </c>
      <c r="L1617" s="43">
        <v>2000</v>
      </c>
      <c r="M1617" s="43">
        <v>78010</v>
      </c>
      <c r="N1617" s="43">
        <v>39</v>
      </c>
      <c r="O1617" s="43">
        <v>2000</v>
      </c>
      <c r="P1617" s="43">
        <v>78010</v>
      </c>
      <c r="Q1617" s="43">
        <v>0</v>
      </c>
      <c r="R1617" s="43">
        <v>0</v>
      </c>
      <c r="S1617" s="43">
        <v>0</v>
      </c>
    </row>
    <row r="1618" spans="5:19">
      <c r="E1618" s="43">
        <v>8868660</v>
      </c>
      <c r="F1618" s="43" t="s">
        <v>3983</v>
      </c>
      <c r="G1618" s="43" t="s">
        <v>14</v>
      </c>
      <c r="H1618" s="43">
        <v>8</v>
      </c>
      <c r="I1618" s="43">
        <v>1250</v>
      </c>
      <c r="J1618" s="43">
        <v>10000</v>
      </c>
      <c r="K1618" s="43">
        <v>20</v>
      </c>
      <c r="L1618" s="43">
        <v>2597</v>
      </c>
      <c r="M1618" s="43">
        <v>51940</v>
      </c>
      <c r="N1618" s="43">
        <v>28</v>
      </c>
      <c r="O1618" s="43">
        <v>2212</v>
      </c>
      <c r="P1618" s="43">
        <v>61940</v>
      </c>
      <c r="Q1618" s="43">
        <v>0</v>
      </c>
      <c r="R1618" s="43">
        <v>0</v>
      </c>
      <c r="S1618" s="43">
        <v>0</v>
      </c>
    </row>
    <row r="1619" spans="5:19">
      <c r="E1619" s="43">
        <v>8868690</v>
      </c>
      <c r="F1619" s="43" t="s">
        <v>4705</v>
      </c>
      <c r="G1619" s="43" t="s">
        <v>14</v>
      </c>
      <c r="H1619" s="43">
        <v>4</v>
      </c>
      <c r="I1619" s="43">
        <v>1150</v>
      </c>
      <c r="J1619" s="43">
        <v>4600</v>
      </c>
      <c r="K1619" s="43">
        <v>63</v>
      </c>
      <c r="L1619" s="43">
        <v>1459</v>
      </c>
      <c r="M1619" s="43">
        <v>91930</v>
      </c>
      <c r="N1619" s="43">
        <v>65</v>
      </c>
      <c r="O1619" s="43">
        <v>1436</v>
      </c>
      <c r="P1619" s="43">
        <v>93370</v>
      </c>
      <c r="Q1619" s="43">
        <v>2</v>
      </c>
      <c r="R1619" s="43">
        <v>1580</v>
      </c>
      <c r="S1619" s="43">
        <v>3160</v>
      </c>
    </row>
    <row r="1620" spans="5:19">
      <c r="E1620" s="43">
        <v>8868693</v>
      </c>
      <c r="F1620" s="43" t="s">
        <v>3985</v>
      </c>
      <c r="G1620" s="43" t="s">
        <v>14</v>
      </c>
      <c r="H1620" s="43">
        <v>0</v>
      </c>
      <c r="I1620" s="43">
        <v>0</v>
      </c>
      <c r="J1620" s="43">
        <v>0</v>
      </c>
      <c r="K1620" s="43">
        <v>3</v>
      </c>
      <c r="L1620" s="43">
        <v>4820</v>
      </c>
      <c r="M1620" s="43">
        <v>14460</v>
      </c>
      <c r="N1620" s="43">
        <v>3</v>
      </c>
      <c r="O1620" s="43">
        <v>4820</v>
      </c>
      <c r="P1620" s="43">
        <v>14460</v>
      </c>
      <c r="Q1620" s="43">
        <v>0</v>
      </c>
      <c r="R1620" s="43">
        <v>0</v>
      </c>
      <c r="S1620" s="43">
        <v>0</v>
      </c>
    </row>
    <row r="1621" spans="5:19">
      <c r="E1621" s="43">
        <v>8868698</v>
      </c>
      <c r="F1621" s="43" t="s">
        <v>4706</v>
      </c>
      <c r="G1621" s="43" t="s">
        <v>14</v>
      </c>
      <c r="H1621" s="43">
        <v>0</v>
      </c>
      <c r="I1621" s="43">
        <v>0</v>
      </c>
      <c r="J1621" s="43">
        <v>0</v>
      </c>
      <c r="K1621" s="43">
        <v>26</v>
      </c>
      <c r="L1621" s="43">
        <v>4114</v>
      </c>
      <c r="M1621" s="43">
        <v>106960</v>
      </c>
      <c r="N1621" s="43">
        <v>26</v>
      </c>
      <c r="O1621" s="43">
        <v>4114</v>
      </c>
      <c r="P1621" s="43">
        <v>106960</v>
      </c>
      <c r="Q1621" s="43">
        <v>0</v>
      </c>
      <c r="R1621" s="43">
        <v>0</v>
      </c>
      <c r="S1621" s="43">
        <v>0</v>
      </c>
    </row>
    <row r="1622" spans="5:19">
      <c r="E1622" s="43">
        <v>8868703</v>
      </c>
      <c r="F1622" s="43" t="s">
        <v>3987</v>
      </c>
      <c r="G1622" s="43" t="s">
        <v>14</v>
      </c>
      <c r="H1622" s="43">
        <v>4</v>
      </c>
      <c r="I1622" s="43">
        <v>2430</v>
      </c>
      <c r="J1622" s="43">
        <v>9720</v>
      </c>
      <c r="K1622" s="43">
        <v>105</v>
      </c>
      <c r="L1622" s="43">
        <v>2503</v>
      </c>
      <c r="M1622" s="43">
        <v>262830</v>
      </c>
      <c r="N1622" s="43">
        <v>109</v>
      </c>
      <c r="O1622" s="43">
        <v>2500</v>
      </c>
      <c r="P1622" s="43">
        <v>272550</v>
      </c>
      <c r="Q1622" s="43">
        <v>0</v>
      </c>
      <c r="R1622" s="43">
        <v>0</v>
      </c>
      <c r="S1622" s="43">
        <v>0</v>
      </c>
    </row>
    <row r="1623" spans="5:19">
      <c r="E1623" s="43">
        <v>8868721</v>
      </c>
      <c r="F1623" s="43" t="s">
        <v>4707</v>
      </c>
      <c r="G1623" s="43" t="s">
        <v>14</v>
      </c>
      <c r="H1623" s="43">
        <v>0</v>
      </c>
      <c r="I1623" s="43">
        <v>0</v>
      </c>
      <c r="J1623" s="43">
        <v>0</v>
      </c>
      <c r="K1623" s="43">
        <v>13</v>
      </c>
      <c r="L1623" s="43">
        <v>2465</v>
      </c>
      <c r="M1623" s="43">
        <v>32050</v>
      </c>
      <c r="N1623" s="43">
        <v>13</v>
      </c>
      <c r="O1623" s="43">
        <v>2465</v>
      </c>
      <c r="P1623" s="43">
        <v>32050</v>
      </c>
      <c r="Q1623" s="43">
        <v>0</v>
      </c>
      <c r="R1623" s="43">
        <v>0</v>
      </c>
      <c r="S1623" s="43">
        <v>0</v>
      </c>
    </row>
    <row r="1624" spans="5:19">
      <c r="E1624" s="43">
        <v>8868743</v>
      </c>
      <c r="F1624" s="43" t="s">
        <v>4708</v>
      </c>
      <c r="G1624" s="43" t="s">
        <v>14</v>
      </c>
      <c r="H1624" s="43">
        <v>0</v>
      </c>
      <c r="I1624" s="43">
        <v>0</v>
      </c>
      <c r="J1624" s="43">
        <v>0</v>
      </c>
      <c r="K1624" s="43">
        <v>2</v>
      </c>
      <c r="L1624" s="43">
        <v>15580</v>
      </c>
      <c r="M1624" s="43">
        <v>23370</v>
      </c>
      <c r="N1624" s="43">
        <v>2</v>
      </c>
      <c r="O1624" s="43">
        <v>15580</v>
      </c>
      <c r="P1624" s="43">
        <v>23370</v>
      </c>
      <c r="Q1624" s="43">
        <v>0</v>
      </c>
      <c r="R1624" s="43">
        <v>0</v>
      </c>
      <c r="S1624" s="43">
        <v>0</v>
      </c>
    </row>
    <row r="1625" spans="5:19">
      <c r="E1625" s="43">
        <v>8868750</v>
      </c>
      <c r="F1625" s="43" t="s">
        <v>4709</v>
      </c>
      <c r="G1625" s="43" t="s">
        <v>14</v>
      </c>
      <c r="H1625" s="43">
        <v>0</v>
      </c>
      <c r="I1625" s="43">
        <v>0</v>
      </c>
      <c r="J1625" s="43">
        <v>0</v>
      </c>
      <c r="K1625" s="43">
        <v>1</v>
      </c>
      <c r="L1625" s="43">
        <v>5760</v>
      </c>
      <c r="M1625" s="43">
        <v>5760</v>
      </c>
      <c r="N1625" s="43">
        <v>1</v>
      </c>
      <c r="O1625" s="43">
        <v>5760</v>
      </c>
      <c r="P1625" s="43">
        <v>5760</v>
      </c>
      <c r="Q1625" s="43">
        <v>0</v>
      </c>
      <c r="R1625" s="43">
        <v>0</v>
      </c>
      <c r="S1625" s="43">
        <v>0</v>
      </c>
    </row>
    <row r="1626" spans="5:19">
      <c r="E1626" s="43">
        <v>8868751</v>
      </c>
      <c r="F1626" s="43" t="s">
        <v>4710</v>
      </c>
      <c r="G1626" s="43" t="s">
        <v>14</v>
      </c>
      <c r="H1626" s="43">
        <v>0</v>
      </c>
      <c r="I1626" s="43">
        <v>0</v>
      </c>
      <c r="J1626" s="43">
        <v>0</v>
      </c>
      <c r="K1626" s="43">
        <v>2</v>
      </c>
      <c r="L1626" s="43">
        <v>3780</v>
      </c>
      <c r="M1626" s="43">
        <v>7560</v>
      </c>
      <c r="N1626" s="43">
        <v>2</v>
      </c>
      <c r="O1626" s="43">
        <v>3780</v>
      </c>
      <c r="P1626" s="43">
        <v>7560</v>
      </c>
      <c r="Q1626" s="43">
        <v>0</v>
      </c>
      <c r="R1626" s="43">
        <v>0</v>
      </c>
      <c r="S1626" s="43">
        <v>0</v>
      </c>
    </row>
    <row r="1627" spans="5:19">
      <c r="E1627" s="43">
        <v>8868752</v>
      </c>
      <c r="F1627" s="43" t="s">
        <v>3989</v>
      </c>
      <c r="G1627" s="43" t="s">
        <v>14</v>
      </c>
      <c r="H1627" s="43">
        <v>0</v>
      </c>
      <c r="I1627" s="43">
        <v>0</v>
      </c>
      <c r="J1627" s="43">
        <v>0</v>
      </c>
      <c r="K1627" s="43">
        <v>2</v>
      </c>
      <c r="L1627" s="43">
        <v>24315</v>
      </c>
      <c r="M1627" s="43">
        <v>48630</v>
      </c>
      <c r="N1627" s="43">
        <v>2</v>
      </c>
      <c r="O1627" s="43">
        <v>24315</v>
      </c>
      <c r="P1627" s="43">
        <v>48630</v>
      </c>
      <c r="Q1627" s="43">
        <v>0</v>
      </c>
      <c r="R1627" s="43">
        <v>0</v>
      </c>
      <c r="S1627" s="43">
        <v>0</v>
      </c>
    </row>
    <row r="1628" spans="5:19">
      <c r="E1628" s="43">
        <v>8868753</v>
      </c>
      <c r="F1628" s="43" t="s">
        <v>3988</v>
      </c>
      <c r="G1628" s="43" t="s">
        <v>14</v>
      </c>
      <c r="H1628" s="43">
        <v>1</v>
      </c>
      <c r="I1628" s="43">
        <v>10990</v>
      </c>
      <c r="J1628" s="43">
        <v>10990</v>
      </c>
      <c r="K1628" s="43">
        <v>7</v>
      </c>
      <c r="L1628" s="43">
        <v>10911</v>
      </c>
      <c r="M1628" s="43">
        <v>76380</v>
      </c>
      <c r="N1628" s="43">
        <v>8</v>
      </c>
      <c r="O1628" s="43">
        <v>10921</v>
      </c>
      <c r="P1628" s="43">
        <v>87370</v>
      </c>
      <c r="Q1628" s="43">
        <v>0</v>
      </c>
      <c r="R1628" s="43">
        <v>0</v>
      </c>
      <c r="S1628" s="43">
        <v>0</v>
      </c>
    </row>
    <row r="1629" spans="5:19">
      <c r="E1629" s="43">
        <v>8868756</v>
      </c>
      <c r="F1629" s="43" t="s">
        <v>3990</v>
      </c>
      <c r="G1629" s="43" t="s">
        <v>14</v>
      </c>
      <c r="H1629" s="43">
        <v>7</v>
      </c>
      <c r="I1629" s="43">
        <v>2750</v>
      </c>
      <c r="J1629" s="43">
        <v>19250</v>
      </c>
      <c r="K1629" s="43">
        <v>103</v>
      </c>
      <c r="L1629" s="43">
        <v>3661</v>
      </c>
      <c r="M1629" s="43">
        <v>375275</v>
      </c>
      <c r="N1629" s="43">
        <v>110</v>
      </c>
      <c r="O1629" s="43">
        <v>3603</v>
      </c>
      <c r="P1629" s="43">
        <v>394525</v>
      </c>
      <c r="Q1629" s="43">
        <v>0</v>
      </c>
      <c r="R1629" s="43">
        <v>0</v>
      </c>
      <c r="S1629" s="43">
        <v>0</v>
      </c>
    </row>
    <row r="1630" spans="5:19">
      <c r="E1630" s="43">
        <v>8868761</v>
      </c>
      <c r="F1630" s="43" t="s">
        <v>3991</v>
      </c>
      <c r="G1630" s="43" t="s">
        <v>14</v>
      </c>
      <c r="H1630" s="43">
        <v>15</v>
      </c>
      <c r="I1630" s="43">
        <v>1800</v>
      </c>
      <c r="J1630" s="43">
        <v>27000</v>
      </c>
      <c r="K1630" s="43">
        <v>204</v>
      </c>
      <c r="L1630" s="43">
        <v>1920</v>
      </c>
      <c r="M1630" s="43">
        <v>391680</v>
      </c>
      <c r="N1630" s="43">
        <v>207</v>
      </c>
      <c r="O1630" s="43">
        <v>1911</v>
      </c>
      <c r="P1630" s="43">
        <v>395640</v>
      </c>
      <c r="Q1630" s="43">
        <v>12</v>
      </c>
      <c r="R1630" s="43">
        <v>1920</v>
      </c>
      <c r="S1630" s="43">
        <v>23040</v>
      </c>
    </row>
    <row r="1631" spans="5:19">
      <c r="E1631" s="43">
        <v>8868780</v>
      </c>
      <c r="F1631" s="43" t="s">
        <v>3996</v>
      </c>
      <c r="G1631" s="43" t="s">
        <v>14</v>
      </c>
      <c r="H1631" s="43">
        <v>0</v>
      </c>
      <c r="I1631" s="43">
        <v>0</v>
      </c>
      <c r="J1631" s="43">
        <v>0</v>
      </c>
      <c r="K1631" s="43">
        <v>3</v>
      </c>
      <c r="L1631" s="43">
        <v>4997</v>
      </c>
      <c r="M1631" s="43">
        <v>14990</v>
      </c>
      <c r="N1631" s="43">
        <v>3</v>
      </c>
      <c r="O1631" s="43">
        <v>4997</v>
      </c>
      <c r="P1631" s="43">
        <v>14990</v>
      </c>
      <c r="Q1631" s="43">
        <v>0</v>
      </c>
      <c r="R1631" s="43">
        <v>0</v>
      </c>
      <c r="S1631" s="43">
        <v>0</v>
      </c>
    </row>
    <row r="1632" spans="5:19">
      <c r="E1632" s="43">
        <v>8868804</v>
      </c>
      <c r="F1632" s="43" t="s">
        <v>4405</v>
      </c>
      <c r="G1632" s="43" t="s">
        <v>14</v>
      </c>
      <c r="H1632" s="43">
        <v>0</v>
      </c>
      <c r="I1632" s="43">
        <v>0</v>
      </c>
      <c r="J1632" s="43">
        <v>0</v>
      </c>
      <c r="K1632" s="43">
        <v>4</v>
      </c>
      <c r="L1632" s="43">
        <v>7476</v>
      </c>
      <c r="M1632" s="43">
        <v>26165</v>
      </c>
      <c r="N1632" s="43">
        <v>4</v>
      </c>
      <c r="O1632" s="43">
        <v>7476</v>
      </c>
      <c r="P1632" s="43">
        <v>26165</v>
      </c>
      <c r="Q1632" s="43">
        <v>0</v>
      </c>
      <c r="R1632" s="43">
        <v>0</v>
      </c>
      <c r="S1632" s="43">
        <v>0</v>
      </c>
    </row>
    <row r="1633" spans="5:19">
      <c r="E1633" s="43">
        <v>8868828</v>
      </c>
      <c r="F1633" s="43" t="s">
        <v>4711</v>
      </c>
      <c r="G1633" s="43" t="s">
        <v>14</v>
      </c>
      <c r="H1633" s="43">
        <v>0</v>
      </c>
      <c r="I1633" s="43">
        <v>0</v>
      </c>
      <c r="J1633" s="43">
        <v>0</v>
      </c>
      <c r="K1633" s="43">
        <v>0</v>
      </c>
      <c r="L1633" s="43">
        <v>14050</v>
      </c>
      <c r="M1633" s="43">
        <v>4215</v>
      </c>
      <c r="N1633" s="43">
        <v>0</v>
      </c>
      <c r="O1633" s="43">
        <v>14050</v>
      </c>
      <c r="P1633" s="43">
        <v>4215</v>
      </c>
      <c r="Q1633" s="43">
        <v>0</v>
      </c>
      <c r="R1633" s="43">
        <v>0</v>
      </c>
      <c r="S1633" s="43">
        <v>0</v>
      </c>
    </row>
    <row r="1634" spans="5:19">
      <c r="E1634" s="43">
        <v>8868842</v>
      </c>
      <c r="F1634" s="43" t="s">
        <v>3999</v>
      </c>
      <c r="G1634" s="43" t="s">
        <v>14</v>
      </c>
      <c r="H1634" s="43">
        <v>0</v>
      </c>
      <c r="I1634" s="43">
        <v>0</v>
      </c>
      <c r="J1634" s="43">
        <v>0</v>
      </c>
      <c r="K1634" s="43">
        <v>5</v>
      </c>
      <c r="L1634" s="43">
        <v>3040</v>
      </c>
      <c r="M1634" s="43">
        <v>15200</v>
      </c>
      <c r="N1634" s="43">
        <v>5</v>
      </c>
      <c r="O1634" s="43">
        <v>3040</v>
      </c>
      <c r="P1634" s="43">
        <v>15200</v>
      </c>
      <c r="Q1634" s="43">
        <v>0</v>
      </c>
      <c r="R1634" s="43">
        <v>0</v>
      </c>
      <c r="S1634" s="43">
        <v>0</v>
      </c>
    </row>
    <row r="1635" spans="5:19">
      <c r="E1635" s="43">
        <v>8868845</v>
      </c>
      <c r="F1635" s="43" t="s">
        <v>4712</v>
      </c>
      <c r="G1635" s="43" t="s">
        <v>14</v>
      </c>
      <c r="H1635" s="43">
        <v>0</v>
      </c>
      <c r="I1635" s="43">
        <v>0</v>
      </c>
      <c r="J1635" s="43">
        <v>0</v>
      </c>
      <c r="K1635" s="43">
        <v>1</v>
      </c>
      <c r="L1635" s="43">
        <v>2580</v>
      </c>
      <c r="M1635" s="43">
        <v>2580</v>
      </c>
      <c r="N1635" s="43">
        <v>1</v>
      </c>
      <c r="O1635" s="43">
        <v>2580</v>
      </c>
      <c r="P1635" s="43">
        <v>2580</v>
      </c>
      <c r="Q1635" s="43">
        <v>0</v>
      </c>
      <c r="R1635" s="43">
        <v>0</v>
      </c>
      <c r="S1635" s="43">
        <v>0</v>
      </c>
    </row>
    <row r="1636" spans="5:19">
      <c r="E1636" s="43">
        <v>8868856</v>
      </c>
      <c r="F1636" s="43" t="s">
        <v>4001</v>
      </c>
      <c r="G1636" s="43" t="s">
        <v>14</v>
      </c>
      <c r="H1636" s="43">
        <v>0</v>
      </c>
      <c r="I1636" s="43">
        <v>0</v>
      </c>
      <c r="J1636" s="43">
        <v>0</v>
      </c>
      <c r="K1636" s="43">
        <v>3</v>
      </c>
      <c r="L1636" s="43">
        <v>20556</v>
      </c>
      <c r="M1636" s="43">
        <v>51390</v>
      </c>
      <c r="N1636" s="43">
        <v>3</v>
      </c>
      <c r="O1636" s="43">
        <v>20556</v>
      </c>
      <c r="P1636" s="43">
        <v>51390</v>
      </c>
      <c r="Q1636" s="43">
        <v>0</v>
      </c>
      <c r="R1636" s="43">
        <v>0</v>
      </c>
      <c r="S1636" s="43">
        <v>0</v>
      </c>
    </row>
    <row r="1637" spans="5:19">
      <c r="E1637" s="43">
        <v>8868857</v>
      </c>
      <c r="F1637" s="43" t="s">
        <v>4009</v>
      </c>
      <c r="G1637" s="43" t="s">
        <v>14</v>
      </c>
      <c r="H1637" s="43">
        <v>0</v>
      </c>
      <c r="I1637" s="43">
        <v>0</v>
      </c>
      <c r="J1637" s="43">
        <v>0</v>
      </c>
      <c r="K1637" s="43">
        <v>5</v>
      </c>
      <c r="L1637" s="43">
        <v>4776</v>
      </c>
      <c r="M1637" s="43">
        <v>22445</v>
      </c>
      <c r="N1637" s="43">
        <v>5</v>
      </c>
      <c r="O1637" s="43">
        <v>4776</v>
      </c>
      <c r="P1637" s="43">
        <v>22445</v>
      </c>
      <c r="Q1637" s="43">
        <v>0</v>
      </c>
      <c r="R1637" s="43">
        <v>0</v>
      </c>
      <c r="S1637" s="43">
        <v>0</v>
      </c>
    </row>
    <row r="1638" spans="5:19">
      <c r="E1638" s="43">
        <v>8868858</v>
      </c>
      <c r="F1638" s="43" t="s">
        <v>4007</v>
      </c>
      <c r="G1638" s="43" t="s">
        <v>14</v>
      </c>
      <c r="H1638" s="43">
        <v>0</v>
      </c>
      <c r="I1638" s="43">
        <v>0</v>
      </c>
      <c r="J1638" s="43">
        <v>0</v>
      </c>
      <c r="K1638" s="43">
        <v>8</v>
      </c>
      <c r="L1638" s="43">
        <v>1696</v>
      </c>
      <c r="M1638" s="43">
        <v>13570</v>
      </c>
      <c r="N1638" s="43">
        <v>8</v>
      </c>
      <c r="O1638" s="43">
        <v>1696</v>
      </c>
      <c r="P1638" s="43">
        <v>13570</v>
      </c>
      <c r="Q1638" s="43">
        <v>0</v>
      </c>
      <c r="R1638" s="43">
        <v>0</v>
      </c>
      <c r="S1638" s="43">
        <v>0</v>
      </c>
    </row>
    <row r="1639" spans="5:19">
      <c r="E1639" s="43">
        <v>8868862</v>
      </c>
      <c r="F1639" s="43" t="s">
        <v>4003</v>
      </c>
      <c r="G1639" s="43" t="s">
        <v>14</v>
      </c>
      <c r="H1639" s="43">
        <v>2</v>
      </c>
      <c r="I1639" s="43">
        <v>3300</v>
      </c>
      <c r="J1639" s="43">
        <v>6600</v>
      </c>
      <c r="K1639" s="43">
        <v>5</v>
      </c>
      <c r="L1639" s="43">
        <v>7870</v>
      </c>
      <c r="M1639" s="43">
        <v>40922</v>
      </c>
      <c r="N1639" s="43">
        <v>7</v>
      </c>
      <c r="O1639" s="43">
        <v>6600</v>
      </c>
      <c r="P1639" s="43">
        <v>47522</v>
      </c>
      <c r="Q1639" s="43">
        <v>0</v>
      </c>
      <c r="R1639" s="43">
        <v>0</v>
      </c>
      <c r="S1639" s="43">
        <v>0</v>
      </c>
    </row>
    <row r="1640" spans="5:19">
      <c r="E1640" s="43">
        <v>8868864</v>
      </c>
      <c r="F1640" s="43" t="s">
        <v>4713</v>
      </c>
      <c r="G1640" s="43" t="s">
        <v>14</v>
      </c>
      <c r="H1640" s="43">
        <v>0</v>
      </c>
      <c r="I1640" s="43">
        <v>0</v>
      </c>
      <c r="J1640" s="43">
        <v>0</v>
      </c>
      <c r="K1640" s="43">
        <v>3</v>
      </c>
      <c r="L1640" s="43">
        <v>8132</v>
      </c>
      <c r="M1640" s="43">
        <v>20330</v>
      </c>
      <c r="N1640" s="43">
        <v>3</v>
      </c>
      <c r="O1640" s="43">
        <v>8132</v>
      </c>
      <c r="P1640" s="43">
        <v>20330</v>
      </c>
      <c r="Q1640" s="43">
        <v>0</v>
      </c>
      <c r="R1640" s="43">
        <v>0</v>
      </c>
      <c r="S1640" s="43">
        <v>0</v>
      </c>
    </row>
    <row r="1641" spans="5:19">
      <c r="E1641" s="43">
        <v>8868870</v>
      </c>
      <c r="F1641" s="43" t="s">
        <v>4005</v>
      </c>
      <c r="G1641" s="43" t="s">
        <v>14</v>
      </c>
      <c r="H1641" s="43">
        <v>0</v>
      </c>
      <c r="I1641" s="43">
        <v>0</v>
      </c>
      <c r="J1641" s="43">
        <v>0</v>
      </c>
      <c r="K1641" s="43">
        <v>5</v>
      </c>
      <c r="L1641" s="43">
        <v>5931</v>
      </c>
      <c r="M1641" s="43">
        <v>29655</v>
      </c>
      <c r="N1641" s="43">
        <v>5</v>
      </c>
      <c r="O1641" s="43">
        <v>5931</v>
      </c>
      <c r="P1641" s="43">
        <v>29655</v>
      </c>
      <c r="Q1641" s="43">
        <v>0</v>
      </c>
      <c r="R1641" s="43">
        <v>0</v>
      </c>
      <c r="S1641" s="43">
        <v>0</v>
      </c>
    </row>
    <row r="1642" spans="5:19">
      <c r="E1642" s="43">
        <v>8868871</v>
      </c>
      <c r="F1642" s="43" t="s">
        <v>4006</v>
      </c>
      <c r="G1642" s="43" t="s">
        <v>14</v>
      </c>
      <c r="H1642" s="43">
        <v>0</v>
      </c>
      <c r="I1642" s="43">
        <v>0</v>
      </c>
      <c r="J1642" s="43">
        <v>0</v>
      </c>
      <c r="K1642" s="43">
        <v>11</v>
      </c>
      <c r="L1642" s="43">
        <v>5936</v>
      </c>
      <c r="M1642" s="43">
        <v>62325</v>
      </c>
      <c r="N1642" s="43">
        <v>11</v>
      </c>
      <c r="O1642" s="43">
        <v>5936</v>
      </c>
      <c r="P1642" s="43">
        <v>62325</v>
      </c>
      <c r="Q1642" s="43">
        <v>0</v>
      </c>
      <c r="R1642" s="43">
        <v>0</v>
      </c>
      <c r="S1642" s="43">
        <v>0</v>
      </c>
    </row>
    <row r="1643" spans="5:19">
      <c r="E1643" s="43">
        <v>8868892</v>
      </c>
      <c r="F1643" s="43" t="s">
        <v>4010</v>
      </c>
      <c r="G1643" s="43" t="s">
        <v>14</v>
      </c>
      <c r="H1643" s="43">
        <v>0</v>
      </c>
      <c r="I1643" s="43">
        <v>0</v>
      </c>
      <c r="J1643" s="43">
        <v>0</v>
      </c>
      <c r="K1643" s="43">
        <v>10</v>
      </c>
      <c r="L1643" s="43">
        <v>1960</v>
      </c>
      <c r="M1643" s="43">
        <v>19600</v>
      </c>
      <c r="N1643" s="43">
        <v>10</v>
      </c>
      <c r="O1643" s="43">
        <v>1960</v>
      </c>
      <c r="P1643" s="43">
        <v>19600</v>
      </c>
      <c r="Q1643" s="43">
        <v>0</v>
      </c>
      <c r="R1643" s="43">
        <v>0</v>
      </c>
      <c r="S1643" s="43">
        <v>0</v>
      </c>
    </row>
    <row r="1644" spans="5:19">
      <c r="E1644" s="43">
        <v>8868911</v>
      </c>
      <c r="F1644" s="43" t="s">
        <v>4714</v>
      </c>
      <c r="G1644" s="43" t="s">
        <v>14</v>
      </c>
      <c r="H1644" s="43">
        <v>0</v>
      </c>
      <c r="I1644" s="43">
        <v>0</v>
      </c>
      <c r="J1644" s="43">
        <v>0</v>
      </c>
      <c r="K1644" s="43">
        <v>1</v>
      </c>
      <c r="L1644" s="43">
        <v>9090</v>
      </c>
      <c r="M1644" s="43">
        <v>10908</v>
      </c>
      <c r="N1644" s="43">
        <v>1</v>
      </c>
      <c r="O1644" s="43">
        <v>9090</v>
      </c>
      <c r="P1644" s="43">
        <v>10908</v>
      </c>
      <c r="Q1644" s="43">
        <v>0</v>
      </c>
      <c r="R1644" s="43">
        <v>0</v>
      </c>
      <c r="S1644" s="43">
        <v>0</v>
      </c>
    </row>
    <row r="1645" spans="5:19">
      <c r="E1645" s="43">
        <v>8868915</v>
      </c>
      <c r="F1645" s="43" t="s">
        <v>4014</v>
      </c>
      <c r="G1645" s="43" t="s">
        <v>14</v>
      </c>
      <c r="H1645" s="43">
        <v>5</v>
      </c>
      <c r="I1645" s="43">
        <v>2000</v>
      </c>
      <c r="J1645" s="43">
        <v>10000</v>
      </c>
      <c r="K1645" s="43">
        <v>62</v>
      </c>
      <c r="L1645" s="43">
        <v>4744</v>
      </c>
      <c r="M1645" s="43">
        <v>294140</v>
      </c>
      <c r="N1645" s="43">
        <v>65</v>
      </c>
      <c r="O1645" s="43">
        <v>4499</v>
      </c>
      <c r="P1645" s="43">
        <v>292460</v>
      </c>
      <c r="Q1645" s="43">
        <v>2</v>
      </c>
      <c r="R1645" s="43">
        <v>5840</v>
      </c>
      <c r="S1645" s="43">
        <v>11680</v>
      </c>
    </row>
    <row r="1646" spans="5:19">
      <c r="E1646" s="43">
        <v>8868916</v>
      </c>
      <c r="F1646" s="43" t="s">
        <v>4016</v>
      </c>
      <c r="G1646" s="43" t="s">
        <v>14</v>
      </c>
      <c r="H1646" s="43">
        <v>0</v>
      </c>
      <c r="I1646" s="43">
        <v>0</v>
      </c>
      <c r="J1646" s="43">
        <v>0</v>
      </c>
      <c r="K1646" s="43">
        <v>1</v>
      </c>
      <c r="L1646" s="43">
        <v>10393</v>
      </c>
      <c r="M1646" s="43">
        <v>14550</v>
      </c>
      <c r="N1646" s="43">
        <v>1</v>
      </c>
      <c r="O1646" s="43">
        <v>10393</v>
      </c>
      <c r="P1646" s="43">
        <v>14550</v>
      </c>
      <c r="Q1646" s="43">
        <v>0</v>
      </c>
      <c r="R1646" s="43">
        <v>0</v>
      </c>
      <c r="S1646" s="43">
        <v>0</v>
      </c>
    </row>
    <row r="1647" spans="5:19">
      <c r="E1647" s="43">
        <v>8868917</v>
      </c>
      <c r="F1647" s="43" t="s">
        <v>4015</v>
      </c>
      <c r="G1647" s="43" t="s">
        <v>14</v>
      </c>
      <c r="H1647" s="43">
        <v>0</v>
      </c>
      <c r="I1647" s="43">
        <v>0</v>
      </c>
      <c r="J1647" s="43">
        <v>0</v>
      </c>
      <c r="K1647" s="43">
        <v>1</v>
      </c>
      <c r="L1647" s="43">
        <v>7223</v>
      </c>
      <c r="M1647" s="43">
        <v>6501</v>
      </c>
      <c r="N1647" s="43">
        <v>1</v>
      </c>
      <c r="O1647" s="43">
        <v>7223</v>
      </c>
      <c r="P1647" s="43">
        <v>6501</v>
      </c>
      <c r="Q1647" s="43">
        <v>0</v>
      </c>
      <c r="R1647" s="43">
        <v>0</v>
      </c>
      <c r="S1647" s="43">
        <v>0</v>
      </c>
    </row>
    <row r="1648" spans="5:19">
      <c r="E1648" s="43">
        <v>8868924</v>
      </c>
      <c r="F1648" s="43" t="s">
        <v>4013</v>
      </c>
      <c r="G1648" s="43" t="s">
        <v>14</v>
      </c>
      <c r="H1648" s="43">
        <v>0</v>
      </c>
      <c r="I1648" s="43">
        <v>0</v>
      </c>
      <c r="J1648" s="43">
        <v>0</v>
      </c>
      <c r="K1648" s="43">
        <v>21</v>
      </c>
      <c r="L1648" s="43">
        <v>2059</v>
      </c>
      <c r="M1648" s="43">
        <v>43230</v>
      </c>
      <c r="N1648" s="43">
        <v>19</v>
      </c>
      <c r="O1648" s="43">
        <v>2051</v>
      </c>
      <c r="P1648" s="43">
        <v>38970</v>
      </c>
      <c r="Q1648" s="43">
        <v>2</v>
      </c>
      <c r="R1648" s="43">
        <v>2130</v>
      </c>
      <c r="S1648" s="43">
        <v>4260</v>
      </c>
    </row>
    <row r="1649" spans="5:19">
      <c r="E1649" s="43">
        <v>8868925</v>
      </c>
      <c r="F1649" s="43" t="s">
        <v>4715</v>
      </c>
      <c r="G1649" s="43" t="s">
        <v>14</v>
      </c>
      <c r="H1649" s="43">
        <v>0</v>
      </c>
      <c r="I1649" s="43">
        <v>0</v>
      </c>
      <c r="J1649" s="43">
        <v>0</v>
      </c>
      <c r="K1649" s="43">
        <v>1</v>
      </c>
      <c r="L1649" s="43">
        <v>12770</v>
      </c>
      <c r="M1649" s="43">
        <v>6385</v>
      </c>
      <c r="N1649" s="43">
        <v>1</v>
      </c>
      <c r="O1649" s="43">
        <v>12770</v>
      </c>
      <c r="P1649" s="43">
        <v>6385</v>
      </c>
      <c r="Q1649" s="43">
        <v>0</v>
      </c>
      <c r="R1649" s="43">
        <v>0</v>
      </c>
      <c r="S1649" s="43">
        <v>0</v>
      </c>
    </row>
    <row r="1650" spans="5:19">
      <c r="E1650" s="43">
        <v>8868936</v>
      </c>
      <c r="F1650" s="43" t="s">
        <v>4716</v>
      </c>
      <c r="G1650" s="43" t="s">
        <v>14</v>
      </c>
      <c r="H1650" s="43">
        <v>0</v>
      </c>
      <c r="I1650" s="43">
        <v>0</v>
      </c>
      <c r="J1650" s="43">
        <v>0</v>
      </c>
      <c r="K1650" s="43">
        <v>5</v>
      </c>
      <c r="L1650" s="43">
        <v>2400</v>
      </c>
      <c r="M1650" s="43">
        <v>12000</v>
      </c>
      <c r="N1650" s="43">
        <v>5</v>
      </c>
      <c r="O1650" s="43">
        <v>2400</v>
      </c>
      <c r="P1650" s="43">
        <v>12000</v>
      </c>
      <c r="Q1650" s="43">
        <v>0</v>
      </c>
      <c r="R1650" s="43">
        <v>0</v>
      </c>
      <c r="S1650" s="43">
        <v>0</v>
      </c>
    </row>
    <row r="1651" spans="5:19">
      <c r="E1651" s="43">
        <v>8868940</v>
      </c>
      <c r="F1651" s="43" t="s">
        <v>4717</v>
      </c>
      <c r="G1651" s="43" t="s">
        <v>14</v>
      </c>
      <c r="H1651" s="43">
        <v>0</v>
      </c>
      <c r="I1651" s="43">
        <v>0</v>
      </c>
      <c r="J1651" s="43">
        <v>0</v>
      </c>
      <c r="K1651" s="43">
        <v>4</v>
      </c>
      <c r="L1651" s="43">
        <v>6200</v>
      </c>
      <c r="M1651" s="43">
        <v>26660</v>
      </c>
      <c r="N1651" s="43">
        <v>4</v>
      </c>
      <c r="O1651" s="43">
        <v>6200</v>
      </c>
      <c r="P1651" s="43">
        <v>26660</v>
      </c>
      <c r="Q1651" s="43">
        <v>0</v>
      </c>
      <c r="R1651" s="43">
        <v>0</v>
      </c>
      <c r="S1651" s="43">
        <v>0</v>
      </c>
    </row>
    <row r="1652" spans="5:19">
      <c r="E1652" s="43">
        <v>8868945</v>
      </c>
      <c r="F1652" s="43" t="s">
        <v>4718</v>
      </c>
      <c r="G1652" s="43" t="s">
        <v>14</v>
      </c>
      <c r="H1652" s="43">
        <v>0</v>
      </c>
      <c r="I1652" s="43">
        <v>0</v>
      </c>
      <c r="J1652" s="43">
        <v>0</v>
      </c>
      <c r="K1652" s="43">
        <v>2</v>
      </c>
      <c r="L1652" s="43">
        <v>3000</v>
      </c>
      <c r="M1652" s="43">
        <v>6000</v>
      </c>
      <c r="N1652" s="43">
        <v>2</v>
      </c>
      <c r="O1652" s="43">
        <v>3000</v>
      </c>
      <c r="P1652" s="43">
        <v>6000</v>
      </c>
      <c r="Q1652" s="43">
        <v>0</v>
      </c>
      <c r="R1652" s="43">
        <v>0</v>
      </c>
      <c r="S1652" s="43">
        <v>0</v>
      </c>
    </row>
    <row r="1653" spans="5:19">
      <c r="E1653" s="43">
        <v>8868955</v>
      </c>
      <c r="F1653" s="43" t="s">
        <v>4022</v>
      </c>
      <c r="G1653" s="43" t="s">
        <v>14</v>
      </c>
      <c r="H1653" s="43">
        <v>0</v>
      </c>
      <c r="I1653" s="43">
        <v>0</v>
      </c>
      <c r="J1653" s="43">
        <v>0</v>
      </c>
      <c r="K1653" s="43">
        <v>38</v>
      </c>
      <c r="L1653" s="43">
        <v>2692</v>
      </c>
      <c r="M1653" s="43">
        <v>102300</v>
      </c>
      <c r="N1653" s="43">
        <v>32</v>
      </c>
      <c r="O1653" s="43">
        <v>2739</v>
      </c>
      <c r="P1653" s="43">
        <v>87660</v>
      </c>
      <c r="Q1653" s="43">
        <v>6</v>
      </c>
      <c r="R1653" s="43">
        <v>2440</v>
      </c>
      <c r="S1653" s="43">
        <v>14640</v>
      </c>
    </row>
    <row r="1654" spans="5:19">
      <c r="E1654" s="43">
        <v>8868957</v>
      </c>
      <c r="F1654" s="43" t="s">
        <v>4719</v>
      </c>
      <c r="G1654" s="43" t="s">
        <v>14</v>
      </c>
      <c r="H1654" s="43">
        <v>0</v>
      </c>
      <c r="I1654" s="43">
        <v>0</v>
      </c>
      <c r="J1654" s="43">
        <v>0</v>
      </c>
      <c r="K1654" s="43">
        <v>49</v>
      </c>
      <c r="L1654" s="43">
        <v>3030</v>
      </c>
      <c r="M1654" s="43">
        <v>148470</v>
      </c>
      <c r="N1654" s="43">
        <v>49</v>
      </c>
      <c r="O1654" s="43">
        <v>3030</v>
      </c>
      <c r="P1654" s="43">
        <v>148470</v>
      </c>
      <c r="Q1654" s="43">
        <v>0</v>
      </c>
      <c r="R1654" s="43">
        <v>0</v>
      </c>
      <c r="S1654" s="43">
        <v>0</v>
      </c>
    </row>
    <row r="1655" spans="5:19">
      <c r="E1655" s="43">
        <v>8868963</v>
      </c>
      <c r="F1655" s="43" t="s">
        <v>4025</v>
      </c>
      <c r="G1655" s="43" t="s">
        <v>14</v>
      </c>
      <c r="H1655" s="43">
        <v>0</v>
      </c>
      <c r="I1655" s="43">
        <v>0</v>
      </c>
      <c r="J1655" s="43">
        <v>0</v>
      </c>
      <c r="K1655" s="43">
        <v>3</v>
      </c>
      <c r="L1655" s="43">
        <v>3077</v>
      </c>
      <c r="M1655" s="43">
        <v>9230</v>
      </c>
      <c r="N1655" s="43">
        <v>3</v>
      </c>
      <c r="O1655" s="43">
        <v>3077</v>
      </c>
      <c r="P1655" s="43">
        <v>9230</v>
      </c>
      <c r="Q1655" s="43">
        <v>0</v>
      </c>
      <c r="R1655" s="43">
        <v>0</v>
      </c>
      <c r="S1655" s="43">
        <v>0</v>
      </c>
    </row>
    <row r="1656" spans="5:19">
      <c r="E1656" s="43">
        <v>8868974</v>
      </c>
      <c r="F1656" s="43" t="s">
        <v>4028</v>
      </c>
      <c r="G1656" s="43" t="s">
        <v>14</v>
      </c>
      <c r="H1656" s="43">
        <v>0</v>
      </c>
      <c r="I1656" s="43">
        <v>0</v>
      </c>
      <c r="J1656" s="43">
        <v>0</v>
      </c>
      <c r="K1656" s="43">
        <v>24</v>
      </c>
      <c r="L1656" s="43">
        <v>1950</v>
      </c>
      <c r="M1656" s="43">
        <v>46800</v>
      </c>
      <c r="N1656" s="43">
        <v>24</v>
      </c>
      <c r="O1656" s="43">
        <v>1950</v>
      </c>
      <c r="P1656" s="43">
        <v>46800</v>
      </c>
      <c r="Q1656" s="43">
        <v>0</v>
      </c>
      <c r="R1656" s="43">
        <v>0</v>
      </c>
      <c r="S1656" s="43">
        <v>0</v>
      </c>
    </row>
    <row r="1657" spans="5:19">
      <c r="E1657" s="43">
        <v>8869024</v>
      </c>
      <c r="F1657" s="43" t="s">
        <v>4720</v>
      </c>
      <c r="G1657" s="43" t="s">
        <v>14</v>
      </c>
      <c r="H1657" s="43">
        <v>0</v>
      </c>
      <c r="I1657" s="43">
        <v>0</v>
      </c>
      <c r="J1657" s="43">
        <v>0</v>
      </c>
      <c r="K1657" s="43">
        <v>1</v>
      </c>
      <c r="L1657" s="43">
        <v>10850</v>
      </c>
      <c r="M1657" s="43">
        <v>10850</v>
      </c>
      <c r="N1657" s="43">
        <v>1</v>
      </c>
      <c r="O1657" s="43">
        <v>10850</v>
      </c>
      <c r="P1657" s="43">
        <v>10850</v>
      </c>
      <c r="Q1657" s="43">
        <v>0</v>
      </c>
      <c r="R1657" s="43">
        <v>0</v>
      </c>
      <c r="S1657" s="43">
        <v>0</v>
      </c>
    </row>
    <row r="1658" spans="5:19">
      <c r="E1658" s="43">
        <v>8869044</v>
      </c>
      <c r="F1658" s="43" t="s">
        <v>4037</v>
      </c>
      <c r="G1658" s="43" t="s">
        <v>14</v>
      </c>
      <c r="H1658" s="43">
        <v>1</v>
      </c>
      <c r="I1658" s="43">
        <v>4690</v>
      </c>
      <c r="J1658" s="43">
        <v>4690</v>
      </c>
      <c r="K1658" s="43">
        <v>25</v>
      </c>
      <c r="L1658" s="43">
        <v>5000</v>
      </c>
      <c r="M1658" s="43">
        <v>122500</v>
      </c>
      <c r="N1658" s="43">
        <v>26</v>
      </c>
      <c r="O1658" s="43">
        <v>4988</v>
      </c>
      <c r="P1658" s="43">
        <v>127190</v>
      </c>
      <c r="Q1658" s="43">
        <v>0</v>
      </c>
      <c r="R1658" s="43">
        <v>0</v>
      </c>
      <c r="S1658" s="43">
        <v>0</v>
      </c>
    </row>
    <row r="1659" spans="5:19">
      <c r="E1659" s="43">
        <v>8869051</v>
      </c>
      <c r="F1659" s="43" t="s">
        <v>4521</v>
      </c>
      <c r="G1659" s="43" t="s">
        <v>14</v>
      </c>
      <c r="H1659" s="43">
        <v>0</v>
      </c>
      <c r="I1659" s="43">
        <v>0</v>
      </c>
      <c r="J1659" s="43">
        <v>0</v>
      </c>
      <c r="K1659" s="43">
        <v>10</v>
      </c>
      <c r="L1659" s="43">
        <v>9515</v>
      </c>
      <c r="M1659" s="43">
        <v>95150</v>
      </c>
      <c r="N1659" s="43">
        <v>10</v>
      </c>
      <c r="O1659" s="43">
        <v>9515</v>
      </c>
      <c r="P1659" s="43">
        <v>95150</v>
      </c>
      <c r="Q1659" s="43">
        <v>0</v>
      </c>
      <c r="R1659" s="43">
        <v>0</v>
      </c>
      <c r="S1659" s="43">
        <v>0</v>
      </c>
    </row>
    <row r="1660" spans="5:19">
      <c r="E1660" s="43">
        <v>8869057</v>
      </c>
      <c r="F1660" s="43" t="s">
        <v>4519</v>
      </c>
      <c r="G1660" s="43" t="s">
        <v>14</v>
      </c>
      <c r="H1660" s="43">
        <v>0</v>
      </c>
      <c r="I1660" s="43">
        <v>0</v>
      </c>
      <c r="J1660" s="43">
        <v>0</v>
      </c>
      <c r="K1660" s="43">
        <v>3</v>
      </c>
      <c r="L1660" s="43">
        <v>12640</v>
      </c>
      <c r="M1660" s="43">
        <v>37920</v>
      </c>
      <c r="N1660" s="43">
        <v>3</v>
      </c>
      <c r="O1660" s="43">
        <v>12640</v>
      </c>
      <c r="P1660" s="43">
        <v>37920</v>
      </c>
      <c r="Q1660" s="43">
        <v>0</v>
      </c>
      <c r="R1660" s="43">
        <v>0</v>
      </c>
      <c r="S1660" s="43">
        <v>0</v>
      </c>
    </row>
    <row r="1661" spans="5:19">
      <c r="E1661" s="43">
        <v>8869058</v>
      </c>
      <c r="F1661" s="43" t="s">
        <v>4721</v>
      </c>
      <c r="G1661" s="43" t="s">
        <v>14</v>
      </c>
      <c r="H1661" s="43">
        <v>3</v>
      </c>
      <c r="I1661" s="43">
        <v>2640</v>
      </c>
      <c r="J1661" s="43">
        <v>7920</v>
      </c>
      <c r="K1661" s="43">
        <v>3</v>
      </c>
      <c r="L1661" s="43">
        <v>2610</v>
      </c>
      <c r="M1661" s="43">
        <v>7830</v>
      </c>
      <c r="N1661" s="43">
        <v>6</v>
      </c>
      <c r="O1661" s="43">
        <v>2625</v>
      </c>
      <c r="P1661" s="43">
        <v>15750</v>
      </c>
      <c r="Q1661" s="43">
        <v>0</v>
      </c>
      <c r="R1661" s="43">
        <v>0</v>
      </c>
      <c r="S1661" s="43">
        <v>0</v>
      </c>
    </row>
    <row r="1662" spans="5:19">
      <c r="E1662" s="43">
        <v>8869059</v>
      </c>
      <c r="F1662" s="43" t="s">
        <v>4038</v>
      </c>
      <c r="G1662" s="43" t="s">
        <v>14</v>
      </c>
      <c r="H1662" s="43">
        <v>0</v>
      </c>
      <c r="I1662" s="43">
        <v>0</v>
      </c>
      <c r="J1662" s="43">
        <v>0</v>
      </c>
      <c r="K1662" s="43">
        <v>1</v>
      </c>
      <c r="L1662" s="43">
        <v>13300</v>
      </c>
      <c r="M1662" s="43">
        <v>13300</v>
      </c>
      <c r="N1662" s="43">
        <v>1</v>
      </c>
      <c r="O1662" s="43">
        <v>13300</v>
      </c>
      <c r="P1662" s="43">
        <v>13300</v>
      </c>
      <c r="Q1662" s="43">
        <v>0</v>
      </c>
      <c r="R1662" s="43">
        <v>0</v>
      </c>
      <c r="S1662" s="43">
        <v>0</v>
      </c>
    </row>
    <row r="1663" spans="5:19">
      <c r="E1663" s="43">
        <v>8869066</v>
      </c>
      <c r="F1663" s="43" t="s">
        <v>4039</v>
      </c>
      <c r="G1663" s="43" t="s">
        <v>14</v>
      </c>
      <c r="H1663" s="43">
        <v>0</v>
      </c>
      <c r="I1663" s="43">
        <v>0</v>
      </c>
      <c r="J1663" s="43">
        <v>0</v>
      </c>
      <c r="K1663" s="43">
        <v>16</v>
      </c>
      <c r="L1663" s="43">
        <v>3188</v>
      </c>
      <c r="M1663" s="43">
        <v>51010</v>
      </c>
      <c r="N1663" s="43">
        <v>13</v>
      </c>
      <c r="O1663" s="43">
        <v>3522</v>
      </c>
      <c r="P1663" s="43">
        <v>45790</v>
      </c>
      <c r="Q1663" s="43">
        <v>3</v>
      </c>
      <c r="R1663" s="43">
        <v>1740</v>
      </c>
      <c r="S1663" s="43">
        <v>5220</v>
      </c>
    </row>
    <row r="1664" spans="5:19">
      <c r="E1664" s="43">
        <v>8869069</v>
      </c>
      <c r="F1664" s="43" t="s">
        <v>4722</v>
      </c>
      <c r="G1664" s="43" t="s">
        <v>14</v>
      </c>
      <c r="H1664" s="43">
        <v>0</v>
      </c>
      <c r="I1664" s="43">
        <v>0</v>
      </c>
      <c r="J1664" s="43">
        <v>0</v>
      </c>
      <c r="K1664" s="43">
        <v>7</v>
      </c>
      <c r="L1664" s="43">
        <v>24690</v>
      </c>
      <c r="M1664" s="43">
        <v>160485</v>
      </c>
      <c r="N1664" s="43">
        <v>7</v>
      </c>
      <c r="O1664" s="43">
        <v>24690</v>
      </c>
      <c r="P1664" s="43">
        <v>160485</v>
      </c>
      <c r="Q1664" s="43">
        <v>0</v>
      </c>
      <c r="R1664" s="43">
        <v>0</v>
      </c>
      <c r="S1664" s="43">
        <v>0</v>
      </c>
    </row>
    <row r="1665" spans="5:19">
      <c r="E1665" s="43">
        <v>8869070</v>
      </c>
      <c r="F1665" s="43" t="s">
        <v>4723</v>
      </c>
      <c r="G1665" s="43" t="s">
        <v>14</v>
      </c>
      <c r="H1665" s="43">
        <v>0</v>
      </c>
      <c r="I1665" s="43">
        <v>0</v>
      </c>
      <c r="J1665" s="43">
        <v>0</v>
      </c>
      <c r="K1665" s="43">
        <v>1</v>
      </c>
      <c r="L1665" s="43">
        <v>12560</v>
      </c>
      <c r="M1665" s="43">
        <v>12560</v>
      </c>
      <c r="N1665" s="43">
        <v>0</v>
      </c>
      <c r="O1665" s="43">
        <v>0</v>
      </c>
      <c r="P1665" s="43">
        <v>0</v>
      </c>
      <c r="Q1665" s="43">
        <v>1</v>
      </c>
      <c r="R1665" s="43">
        <v>12560</v>
      </c>
      <c r="S1665" s="43">
        <v>12560</v>
      </c>
    </row>
    <row r="1666" spans="5:19">
      <c r="E1666" s="43">
        <v>8869074</v>
      </c>
      <c r="F1666" s="43" t="s">
        <v>4041</v>
      </c>
      <c r="G1666" s="43" t="s">
        <v>14</v>
      </c>
      <c r="H1666" s="43">
        <v>0</v>
      </c>
      <c r="I1666" s="43">
        <v>0</v>
      </c>
      <c r="J1666" s="43">
        <v>0</v>
      </c>
      <c r="K1666" s="43">
        <v>1</v>
      </c>
      <c r="L1666" s="43">
        <v>1470</v>
      </c>
      <c r="M1666" s="43">
        <v>1470</v>
      </c>
      <c r="N1666" s="43">
        <v>1</v>
      </c>
      <c r="O1666" s="43">
        <v>1470</v>
      </c>
      <c r="P1666" s="43">
        <v>1470</v>
      </c>
      <c r="Q1666" s="43">
        <v>0</v>
      </c>
      <c r="R1666" s="43">
        <v>0</v>
      </c>
      <c r="S1666" s="43">
        <v>0</v>
      </c>
    </row>
    <row r="1667" spans="5:19">
      <c r="E1667" s="43">
        <v>8869080</v>
      </c>
      <c r="F1667" s="43" t="s">
        <v>4724</v>
      </c>
      <c r="G1667" s="43" t="s">
        <v>14</v>
      </c>
      <c r="H1667" s="43">
        <v>0</v>
      </c>
      <c r="I1667" s="43">
        <v>0</v>
      </c>
      <c r="J1667" s="43">
        <v>0</v>
      </c>
      <c r="K1667" s="43">
        <v>8</v>
      </c>
      <c r="L1667" s="43">
        <v>5330</v>
      </c>
      <c r="M1667" s="43">
        <v>42640</v>
      </c>
      <c r="N1667" s="43">
        <v>8</v>
      </c>
      <c r="O1667" s="43">
        <v>5330</v>
      </c>
      <c r="P1667" s="43">
        <v>42640</v>
      </c>
      <c r="Q1667" s="43">
        <v>0</v>
      </c>
      <c r="R1667" s="43">
        <v>0</v>
      </c>
      <c r="S1667" s="43">
        <v>0</v>
      </c>
    </row>
    <row r="1668" spans="5:19">
      <c r="E1668" s="43">
        <v>8869122</v>
      </c>
      <c r="F1668" s="43" t="s">
        <v>4725</v>
      </c>
      <c r="G1668" s="43" t="s">
        <v>14</v>
      </c>
      <c r="H1668" s="43">
        <v>0</v>
      </c>
      <c r="I1668" s="43">
        <v>0</v>
      </c>
      <c r="J1668" s="43">
        <v>0</v>
      </c>
      <c r="K1668" s="43">
        <v>4</v>
      </c>
      <c r="L1668" s="43">
        <v>570</v>
      </c>
      <c r="M1668" s="43">
        <v>2280</v>
      </c>
      <c r="N1668" s="43">
        <v>4</v>
      </c>
      <c r="O1668" s="43">
        <v>570</v>
      </c>
      <c r="P1668" s="43">
        <v>2280</v>
      </c>
      <c r="Q1668" s="43">
        <v>0</v>
      </c>
      <c r="R1668" s="43">
        <v>0</v>
      </c>
      <c r="S1668" s="43">
        <v>0</v>
      </c>
    </row>
    <row r="1669" spans="5:19">
      <c r="E1669" s="43">
        <v>8869205</v>
      </c>
      <c r="F1669" s="43" t="s">
        <v>4726</v>
      </c>
      <c r="G1669" s="43" t="s">
        <v>14</v>
      </c>
      <c r="H1669" s="43">
        <v>0</v>
      </c>
      <c r="I1669" s="43">
        <v>0</v>
      </c>
      <c r="J1669" s="43">
        <v>0</v>
      </c>
      <c r="K1669" s="43">
        <v>37</v>
      </c>
      <c r="L1669" s="43">
        <v>4542</v>
      </c>
      <c r="M1669" s="43">
        <v>168040</v>
      </c>
      <c r="N1669" s="43">
        <v>37</v>
      </c>
      <c r="O1669" s="43">
        <v>4542</v>
      </c>
      <c r="P1669" s="43">
        <v>168040</v>
      </c>
      <c r="Q1669" s="43">
        <v>0</v>
      </c>
      <c r="R1669" s="43">
        <v>0</v>
      </c>
      <c r="S1669" s="43">
        <v>0</v>
      </c>
    </row>
    <row r="1670" spans="5:19">
      <c r="E1670" s="43">
        <v>8869206</v>
      </c>
      <c r="F1670" s="43" t="s">
        <v>4054</v>
      </c>
      <c r="G1670" s="43" t="s">
        <v>14</v>
      </c>
      <c r="H1670" s="43">
        <v>0</v>
      </c>
      <c r="I1670" s="43">
        <v>0</v>
      </c>
      <c r="J1670" s="43">
        <v>0</v>
      </c>
      <c r="K1670" s="43">
        <v>11</v>
      </c>
      <c r="L1670" s="43">
        <v>4560</v>
      </c>
      <c r="M1670" s="43">
        <v>50160</v>
      </c>
      <c r="N1670" s="43">
        <v>11</v>
      </c>
      <c r="O1670" s="43">
        <v>4560</v>
      </c>
      <c r="P1670" s="43">
        <v>50160</v>
      </c>
      <c r="Q1670" s="43">
        <v>0</v>
      </c>
      <c r="R1670" s="43">
        <v>0</v>
      </c>
      <c r="S1670" s="43">
        <v>0</v>
      </c>
    </row>
    <row r="1671" spans="5:19">
      <c r="E1671" s="43">
        <v>8869209</v>
      </c>
      <c r="F1671" s="43" t="s">
        <v>4053</v>
      </c>
      <c r="G1671" s="43" t="s">
        <v>14</v>
      </c>
      <c r="H1671" s="43">
        <v>0</v>
      </c>
      <c r="I1671" s="43">
        <v>0</v>
      </c>
      <c r="J1671" s="43">
        <v>0</v>
      </c>
      <c r="K1671" s="43">
        <v>6</v>
      </c>
      <c r="L1671" s="43">
        <v>4430</v>
      </c>
      <c r="M1671" s="43">
        <v>26580</v>
      </c>
      <c r="N1671" s="43">
        <v>6</v>
      </c>
      <c r="O1671" s="43">
        <v>4430</v>
      </c>
      <c r="P1671" s="43">
        <v>26580</v>
      </c>
      <c r="Q1671" s="43">
        <v>0</v>
      </c>
      <c r="R1671" s="43">
        <v>0</v>
      </c>
      <c r="S1671" s="43">
        <v>0</v>
      </c>
    </row>
    <row r="1672" spans="5:19">
      <c r="E1672" s="43">
        <v>8869219</v>
      </c>
      <c r="F1672" s="43" t="s">
        <v>4727</v>
      </c>
      <c r="G1672" s="43" t="s">
        <v>14</v>
      </c>
      <c r="H1672" s="43">
        <v>0</v>
      </c>
      <c r="I1672" s="43">
        <v>0</v>
      </c>
      <c r="J1672" s="43">
        <v>0</v>
      </c>
      <c r="K1672" s="43">
        <v>22</v>
      </c>
      <c r="L1672" s="43">
        <v>4270</v>
      </c>
      <c r="M1672" s="43">
        <v>93940</v>
      </c>
      <c r="N1672" s="43">
        <v>17</v>
      </c>
      <c r="O1672" s="43">
        <v>4352</v>
      </c>
      <c r="P1672" s="43">
        <v>73990</v>
      </c>
      <c r="Q1672" s="43">
        <v>5</v>
      </c>
      <c r="R1672" s="43">
        <v>3990</v>
      </c>
      <c r="S1672" s="43">
        <v>19950</v>
      </c>
    </row>
    <row r="1673" spans="5:19">
      <c r="E1673" s="43">
        <v>8869230</v>
      </c>
      <c r="F1673" s="43" t="s">
        <v>4728</v>
      </c>
      <c r="G1673" s="43" t="s">
        <v>14</v>
      </c>
      <c r="H1673" s="43">
        <v>0</v>
      </c>
      <c r="I1673" s="43">
        <v>0</v>
      </c>
      <c r="J1673" s="43">
        <v>0</v>
      </c>
      <c r="K1673" s="43">
        <v>41</v>
      </c>
      <c r="L1673" s="43">
        <v>7020</v>
      </c>
      <c r="M1673" s="43">
        <v>287820</v>
      </c>
      <c r="N1673" s="43">
        <v>35</v>
      </c>
      <c r="O1673" s="43">
        <v>7020</v>
      </c>
      <c r="P1673" s="43">
        <v>245700</v>
      </c>
      <c r="Q1673" s="43">
        <v>6</v>
      </c>
      <c r="R1673" s="43">
        <v>7020</v>
      </c>
      <c r="S1673" s="43">
        <v>42120</v>
      </c>
    </row>
    <row r="1674" spans="5:19">
      <c r="E1674" s="43">
        <v>8869300</v>
      </c>
      <c r="F1674" s="43" t="s">
        <v>4729</v>
      </c>
      <c r="G1674" s="43" t="s">
        <v>14</v>
      </c>
      <c r="H1674" s="43">
        <v>0</v>
      </c>
      <c r="I1674" s="43">
        <v>0</v>
      </c>
      <c r="J1674" s="43">
        <v>0</v>
      </c>
      <c r="K1674" s="43">
        <v>24</v>
      </c>
      <c r="L1674" s="43">
        <v>5628</v>
      </c>
      <c r="M1674" s="43">
        <v>135080</v>
      </c>
      <c r="N1674" s="43">
        <v>24</v>
      </c>
      <c r="O1674" s="43">
        <v>5628</v>
      </c>
      <c r="P1674" s="43">
        <v>135080</v>
      </c>
      <c r="Q1674" s="43">
        <v>0</v>
      </c>
      <c r="R1674" s="43">
        <v>0</v>
      </c>
      <c r="S1674" s="43">
        <v>0</v>
      </c>
    </row>
    <row r="1675" spans="5:19">
      <c r="E1675" s="43">
        <v>8869303</v>
      </c>
      <c r="F1675" s="43" t="s">
        <v>4730</v>
      </c>
      <c r="G1675" s="43" t="s">
        <v>14</v>
      </c>
      <c r="H1675" s="43">
        <v>0</v>
      </c>
      <c r="I1675" s="43">
        <v>0</v>
      </c>
      <c r="J1675" s="43">
        <v>0</v>
      </c>
      <c r="K1675" s="43">
        <v>5</v>
      </c>
      <c r="L1675" s="43">
        <v>16220</v>
      </c>
      <c r="M1675" s="43">
        <v>81100</v>
      </c>
      <c r="N1675" s="43">
        <v>5</v>
      </c>
      <c r="O1675" s="43">
        <v>16220</v>
      </c>
      <c r="P1675" s="43">
        <v>81100</v>
      </c>
      <c r="Q1675" s="43">
        <v>0</v>
      </c>
      <c r="R1675" s="43">
        <v>0</v>
      </c>
      <c r="S1675" s="43">
        <v>0</v>
      </c>
    </row>
    <row r="1676" spans="5:19">
      <c r="E1676" s="43">
        <v>8869318</v>
      </c>
      <c r="F1676" s="43" t="s">
        <v>4731</v>
      </c>
      <c r="G1676" s="43" t="s">
        <v>14</v>
      </c>
      <c r="H1676" s="43">
        <v>0</v>
      </c>
      <c r="I1676" s="43">
        <v>0</v>
      </c>
      <c r="J1676" s="43">
        <v>0</v>
      </c>
      <c r="K1676" s="43">
        <v>3</v>
      </c>
      <c r="L1676" s="43">
        <v>4930</v>
      </c>
      <c r="M1676" s="43">
        <v>14790</v>
      </c>
      <c r="N1676" s="43">
        <v>3</v>
      </c>
      <c r="O1676" s="43">
        <v>4930</v>
      </c>
      <c r="P1676" s="43">
        <v>14790</v>
      </c>
      <c r="Q1676" s="43">
        <v>0</v>
      </c>
      <c r="R1676" s="43">
        <v>0</v>
      </c>
      <c r="S1676" s="43">
        <v>0</v>
      </c>
    </row>
    <row r="1677" spans="5:19">
      <c r="E1677" s="43">
        <v>8869346</v>
      </c>
      <c r="F1677" s="43" t="s">
        <v>4526</v>
      </c>
      <c r="G1677" s="43" t="s">
        <v>14</v>
      </c>
      <c r="H1677" s="43">
        <v>0</v>
      </c>
      <c r="I1677" s="43">
        <v>0</v>
      </c>
      <c r="J1677" s="43">
        <v>0</v>
      </c>
      <c r="K1677" s="43">
        <v>1</v>
      </c>
      <c r="L1677" s="43">
        <v>4770</v>
      </c>
      <c r="M1677" s="43">
        <v>4770</v>
      </c>
      <c r="N1677" s="43">
        <v>1</v>
      </c>
      <c r="O1677" s="43">
        <v>4770</v>
      </c>
      <c r="P1677" s="43">
        <v>4770</v>
      </c>
      <c r="Q1677" s="43">
        <v>0</v>
      </c>
      <c r="R1677" s="43">
        <v>0</v>
      </c>
      <c r="S1677" s="43">
        <v>0</v>
      </c>
    </row>
    <row r="1678" spans="5:19">
      <c r="E1678" s="43">
        <v>8869359</v>
      </c>
      <c r="F1678" s="43" t="s">
        <v>4732</v>
      </c>
      <c r="G1678" s="43" t="s">
        <v>14</v>
      </c>
      <c r="H1678" s="43">
        <v>3</v>
      </c>
      <c r="I1678" s="43">
        <v>4940</v>
      </c>
      <c r="J1678" s="43">
        <v>14820</v>
      </c>
      <c r="K1678" s="43">
        <v>13</v>
      </c>
      <c r="L1678" s="43">
        <v>4927</v>
      </c>
      <c r="M1678" s="43">
        <v>64050</v>
      </c>
      <c r="N1678" s="43">
        <v>16</v>
      </c>
      <c r="O1678" s="43">
        <v>4929</v>
      </c>
      <c r="P1678" s="43">
        <v>78870</v>
      </c>
      <c r="Q1678" s="43">
        <v>0</v>
      </c>
      <c r="R1678" s="43">
        <v>0</v>
      </c>
      <c r="S1678" s="43">
        <v>0</v>
      </c>
    </row>
    <row r="1679" spans="5:19">
      <c r="E1679" s="43">
        <v>8869360</v>
      </c>
      <c r="F1679" s="43" t="s">
        <v>4733</v>
      </c>
      <c r="G1679" s="43" t="s">
        <v>14</v>
      </c>
      <c r="H1679" s="43">
        <v>6</v>
      </c>
      <c r="I1679" s="43">
        <v>8020</v>
      </c>
      <c r="J1679" s="43">
        <v>48120</v>
      </c>
      <c r="K1679" s="43">
        <v>24</v>
      </c>
      <c r="L1679" s="43">
        <v>7580</v>
      </c>
      <c r="M1679" s="43">
        <v>181920</v>
      </c>
      <c r="N1679" s="43">
        <v>30</v>
      </c>
      <c r="O1679" s="43">
        <v>7668</v>
      </c>
      <c r="P1679" s="43">
        <v>230040</v>
      </c>
      <c r="Q1679" s="43">
        <v>0</v>
      </c>
      <c r="R1679" s="43">
        <v>0</v>
      </c>
      <c r="S1679" s="43">
        <v>0</v>
      </c>
    </row>
    <row r="1680" spans="5:19">
      <c r="E1680" s="43">
        <v>8869394</v>
      </c>
      <c r="F1680" s="43" t="s">
        <v>4734</v>
      </c>
      <c r="G1680" s="43" t="s">
        <v>14</v>
      </c>
      <c r="H1680" s="43">
        <v>0</v>
      </c>
      <c r="I1680" s="43">
        <v>0</v>
      </c>
      <c r="J1680" s="43">
        <v>0</v>
      </c>
      <c r="K1680" s="43">
        <v>10</v>
      </c>
      <c r="L1680" s="43">
        <v>5600</v>
      </c>
      <c r="M1680" s="43">
        <v>56000</v>
      </c>
      <c r="N1680" s="43">
        <v>10</v>
      </c>
      <c r="O1680" s="43">
        <v>5600</v>
      </c>
      <c r="P1680" s="43">
        <v>56000</v>
      </c>
      <c r="Q1680" s="43">
        <v>0</v>
      </c>
      <c r="R1680" s="43">
        <v>0</v>
      </c>
      <c r="S1680" s="43">
        <v>0</v>
      </c>
    </row>
    <row r="1681" spans="5:19">
      <c r="E1681" s="43">
        <v>8869398</v>
      </c>
      <c r="F1681" s="43" t="s">
        <v>4735</v>
      </c>
      <c r="G1681" s="43" t="s">
        <v>14</v>
      </c>
      <c r="H1681" s="43">
        <v>0</v>
      </c>
      <c r="I1681" s="43">
        <v>0</v>
      </c>
      <c r="J1681" s="43">
        <v>0</v>
      </c>
      <c r="K1681" s="43">
        <v>7</v>
      </c>
      <c r="L1681" s="43">
        <v>8500</v>
      </c>
      <c r="M1681" s="43">
        <v>59500</v>
      </c>
      <c r="N1681" s="43">
        <v>7</v>
      </c>
      <c r="O1681" s="43">
        <v>8500</v>
      </c>
      <c r="P1681" s="43">
        <v>59500</v>
      </c>
      <c r="Q1681" s="43">
        <v>0</v>
      </c>
      <c r="R1681" s="43">
        <v>0</v>
      </c>
      <c r="S1681" s="43">
        <v>0</v>
      </c>
    </row>
    <row r="1682" spans="5:19">
      <c r="E1682" s="43">
        <v>8869399</v>
      </c>
      <c r="F1682" s="43" t="s">
        <v>4736</v>
      </c>
      <c r="G1682" s="43" t="s">
        <v>14</v>
      </c>
      <c r="H1682" s="43">
        <v>0</v>
      </c>
      <c r="I1682" s="43">
        <v>0</v>
      </c>
      <c r="J1682" s="43">
        <v>0</v>
      </c>
      <c r="K1682" s="43">
        <v>3</v>
      </c>
      <c r="L1682" s="43">
        <v>8500</v>
      </c>
      <c r="M1682" s="43">
        <v>25500</v>
      </c>
      <c r="N1682" s="43">
        <v>3</v>
      </c>
      <c r="O1682" s="43">
        <v>8500</v>
      </c>
      <c r="P1682" s="43">
        <v>25500</v>
      </c>
      <c r="Q1682" s="43">
        <v>0</v>
      </c>
      <c r="R1682" s="43">
        <v>0</v>
      </c>
      <c r="S1682" s="43">
        <v>0</v>
      </c>
    </row>
    <row r="1683" spans="5:19">
      <c r="E1683" s="43">
        <v>8869416</v>
      </c>
      <c r="F1683" s="43" t="s">
        <v>4737</v>
      </c>
      <c r="G1683" s="43" t="s">
        <v>14</v>
      </c>
      <c r="H1683" s="43">
        <v>0</v>
      </c>
      <c r="I1683" s="43">
        <v>0</v>
      </c>
      <c r="J1683" s="43">
        <v>0</v>
      </c>
      <c r="K1683" s="43">
        <v>2</v>
      </c>
      <c r="L1683" s="43">
        <v>13990</v>
      </c>
      <c r="M1683" s="43">
        <v>27980</v>
      </c>
      <c r="N1683" s="43">
        <v>2</v>
      </c>
      <c r="O1683" s="43">
        <v>13990</v>
      </c>
      <c r="P1683" s="43">
        <v>27980</v>
      </c>
      <c r="Q1683" s="43">
        <v>0</v>
      </c>
      <c r="R1683" s="43">
        <v>0</v>
      </c>
      <c r="S1683" s="43">
        <v>0</v>
      </c>
    </row>
    <row r="1684" spans="5:19">
      <c r="E1684" s="43">
        <v>8869425</v>
      </c>
      <c r="F1684" s="43" t="s">
        <v>4070</v>
      </c>
      <c r="G1684" s="43" t="s">
        <v>14</v>
      </c>
      <c r="H1684" s="43">
        <v>0</v>
      </c>
      <c r="I1684" s="43">
        <v>0</v>
      </c>
      <c r="J1684" s="43">
        <v>0</v>
      </c>
      <c r="K1684" s="43">
        <v>19</v>
      </c>
      <c r="L1684" s="43">
        <v>12644</v>
      </c>
      <c r="M1684" s="43">
        <v>240240</v>
      </c>
      <c r="N1684" s="43">
        <v>19</v>
      </c>
      <c r="O1684" s="43">
        <v>12644</v>
      </c>
      <c r="P1684" s="43">
        <v>240240</v>
      </c>
      <c r="Q1684" s="43">
        <v>0</v>
      </c>
      <c r="R1684" s="43">
        <v>0</v>
      </c>
      <c r="S1684" s="43">
        <v>0</v>
      </c>
    </row>
    <row r="1685" spans="5:19">
      <c r="E1685" s="43">
        <v>8869438</v>
      </c>
      <c r="F1685" s="43" t="s">
        <v>4738</v>
      </c>
      <c r="G1685" s="43" t="s">
        <v>14</v>
      </c>
      <c r="H1685" s="43">
        <v>0</v>
      </c>
      <c r="I1685" s="43">
        <v>0</v>
      </c>
      <c r="J1685" s="43">
        <v>0</v>
      </c>
      <c r="K1685" s="43">
        <v>15</v>
      </c>
      <c r="L1685" s="43">
        <v>3857</v>
      </c>
      <c r="M1685" s="43">
        <v>57850</v>
      </c>
      <c r="N1685" s="43">
        <v>15</v>
      </c>
      <c r="O1685" s="43">
        <v>3857</v>
      </c>
      <c r="P1685" s="43">
        <v>57850</v>
      </c>
      <c r="Q1685" s="43">
        <v>0</v>
      </c>
      <c r="R1685" s="43">
        <v>0</v>
      </c>
      <c r="S1685" s="43">
        <v>0</v>
      </c>
    </row>
    <row r="1686" spans="5:19">
      <c r="E1686" s="43">
        <v>8869453</v>
      </c>
      <c r="F1686" s="43" t="s">
        <v>4739</v>
      </c>
      <c r="G1686" s="43" t="s">
        <v>14</v>
      </c>
      <c r="H1686" s="43">
        <v>0</v>
      </c>
      <c r="I1686" s="43">
        <v>0</v>
      </c>
      <c r="J1686" s="43">
        <v>0</v>
      </c>
      <c r="K1686" s="43">
        <v>12</v>
      </c>
      <c r="L1686" s="43">
        <v>6840</v>
      </c>
      <c r="M1686" s="43">
        <v>82080</v>
      </c>
      <c r="N1686" s="43">
        <v>12</v>
      </c>
      <c r="O1686" s="43">
        <v>6840</v>
      </c>
      <c r="P1686" s="43">
        <v>82080</v>
      </c>
      <c r="Q1686" s="43">
        <v>0</v>
      </c>
      <c r="R1686" s="43">
        <v>0</v>
      </c>
      <c r="S1686" s="43">
        <v>0</v>
      </c>
    </row>
    <row r="1687" spans="5:19">
      <c r="E1687" s="43">
        <v>8869466</v>
      </c>
      <c r="F1687" s="43" t="s">
        <v>4076</v>
      </c>
      <c r="G1687" s="43" t="s">
        <v>14</v>
      </c>
      <c r="H1687" s="43">
        <v>1</v>
      </c>
      <c r="I1687" s="43">
        <v>10290</v>
      </c>
      <c r="J1687" s="43">
        <v>10290</v>
      </c>
      <c r="K1687" s="43">
        <v>13</v>
      </c>
      <c r="L1687" s="43">
        <v>10290</v>
      </c>
      <c r="M1687" s="43">
        <v>133770</v>
      </c>
      <c r="N1687" s="43">
        <v>13</v>
      </c>
      <c r="O1687" s="43">
        <v>10290</v>
      </c>
      <c r="P1687" s="43">
        <v>133770</v>
      </c>
      <c r="Q1687" s="43">
        <v>1</v>
      </c>
      <c r="R1687" s="43">
        <v>10290</v>
      </c>
      <c r="S1687" s="43">
        <v>10290</v>
      </c>
    </row>
    <row r="1688" spans="5:19">
      <c r="E1688" s="43">
        <v>8869493</v>
      </c>
      <c r="F1688" s="43" t="s">
        <v>4078</v>
      </c>
      <c r="G1688" s="43" t="s">
        <v>14</v>
      </c>
      <c r="H1688" s="43">
        <v>1</v>
      </c>
      <c r="I1688" s="43">
        <v>10660</v>
      </c>
      <c r="J1688" s="43">
        <v>10660</v>
      </c>
      <c r="K1688" s="43">
        <v>29</v>
      </c>
      <c r="L1688" s="43">
        <v>10617</v>
      </c>
      <c r="M1688" s="43">
        <v>307880</v>
      </c>
      <c r="N1688" s="43">
        <v>28</v>
      </c>
      <c r="O1688" s="43">
        <v>10621</v>
      </c>
      <c r="P1688" s="43">
        <v>297400</v>
      </c>
      <c r="Q1688" s="43">
        <v>2</v>
      </c>
      <c r="R1688" s="43">
        <v>10570</v>
      </c>
      <c r="S1688" s="43">
        <v>21140</v>
      </c>
    </row>
    <row r="1689" spans="5:19">
      <c r="E1689" s="43">
        <v>8869561</v>
      </c>
      <c r="F1689" s="43" t="s">
        <v>4740</v>
      </c>
      <c r="G1689" s="43" t="s">
        <v>14</v>
      </c>
      <c r="H1689" s="43">
        <v>0</v>
      </c>
      <c r="I1689" s="43">
        <v>0</v>
      </c>
      <c r="J1689" s="43">
        <v>0</v>
      </c>
      <c r="K1689" s="43">
        <v>1</v>
      </c>
      <c r="L1689" s="43">
        <v>4830</v>
      </c>
      <c r="M1689" s="43">
        <v>4830</v>
      </c>
      <c r="N1689" s="43">
        <v>1</v>
      </c>
      <c r="O1689" s="43">
        <v>4830</v>
      </c>
      <c r="P1689" s="43">
        <v>4830</v>
      </c>
      <c r="Q1689" s="43">
        <v>0</v>
      </c>
      <c r="R1689" s="43">
        <v>0</v>
      </c>
      <c r="S1689" s="43">
        <v>0</v>
      </c>
    </row>
    <row r="1690" spans="5:19">
      <c r="E1690" s="43">
        <v>8869602</v>
      </c>
      <c r="F1690" s="43" t="s">
        <v>4493</v>
      </c>
      <c r="G1690" s="43" t="s">
        <v>14</v>
      </c>
      <c r="H1690" s="43">
        <v>3</v>
      </c>
      <c r="I1690" s="43">
        <v>3720</v>
      </c>
      <c r="J1690" s="43">
        <v>11160</v>
      </c>
      <c r="K1690" s="43">
        <v>27</v>
      </c>
      <c r="L1690" s="43">
        <v>3671</v>
      </c>
      <c r="M1690" s="43">
        <v>99120</v>
      </c>
      <c r="N1690" s="43">
        <v>30</v>
      </c>
      <c r="O1690" s="43">
        <v>3676</v>
      </c>
      <c r="P1690" s="43">
        <v>110280</v>
      </c>
      <c r="Q1690" s="43">
        <v>0</v>
      </c>
      <c r="R1690" s="43">
        <v>0</v>
      </c>
      <c r="S1690" s="43">
        <v>0</v>
      </c>
    </row>
    <row r="1691" spans="5:19">
      <c r="E1691" s="43">
        <v>8869621</v>
      </c>
      <c r="F1691" s="43" t="s">
        <v>4741</v>
      </c>
      <c r="G1691" s="43" t="s">
        <v>14</v>
      </c>
      <c r="H1691" s="43">
        <v>0</v>
      </c>
      <c r="I1691" s="43">
        <v>0</v>
      </c>
      <c r="J1691" s="43">
        <v>0</v>
      </c>
      <c r="K1691" s="43">
        <v>7</v>
      </c>
      <c r="L1691" s="43">
        <v>9167</v>
      </c>
      <c r="M1691" s="43">
        <v>64170</v>
      </c>
      <c r="N1691" s="43">
        <v>7</v>
      </c>
      <c r="O1691" s="43">
        <v>9167</v>
      </c>
      <c r="P1691" s="43">
        <v>64170</v>
      </c>
      <c r="Q1691" s="43">
        <v>0</v>
      </c>
      <c r="R1691" s="43">
        <v>0</v>
      </c>
      <c r="S1691" s="43">
        <v>0</v>
      </c>
    </row>
    <row r="1692" spans="5:19">
      <c r="E1692" s="43">
        <v>8869709</v>
      </c>
      <c r="F1692" s="43" t="s">
        <v>4587</v>
      </c>
      <c r="G1692" s="43" t="s">
        <v>14</v>
      </c>
      <c r="H1692" s="43">
        <v>0</v>
      </c>
      <c r="I1692" s="43">
        <v>0</v>
      </c>
      <c r="J1692" s="43">
        <v>0</v>
      </c>
      <c r="K1692" s="43">
        <v>7</v>
      </c>
      <c r="L1692" s="43">
        <v>2720</v>
      </c>
      <c r="M1692" s="43">
        <v>19040</v>
      </c>
      <c r="N1692" s="43">
        <v>7</v>
      </c>
      <c r="O1692" s="43">
        <v>2720</v>
      </c>
      <c r="P1692" s="43">
        <v>19040</v>
      </c>
      <c r="Q1692" s="43">
        <v>0</v>
      </c>
      <c r="R1692" s="43">
        <v>0</v>
      </c>
      <c r="S1692" s="43">
        <v>0</v>
      </c>
    </row>
    <row r="1693" spans="5:19">
      <c r="E1693" s="43">
        <v>8869711</v>
      </c>
      <c r="F1693" s="43" t="s">
        <v>4742</v>
      </c>
      <c r="G1693" s="43" t="s">
        <v>14</v>
      </c>
      <c r="H1693" s="43">
        <v>0</v>
      </c>
      <c r="I1693" s="43">
        <v>0</v>
      </c>
      <c r="J1693" s="43">
        <v>0</v>
      </c>
      <c r="K1693" s="43">
        <v>3</v>
      </c>
      <c r="L1693" s="43">
        <v>9140</v>
      </c>
      <c r="M1693" s="43">
        <v>27420</v>
      </c>
      <c r="N1693" s="43">
        <v>3</v>
      </c>
      <c r="O1693" s="43">
        <v>9140</v>
      </c>
      <c r="P1693" s="43">
        <v>27420</v>
      </c>
      <c r="Q1693" s="43">
        <v>0</v>
      </c>
      <c r="R1693" s="43">
        <v>0</v>
      </c>
      <c r="S1693" s="43">
        <v>0</v>
      </c>
    </row>
    <row r="1694" spans="5:19">
      <c r="E1694" s="43">
        <v>8869716</v>
      </c>
      <c r="F1694" s="43" t="s">
        <v>4743</v>
      </c>
      <c r="G1694" s="43" t="s">
        <v>14</v>
      </c>
      <c r="H1694" s="43">
        <v>0</v>
      </c>
      <c r="I1694" s="43">
        <v>0</v>
      </c>
      <c r="J1694" s="43">
        <v>0</v>
      </c>
      <c r="K1694" s="43">
        <v>3</v>
      </c>
      <c r="L1694" s="43">
        <v>2630</v>
      </c>
      <c r="M1694" s="43">
        <v>7890</v>
      </c>
      <c r="N1694" s="43">
        <v>3</v>
      </c>
      <c r="O1694" s="43">
        <v>2630</v>
      </c>
      <c r="P1694" s="43">
        <v>7890</v>
      </c>
      <c r="Q1694" s="43">
        <v>0</v>
      </c>
      <c r="R1694" s="43">
        <v>0</v>
      </c>
      <c r="S1694" s="43">
        <v>0</v>
      </c>
    </row>
    <row r="1695" spans="5:19">
      <c r="E1695" s="43">
        <v>8869717</v>
      </c>
      <c r="F1695" s="43" t="s">
        <v>4744</v>
      </c>
      <c r="G1695" s="43" t="s">
        <v>14</v>
      </c>
      <c r="H1695" s="43">
        <v>0</v>
      </c>
      <c r="I1695" s="43">
        <v>0</v>
      </c>
      <c r="J1695" s="43">
        <v>0</v>
      </c>
      <c r="K1695" s="43">
        <v>6</v>
      </c>
      <c r="L1695" s="43">
        <v>8530</v>
      </c>
      <c r="M1695" s="43">
        <v>51180</v>
      </c>
      <c r="N1695" s="43">
        <v>6</v>
      </c>
      <c r="O1695" s="43">
        <v>8530</v>
      </c>
      <c r="P1695" s="43">
        <v>51180</v>
      </c>
      <c r="Q1695" s="43">
        <v>0</v>
      </c>
      <c r="R1695" s="43">
        <v>0</v>
      </c>
      <c r="S1695" s="43">
        <v>0</v>
      </c>
    </row>
    <row r="1696" spans="5:19">
      <c r="E1696" s="43">
        <v>8869726</v>
      </c>
      <c r="F1696" s="43" t="s">
        <v>4090</v>
      </c>
      <c r="G1696" s="43" t="s">
        <v>14</v>
      </c>
      <c r="H1696" s="43">
        <v>0</v>
      </c>
      <c r="I1696" s="43">
        <v>0</v>
      </c>
      <c r="J1696" s="43">
        <v>0</v>
      </c>
      <c r="K1696" s="43">
        <v>1</v>
      </c>
      <c r="L1696" s="43">
        <v>4580</v>
      </c>
      <c r="M1696" s="43">
        <v>4580</v>
      </c>
      <c r="N1696" s="43">
        <v>1</v>
      </c>
      <c r="O1696" s="43">
        <v>4580</v>
      </c>
      <c r="P1696" s="43">
        <v>4580</v>
      </c>
      <c r="Q1696" s="43">
        <v>0</v>
      </c>
      <c r="R1696" s="43">
        <v>0</v>
      </c>
      <c r="S1696" s="43">
        <v>0</v>
      </c>
    </row>
    <row r="1697" spans="5:19">
      <c r="E1697" s="43">
        <v>8869799</v>
      </c>
      <c r="F1697" s="43" t="s">
        <v>4745</v>
      </c>
      <c r="G1697" s="43" t="s">
        <v>14</v>
      </c>
      <c r="H1697" s="43">
        <v>0</v>
      </c>
      <c r="I1697" s="43">
        <v>0</v>
      </c>
      <c r="J1697" s="43">
        <v>0</v>
      </c>
      <c r="K1697" s="43">
        <v>66</v>
      </c>
      <c r="L1697" s="43">
        <v>4978</v>
      </c>
      <c r="M1697" s="43">
        <v>328530</v>
      </c>
      <c r="N1697" s="43">
        <v>66</v>
      </c>
      <c r="O1697" s="43">
        <v>4978</v>
      </c>
      <c r="P1697" s="43">
        <v>328530</v>
      </c>
      <c r="Q1697" s="43">
        <v>0</v>
      </c>
      <c r="R1697" s="43">
        <v>0</v>
      </c>
      <c r="S1697" s="43">
        <v>0</v>
      </c>
    </row>
    <row r="1698" spans="5:19">
      <c r="E1698" s="43">
        <v>8869833</v>
      </c>
      <c r="F1698" s="43" t="s">
        <v>4746</v>
      </c>
      <c r="G1698" s="43" t="s">
        <v>14</v>
      </c>
      <c r="H1698" s="43">
        <v>0</v>
      </c>
      <c r="I1698" s="43">
        <v>0</v>
      </c>
      <c r="J1698" s="43">
        <v>0</v>
      </c>
      <c r="K1698" s="43">
        <v>109</v>
      </c>
      <c r="L1698" s="43">
        <v>6803</v>
      </c>
      <c r="M1698" s="43">
        <v>741550</v>
      </c>
      <c r="N1698" s="43">
        <v>107</v>
      </c>
      <c r="O1698" s="43">
        <v>6801</v>
      </c>
      <c r="P1698" s="43">
        <v>727730</v>
      </c>
      <c r="Q1698" s="43">
        <v>2</v>
      </c>
      <c r="R1698" s="43">
        <v>6910</v>
      </c>
      <c r="S1698" s="43">
        <v>13820</v>
      </c>
    </row>
    <row r="1699" spans="5:19">
      <c r="E1699" s="43">
        <v>8869841</v>
      </c>
      <c r="F1699" s="43" t="s">
        <v>4747</v>
      </c>
      <c r="G1699" s="43" t="s">
        <v>14</v>
      </c>
      <c r="H1699" s="43">
        <v>7</v>
      </c>
      <c r="I1699" s="43">
        <v>6800</v>
      </c>
      <c r="J1699" s="43">
        <v>47600</v>
      </c>
      <c r="K1699" s="43">
        <v>40</v>
      </c>
      <c r="L1699" s="43">
        <v>7279</v>
      </c>
      <c r="M1699" s="43">
        <v>291170</v>
      </c>
      <c r="N1699" s="43">
        <v>47</v>
      </c>
      <c r="O1699" s="43">
        <v>7208</v>
      </c>
      <c r="P1699" s="43">
        <v>338770</v>
      </c>
      <c r="Q1699" s="43">
        <v>0</v>
      </c>
      <c r="R1699" s="43">
        <v>0</v>
      </c>
      <c r="S1699" s="43">
        <v>0</v>
      </c>
    </row>
    <row r="1700" spans="5:19">
      <c r="E1700" s="43">
        <v>8869852</v>
      </c>
      <c r="F1700" s="43" t="s">
        <v>4748</v>
      </c>
      <c r="G1700" s="43" t="s">
        <v>14</v>
      </c>
      <c r="H1700" s="43">
        <v>0</v>
      </c>
      <c r="I1700" s="43">
        <v>0</v>
      </c>
      <c r="J1700" s="43">
        <v>0</v>
      </c>
      <c r="K1700" s="43">
        <v>3</v>
      </c>
      <c r="L1700" s="43">
        <v>3390</v>
      </c>
      <c r="M1700" s="43">
        <v>10170</v>
      </c>
      <c r="N1700" s="43">
        <v>3</v>
      </c>
      <c r="O1700" s="43">
        <v>3390</v>
      </c>
      <c r="P1700" s="43">
        <v>10170</v>
      </c>
      <c r="Q1700" s="43">
        <v>0</v>
      </c>
      <c r="R1700" s="43">
        <v>0</v>
      </c>
      <c r="S1700" s="43">
        <v>0</v>
      </c>
    </row>
    <row r="1701" spans="5:19">
      <c r="E1701" s="43">
        <v>8869857</v>
      </c>
      <c r="F1701" s="43" t="s">
        <v>4095</v>
      </c>
      <c r="G1701" s="43" t="s">
        <v>14</v>
      </c>
      <c r="H1701" s="43">
        <v>11</v>
      </c>
      <c r="I1701" s="43">
        <v>3680</v>
      </c>
      <c r="J1701" s="43">
        <v>40480</v>
      </c>
      <c r="K1701" s="43">
        <v>100</v>
      </c>
      <c r="L1701" s="43">
        <v>3608</v>
      </c>
      <c r="M1701" s="43">
        <v>360750</v>
      </c>
      <c r="N1701" s="43">
        <v>111</v>
      </c>
      <c r="O1701" s="43">
        <v>3615</v>
      </c>
      <c r="P1701" s="43">
        <v>401230</v>
      </c>
      <c r="Q1701" s="43">
        <v>0</v>
      </c>
      <c r="R1701" s="43">
        <v>0</v>
      </c>
      <c r="S1701" s="43">
        <v>0</v>
      </c>
    </row>
    <row r="1702" spans="5:19">
      <c r="E1702" s="43">
        <v>8869859</v>
      </c>
      <c r="F1702" s="43" t="s">
        <v>4749</v>
      </c>
      <c r="G1702" s="43" t="s">
        <v>14</v>
      </c>
      <c r="H1702" s="43">
        <v>0</v>
      </c>
      <c r="I1702" s="43">
        <v>0</v>
      </c>
      <c r="J1702" s="43">
        <v>0</v>
      </c>
      <c r="K1702" s="43">
        <v>34</v>
      </c>
      <c r="L1702" s="43">
        <v>3564</v>
      </c>
      <c r="M1702" s="43">
        <v>121190</v>
      </c>
      <c r="N1702" s="43">
        <v>34</v>
      </c>
      <c r="O1702" s="43">
        <v>3564</v>
      </c>
      <c r="P1702" s="43">
        <v>121190</v>
      </c>
      <c r="Q1702" s="43">
        <v>0</v>
      </c>
      <c r="R1702" s="43">
        <v>0</v>
      </c>
      <c r="S1702" s="43">
        <v>0</v>
      </c>
    </row>
    <row r="1703" spans="5:19">
      <c r="E1703" s="43">
        <v>8869875</v>
      </c>
      <c r="F1703" s="43" t="s">
        <v>4750</v>
      </c>
      <c r="G1703" s="43" t="s">
        <v>14</v>
      </c>
      <c r="H1703" s="43">
        <v>9</v>
      </c>
      <c r="I1703" s="43">
        <v>3480</v>
      </c>
      <c r="J1703" s="43">
        <v>29580</v>
      </c>
      <c r="K1703" s="43">
        <v>44</v>
      </c>
      <c r="L1703" s="43">
        <v>3418</v>
      </c>
      <c r="M1703" s="43">
        <v>150390</v>
      </c>
      <c r="N1703" s="43">
        <v>53</v>
      </c>
      <c r="O1703" s="43">
        <v>3428</v>
      </c>
      <c r="P1703" s="43">
        <v>179970</v>
      </c>
      <c r="Q1703" s="43">
        <v>0</v>
      </c>
      <c r="R1703" s="43">
        <v>0</v>
      </c>
      <c r="S1703" s="43">
        <v>0</v>
      </c>
    </row>
    <row r="1704" spans="5:19">
      <c r="E1704" s="43">
        <v>8870071</v>
      </c>
      <c r="F1704" s="43" t="s">
        <v>4751</v>
      </c>
      <c r="G1704" s="43" t="s">
        <v>14</v>
      </c>
      <c r="H1704" s="43">
        <v>0</v>
      </c>
      <c r="I1704" s="43">
        <v>0</v>
      </c>
      <c r="J1704" s="43">
        <v>0</v>
      </c>
      <c r="K1704" s="43">
        <v>17</v>
      </c>
      <c r="L1704" s="43">
        <v>2706</v>
      </c>
      <c r="M1704" s="43">
        <v>46000</v>
      </c>
      <c r="N1704" s="43">
        <v>17</v>
      </c>
      <c r="O1704" s="43">
        <v>2706</v>
      </c>
      <c r="P1704" s="43">
        <v>46000</v>
      </c>
      <c r="Q1704" s="43">
        <v>0</v>
      </c>
      <c r="R1704" s="43">
        <v>0</v>
      </c>
      <c r="S1704" s="43">
        <v>0</v>
      </c>
    </row>
    <row r="1705" spans="5:19">
      <c r="E1705" s="43">
        <v>8870108</v>
      </c>
      <c r="F1705" s="43" t="s">
        <v>4097</v>
      </c>
      <c r="G1705" s="43" t="s">
        <v>14</v>
      </c>
      <c r="H1705" s="43">
        <v>0</v>
      </c>
      <c r="I1705" s="43">
        <v>0</v>
      </c>
      <c r="J1705" s="43">
        <v>0</v>
      </c>
      <c r="K1705" s="43">
        <v>2</v>
      </c>
      <c r="L1705" s="43">
        <v>14950</v>
      </c>
      <c r="M1705" s="43">
        <v>29900</v>
      </c>
      <c r="N1705" s="43">
        <v>2</v>
      </c>
      <c r="O1705" s="43">
        <v>14950</v>
      </c>
      <c r="P1705" s="43">
        <v>29900</v>
      </c>
      <c r="Q1705" s="43">
        <v>0</v>
      </c>
      <c r="R1705" s="43">
        <v>0</v>
      </c>
      <c r="S1705" s="43">
        <v>0</v>
      </c>
    </row>
    <row r="1706" spans="5:19">
      <c r="E1706" s="43">
        <v>8870118</v>
      </c>
      <c r="F1706" s="43" t="s">
        <v>4752</v>
      </c>
      <c r="G1706" s="43" t="s">
        <v>14</v>
      </c>
      <c r="H1706" s="43">
        <v>6</v>
      </c>
      <c r="I1706" s="43">
        <v>11330</v>
      </c>
      <c r="J1706" s="43">
        <v>67980</v>
      </c>
      <c r="K1706" s="43">
        <v>110</v>
      </c>
      <c r="L1706" s="43">
        <v>11107</v>
      </c>
      <c r="M1706" s="43">
        <v>1221760</v>
      </c>
      <c r="N1706" s="43">
        <v>115</v>
      </c>
      <c r="O1706" s="43">
        <v>11117</v>
      </c>
      <c r="P1706" s="43">
        <v>1278470</v>
      </c>
      <c r="Q1706" s="43">
        <v>1</v>
      </c>
      <c r="R1706" s="43">
        <v>11270</v>
      </c>
      <c r="S1706" s="43">
        <v>11270</v>
      </c>
    </row>
    <row r="1707" spans="5:19">
      <c r="E1707" s="43">
        <v>8870152</v>
      </c>
      <c r="F1707" s="43" t="s">
        <v>4753</v>
      </c>
      <c r="G1707" s="43" t="s">
        <v>14</v>
      </c>
      <c r="H1707" s="43">
        <v>0</v>
      </c>
      <c r="I1707" s="43">
        <v>0</v>
      </c>
      <c r="J1707" s="43">
        <v>0</v>
      </c>
      <c r="K1707" s="43">
        <v>56</v>
      </c>
      <c r="L1707" s="43">
        <v>10704</v>
      </c>
      <c r="M1707" s="43">
        <v>599440</v>
      </c>
      <c r="N1707" s="43">
        <v>49</v>
      </c>
      <c r="O1707" s="43">
        <v>10689</v>
      </c>
      <c r="P1707" s="43">
        <v>523770</v>
      </c>
      <c r="Q1707" s="43">
        <v>7</v>
      </c>
      <c r="R1707" s="43">
        <v>10810</v>
      </c>
      <c r="S1707" s="43">
        <v>75670</v>
      </c>
    </row>
    <row r="1708" spans="5:19">
      <c r="E1708" s="43">
        <v>8870160</v>
      </c>
      <c r="F1708" s="43" t="s">
        <v>4754</v>
      </c>
      <c r="G1708" s="43" t="s">
        <v>14</v>
      </c>
      <c r="H1708" s="43">
        <v>1</v>
      </c>
      <c r="I1708" s="43">
        <v>10890</v>
      </c>
      <c r="J1708" s="43">
        <v>10890</v>
      </c>
      <c r="K1708" s="43">
        <v>43</v>
      </c>
      <c r="L1708" s="43">
        <v>10773</v>
      </c>
      <c r="M1708" s="43">
        <v>463250</v>
      </c>
      <c r="N1708" s="43">
        <v>41</v>
      </c>
      <c r="O1708" s="43">
        <v>10768</v>
      </c>
      <c r="P1708" s="43">
        <v>441470</v>
      </c>
      <c r="Q1708" s="43">
        <v>3</v>
      </c>
      <c r="R1708" s="43">
        <v>10890</v>
      </c>
      <c r="S1708" s="43">
        <v>32670</v>
      </c>
    </row>
    <row r="1709" spans="5:19">
      <c r="E1709" s="43">
        <v>8870237</v>
      </c>
      <c r="F1709" s="43" t="s">
        <v>4755</v>
      </c>
      <c r="G1709" s="43" t="s">
        <v>14</v>
      </c>
      <c r="H1709" s="43">
        <v>0</v>
      </c>
      <c r="I1709" s="43">
        <v>0</v>
      </c>
      <c r="J1709" s="43">
        <v>0</v>
      </c>
      <c r="K1709" s="43">
        <v>2</v>
      </c>
      <c r="L1709" s="43">
        <v>4140</v>
      </c>
      <c r="M1709" s="43">
        <v>8280</v>
      </c>
      <c r="N1709" s="43">
        <v>2</v>
      </c>
      <c r="O1709" s="43">
        <v>4140</v>
      </c>
      <c r="P1709" s="43">
        <v>8280</v>
      </c>
      <c r="Q1709" s="43">
        <v>0</v>
      </c>
      <c r="R1709" s="43">
        <v>0</v>
      </c>
      <c r="S1709" s="43">
        <v>0</v>
      </c>
    </row>
    <row r="1710" spans="5:19">
      <c r="E1710" s="43">
        <v>8870244</v>
      </c>
      <c r="F1710" s="43" t="s">
        <v>4756</v>
      </c>
      <c r="G1710" s="43" t="s">
        <v>14</v>
      </c>
      <c r="H1710" s="43">
        <v>1</v>
      </c>
      <c r="I1710" s="43">
        <v>6820</v>
      </c>
      <c r="J1710" s="43">
        <v>6820</v>
      </c>
      <c r="K1710" s="43">
        <v>168</v>
      </c>
      <c r="L1710" s="43">
        <v>7531</v>
      </c>
      <c r="M1710" s="43">
        <v>1265135</v>
      </c>
      <c r="N1710" s="43">
        <v>159</v>
      </c>
      <c r="O1710" s="43">
        <v>7500</v>
      </c>
      <c r="P1710" s="43">
        <v>1192555</v>
      </c>
      <c r="Q1710" s="43">
        <v>10</v>
      </c>
      <c r="R1710" s="43">
        <v>7940</v>
      </c>
      <c r="S1710" s="43">
        <v>79400</v>
      </c>
    </row>
    <row r="1711" spans="5:19">
      <c r="E1711" s="43">
        <v>8870273</v>
      </c>
      <c r="F1711" s="43" t="s">
        <v>4757</v>
      </c>
      <c r="G1711" s="43" t="s">
        <v>14</v>
      </c>
      <c r="H1711" s="43">
        <v>0</v>
      </c>
      <c r="I1711" s="43">
        <v>0</v>
      </c>
      <c r="J1711" s="43">
        <v>0</v>
      </c>
      <c r="K1711" s="43">
        <v>39</v>
      </c>
      <c r="L1711" s="43">
        <v>3942</v>
      </c>
      <c r="M1711" s="43">
        <v>153730</v>
      </c>
      <c r="N1711" s="43">
        <v>39</v>
      </c>
      <c r="O1711" s="43">
        <v>3942</v>
      </c>
      <c r="P1711" s="43">
        <v>153730</v>
      </c>
      <c r="Q1711" s="43">
        <v>0</v>
      </c>
      <c r="R1711" s="43">
        <v>0</v>
      </c>
      <c r="S1711" s="43">
        <v>0</v>
      </c>
    </row>
    <row r="1712" spans="5:19">
      <c r="E1712" s="43">
        <v>8870327</v>
      </c>
      <c r="F1712" s="43" t="s">
        <v>4758</v>
      </c>
      <c r="G1712" s="43" t="s">
        <v>14</v>
      </c>
      <c r="H1712" s="43">
        <v>0</v>
      </c>
      <c r="I1712" s="43">
        <v>0</v>
      </c>
      <c r="J1712" s="43">
        <v>0</v>
      </c>
      <c r="K1712" s="43">
        <v>30</v>
      </c>
      <c r="L1712" s="43">
        <v>9410</v>
      </c>
      <c r="M1712" s="43">
        <v>282300</v>
      </c>
      <c r="N1712" s="43">
        <v>30</v>
      </c>
      <c r="O1712" s="43">
        <v>9410</v>
      </c>
      <c r="P1712" s="43">
        <v>282300</v>
      </c>
      <c r="Q1712" s="43">
        <v>0</v>
      </c>
      <c r="R1712" s="43">
        <v>0</v>
      </c>
      <c r="S1712" s="43">
        <v>0</v>
      </c>
    </row>
    <row r="1713" spans="5:19">
      <c r="E1713" s="43">
        <v>8870384</v>
      </c>
      <c r="F1713" s="43" t="s">
        <v>4112</v>
      </c>
      <c r="G1713" s="43" t="s">
        <v>14</v>
      </c>
      <c r="H1713" s="43">
        <v>10</v>
      </c>
      <c r="I1713" s="43">
        <v>2490</v>
      </c>
      <c r="J1713" s="43">
        <v>24900</v>
      </c>
      <c r="K1713" s="43">
        <v>93</v>
      </c>
      <c r="L1713" s="43">
        <v>2490</v>
      </c>
      <c r="M1713" s="43">
        <v>231570</v>
      </c>
      <c r="N1713" s="43">
        <v>103</v>
      </c>
      <c r="O1713" s="43">
        <v>2490</v>
      </c>
      <c r="P1713" s="43">
        <v>256470</v>
      </c>
      <c r="Q1713" s="43">
        <v>0</v>
      </c>
      <c r="R1713" s="43">
        <v>0</v>
      </c>
      <c r="S1713" s="43">
        <v>0</v>
      </c>
    </row>
    <row r="1714" spans="5:19">
      <c r="E1714" s="43">
        <v>8870507</v>
      </c>
      <c r="F1714" s="43" t="s">
        <v>4759</v>
      </c>
      <c r="G1714" s="43" t="s">
        <v>14</v>
      </c>
      <c r="H1714" s="43">
        <v>0</v>
      </c>
      <c r="I1714" s="43">
        <v>0</v>
      </c>
      <c r="J1714" s="43">
        <v>0</v>
      </c>
      <c r="K1714" s="43">
        <v>60</v>
      </c>
      <c r="L1714" s="43">
        <v>2760</v>
      </c>
      <c r="M1714" s="43">
        <v>165600</v>
      </c>
      <c r="N1714" s="43">
        <v>60</v>
      </c>
      <c r="O1714" s="43">
        <v>2760</v>
      </c>
      <c r="P1714" s="43">
        <v>165600</v>
      </c>
      <c r="Q1714" s="43">
        <v>0</v>
      </c>
      <c r="R1714" s="43">
        <v>0</v>
      </c>
      <c r="S1714" s="43">
        <v>0</v>
      </c>
    </row>
    <row r="1715" spans="5:19">
      <c r="E1715" s="43">
        <v>8870512</v>
      </c>
      <c r="F1715" s="43" t="s">
        <v>4760</v>
      </c>
      <c r="G1715" s="43" t="s">
        <v>14</v>
      </c>
      <c r="H1715" s="43">
        <v>0</v>
      </c>
      <c r="I1715" s="43">
        <v>0</v>
      </c>
      <c r="J1715" s="43">
        <v>0</v>
      </c>
      <c r="K1715" s="43">
        <v>7</v>
      </c>
      <c r="L1715" s="43">
        <v>2620</v>
      </c>
      <c r="M1715" s="43">
        <v>18340</v>
      </c>
      <c r="N1715" s="43">
        <v>7</v>
      </c>
      <c r="O1715" s="43">
        <v>2620</v>
      </c>
      <c r="P1715" s="43">
        <v>18340</v>
      </c>
      <c r="Q1715" s="43">
        <v>0</v>
      </c>
      <c r="R1715" s="43">
        <v>0</v>
      </c>
      <c r="S1715" s="43">
        <v>0</v>
      </c>
    </row>
    <row r="1716" spans="5:19">
      <c r="E1716" s="43">
        <v>8870541</v>
      </c>
      <c r="F1716" s="43" t="s">
        <v>4761</v>
      </c>
      <c r="G1716" s="43" t="s">
        <v>14</v>
      </c>
      <c r="H1716" s="43">
        <v>4</v>
      </c>
      <c r="I1716" s="43">
        <v>27780</v>
      </c>
      <c r="J1716" s="43">
        <v>111120</v>
      </c>
      <c r="K1716" s="43">
        <v>61</v>
      </c>
      <c r="L1716" s="43">
        <v>27263</v>
      </c>
      <c r="M1716" s="43">
        <v>1663050</v>
      </c>
      <c r="N1716" s="43">
        <v>65</v>
      </c>
      <c r="O1716" s="43">
        <v>27295</v>
      </c>
      <c r="P1716" s="43">
        <v>1774170</v>
      </c>
      <c r="Q1716" s="43">
        <v>0</v>
      </c>
      <c r="R1716" s="43">
        <v>0</v>
      </c>
      <c r="S1716" s="43">
        <v>0</v>
      </c>
    </row>
    <row r="1717" spans="5:19">
      <c r="E1717" s="43">
        <v>8870544</v>
      </c>
      <c r="F1717" s="43" t="s">
        <v>4762</v>
      </c>
      <c r="G1717" s="43" t="s">
        <v>14</v>
      </c>
      <c r="H1717" s="43">
        <v>4</v>
      </c>
      <c r="I1717" s="43">
        <v>26670</v>
      </c>
      <c r="J1717" s="43">
        <v>106680</v>
      </c>
      <c r="K1717" s="43">
        <v>64</v>
      </c>
      <c r="L1717" s="43">
        <v>26134</v>
      </c>
      <c r="M1717" s="43">
        <v>1672580</v>
      </c>
      <c r="N1717" s="43">
        <v>68</v>
      </c>
      <c r="O1717" s="43">
        <v>26166</v>
      </c>
      <c r="P1717" s="43">
        <v>1779260</v>
      </c>
      <c r="Q1717" s="43">
        <v>0</v>
      </c>
      <c r="R1717" s="43">
        <v>0</v>
      </c>
      <c r="S1717" s="43">
        <v>0</v>
      </c>
    </row>
    <row r="1718" spans="5:19">
      <c r="E1718" s="43">
        <v>8870675</v>
      </c>
      <c r="F1718" s="43" t="s">
        <v>4763</v>
      </c>
      <c r="G1718" s="43" t="s">
        <v>14</v>
      </c>
      <c r="H1718" s="43">
        <v>0</v>
      </c>
      <c r="I1718" s="43">
        <v>0</v>
      </c>
      <c r="J1718" s="43">
        <v>0</v>
      </c>
      <c r="K1718" s="43">
        <v>5</v>
      </c>
      <c r="L1718" s="43">
        <v>3600</v>
      </c>
      <c r="M1718" s="43">
        <v>18000</v>
      </c>
      <c r="N1718" s="43">
        <v>5</v>
      </c>
      <c r="O1718" s="43">
        <v>3600</v>
      </c>
      <c r="P1718" s="43">
        <v>18000</v>
      </c>
      <c r="Q1718" s="43">
        <v>0</v>
      </c>
      <c r="R1718" s="43">
        <v>0</v>
      </c>
      <c r="S1718" s="43">
        <v>0</v>
      </c>
    </row>
    <row r="1719" spans="5:19">
      <c r="E1719" s="43">
        <v>8870698</v>
      </c>
      <c r="F1719" s="43" t="s">
        <v>4117</v>
      </c>
      <c r="G1719" s="43" t="s">
        <v>14</v>
      </c>
      <c r="H1719" s="43">
        <v>0</v>
      </c>
      <c r="I1719" s="43">
        <v>0</v>
      </c>
      <c r="J1719" s="43">
        <v>0</v>
      </c>
      <c r="K1719" s="43">
        <v>10</v>
      </c>
      <c r="L1719" s="43">
        <v>1670</v>
      </c>
      <c r="M1719" s="43">
        <v>16700</v>
      </c>
      <c r="N1719" s="43">
        <v>10</v>
      </c>
      <c r="O1719" s="43">
        <v>1670</v>
      </c>
      <c r="P1719" s="43">
        <v>16700</v>
      </c>
      <c r="Q1719" s="43">
        <v>0</v>
      </c>
      <c r="R1719" s="43">
        <v>0</v>
      </c>
      <c r="S1719" s="43">
        <v>0</v>
      </c>
    </row>
    <row r="1720" spans="5:19">
      <c r="E1720" s="43">
        <v>8870701</v>
      </c>
      <c r="F1720" s="43" t="s">
        <v>4118</v>
      </c>
      <c r="G1720" s="43" t="s">
        <v>14</v>
      </c>
      <c r="H1720" s="43">
        <v>0</v>
      </c>
      <c r="I1720" s="43">
        <v>0</v>
      </c>
      <c r="J1720" s="43">
        <v>0</v>
      </c>
      <c r="K1720" s="43">
        <v>4</v>
      </c>
      <c r="L1720" s="43">
        <v>3000</v>
      </c>
      <c r="M1720" s="43">
        <v>12000</v>
      </c>
      <c r="N1720" s="43">
        <v>4</v>
      </c>
      <c r="O1720" s="43">
        <v>3000</v>
      </c>
      <c r="P1720" s="43">
        <v>12000</v>
      </c>
      <c r="Q1720" s="43">
        <v>0</v>
      </c>
      <c r="R1720" s="43">
        <v>0</v>
      </c>
      <c r="S1720" s="43">
        <v>0</v>
      </c>
    </row>
    <row r="1721" spans="5:19">
      <c r="E1721" s="43">
        <v>8870702</v>
      </c>
      <c r="F1721" s="43" t="s">
        <v>4119</v>
      </c>
      <c r="G1721" s="43" t="s">
        <v>14</v>
      </c>
      <c r="H1721" s="43">
        <v>0</v>
      </c>
      <c r="I1721" s="43">
        <v>0</v>
      </c>
      <c r="J1721" s="43">
        <v>0</v>
      </c>
      <c r="K1721" s="43">
        <v>18</v>
      </c>
      <c r="L1721" s="43">
        <v>5970</v>
      </c>
      <c r="M1721" s="43">
        <v>107460</v>
      </c>
      <c r="N1721" s="43">
        <v>18</v>
      </c>
      <c r="O1721" s="43">
        <v>5970</v>
      </c>
      <c r="P1721" s="43">
        <v>107460</v>
      </c>
      <c r="Q1721" s="43">
        <v>0</v>
      </c>
      <c r="R1721" s="43">
        <v>0</v>
      </c>
      <c r="S1721" s="43">
        <v>0</v>
      </c>
    </row>
    <row r="1722" spans="5:19">
      <c r="E1722" s="43">
        <v>8870710</v>
      </c>
      <c r="F1722" s="43" t="s">
        <v>4764</v>
      </c>
      <c r="G1722" s="43" t="s">
        <v>14</v>
      </c>
      <c r="H1722" s="43">
        <v>3</v>
      </c>
      <c r="I1722" s="43">
        <v>2230</v>
      </c>
      <c r="J1722" s="43">
        <v>6690</v>
      </c>
      <c r="K1722" s="43">
        <v>15</v>
      </c>
      <c r="L1722" s="43">
        <v>2230</v>
      </c>
      <c r="M1722" s="43">
        <v>33450</v>
      </c>
      <c r="N1722" s="43">
        <v>18</v>
      </c>
      <c r="O1722" s="43">
        <v>2230</v>
      </c>
      <c r="P1722" s="43">
        <v>40140</v>
      </c>
      <c r="Q1722" s="43">
        <v>0</v>
      </c>
      <c r="R1722" s="43">
        <v>0</v>
      </c>
      <c r="S1722" s="43">
        <v>0</v>
      </c>
    </row>
    <row r="1723" spans="5:19">
      <c r="E1723" s="43">
        <v>8870729</v>
      </c>
      <c r="F1723" s="43" t="s">
        <v>4121</v>
      </c>
      <c r="G1723" s="43" t="s">
        <v>14</v>
      </c>
      <c r="H1723" s="43">
        <v>0</v>
      </c>
      <c r="I1723" s="43">
        <v>0</v>
      </c>
      <c r="J1723" s="43">
        <v>0</v>
      </c>
      <c r="K1723" s="43">
        <v>3</v>
      </c>
      <c r="L1723" s="43">
        <v>2480</v>
      </c>
      <c r="M1723" s="43">
        <v>7440</v>
      </c>
      <c r="N1723" s="43">
        <v>3</v>
      </c>
      <c r="O1723" s="43">
        <v>2480</v>
      </c>
      <c r="P1723" s="43">
        <v>7440</v>
      </c>
      <c r="Q1723" s="43">
        <v>0</v>
      </c>
      <c r="R1723" s="43">
        <v>0</v>
      </c>
      <c r="S1723" s="43">
        <v>0</v>
      </c>
    </row>
    <row r="1724" spans="5:19">
      <c r="E1724" s="43">
        <v>8870732</v>
      </c>
      <c r="F1724" s="43" t="s">
        <v>4124</v>
      </c>
      <c r="G1724" s="43" t="s">
        <v>14</v>
      </c>
      <c r="H1724" s="43">
        <v>3</v>
      </c>
      <c r="I1724" s="43">
        <v>3100</v>
      </c>
      <c r="J1724" s="43">
        <v>9300</v>
      </c>
      <c r="K1724" s="43">
        <v>31</v>
      </c>
      <c r="L1724" s="43">
        <v>3100</v>
      </c>
      <c r="M1724" s="43">
        <v>96100</v>
      </c>
      <c r="N1724" s="43">
        <v>34</v>
      </c>
      <c r="O1724" s="43">
        <v>3100</v>
      </c>
      <c r="P1724" s="43">
        <v>105400</v>
      </c>
      <c r="Q1724" s="43">
        <v>0</v>
      </c>
      <c r="R1724" s="43">
        <v>0</v>
      </c>
      <c r="S1724" s="43">
        <v>0</v>
      </c>
    </row>
    <row r="1725" spans="5:19">
      <c r="E1725" s="43">
        <v>8870748</v>
      </c>
      <c r="F1725" s="43" t="s">
        <v>4765</v>
      </c>
      <c r="G1725" s="43" t="s">
        <v>14</v>
      </c>
      <c r="H1725" s="43">
        <v>0</v>
      </c>
      <c r="I1725" s="43">
        <v>0</v>
      </c>
      <c r="J1725" s="43">
        <v>0</v>
      </c>
      <c r="K1725" s="43">
        <v>37</v>
      </c>
      <c r="L1725" s="43">
        <v>3660</v>
      </c>
      <c r="M1725" s="43">
        <v>135420</v>
      </c>
      <c r="N1725" s="43">
        <v>34</v>
      </c>
      <c r="O1725" s="43">
        <v>3660</v>
      </c>
      <c r="P1725" s="43">
        <v>124440</v>
      </c>
      <c r="Q1725" s="43">
        <v>3</v>
      </c>
      <c r="R1725" s="43">
        <v>3660</v>
      </c>
      <c r="S1725" s="43">
        <v>10980</v>
      </c>
    </row>
    <row r="1726" spans="5:19">
      <c r="E1726" s="43">
        <v>8870758</v>
      </c>
      <c r="F1726" s="43" t="s">
        <v>4129</v>
      </c>
      <c r="G1726" s="43" t="s">
        <v>14</v>
      </c>
      <c r="H1726" s="43">
        <v>3</v>
      </c>
      <c r="I1726" s="43">
        <v>3480</v>
      </c>
      <c r="J1726" s="43">
        <v>10440</v>
      </c>
      <c r="K1726" s="43">
        <v>6</v>
      </c>
      <c r="L1726" s="43">
        <v>3480</v>
      </c>
      <c r="M1726" s="43">
        <v>20880</v>
      </c>
      <c r="N1726" s="43">
        <v>9</v>
      </c>
      <c r="O1726" s="43">
        <v>3480</v>
      </c>
      <c r="P1726" s="43">
        <v>31320</v>
      </c>
      <c r="Q1726" s="43">
        <v>0</v>
      </c>
      <c r="R1726" s="43">
        <v>0</v>
      </c>
      <c r="S1726" s="43">
        <v>0</v>
      </c>
    </row>
    <row r="1727" spans="5:19">
      <c r="E1727" s="43">
        <v>8870780</v>
      </c>
      <c r="F1727" s="43" t="s">
        <v>4766</v>
      </c>
      <c r="G1727" s="43" t="s">
        <v>14</v>
      </c>
      <c r="H1727" s="43">
        <v>0</v>
      </c>
      <c r="I1727" s="43">
        <v>0</v>
      </c>
      <c r="J1727" s="43">
        <v>0</v>
      </c>
      <c r="K1727" s="43">
        <v>28</v>
      </c>
      <c r="L1727" s="43">
        <v>4750</v>
      </c>
      <c r="M1727" s="43">
        <v>133000</v>
      </c>
      <c r="N1727" s="43">
        <v>28</v>
      </c>
      <c r="O1727" s="43">
        <v>4750</v>
      </c>
      <c r="P1727" s="43">
        <v>133000</v>
      </c>
      <c r="Q1727" s="43">
        <v>0</v>
      </c>
      <c r="R1727" s="43">
        <v>0</v>
      </c>
      <c r="S1727" s="43">
        <v>0</v>
      </c>
    </row>
    <row r="1728" spans="5:19">
      <c r="E1728" s="43">
        <v>8870814</v>
      </c>
      <c r="F1728" s="43" t="s">
        <v>4767</v>
      </c>
      <c r="G1728" s="43" t="s">
        <v>14</v>
      </c>
      <c r="H1728" s="43">
        <v>0</v>
      </c>
      <c r="I1728" s="43">
        <v>0</v>
      </c>
      <c r="J1728" s="43">
        <v>0</v>
      </c>
      <c r="K1728" s="43">
        <v>4</v>
      </c>
      <c r="L1728" s="43">
        <v>5660</v>
      </c>
      <c r="M1728" s="43">
        <v>22640</v>
      </c>
      <c r="N1728" s="43">
        <v>4</v>
      </c>
      <c r="O1728" s="43">
        <v>5660</v>
      </c>
      <c r="P1728" s="43">
        <v>22640</v>
      </c>
      <c r="Q1728" s="43">
        <v>0</v>
      </c>
      <c r="R1728" s="43">
        <v>0</v>
      </c>
      <c r="S1728" s="43">
        <v>0</v>
      </c>
    </row>
    <row r="1729" spans="5:19">
      <c r="E1729" s="43">
        <v>8870834</v>
      </c>
      <c r="F1729" s="43" t="s">
        <v>4138</v>
      </c>
      <c r="G1729" s="43" t="s">
        <v>14</v>
      </c>
      <c r="H1729" s="43">
        <v>0</v>
      </c>
      <c r="I1729" s="43">
        <v>0</v>
      </c>
      <c r="J1729" s="43">
        <v>0</v>
      </c>
      <c r="K1729" s="43">
        <v>22</v>
      </c>
      <c r="L1729" s="43">
        <v>3260</v>
      </c>
      <c r="M1729" s="43">
        <v>71720</v>
      </c>
      <c r="N1729" s="43">
        <v>16</v>
      </c>
      <c r="O1729" s="43">
        <v>3260</v>
      </c>
      <c r="P1729" s="43">
        <v>52160</v>
      </c>
      <c r="Q1729" s="43">
        <v>6</v>
      </c>
      <c r="R1729" s="43">
        <v>3260</v>
      </c>
      <c r="S1729" s="43">
        <v>19560</v>
      </c>
    </row>
    <row r="1730" spans="5:19">
      <c r="E1730" s="43">
        <v>8870859</v>
      </c>
      <c r="F1730" s="43" t="s">
        <v>4663</v>
      </c>
      <c r="G1730" s="43" t="s">
        <v>14</v>
      </c>
      <c r="H1730" s="43">
        <v>2</v>
      </c>
      <c r="I1730" s="43">
        <v>4210</v>
      </c>
      <c r="J1730" s="43">
        <v>8420</v>
      </c>
      <c r="K1730" s="43">
        <v>16</v>
      </c>
      <c r="L1730" s="43">
        <v>4236</v>
      </c>
      <c r="M1730" s="43">
        <v>67780</v>
      </c>
      <c r="N1730" s="43">
        <v>18</v>
      </c>
      <c r="O1730" s="43">
        <v>4233</v>
      </c>
      <c r="P1730" s="43">
        <v>76200</v>
      </c>
      <c r="Q1730" s="43">
        <v>0</v>
      </c>
      <c r="R1730" s="43">
        <v>0</v>
      </c>
      <c r="S1730" s="43">
        <v>0</v>
      </c>
    </row>
    <row r="1731" spans="5:19">
      <c r="E1731" s="43">
        <v>8870874</v>
      </c>
      <c r="F1731" s="43" t="s">
        <v>4145</v>
      </c>
      <c r="G1731" s="43" t="s">
        <v>14</v>
      </c>
      <c r="H1731" s="43">
        <v>0</v>
      </c>
      <c r="I1731" s="43">
        <v>0</v>
      </c>
      <c r="J1731" s="43">
        <v>0</v>
      </c>
      <c r="K1731" s="43">
        <v>106</v>
      </c>
      <c r="L1731" s="43">
        <v>620</v>
      </c>
      <c r="M1731" s="43">
        <v>65720</v>
      </c>
      <c r="N1731" s="43">
        <v>106</v>
      </c>
      <c r="O1731" s="43">
        <v>620</v>
      </c>
      <c r="P1731" s="43">
        <v>65720</v>
      </c>
      <c r="Q1731" s="43">
        <v>0</v>
      </c>
      <c r="R1731" s="43">
        <v>0</v>
      </c>
      <c r="S1731" s="43">
        <v>0</v>
      </c>
    </row>
    <row r="1732" spans="5:19">
      <c r="E1732" s="43">
        <v>8870895</v>
      </c>
      <c r="F1732" s="43" t="s">
        <v>4147</v>
      </c>
      <c r="G1732" s="43" t="s">
        <v>14</v>
      </c>
      <c r="H1732" s="43">
        <v>2</v>
      </c>
      <c r="I1732" s="43">
        <v>3260</v>
      </c>
      <c r="J1732" s="43">
        <v>6520</v>
      </c>
      <c r="K1732" s="43">
        <v>17</v>
      </c>
      <c r="L1732" s="43">
        <v>3260</v>
      </c>
      <c r="M1732" s="43">
        <v>55420</v>
      </c>
      <c r="N1732" s="43">
        <v>19</v>
      </c>
      <c r="O1732" s="43">
        <v>3260</v>
      </c>
      <c r="P1732" s="43">
        <v>61940</v>
      </c>
      <c r="Q1732" s="43">
        <v>0</v>
      </c>
      <c r="R1732" s="43">
        <v>0</v>
      </c>
      <c r="S1732" s="43">
        <v>0</v>
      </c>
    </row>
    <row r="1733" spans="5:19">
      <c r="E1733" s="43">
        <v>8870926</v>
      </c>
      <c r="F1733" s="43" t="s">
        <v>4152</v>
      </c>
      <c r="G1733" s="43" t="s">
        <v>14</v>
      </c>
      <c r="H1733" s="43">
        <v>0</v>
      </c>
      <c r="I1733" s="43">
        <v>0</v>
      </c>
      <c r="J1733" s="43">
        <v>0</v>
      </c>
      <c r="K1733" s="43">
        <v>43</v>
      </c>
      <c r="L1733" s="43">
        <v>1500</v>
      </c>
      <c r="M1733" s="43">
        <v>64500</v>
      </c>
      <c r="N1733" s="43">
        <v>43</v>
      </c>
      <c r="O1733" s="43">
        <v>1500</v>
      </c>
      <c r="P1733" s="43">
        <v>64500</v>
      </c>
      <c r="Q1733" s="43">
        <v>0</v>
      </c>
      <c r="R1733" s="43">
        <v>0</v>
      </c>
      <c r="S1733" s="43">
        <v>0</v>
      </c>
    </row>
    <row r="1734" spans="5:19">
      <c r="E1734" s="43">
        <v>8870954</v>
      </c>
      <c r="F1734" s="43" t="s">
        <v>4157</v>
      </c>
      <c r="G1734" s="43" t="s">
        <v>14</v>
      </c>
      <c r="H1734" s="43">
        <v>8</v>
      </c>
      <c r="I1734" s="43">
        <v>1140</v>
      </c>
      <c r="J1734" s="43">
        <v>9120</v>
      </c>
      <c r="K1734" s="43">
        <v>145</v>
      </c>
      <c r="L1734" s="43">
        <v>1140</v>
      </c>
      <c r="M1734" s="43">
        <v>164730</v>
      </c>
      <c r="N1734" s="43">
        <v>147</v>
      </c>
      <c r="O1734" s="43">
        <v>1140</v>
      </c>
      <c r="P1734" s="43">
        <v>167010</v>
      </c>
      <c r="Q1734" s="43">
        <v>6</v>
      </c>
      <c r="R1734" s="43">
        <v>1140</v>
      </c>
      <c r="S1734" s="43">
        <v>6840</v>
      </c>
    </row>
    <row r="1735" spans="5:19">
      <c r="E1735" s="43">
        <v>8870971</v>
      </c>
      <c r="F1735" s="43" t="s">
        <v>4158</v>
      </c>
      <c r="G1735" s="43" t="s">
        <v>14</v>
      </c>
      <c r="H1735" s="43">
        <v>0</v>
      </c>
      <c r="I1735" s="43">
        <v>0</v>
      </c>
      <c r="J1735" s="43">
        <v>0</v>
      </c>
      <c r="K1735" s="43">
        <v>1</v>
      </c>
      <c r="L1735" s="43">
        <v>3480</v>
      </c>
      <c r="M1735" s="43">
        <v>3480</v>
      </c>
      <c r="N1735" s="43">
        <v>1</v>
      </c>
      <c r="O1735" s="43">
        <v>3480</v>
      </c>
      <c r="P1735" s="43">
        <v>3480</v>
      </c>
      <c r="Q1735" s="43">
        <v>0</v>
      </c>
      <c r="R1735" s="43">
        <v>0</v>
      </c>
      <c r="S1735" s="43">
        <v>0</v>
      </c>
    </row>
    <row r="1736" spans="5:19">
      <c r="E1736" s="43">
        <v>8871006</v>
      </c>
      <c r="F1736" s="43" t="s">
        <v>4170</v>
      </c>
      <c r="G1736" s="43" t="s">
        <v>14</v>
      </c>
      <c r="H1736" s="43">
        <v>0</v>
      </c>
      <c r="I1736" s="43">
        <v>0</v>
      </c>
      <c r="J1736" s="43">
        <v>0</v>
      </c>
      <c r="K1736" s="43">
        <v>1</v>
      </c>
      <c r="L1736" s="43">
        <v>2480</v>
      </c>
      <c r="M1736" s="43">
        <v>2480</v>
      </c>
      <c r="N1736" s="43">
        <v>1</v>
      </c>
      <c r="O1736" s="43">
        <v>2480</v>
      </c>
      <c r="P1736" s="43">
        <v>2480</v>
      </c>
      <c r="Q1736" s="43">
        <v>0</v>
      </c>
      <c r="R1736" s="43">
        <v>0</v>
      </c>
      <c r="S1736" s="43">
        <v>0</v>
      </c>
    </row>
    <row r="1737" spans="5:19">
      <c r="E1737" s="43">
        <v>8871008</v>
      </c>
      <c r="F1737" s="43" t="s">
        <v>4768</v>
      </c>
      <c r="G1737" s="43" t="s">
        <v>14</v>
      </c>
      <c r="H1737" s="43">
        <v>0</v>
      </c>
      <c r="I1737" s="43">
        <v>0</v>
      </c>
      <c r="J1737" s="43">
        <v>0</v>
      </c>
      <c r="K1737" s="43">
        <v>1</v>
      </c>
      <c r="L1737" s="43">
        <v>2390</v>
      </c>
      <c r="M1737" s="43">
        <v>2390</v>
      </c>
      <c r="N1737" s="43">
        <v>1</v>
      </c>
      <c r="O1737" s="43">
        <v>2390</v>
      </c>
      <c r="P1737" s="43">
        <v>2390</v>
      </c>
      <c r="Q1737" s="43">
        <v>0</v>
      </c>
      <c r="R1737" s="43">
        <v>0</v>
      </c>
      <c r="S1737" s="43">
        <v>0</v>
      </c>
    </row>
    <row r="1738" spans="5:19">
      <c r="E1738" s="43">
        <v>8871052</v>
      </c>
      <c r="F1738" s="43" t="s">
        <v>4164</v>
      </c>
      <c r="G1738" s="43" t="s">
        <v>14</v>
      </c>
      <c r="H1738" s="43">
        <v>0</v>
      </c>
      <c r="I1738" s="43">
        <v>0</v>
      </c>
      <c r="J1738" s="43">
        <v>0</v>
      </c>
      <c r="K1738" s="43">
        <v>10</v>
      </c>
      <c r="L1738" s="43">
        <v>4640</v>
      </c>
      <c r="M1738" s="43">
        <v>46400</v>
      </c>
      <c r="N1738" s="43">
        <v>10</v>
      </c>
      <c r="O1738" s="43">
        <v>4640</v>
      </c>
      <c r="P1738" s="43">
        <v>46400</v>
      </c>
      <c r="Q1738" s="43">
        <v>0</v>
      </c>
      <c r="R1738" s="43">
        <v>0</v>
      </c>
      <c r="S1738" s="43">
        <v>0</v>
      </c>
    </row>
    <row r="1739" spans="5:19">
      <c r="E1739" s="43">
        <v>8871075</v>
      </c>
      <c r="F1739" s="43" t="s">
        <v>4769</v>
      </c>
      <c r="G1739" s="43" t="s">
        <v>14</v>
      </c>
      <c r="H1739" s="43">
        <v>0</v>
      </c>
      <c r="I1739" s="43">
        <v>0</v>
      </c>
      <c r="J1739" s="43">
        <v>0</v>
      </c>
      <c r="K1739" s="43">
        <v>2</v>
      </c>
      <c r="L1739" s="43">
        <v>18080</v>
      </c>
      <c r="M1739" s="43">
        <v>36160</v>
      </c>
      <c r="N1739" s="43">
        <v>2</v>
      </c>
      <c r="O1739" s="43">
        <v>18080</v>
      </c>
      <c r="P1739" s="43">
        <v>36160</v>
      </c>
      <c r="Q1739" s="43">
        <v>0</v>
      </c>
      <c r="R1739" s="43">
        <v>0</v>
      </c>
      <c r="S1739" s="43">
        <v>0</v>
      </c>
    </row>
    <row r="1740" spans="5:19">
      <c r="E1740" s="43">
        <v>8871087</v>
      </c>
      <c r="F1740" s="43" t="s">
        <v>4770</v>
      </c>
      <c r="G1740" s="43" t="s">
        <v>14</v>
      </c>
      <c r="H1740" s="43">
        <v>4</v>
      </c>
      <c r="I1740" s="43">
        <v>5830</v>
      </c>
      <c r="J1740" s="43">
        <v>23320</v>
      </c>
      <c r="K1740" s="43">
        <v>0</v>
      </c>
      <c r="L1740" s="43">
        <v>0</v>
      </c>
      <c r="M1740" s="43">
        <v>0</v>
      </c>
      <c r="N1740" s="43">
        <v>4</v>
      </c>
      <c r="O1740" s="43">
        <v>5830</v>
      </c>
      <c r="P1740" s="43">
        <v>23320</v>
      </c>
      <c r="Q1740" s="43">
        <v>0</v>
      </c>
      <c r="R1740" s="43">
        <v>0</v>
      </c>
      <c r="S1740" s="43">
        <v>0</v>
      </c>
    </row>
    <row r="1741" spans="5:19">
      <c r="E1741" s="43">
        <v>8871130</v>
      </c>
      <c r="F1741" s="43" t="s">
        <v>4771</v>
      </c>
      <c r="G1741" s="43" t="s">
        <v>14</v>
      </c>
      <c r="H1741" s="43">
        <v>0</v>
      </c>
      <c r="I1741" s="43">
        <v>0</v>
      </c>
      <c r="J1741" s="43">
        <v>0</v>
      </c>
      <c r="K1741" s="43">
        <v>5</v>
      </c>
      <c r="L1741" s="43">
        <v>2130</v>
      </c>
      <c r="M1741" s="43">
        <v>10650</v>
      </c>
      <c r="N1741" s="43">
        <v>5</v>
      </c>
      <c r="O1741" s="43">
        <v>2130</v>
      </c>
      <c r="P1741" s="43">
        <v>10650</v>
      </c>
      <c r="Q1741" s="43">
        <v>0</v>
      </c>
      <c r="R1741" s="43">
        <v>0</v>
      </c>
      <c r="S1741" s="43">
        <v>0</v>
      </c>
    </row>
    <row r="1742" spans="5:19">
      <c r="E1742" s="43">
        <v>8871179</v>
      </c>
      <c r="F1742" s="43" t="s">
        <v>4772</v>
      </c>
      <c r="G1742" s="43" t="s">
        <v>14</v>
      </c>
      <c r="H1742" s="43">
        <v>0</v>
      </c>
      <c r="I1742" s="43">
        <v>0</v>
      </c>
      <c r="J1742" s="43">
        <v>0</v>
      </c>
      <c r="K1742" s="43">
        <v>1</v>
      </c>
      <c r="L1742" s="43">
        <v>7040</v>
      </c>
      <c r="M1742" s="43">
        <v>7040</v>
      </c>
      <c r="N1742" s="43">
        <v>1</v>
      </c>
      <c r="O1742" s="43">
        <v>7040</v>
      </c>
      <c r="P1742" s="43">
        <v>7040</v>
      </c>
      <c r="Q1742" s="43">
        <v>0</v>
      </c>
      <c r="R1742" s="43">
        <v>0</v>
      </c>
      <c r="S1742" s="43">
        <v>0</v>
      </c>
    </row>
    <row r="1743" spans="5:19">
      <c r="E1743" s="43">
        <v>8871216</v>
      </c>
      <c r="F1743" s="43" t="s">
        <v>4178</v>
      </c>
      <c r="G1743" s="43" t="s">
        <v>14</v>
      </c>
      <c r="H1743" s="43">
        <v>0</v>
      </c>
      <c r="I1743" s="43">
        <v>0</v>
      </c>
      <c r="J1743" s="43">
        <v>0</v>
      </c>
      <c r="K1743" s="43">
        <v>4</v>
      </c>
      <c r="L1743" s="43">
        <v>5340</v>
      </c>
      <c r="M1743" s="43">
        <v>21360</v>
      </c>
      <c r="N1743" s="43">
        <v>4</v>
      </c>
      <c r="O1743" s="43">
        <v>5340</v>
      </c>
      <c r="P1743" s="43">
        <v>21360</v>
      </c>
      <c r="Q1743" s="43">
        <v>0</v>
      </c>
      <c r="R1743" s="43">
        <v>0</v>
      </c>
      <c r="S1743" s="43">
        <v>0</v>
      </c>
    </row>
    <row r="1744" spans="5:19">
      <c r="E1744" s="43">
        <v>8871253</v>
      </c>
      <c r="F1744" s="43" t="s">
        <v>4420</v>
      </c>
      <c r="G1744" s="43" t="s">
        <v>14</v>
      </c>
      <c r="H1744" s="43">
        <v>0</v>
      </c>
      <c r="I1744" s="43">
        <v>0</v>
      </c>
      <c r="J1744" s="43">
        <v>0</v>
      </c>
      <c r="K1744" s="43">
        <v>7</v>
      </c>
      <c r="L1744" s="43">
        <v>6700</v>
      </c>
      <c r="M1744" s="43">
        <v>46900</v>
      </c>
      <c r="N1744" s="43">
        <v>6</v>
      </c>
      <c r="O1744" s="43">
        <v>6700</v>
      </c>
      <c r="P1744" s="43">
        <v>40200</v>
      </c>
      <c r="Q1744" s="43">
        <v>1</v>
      </c>
      <c r="R1744" s="43">
        <v>6700</v>
      </c>
      <c r="S1744" s="43">
        <v>6700</v>
      </c>
    </row>
    <row r="1745" spans="5:19">
      <c r="E1745" s="43">
        <v>8871341</v>
      </c>
      <c r="F1745" s="43" t="s">
        <v>4773</v>
      </c>
      <c r="G1745" s="43" t="s">
        <v>14</v>
      </c>
      <c r="H1745" s="43">
        <v>0</v>
      </c>
      <c r="I1745" s="43">
        <v>0</v>
      </c>
      <c r="J1745" s="43">
        <v>0</v>
      </c>
      <c r="K1745" s="43">
        <v>1</v>
      </c>
      <c r="L1745" s="43">
        <v>4700</v>
      </c>
      <c r="M1745" s="43">
        <v>4700</v>
      </c>
      <c r="N1745" s="43">
        <v>1</v>
      </c>
      <c r="O1745" s="43">
        <v>4700</v>
      </c>
      <c r="P1745" s="43">
        <v>4700</v>
      </c>
      <c r="Q1745" s="43">
        <v>0</v>
      </c>
      <c r="R1745" s="43">
        <v>0</v>
      </c>
      <c r="S1745" s="43">
        <v>0</v>
      </c>
    </row>
    <row r="1746" spans="5:19">
      <c r="E1746" s="43">
        <v>8871371</v>
      </c>
      <c r="F1746" s="43" t="s">
        <v>4774</v>
      </c>
      <c r="G1746" s="43" t="s">
        <v>14</v>
      </c>
      <c r="H1746" s="43">
        <v>0</v>
      </c>
      <c r="I1746" s="43">
        <v>0</v>
      </c>
      <c r="J1746" s="43">
        <v>0</v>
      </c>
      <c r="K1746" s="43">
        <v>1</v>
      </c>
      <c r="L1746" s="43">
        <v>5560</v>
      </c>
      <c r="M1746" s="43">
        <v>5560</v>
      </c>
      <c r="N1746" s="43">
        <v>1</v>
      </c>
      <c r="O1746" s="43">
        <v>5560</v>
      </c>
      <c r="P1746" s="43">
        <v>5560</v>
      </c>
      <c r="Q1746" s="43">
        <v>0</v>
      </c>
      <c r="R1746" s="43">
        <v>0</v>
      </c>
      <c r="S1746" s="43">
        <v>0</v>
      </c>
    </row>
    <row r="1747" spans="5:19">
      <c r="E1747" s="43">
        <v>8871373</v>
      </c>
      <c r="F1747" s="43" t="s">
        <v>4775</v>
      </c>
      <c r="G1747" s="43" t="s">
        <v>14</v>
      </c>
      <c r="H1747" s="43">
        <v>0</v>
      </c>
      <c r="I1747" s="43">
        <v>0</v>
      </c>
      <c r="J1747" s="43">
        <v>0</v>
      </c>
      <c r="K1747" s="43">
        <v>6</v>
      </c>
      <c r="L1747" s="43">
        <v>4540</v>
      </c>
      <c r="M1747" s="43">
        <v>27240</v>
      </c>
      <c r="N1747" s="43">
        <v>6</v>
      </c>
      <c r="O1747" s="43">
        <v>4540</v>
      </c>
      <c r="P1747" s="43">
        <v>27240</v>
      </c>
      <c r="Q1747" s="43">
        <v>0</v>
      </c>
      <c r="R1747" s="43">
        <v>0</v>
      </c>
      <c r="S1747" s="43">
        <v>0</v>
      </c>
    </row>
    <row r="1748" spans="5:19">
      <c r="E1748" s="43">
        <v>8871397</v>
      </c>
      <c r="F1748" s="43" t="s">
        <v>4776</v>
      </c>
      <c r="G1748" s="43" t="s">
        <v>14</v>
      </c>
      <c r="H1748" s="43">
        <v>0</v>
      </c>
      <c r="I1748" s="43">
        <v>0</v>
      </c>
      <c r="J1748" s="43">
        <v>0</v>
      </c>
      <c r="K1748" s="43">
        <v>1</v>
      </c>
      <c r="L1748" s="43">
        <v>5820</v>
      </c>
      <c r="M1748" s="43">
        <v>5820</v>
      </c>
      <c r="N1748" s="43">
        <v>1</v>
      </c>
      <c r="O1748" s="43">
        <v>5820</v>
      </c>
      <c r="P1748" s="43">
        <v>5820</v>
      </c>
      <c r="Q1748" s="43">
        <v>0</v>
      </c>
      <c r="R1748" s="43">
        <v>0</v>
      </c>
      <c r="S1748" s="43">
        <v>0</v>
      </c>
    </row>
    <row r="1749" spans="5:19">
      <c r="E1749" s="43">
        <v>8871416</v>
      </c>
      <c r="F1749" s="43" t="s">
        <v>4777</v>
      </c>
      <c r="G1749" s="43" t="s">
        <v>14</v>
      </c>
      <c r="H1749" s="43">
        <v>0</v>
      </c>
      <c r="I1749" s="43">
        <v>0</v>
      </c>
      <c r="J1749" s="43">
        <v>0</v>
      </c>
      <c r="K1749" s="43">
        <v>2</v>
      </c>
      <c r="L1749" s="43">
        <v>5820</v>
      </c>
      <c r="M1749" s="43">
        <v>11640</v>
      </c>
      <c r="N1749" s="43">
        <v>2</v>
      </c>
      <c r="O1749" s="43">
        <v>5820</v>
      </c>
      <c r="P1749" s="43">
        <v>11640</v>
      </c>
      <c r="Q1749" s="43">
        <v>0</v>
      </c>
      <c r="R1749" s="43">
        <v>0</v>
      </c>
      <c r="S1749" s="43">
        <v>0</v>
      </c>
    </row>
    <row r="1750" spans="5:19">
      <c r="E1750" s="43">
        <v>8871445</v>
      </c>
      <c r="F1750" s="43" t="s">
        <v>4199</v>
      </c>
      <c r="G1750" s="43" t="s">
        <v>14</v>
      </c>
      <c r="H1750" s="43">
        <v>0</v>
      </c>
      <c r="I1750" s="43">
        <v>0</v>
      </c>
      <c r="J1750" s="43">
        <v>0</v>
      </c>
      <c r="K1750" s="43">
        <v>1</v>
      </c>
      <c r="L1750" s="43">
        <v>1840</v>
      </c>
      <c r="M1750" s="43">
        <v>1840</v>
      </c>
      <c r="N1750" s="43">
        <v>1</v>
      </c>
      <c r="O1750" s="43">
        <v>1840</v>
      </c>
      <c r="P1750" s="43">
        <v>1840</v>
      </c>
      <c r="Q1750" s="43">
        <v>0</v>
      </c>
      <c r="R1750" s="43">
        <v>0</v>
      </c>
      <c r="S1750" s="43">
        <v>0</v>
      </c>
    </row>
    <row r="1751" spans="5:19">
      <c r="E1751" s="43">
        <v>8871464</v>
      </c>
      <c r="F1751" s="43" t="s">
        <v>4778</v>
      </c>
      <c r="G1751" s="43" t="s">
        <v>14</v>
      </c>
      <c r="H1751" s="43">
        <v>0</v>
      </c>
      <c r="I1751" s="43">
        <v>0</v>
      </c>
      <c r="J1751" s="43">
        <v>0</v>
      </c>
      <c r="K1751" s="43">
        <v>1</v>
      </c>
      <c r="L1751" s="43">
        <v>1240</v>
      </c>
      <c r="M1751" s="43">
        <v>1240</v>
      </c>
      <c r="N1751" s="43">
        <v>1</v>
      </c>
      <c r="O1751" s="43">
        <v>1240</v>
      </c>
      <c r="P1751" s="43">
        <v>1240</v>
      </c>
      <c r="Q1751" s="43">
        <v>0</v>
      </c>
      <c r="R1751" s="43">
        <v>0</v>
      </c>
      <c r="S1751" s="43">
        <v>0</v>
      </c>
    </row>
    <row r="1752" spans="5:19">
      <c r="E1752" s="43">
        <v>8871500</v>
      </c>
      <c r="F1752" s="43" t="s">
        <v>4779</v>
      </c>
      <c r="G1752" s="43" t="s">
        <v>14</v>
      </c>
      <c r="H1752" s="43">
        <v>0</v>
      </c>
      <c r="I1752" s="43">
        <v>0</v>
      </c>
      <c r="J1752" s="43">
        <v>0</v>
      </c>
      <c r="K1752" s="43">
        <v>4</v>
      </c>
      <c r="L1752" s="43">
        <v>6600</v>
      </c>
      <c r="M1752" s="43">
        <v>26400</v>
      </c>
      <c r="N1752" s="43">
        <v>4</v>
      </c>
      <c r="O1752" s="43">
        <v>6600</v>
      </c>
      <c r="P1752" s="43">
        <v>26400</v>
      </c>
      <c r="Q1752" s="43">
        <v>0</v>
      </c>
      <c r="R1752" s="43">
        <v>0</v>
      </c>
      <c r="S1752" s="43">
        <v>0</v>
      </c>
    </row>
    <row r="1753" spans="5:19">
      <c r="E1753" s="43">
        <v>8871515</v>
      </c>
      <c r="F1753" s="43" t="s">
        <v>4204</v>
      </c>
      <c r="G1753" s="43" t="s">
        <v>14</v>
      </c>
      <c r="H1753" s="43">
        <v>0</v>
      </c>
      <c r="I1753" s="43">
        <v>0</v>
      </c>
      <c r="J1753" s="43">
        <v>0</v>
      </c>
      <c r="K1753" s="43">
        <v>13</v>
      </c>
      <c r="L1753" s="43">
        <v>2800</v>
      </c>
      <c r="M1753" s="43">
        <v>36400</v>
      </c>
      <c r="N1753" s="43">
        <v>13</v>
      </c>
      <c r="O1753" s="43">
        <v>2800</v>
      </c>
      <c r="P1753" s="43">
        <v>36400</v>
      </c>
      <c r="Q1753" s="43">
        <v>0</v>
      </c>
      <c r="R1753" s="43">
        <v>0</v>
      </c>
      <c r="S1753" s="43">
        <v>0</v>
      </c>
    </row>
    <row r="1754" spans="5:19">
      <c r="E1754" s="43">
        <v>8871568</v>
      </c>
      <c r="F1754" s="43" t="s">
        <v>4780</v>
      </c>
      <c r="G1754" s="43" t="s">
        <v>14</v>
      </c>
      <c r="H1754" s="43">
        <v>0</v>
      </c>
      <c r="I1754" s="43">
        <v>0</v>
      </c>
      <c r="J1754" s="43">
        <v>0</v>
      </c>
      <c r="K1754" s="43">
        <v>1</v>
      </c>
      <c r="L1754" s="43">
        <v>12700</v>
      </c>
      <c r="M1754" s="43">
        <v>12700</v>
      </c>
      <c r="N1754" s="43">
        <v>1</v>
      </c>
      <c r="O1754" s="43">
        <v>12700</v>
      </c>
      <c r="P1754" s="43">
        <v>12700</v>
      </c>
      <c r="Q1754" s="43">
        <v>0</v>
      </c>
      <c r="R1754" s="43">
        <v>0</v>
      </c>
      <c r="S1754" s="43">
        <v>0</v>
      </c>
    </row>
    <row r="1755" spans="5:19">
      <c r="E1755" s="43">
        <v>8871607</v>
      </c>
      <c r="F1755" s="43" t="s">
        <v>4781</v>
      </c>
      <c r="G1755" s="43" t="s">
        <v>14</v>
      </c>
      <c r="H1755" s="43">
        <v>4</v>
      </c>
      <c r="I1755" s="43">
        <v>3340</v>
      </c>
      <c r="J1755" s="43">
        <v>13360</v>
      </c>
      <c r="K1755" s="43">
        <v>27</v>
      </c>
      <c r="L1755" s="43">
        <v>3340</v>
      </c>
      <c r="M1755" s="43">
        <v>90180</v>
      </c>
      <c r="N1755" s="43">
        <v>31</v>
      </c>
      <c r="O1755" s="43">
        <v>3340</v>
      </c>
      <c r="P1755" s="43">
        <v>103540</v>
      </c>
      <c r="Q1755" s="43">
        <v>0</v>
      </c>
      <c r="R1755" s="43">
        <v>0</v>
      </c>
      <c r="S1755" s="43">
        <v>0</v>
      </c>
    </row>
    <row r="1756" spans="5:19">
      <c r="E1756" s="43">
        <v>8871623</v>
      </c>
      <c r="F1756" s="43" t="s">
        <v>4210</v>
      </c>
      <c r="G1756" s="43" t="s">
        <v>14</v>
      </c>
      <c r="H1756" s="43">
        <v>0</v>
      </c>
      <c r="I1756" s="43">
        <v>0</v>
      </c>
      <c r="J1756" s="43">
        <v>0</v>
      </c>
      <c r="K1756" s="43">
        <v>1</v>
      </c>
      <c r="L1756" s="43">
        <v>2330</v>
      </c>
      <c r="M1756" s="43">
        <v>2330</v>
      </c>
      <c r="N1756" s="43">
        <v>1</v>
      </c>
      <c r="O1756" s="43">
        <v>2330</v>
      </c>
      <c r="P1756" s="43">
        <v>2330</v>
      </c>
      <c r="Q1756" s="43">
        <v>0</v>
      </c>
      <c r="R1756" s="43">
        <v>0</v>
      </c>
      <c r="S1756" s="43">
        <v>0</v>
      </c>
    </row>
    <row r="1757" spans="5:19">
      <c r="E1757" s="43">
        <v>8871668</v>
      </c>
      <c r="F1757" s="43" t="s">
        <v>4215</v>
      </c>
      <c r="G1757" s="43" t="s">
        <v>14</v>
      </c>
      <c r="H1757" s="43">
        <v>0</v>
      </c>
      <c r="I1757" s="43">
        <v>0</v>
      </c>
      <c r="J1757" s="43">
        <v>0</v>
      </c>
      <c r="K1757" s="43">
        <v>6</v>
      </c>
      <c r="L1757" s="43">
        <v>12390</v>
      </c>
      <c r="M1757" s="43">
        <v>74340</v>
      </c>
      <c r="N1757" s="43">
        <v>6</v>
      </c>
      <c r="O1757" s="43">
        <v>12390</v>
      </c>
      <c r="P1757" s="43">
        <v>74340</v>
      </c>
      <c r="Q1757" s="43">
        <v>0</v>
      </c>
      <c r="R1757" s="43">
        <v>0</v>
      </c>
      <c r="S1757" s="43">
        <v>0</v>
      </c>
    </row>
    <row r="1758" spans="5:19">
      <c r="E1758" s="43">
        <v>8871675</v>
      </c>
      <c r="F1758" s="43" t="s">
        <v>4216</v>
      </c>
      <c r="G1758" s="43" t="s">
        <v>14</v>
      </c>
      <c r="H1758" s="43">
        <v>0</v>
      </c>
      <c r="I1758" s="43">
        <v>0</v>
      </c>
      <c r="J1758" s="43">
        <v>0</v>
      </c>
      <c r="K1758" s="43">
        <v>2</v>
      </c>
      <c r="L1758" s="43">
        <v>13420</v>
      </c>
      <c r="M1758" s="43">
        <v>26840</v>
      </c>
      <c r="N1758" s="43">
        <v>2</v>
      </c>
      <c r="O1758" s="43">
        <v>13420</v>
      </c>
      <c r="P1758" s="43">
        <v>26840</v>
      </c>
      <c r="Q1758" s="43">
        <v>0</v>
      </c>
      <c r="R1758" s="43">
        <v>0</v>
      </c>
      <c r="S1758" s="43">
        <v>0</v>
      </c>
    </row>
    <row r="1759" spans="5:19">
      <c r="E1759" s="43">
        <v>8871742</v>
      </c>
      <c r="F1759" s="43" t="s">
        <v>4220</v>
      </c>
      <c r="G1759" s="43" t="s">
        <v>14</v>
      </c>
      <c r="H1759" s="43">
        <v>2</v>
      </c>
      <c r="I1759" s="43">
        <v>1650</v>
      </c>
      <c r="J1759" s="43">
        <v>3300</v>
      </c>
      <c r="K1759" s="43">
        <v>4</v>
      </c>
      <c r="L1759" s="43">
        <v>1650</v>
      </c>
      <c r="M1759" s="43">
        <v>6600</v>
      </c>
      <c r="N1759" s="43">
        <v>6</v>
      </c>
      <c r="O1759" s="43">
        <v>1650</v>
      </c>
      <c r="P1759" s="43">
        <v>9900</v>
      </c>
      <c r="Q1759" s="43">
        <v>0</v>
      </c>
      <c r="R1759" s="43">
        <v>0</v>
      </c>
      <c r="S1759" s="43">
        <v>0</v>
      </c>
    </row>
    <row r="1760" spans="5:19">
      <c r="E1760" s="43">
        <v>8871924</v>
      </c>
      <c r="F1760" s="43" t="s">
        <v>4229</v>
      </c>
      <c r="G1760" s="43" t="s">
        <v>14</v>
      </c>
      <c r="H1760" s="43">
        <v>0</v>
      </c>
      <c r="I1760" s="43">
        <v>0</v>
      </c>
      <c r="J1760" s="43">
        <v>0</v>
      </c>
      <c r="K1760" s="43">
        <v>4</v>
      </c>
      <c r="L1760" s="43">
        <v>5070</v>
      </c>
      <c r="M1760" s="43">
        <v>20280</v>
      </c>
      <c r="N1760" s="43">
        <v>4</v>
      </c>
      <c r="O1760" s="43">
        <v>5070</v>
      </c>
      <c r="P1760" s="43">
        <v>20280</v>
      </c>
      <c r="Q1760" s="43">
        <v>0</v>
      </c>
      <c r="R1760" s="43">
        <v>0</v>
      </c>
      <c r="S1760" s="43">
        <v>0</v>
      </c>
    </row>
    <row r="1761" spans="5:19">
      <c r="E1761" s="43">
        <v>8871972</v>
      </c>
      <c r="F1761" s="43" t="s">
        <v>4782</v>
      </c>
      <c r="G1761" s="43" t="s">
        <v>14</v>
      </c>
      <c r="H1761" s="43">
        <v>0</v>
      </c>
      <c r="I1761" s="43">
        <v>0</v>
      </c>
      <c r="J1761" s="43">
        <v>0</v>
      </c>
      <c r="K1761" s="43">
        <v>9</v>
      </c>
      <c r="L1761" s="43">
        <v>4680</v>
      </c>
      <c r="M1761" s="43">
        <v>42120</v>
      </c>
      <c r="N1761" s="43">
        <v>9</v>
      </c>
      <c r="O1761" s="43">
        <v>4680</v>
      </c>
      <c r="P1761" s="43">
        <v>42120</v>
      </c>
      <c r="Q1761" s="43">
        <v>0</v>
      </c>
      <c r="R1761" s="43">
        <v>0</v>
      </c>
      <c r="S1761" s="43">
        <v>0</v>
      </c>
    </row>
    <row r="1762" spans="5:19">
      <c r="E1762" s="43">
        <v>8872135</v>
      </c>
      <c r="F1762" s="43" t="s">
        <v>4783</v>
      </c>
      <c r="G1762" s="43" t="s">
        <v>14</v>
      </c>
      <c r="H1762" s="43">
        <v>0</v>
      </c>
      <c r="I1762" s="43">
        <v>0</v>
      </c>
      <c r="J1762" s="43">
        <v>0</v>
      </c>
      <c r="K1762" s="43">
        <v>2</v>
      </c>
      <c r="L1762" s="43">
        <v>1560</v>
      </c>
      <c r="M1762" s="43">
        <v>3120</v>
      </c>
      <c r="N1762" s="43">
        <v>2</v>
      </c>
      <c r="O1762" s="43">
        <v>1560</v>
      </c>
      <c r="P1762" s="43">
        <v>3120</v>
      </c>
      <c r="Q1762" s="43">
        <v>0</v>
      </c>
      <c r="R1762" s="43">
        <v>0</v>
      </c>
      <c r="S1762" s="43">
        <v>0</v>
      </c>
    </row>
    <row r="1763" spans="5:19">
      <c r="E1763" s="43">
        <v>8872150</v>
      </c>
      <c r="F1763" s="43" t="s">
        <v>4784</v>
      </c>
      <c r="G1763" s="43" t="s">
        <v>14</v>
      </c>
      <c r="H1763" s="43">
        <v>4</v>
      </c>
      <c r="I1763" s="43">
        <v>6540</v>
      </c>
      <c r="J1763" s="43">
        <v>26160</v>
      </c>
      <c r="K1763" s="43">
        <v>12</v>
      </c>
      <c r="L1763" s="43">
        <v>6540</v>
      </c>
      <c r="M1763" s="43">
        <v>78480</v>
      </c>
      <c r="N1763" s="43">
        <v>16</v>
      </c>
      <c r="O1763" s="43">
        <v>6540</v>
      </c>
      <c r="P1763" s="43">
        <v>104640</v>
      </c>
      <c r="Q1763" s="43">
        <v>0</v>
      </c>
      <c r="R1763" s="43">
        <v>0</v>
      </c>
      <c r="S1763" s="43">
        <v>0</v>
      </c>
    </row>
    <row r="1764" spans="5:19">
      <c r="E1764" s="43">
        <v>8872166</v>
      </c>
      <c r="F1764" s="43" t="s">
        <v>4785</v>
      </c>
      <c r="G1764" s="43" t="s">
        <v>14</v>
      </c>
      <c r="H1764" s="43">
        <v>0</v>
      </c>
      <c r="I1764" s="43">
        <v>0</v>
      </c>
      <c r="J1764" s="43">
        <v>0</v>
      </c>
      <c r="K1764" s="43">
        <v>1</v>
      </c>
      <c r="L1764" s="43">
        <v>2240</v>
      </c>
      <c r="M1764" s="43">
        <v>2240</v>
      </c>
      <c r="N1764" s="43">
        <v>1</v>
      </c>
      <c r="O1764" s="43">
        <v>2240</v>
      </c>
      <c r="P1764" s="43">
        <v>2240</v>
      </c>
      <c r="Q1764" s="43">
        <v>0</v>
      </c>
      <c r="R1764" s="43">
        <v>0</v>
      </c>
      <c r="S1764" s="43">
        <v>0</v>
      </c>
    </row>
    <row r="1765" spans="5:19">
      <c r="E1765" s="43">
        <v>8872258</v>
      </c>
      <c r="F1765" s="43" t="s">
        <v>4240</v>
      </c>
      <c r="G1765" s="43" t="s">
        <v>14</v>
      </c>
      <c r="H1765" s="43">
        <v>0</v>
      </c>
      <c r="I1765" s="43">
        <v>0</v>
      </c>
      <c r="J1765" s="43">
        <v>0</v>
      </c>
      <c r="K1765" s="43">
        <v>24</v>
      </c>
      <c r="L1765" s="43">
        <v>1840</v>
      </c>
      <c r="M1765" s="43">
        <v>44160</v>
      </c>
      <c r="N1765" s="43">
        <v>24</v>
      </c>
      <c r="O1765" s="43">
        <v>1840</v>
      </c>
      <c r="P1765" s="43">
        <v>44160</v>
      </c>
      <c r="Q1765" s="43">
        <v>0</v>
      </c>
      <c r="R1765" s="43">
        <v>0</v>
      </c>
      <c r="S1765" s="43">
        <v>0</v>
      </c>
    </row>
    <row r="1766" spans="5:19">
      <c r="E1766" s="43">
        <v>8872272</v>
      </c>
      <c r="F1766" s="43" t="s">
        <v>4786</v>
      </c>
      <c r="G1766" s="43" t="s">
        <v>14</v>
      </c>
      <c r="H1766" s="43">
        <v>0</v>
      </c>
      <c r="I1766" s="43">
        <v>0</v>
      </c>
      <c r="J1766" s="43">
        <v>0</v>
      </c>
      <c r="K1766" s="43">
        <v>225</v>
      </c>
      <c r="L1766" s="43">
        <v>100</v>
      </c>
      <c r="M1766" s="43">
        <v>22500</v>
      </c>
      <c r="N1766" s="43">
        <v>225</v>
      </c>
      <c r="O1766" s="43">
        <v>100</v>
      </c>
      <c r="P1766" s="43">
        <v>22500</v>
      </c>
      <c r="Q1766" s="43">
        <v>0</v>
      </c>
      <c r="R1766" s="43">
        <v>0</v>
      </c>
      <c r="S1766" s="43">
        <v>0</v>
      </c>
    </row>
    <row r="1767" spans="5:19">
      <c r="E1767" s="43">
        <v>8872284</v>
      </c>
      <c r="F1767" s="43" t="s">
        <v>4243</v>
      </c>
      <c r="G1767" s="43" t="s">
        <v>14</v>
      </c>
      <c r="H1767" s="43">
        <v>0</v>
      </c>
      <c r="I1767" s="43">
        <v>0</v>
      </c>
      <c r="J1767" s="43">
        <v>0</v>
      </c>
      <c r="K1767" s="43">
        <v>1170</v>
      </c>
      <c r="L1767" s="43">
        <v>70</v>
      </c>
      <c r="M1767" s="43">
        <v>81900</v>
      </c>
      <c r="N1767" s="43">
        <v>990</v>
      </c>
      <c r="O1767" s="43">
        <v>70</v>
      </c>
      <c r="P1767" s="43">
        <v>69300</v>
      </c>
      <c r="Q1767" s="43">
        <v>180</v>
      </c>
      <c r="R1767" s="43">
        <v>70</v>
      </c>
      <c r="S1767" s="43">
        <v>12600</v>
      </c>
    </row>
    <row r="1768" spans="5:19">
      <c r="E1768" s="43">
        <v>8872347</v>
      </c>
      <c r="F1768" s="43" t="s">
        <v>4787</v>
      </c>
      <c r="G1768" s="43" t="s">
        <v>14</v>
      </c>
      <c r="H1768" s="43">
        <v>0</v>
      </c>
      <c r="I1768" s="43">
        <v>0</v>
      </c>
      <c r="J1768" s="43">
        <v>0</v>
      </c>
      <c r="K1768" s="43">
        <v>135</v>
      </c>
      <c r="L1768" s="43">
        <v>220</v>
      </c>
      <c r="M1768" s="43">
        <v>29700</v>
      </c>
      <c r="N1768" s="43">
        <v>135</v>
      </c>
      <c r="O1768" s="43">
        <v>220</v>
      </c>
      <c r="P1768" s="43">
        <v>29700</v>
      </c>
      <c r="Q1768" s="43">
        <v>0</v>
      </c>
      <c r="R1768" s="43">
        <v>0</v>
      </c>
      <c r="S1768" s="43">
        <v>0</v>
      </c>
    </row>
    <row r="1769" spans="5:19">
      <c r="E1769" s="43">
        <v>8872382</v>
      </c>
      <c r="F1769" s="43" t="s">
        <v>4788</v>
      </c>
      <c r="G1769" s="43" t="s">
        <v>14</v>
      </c>
      <c r="H1769" s="43">
        <v>0</v>
      </c>
      <c r="I1769" s="43">
        <v>0</v>
      </c>
      <c r="J1769" s="43">
        <v>0</v>
      </c>
      <c r="K1769" s="43">
        <v>72</v>
      </c>
      <c r="L1769" s="43">
        <v>1550</v>
      </c>
      <c r="M1769" s="43">
        <v>111600</v>
      </c>
      <c r="N1769" s="43">
        <v>72</v>
      </c>
      <c r="O1769" s="43">
        <v>1550</v>
      </c>
      <c r="P1769" s="43">
        <v>111600</v>
      </c>
      <c r="Q1769" s="43">
        <v>0</v>
      </c>
      <c r="R1769" s="43">
        <v>0</v>
      </c>
      <c r="S1769" s="43">
        <v>0</v>
      </c>
    </row>
    <row r="1770" spans="5:19">
      <c r="E1770" s="43">
        <v>8872407</v>
      </c>
      <c r="F1770" s="43" t="s">
        <v>4789</v>
      </c>
      <c r="G1770" s="43" t="s">
        <v>14</v>
      </c>
      <c r="H1770" s="43">
        <v>0</v>
      </c>
      <c r="I1770" s="43">
        <v>0</v>
      </c>
      <c r="J1770" s="43">
        <v>0</v>
      </c>
      <c r="K1770" s="43">
        <v>1</v>
      </c>
      <c r="L1770" s="43">
        <v>5580</v>
      </c>
      <c r="M1770" s="43">
        <v>5580</v>
      </c>
      <c r="N1770" s="43">
        <v>1</v>
      </c>
      <c r="O1770" s="43">
        <v>5580</v>
      </c>
      <c r="P1770" s="43">
        <v>5580</v>
      </c>
      <c r="Q1770" s="43">
        <v>0</v>
      </c>
      <c r="R1770" s="43">
        <v>0</v>
      </c>
      <c r="S1770" s="43">
        <v>0</v>
      </c>
    </row>
    <row r="1771" spans="5:19">
      <c r="E1771" s="43">
        <v>8872445</v>
      </c>
      <c r="F1771" s="43" t="s">
        <v>4790</v>
      </c>
      <c r="G1771" s="43" t="s">
        <v>14</v>
      </c>
      <c r="H1771" s="43">
        <v>0</v>
      </c>
      <c r="I1771" s="43">
        <v>0</v>
      </c>
      <c r="J1771" s="43">
        <v>0</v>
      </c>
      <c r="K1771" s="43">
        <v>2</v>
      </c>
      <c r="L1771" s="43">
        <v>2230</v>
      </c>
      <c r="M1771" s="43">
        <v>4460</v>
      </c>
      <c r="N1771" s="43">
        <v>2</v>
      </c>
      <c r="O1771" s="43">
        <v>2230</v>
      </c>
      <c r="P1771" s="43">
        <v>4460</v>
      </c>
      <c r="Q1771" s="43">
        <v>0</v>
      </c>
      <c r="R1771" s="43">
        <v>0</v>
      </c>
      <c r="S1771" s="43">
        <v>0</v>
      </c>
    </row>
    <row r="1772" spans="5:19">
      <c r="E1772" s="43">
        <v>8872635</v>
      </c>
      <c r="F1772" s="43" t="s">
        <v>4791</v>
      </c>
      <c r="G1772" s="43" t="s">
        <v>14</v>
      </c>
      <c r="H1772" s="43">
        <v>0</v>
      </c>
      <c r="I1772" s="43">
        <v>0</v>
      </c>
      <c r="J1772" s="43">
        <v>0</v>
      </c>
      <c r="K1772" s="43">
        <v>1</v>
      </c>
      <c r="L1772" s="43">
        <v>49490</v>
      </c>
      <c r="M1772" s="43">
        <v>49490</v>
      </c>
      <c r="N1772" s="43">
        <v>1</v>
      </c>
      <c r="O1772" s="43">
        <v>49490</v>
      </c>
      <c r="P1772" s="43">
        <v>49490</v>
      </c>
      <c r="Q1772" s="43">
        <v>0</v>
      </c>
      <c r="R1772" s="43">
        <v>0</v>
      </c>
      <c r="S1772" s="43">
        <v>0</v>
      </c>
    </row>
    <row r="1773" spans="5:19">
      <c r="E1773" s="43">
        <v>8872745</v>
      </c>
      <c r="F1773" s="43" t="s">
        <v>4792</v>
      </c>
      <c r="G1773" s="43" t="s">
        <v>14</v>
      </c>
      <c r="H1773" s="43">
        <v>2</v>
      </c>
      <c r="I1773" s="43">
        <v>4650</v>
      </c>
      <c r="J1773" s="43">
        <v>9300</v>
      </c>
      <c r="K1773" s="43">
        <v>23</v>
      </c>
      <c r="L1773" s="43">
        <v>4650</v>
      </c>
      <c r="M1773" s="43">
        <v>106950</v>
      </c>
      <c r="N1773" s="43">
        <v>25</v>
      </c>
      <c r="O1773" s="43">
        <v>4650</v>
      </c>
      <c r="P1773" s="43">
        <v>116250</v>
      </c>
      <c r="Q1773" s="43">
        <v>0</v>
      </c>
      <c r="R1773" s="43">
        <v>0</v>
      </c>
      <c r="S1773" s="43">
        <v>0</v>
      </c>
    </row>
    <row r="1774" spans="5:19">
      <c r="E1774" s="43">
        <v>8872749</v>
      </c>
      <c r="F1774" s="43" t="s">
        <v>4265</v>
      </c>
      <c r="G1774" s="43" t="s">
        <v>14</v>
      </c>
      <c r="H1774" s="43">
        <v>0</v>
      </c>
      <c r="I1774" s="43">
        <v>0</v>
      </c>
      <c r="J1774" s="43">
        <v>0</v>
      </c>
      <c r="K1774" s="43">
        <v>37</v>
      </c>
      <c r="L1774" s="43">
        <v>2505</v>
      </c>
      <c r="M1774" s="43">
        <v>92700</v>
      </c>
      <c r="N1774" s="43">
        <v>37</v>
      </c>
      <c r="O1774" s="43">
        <v>2505</v>
      </c>
      <c r="P1774" s="43">
        <v>92700</v>
      </c>
      <c r="Q1774" s="43">
        <v>0</v>
      </c>
      <c r="R1774" s="43">
        <v>0</v>
      </c>
      <c r="S1774" s="43">
        <v>0</v>
      </c>
    </row>
    <row r="1775" spans="5:19">
      <c r="E1775" s="43">
        <v>8872792</v>
      </c>
      <c r="F1775" s="43" t="s">
        <v>4269</v>
      </c>
      <c r="G1775" s="43" t="s">
        <v>14</v>
      </c>
      <c r="H1775" s="43">
        <v>0</v>
      </c>
      <c r="I1775" s="43">
        <v>0</v>
      </c>
      <c r="J1775" s="43">
        <v>0</v>
      </c>
      <c r="K1775" s="43">
        <v>67</v>
      </c>
      <c r="L1775" s="43">
        <v>1730</v>
      </c>
      <c r="M1775" s="43">
        <v>115910</v>
      </c>
      <c r="N1775" s="43">
        <v>64</v>
      </c>
      <c r="O1775" s="43">
        <v>1730</v>
      </c>
      <c r="P1775" s="43">
        <v>110720</v>
      </c>
      <c r="Q1775" s="43">
        <v>3</v>
      </c>
      <c r="R1775" s="43">
        <v>1730</v>
      </c>
      <c r="S1775" s="43">
        <v>5190</v>
      </c>
    </row>
    <row r="1776" spans="5:19">
      <c r="E1776" s="43">
        <v>8872798</v>
      </c>
      <c r="F1776" s="43" t="s">
        <v>4270</v>
      </c>
      <c r="G1776" s="43" t="s">
        <v>14</v>
      </c>
      <c r="H1776" s="43">
        <v>0</v>
      </c>
      <c r="I1776" s="43">
        <v>0</v>
      </c>
      <c r="J1776" s="43">
        <v>0</v>
      </c>
      <c r="K1776" s="43">
        <v>11</v>
      </c>
      <c r="L1776" s="43">
        <v>13680</v>
      </c>
      <c r="M1776" s="43">
        <v>150480</v>
      </c>
      <c r="N1776" s="43">
        <v>11</v>
      </c>
      <c r="O1776" s="43">
        <v>13680</v>
      </c>
      <c r="P1776" s="43">
        <v>150480</v>
      </c>
      <c r="Q1776" s="43">
        <v>0</v>
      </c>
      <c r="R1776" s="43">
        <v>0</v>
      </c>
      <c r="S1776" s="43">
        <v>0</v>
      </c>
    </row>
    <row r="1777" spans="5:19">
      <c r="E1777" s="43">
        <v>8872803</v>
      </c>
      <c r="F1777" s="43" t="s">
        <v>4793</v>
      </c>
      <c r="G1777" s="43" t="s">
        <v>14</v>
      </c>
      <c r="H1777" s="43">
        <v>0</v>
      </c>
      <c r="I1777" s="43">
        <v>0</v>
      </c>
      <c r="J1777" s="43">
        <v>0</v>
      </c>
      <c r="K1777" s="43">
        <v>8</v>
      </c>
      <c r="L1777" s="43">
        <v>9190</v>
      </c>
      <c r="M1777" s="43">
        <v>73520</v>
      </c>
      <c r="N1777" s="43">
        <v>8</v>
      </c>
      <c r="O1777" s="43">
        <v>9190</v>
      </c>
      <c r="P1777" s="43">
        <v>73520</v>
      </c>
      <c r="Q1777" s="43">
        <v>0</v>
      </c>
      <c r="R1777" s="43">
        <v>0</v>
      </c>
      <c r="S1777" s="43">
        <v>0</v>
      </c>
    </row>
    <row r="1778" spans="5:19">
      <c r="E1778" s="43">
        <v>8872820</v>
      </c>
      <c r="F1778" s="43" t="s">
        <v>4794</v>
      </c>
      <c r="G1778" s="43" t="s">
        <v>14</v>
      </c>
      <c r="H1778" s="43">
        <v>15</v>
      </c>
      <c r="I1778" s="43">
        <v>1050</v>
      </c>
      <c r="J1778" s="43">
        <v>15750</v>
      </c>
      <c r="K1778" s="43">
        <v>275</v>
      </c>
      <c r="L1778" s="43">
        <v>1050</v>
      </c>
      <c r="M1778" s="43">
        <v>288750</v>
      </c>
      <c r="N1778" s="43">
        <v>290</v>
      </c>
      <c r="O1778" s="43">
        <v>1050</v>
      </c>
      <c r="P1778" s="43">
        <v>304500</v>
      </c>
      <c r="Q1778" s="43">
        <v>0</v>
      </c>
      <c r="R1778" s="43">
        <v>0</v>
      </c>
      <c r="S1778" s="43">
        <v>0</v>
      </c>
    </row>
    <row r="1779" spans="5:19">
      <c r="E1779" s="43">
        <v>8872863</v>
      </c>
      <c r="F1779" s="43" t="s">
        <v>4795</v>
      </c>
      <c r="G1779" s="43" t="s">
        <v>14</v>
      </c>
      <c r="H1779" s="43">
        <v>0</v>
      </c>
      <c r="I1779" s="43">
        <v>0</v>
      </c>
      <c r="J1779" s="43">
        <v>0</v>
      </c>
      <c r="K1779" s="43">
        <v>19</v>
      </c>
      <c r="L1779" s="43">
        <v>5060</v>
      </c>
      <c r="M1779" s="43">
        <v>96140</v>
      </c>
      <c r="N1779" s="43">
        <v>19</v>
      </c>
      <c r="O1779" s="43">
        <v>5060</v>
      </c>
      <c r="P1779" s="43">
        <v>96140</v>
      </c>
      <c r="Q1779" s="43">
        <v>0</v>
      </c>
      <c r="R1779" s="43">
        <v>0</v>
      </c>
      <c r="S1779" s="43">
        <v>0</v>
      </c>
    </row>
    <row r="1780" spans="5:19">
      <c r="E1780" s="43">
        <v>8872980</v>
      </c>
      <c r="F1780" s="43" t="s">
        <v>4796</v>
      </c>
      <c r="G1780" s="43" t="s">
        <v>14</v>
      </c>
      <c r="H1780" s="43">
        <v>0</v>
      </c>
      <c r="I1780" s="43">
        <v>0</v>
      </c>
      <c r="J1780" s="43">
        <v>0</v>
      </c>
      <c r="K1780" s="43">
        <v>2</v>
      </c>
      <c r="L1780" s="43">
        <v>4680</v>
      </c>
      <c r="M1780" s="43">
        <v>9360</v>
      </c>
      <c r="N1780" s="43">
        <v>2</v>
      </c>
      <c r="O1780" s="43">
        <v>4680</v>
      </c>
      <c r="P1780" s="43">
        <v>9360</v>
      </c>
      <c r="Q1780" s="43">
        <v>0</v>
      </c>
      <c r="R1780" s="43">
        <v>0</v>
      </c>
      <c r="S1780" s="43">
        <v>0</v>
      </c>
    </row>
    <row r="1781" spans="5:19">
      <c r="E1781" s="43">
        <v>8872992</v>
      </c>
      <c r="F1781" s="43" t="s">
        <v>4292</v>
      </c>
      <c r="G1781" s="43" t="s">
        <v>14</v>
      </c>
      <c r="H1781" s="43">
        <v>0</v>
      </c>
      <c r="I1781" s="43">
        <v>0</v>
      </c>
      <c r="J1781" s="43">
        <v>0</v>
      </c>
      <c r="K1781" s="43">
        <v>9</v>
      </c>
      <c r="L1781" s="43">
        <v>4890</v>
      </c>
      <c r="M1781" s="43">
        <v>44010</v>
      </c>
      <c r="N1781" s="43">
        <v>9</v>
      </c>
      <c r="O1781" s="43">
        <v>4890</v>
      </c>
      <c r="P1781" s="43">
        <v>44010</v>
      </c>
      <c r="Q1781" s="43">
        <v>0</v>
      </c>
      <c r="R1781" s="43">
        <v>0</v>
      </c>
      <c r="S1781" s="43">
        <v>0</v>
      </c>
    </row>
    <row r="1782" spans="5:19">
      <c r="E1782" s="43">
        <v>8873000</v>
      </c>
      <c r="F1782" s="43" t="s">
        <v>4293</v>
      </c>
      <c r="G1782" s="43" t="s">
        <v>14</v>
      </c>
      <c r="H1782" s="43">
        <v>0</v>
      </c>
      <c r="I1782" s="43">
        <v>0</v>
      </c>
      <c r="J1782" s="43">
        <v>0</v>
      </c>
      <c r="K1782" s="43">
        <v>4</v>
      </c>
      <c r="L1782" s="43">
        <v>6150</v>
      </c>
      <c r="M1782" s="43">
        <v>24600</v>
      </c>
      <c r="N1782" s="43">
        <v>4</v>
      </c>
      <c r="O1782" s="43">
        <v>6150</v>
      </c>
      <c r="P1782" s="43">
        <v>24600</v>
      </c>
      <c r="Q1782" s="43">
        <v>0</v>
      </c>
      <c r="R1782" s="43">
        <v>0</v>
      </c>
      <c r="S1782" s="43">
        <v>0</v>
      </c>
    </row>
    <row r="1783" spans="5:19">
      <c r="E1783" s="43">
        <v>8873019</v>
      </c>
      <c r="F1783" s="43" t="s">
        <v>4797</v>
      </c>
      <c r="G1783" s="43" t="s">
        <v>14</v>
      </c>
      <c r="H1783" s="43">
        <v>0</v>
      </c>
      <c r="I1783" s="43">
        <v>0</v>
      </c>
      <c r="J1783" s="43">
        <v>0</v>
      </c>
      <c r="K1783" s="43">
        <v>1</v>
      </c>
      <c r="L1783" s="43">
        <v>3930</v>
      </c>
      <c r="M1783" s="43">
        <v>3930</v>
      </c>
      <c r="N1783" s="43">
        <v>1</v>
      </c>
      <c r="O1783" s="43">
        <v>3930</v>
      </c>
      <c r="P1783" s="43">
        <v>3930</v>
      </c>
      <c r="Q1783" s="43">
        <v>0</v>
      </c>
      <c r="R1783" s="43">
        <v>0</v>
      </c>
      <c r="S1783" s="43">
        <v>0</v>
      </c>
    </row>
    <row r="1784" spans="5:19">
      <c r="E1784" s="43">
        <v>8873060</v>
      </c>
      <c r="F1784" s="43" t="s">
        <v>4297</v>
      </c>
      <c r="G1784" s="43" t="s">
        <v>14</v>
      </c>
      <c r="H1784" s="43">
        <v>0</v>
      </c>
      <c r="I1784" s="43">
        <v>0</v>
      </c>
      <c r="J1784" s="43">
        <v>0</v>
      </c>
      <c r="K1784" s="43">
        <v>10</v>
      </c>
      <c r="L1784" s="43">
        <v>800</v>
      </c>
      <c r="M1784" s="43">
        <v>8000</v>
      </c>
      <c r="N1784" s="43">
        <v>8</v>
      </c>
      <c r="O1784" s="43">
        <v>800</v>
      </c>
      <c r="P1784" s="43">
        <v>6400</v>
      </c>
      <c r="Q1784" s="43">
        <v>2</v>
      </c>
      <c r="R1784" s="43">
        <v>800</v>
      </c>
      <c r="S1784" s="43">
        <v>1600</v>
      </c>
    </row>
    <row r="1785" spans="5:19">
      <c r="E1785" s="43">
        <v>8873117</v>
      </c>
      <c r="F1785" s="43" t="s">
        <v>4798</v>
      </c>
      <c r="G1785" s="43" t="s">
        <v>14</v>
      </c>
      <c r="H1785" s="43">
        <v>0</v>
      </c>
      <c r="I1785" s="43">
        <v>0</v>
      </c>
      <c r="J1785" s="43">
        <v>0</v>
      </c>
      <c r="K1785" s="43">
        <v>3</v>
      </c>
      <c r="L1785" s="43">
        <v>15450</v>
      </c>
      <c r="M1785" s="43">
        <v>46350</v>
      </c>
      <c r="N1785" s="43">
        <v>3</v>
      </c>
      <c r="O1785" s="43">
        <v>15450</v>
      </c>
      <c r="P1785" s="43">
        <v>46350</v>
      </c>
      <c r="Q1785" s="43">
        <v>0</v>
      </c>
      <c r="R1785" s="43">
        <v>0</v>
      </c>
      <c r="S1785" s="43">
        <v>0</v>
      </c>
    </row>
    <row r="1786" spans="5:19">
      <c r="E1786" s="43">
        <v>8873171</v>
      </c>
      <c r="F1786" s="43" t="s">
        <v>4799</v>
      </c>
      <c r="G1786" s="43" t="s">
        <v>14</v>
      </c>
      <c r="H1786" s="43">
        <v>0</v>
      </c>
      <c r="I1786" s="43">
        <v>0</v>
      </c>
      <c r="J1786" s="43">
        <v>0</v>
      </c>
      <c r="K1786" s="43">
        <v>18</v>
      </c>
      <c r="L1786" s="43">
        <v>4180</v>
      </c>
      <c r="M1786" s="43">
        <v>75240</v>
      </c>
      <c r="N1786" s="43">
        <v>18</v>
      </c>
      <c r="O1786" s="43">
        <v>4180</v>
      </c>
      <c r="P1786" s="43">
        <v>75240</v>
      </c>
      <c r="Q1786" s="43">
        <v>0</v>
      </c>
      <c r="R1786" s="43">
        <v>0</v>
      </c>
      <c r="S1786" s="43">
        <v>0</v>
      </c>
    </row>
    <row r="1787" spans="5:19">
      <c r="E1787" s="43">
        <v>8873269</v>
      </c>
      <c r="F1787" s="43" t="s">
        <v>4800</v>
      </c>
      <c r="G1787" s="43" t="s">
        <v>14</v>
      </c>
      <c r="H1787" s="43">
        <v>0</v>
      </c>
      <c r="I1787" s="43">
        <v>0</v>
      </c>
      <c r="J1787" s="43">
        <v>0</v>
      </c>
      <c r="K1787" s="43">
        <v>2</v>
      </c>
      <c r="L1787" s="43">
        <v>4670</v>
      </c>
      <c r="M1787" s="43">
        <v>9340</v>
      </c>
      <c r="N1787" s="43">
        <v>2</v>
      </c>
      <c r="O1787" s="43">
        <v>4670</v>
      </c>
      <c r="P1787" s="43">
        <v>9340</v>
      </c>
      <c r="Q1787" s="43">
        <v>0</v>
      </c>
      <c r="R1787" s="43">
        <v>0</v>
      </c>
      <c r="S1787" s="43">
        <v>0</v>
      </c>
    </row>
    <row r="1788" spans="5:19">
      <c r="E1788" s="43">
        <v>8873279</v>
      </c>
      <c r="F1788" s="43" t="s">
        <v>4310</v>
      </c>
      <c r="G1788" s="43" t="s">
        <v>14</v>
      </c>
      <c r="H1788" s="43">
        <v>7</v>
      </c>
      <c r="I1788" s="43">
        <v>3140</v>
      </c>
      <c r="J1788" s="43">
        <v>21980</v>
      </c>
      <c r="K1788" s="43">
        <v>34</v>
      </c>
      <c r="L1788" s="43">
        <v>3140</v>
      </c>
      <c r="M1788" s="43">
        <v>106760</v>
      </c>
      <c r="N1788" s="43">
        <v>41</v>
      </c>
      <c r="O1788" s="43">
        <v>3140</v>
      </c>
      <c r="P1788" s="43">
        <v>128740</v>
      </c>
      <c r="Q1788" s="43">
        <v>0</v>
      </c>
      <c r="R1788" s="43">
        <v>0</v>
      </c>
      <c r="S1788" s="43">
        <v>0</v>
      </c>
    </row>
    <row r="1789" spans="5:19">
      <c r="E1789" s="43">
        <v>8873336</v>
      </c>
      <c r="F1789" s="43" t="s">
        <v>4801</v>
      </c>
      <c r="G1789" s="43" t="s">
        <v>14</v>
      </c>
      <c r="H1789" s="43">
        <v>0</v>
      </c>
      <c r="I1789" s="43">
        <v>0</v>
      </c>
      <c r="J1789" s="43">
        <v>0</v>
      </c>
      <c r="K1789" s="43">
        <v>22</v>
      </c>
      <c r="L1789" s="43">
        <v>5450</v>
      </c>
      <c r="M1789" s="43">
        <v>119900</v>
      </c>
      <c r="N1789" s="43">
        <v>22</v>
      </c>
      <c r="O1789" s="43">
        <v>5450</v>
      </c>
      <c r="P1789" s="43">
        <v>119900</v>
      </c>
      <c r="Q1789" s="43">
        <v>0</v>
      </c>
      <c r="R1789" s="43">
        <v>0</v>
      </c>
      <c r="S1789" s="43">
        <v>0</v>
      </c>
    </row>
    <row r="1790" spans="5:19">
      <c r="E1790" s="43">
        <v>8873372</v>
      </c>
      <c r="F1790" s="43" t="s">
        <v>4802</v>
      </c>
      <c r="G1790" s="43" t="s">
        <v>14</v>
      </c>
      <c r="H1790" s="43">
        <v>0</v>
      </c>
      <c r="I1790" s="43">
        <v>0</v>
      </c>
      <c r="J1790" s="43">
        <v>0</v>
      </c>
      <c r="K1790" s="43">
        <v>2</v>
      </c>
      <c r="L1790" s="43">
        <v>3630</v>
      </c>
      <c r="M1790" s="43">
        <v>7260</v>
      </c>
      <c r="N1790" s="43">
        <v>1</v>
      </c>
      <c r="O1790" s="43">
        <v>3630</v>
      </c>
      <c r="P1790" s="43">
        <v>3630</v>
      </c>
      <c r="Q1790" s="43">
        <v>1</v>
      </c>
      <c r="R1790" s="43">
        <v>3630</v>
      </c>
      <c r="S1790" s="43">
        <v>3630</v>
      </c>
    </row>
    <row r="1791" spans="5:19">
      <c r="E1791" s="43">
        <v>8873417</v>
      </c>
      <c r="F1791" s="43" t="s">
        <v>4803</v>
      </c>
      <c r="G1791" s="43" t="s">
        <v>14</v>
      </c>
      <c r="H1791" s="43">
        <v>0</v>
      </c>
      <c r="I1791" s="43">
        <v>0</v>
      </c>
      <c r="J1791" s="43">
        <v>0</v>
      </c>
      <c r="K1791" s="43">
        <v>1</v>
      </c>
      <c r="L1791" s="43">
        <v>2820</v>
      </c>
      <c r="M1791" s="43">
        <v>2820</v>
      </c>
      <c r="N1791" s="43">
        <v>0</v>
      </c>
      <c r="O1791" s="43">
        <v>0</v>
      </c>
      <c r="P1791" s="43">
        <v>0</v>
      </c>
      <c r="Q1791" s="43">
        <v>1</v>
      </c>
      <c r="R1791" s="43">
        <v>2820</v>
      </c>
      <c r="S1791" s="43">
        <v>2820</v>
      </c>
    </row>
    <row r="1792" spans="5:19">
      <c r="E1792" s="43">
        <v>8873493</v>
      </c>
      <c r="F1792" s="43" t="s">
        <v>4316</v>
      </c>
      <c r="G1792" s="43" t="s">
        <v>14</v>
      </c>
      <c r="H1792" s="43">
        <v>0</v>
      </c>
      <c r="I1792" s="43">
        <v>0</v>
      </c>
      <c r="J1792" s="43">
        <v>0</v>
      </c>
      <c r="K1792" s="43">
        <v>9</v>
      </c>
      <c r="L1792" s="43">
        <v>7180</v>
      </c>
      <c r="M1792" s="43">
        <v>64620</v>
      </c>
      <c r="N1792" s="43">
        <v>9</v>
      </c>
      <c r="O1792" s="43">
        <v>7180</v>
      </c>
      <c r="P1792" s="43">
        <v>64620</v>
      </c>
      <c r="Q1792" s="43">
        <v>0</v>
      </c>
      <c r="R1792" s="43">
        <v>0</v>
      </c>
      <c r="S1792" s="43">
        <v>0</v>
      </c>
    </row>
    <row r="1793" spans="5:19">
      <c r="E1793" s="43">
        <v>8873642</v>
      </c>
      <c r="F1793" s="43" t="s">
        <v>4331</v>
      </c>
      <c r="G1793" s="43" t="s">
        <v>14</v>
      </c>
      <c r="H1793" s="43">
        <v>0</v>
      </c>
      <c r="I1793" s="43">
        <v>0</v>
      </c>
      <c r="J1793" s="43">
        <v>0</v>
      </c>
      <c r="K1793" s="43">
        <v>4</v>
      </c>
      <c r="L1793" s="43">
        <v>4150</v>
      </c>
      <c r="M1793" s="43">
        <v>16600</v>
      </c>
      <c r="N1793" s="43">
        <v>4</v>
      </c>
      <c r="O1793" s="43">
        <v>4150</v>
      </c>
      <c r="P1793" s="43">
        <v>16600</v>
      </c>
      <c r="Q1793" s="43">
        <v>0</v>
      </c>
      <c r="R1793" s="43">
        <v>0</v>
      </c>
      <c r="S1793" s="43">
        <v>0</v>
      </c>
    </row>
    <row r="1794" spans="5:19">
      <c r="E1794" s="43">
        <v>8873740</v>
      </c>
      <c r="F1794" s="43" t="s">
        <v>4804</v>
      </c>
      <c r="G1794" s="43" t="s">
        <v>14</v>
      </c>
      <c r="H1794" s="43">
        <v>0</v>
      </c>
      <c r="I1794" s="43">
        <v>0</v>
      </c>
      <c r="J1794" s="43">
        <v>0</v>
      </c>
      <c r="K1794" s="43">
        <v>5</v>
      </c>
      <c r="L1794" s="43">
        <v>5980</v>
      </c>
      <c r="M1794" s="43">
        <v>29900</v>
      </c>
      <c r="N1794" s="43">
        <v>5</v>
      </c>
      <c r="O1794" s="43">
        <v>5980</v>
      </c>
      <c r="P1794" s="43">
        <v>29900</v>
      </c>
      <c r="Q1794" s="43">
        <v>0</v>
      </c>
      <c r="R1794" s="43">
        <v>0</v>
      </c>
      <c r="S1794" s="43">
        <v>0</v>
      </c>
    </row>
    <row r="1795" spans="5:19">
      <c r="E1795" s="43">
        <v>8873747</v>
      </c>
      <c r="F1795" s="43" t="s">
        <v>4335</v>
      </c>
      <c r="G1795" s="43" t="s">
        <v>14</v>
      </c>
      <c r="H1795" s="43">
        <v>2</v>
      </c>
      <c r="I1795" s="43">
        <v>4220</v>
      </c>
      <c r="J1795" s="43">
        <v>8440</v>
      </c>
      <c r="K1795" s="43">
        <v>11</v>
      </c>
      <c r="L1795" s="43">
        <v>4220</v>
      </c>
      <c r="M1795" s="43">
        <v>46420</v>
      </c>
      <c r="N1795" s="43">
        <v>13</v>
      </c>
      <c r="O1795" s="43">
        <v>4220</v>
      </c>
      <c r="P1795" s="43">
        <v>54860</v>
      </c>
      <c r="Q1795" s="43">
        <v>0</v>
      </c>
      <c r="R1795" s="43">
        <v>0</v>
      </c>
      <c r="S1795" s="43">
        <v>0</v>
      </c>
    </row>
    <row r="1796" spans="5:19">
      <c r="E1796" s="43">
        <v>8874097</v>
      </c>
      <c r="F1796" s="43" t="s">
        <v>4805</v>
      </c>
      <c r="G1796" s="43" t="s">
        <v>14</v>
      </c>
      <c r="H1796" s="43">
        <v>0</v>
      </c>
      <c r="I1796" s="43">
        <v>0</v>
      </c>
      <c r="J1796" s="43">
        <v>0</v>
      </c>
      <c r="K1796" s="43">
        <v>1</v>
      </c>
      <c r="L1796" s="43">
        <v>560</v>
      </c>
      <c r="M1796" s="43">
        <v>560</v>
      </c>
      <c r="N1796" s="43">
        <v>1</v>
      </c>
      <c r="O1796" s="43">
        <v>560</v>
      </c>
      <c r="P1796" s="43">
        <v>560</v>
      </c>
      <c r="Q1796" s="43">
        <v>0</v>
      </c>
      <c r="R1796" s="43">
        <v>0</v>
      </c>
      <c r="S1796" s="43">
        <v>0</v>
      </c>
    </row>
    <row r="1797" spans="5:19">
      <c r="E1797" s="43">
        <v>8874464</v>
      </c>
      <c r="F1797" s="43" t="s">
        <v>4375</v>
      </c>
      <c r="G1797" s="43" t="s">
        <v>14</v>
      </c>
      <c r="H1797" s="43">
        <v>0</v>
      </c>
      <c r="I1797" s="43">
        <v>0</v>
      </c>
      <c r="J1797" s="43">
        <v>0</v>
      </c>
      <c r="K1797" s="43">
        <v>4</v>
      </c>
      <c r="L1797" s="43">
        <v>4270</v>
      </c>
      <c r="M1797" s="43">
        <v>17080</v>
      </c>
      <c r="N1797" s="43">
        <v>4</v>
      </c>
      <c r="O1797" s="43">
        <v>4270</v>
      </c>
      <c r="P1797" s="43">
        <v>17080</v>
      </c>
      <c r="Q1797" s="43">
        <v>0</v>
      </c>
      <c r="R1797" s="43">
        <v>0</v>
      </c>
      <c r="S1797" s="43">
        <v>0</v>
      </c>
    </row>
    <row r="1798" spans="5:19">
      <c r="E1798" s="43">
        <v>8874567</v>
      </c>
      <c r="F1798" s="43" t="s">
        <v>4384</v>
      </c>
      <c r="G1798" s="43" t="s">
        <v>14</v>
      </c>
      <c r="H1798" s="43">
        <v>0</v>
      </c>
      <c r="I1798" s="43">
        <v>0</v>
      </c>
      <c r="J1798" s="43">
        <v>0</v>
      </c>
      <c r="K1798" s="43">
        <v>1</v>
      </c>
      <c r="L1798" s="43">
        <v>3720</v>
      </c>
      <c r="M1798" s="43">
        <v>3720</v>
      </c>
      <c r="N1798" s="43">
        <v>1</v>
      </c>
      <c r="O1798" s="43">
        <v>3720</v>
      </c>
      <c r="P1798" s="43">
        <v>3720</v>
      </c>
      <c r="Q1798" s="43">
        <v>0</v>
      </c>
      <c r="R1798" s="43">
        <v>0</v>
      </c>
      <c r="S1798" s="43">
        <v>0</v>
      </c>
    </row>
    <row r="1799" spans="5:19">
      <c r="E1799" s="43">
        <v>8874722</v>
      </c>
      <c r="F1799" s="43" t="s">
        <v>4806</v>
      </c>
      <c r="G1799" s="43" t="s">
        <v>14</v>
      </c>
      <c r="H1799" s="43">
        <v>0</v>
      </c>
      <c r="I1799" s="43">
        <v>0</v>
      </c>
      <c r="J1799" s="43">
        <v>0</v>
      </c>
      <c r="K1799" s="43">
        <v>1</v>
      </c>
      <c r="L1799" s="43">
        <v>11010</v>
      </c>
      <c r="M1799" s="43">
        <v>11010</v>
      </c>
      <c r="N1799" s="43">
        <v>1</v>
      </c>
      <c r="O1799" s="43">
        <v>11010</v>
      </c>
      <c r="P1799" s="43">
        <v>11010</v>
      </c>
      <c r="Q1799" s="43">
        <v>0</v>
      </c>
      <c r="R1799" s="43">
        <v>0</v>
      </c>
      <c r="S1799" s="43">
        <v>0</v>
      </c>
    </row>
    <row r="1800" spans="5:19">
      <c r="E1800" s="43">
        <v>8874908</v>
      </c>
      <c r="F1800" s="43" t="s">
        <v>4807</v>
      </c>
      <c r="G1800" s="43" t="s">
        <v>14</v>
      </c>
      <c r="H1800" s="43">
        <v>0</v>
      </c>
      <c r="I1800" s="43">
        <v>0</v>
      </c>
      <c r="J1800" s="43">
        <v>0</v>
      </c>
      <c r="K1800" s="43">
        <v>3</v>
      </c>
      <c r="L1800" s="43">
        <v>4350</v>
      </c>
      <c r="M1800" s="43">
        <v>13050</v>
      </c>
      <c r="N1800" s="43">
        <v>3</v>
      </c>
      <c r="O1800" s="43">
        <v>4350</v>
      </c>
      <c r="P1800" s="43">
        <v>13050</v>
      </c>
      <c r="Q1800" s="43">
        <v>0</v>
      </c>
      <c r="R1800" s="43">
        <v>0</v>
      </c>
      <c r="S1800" s="43">
        <v>0</v>
      </c>
    </row>
    <row r="1801" spans="5:19">
      <c r="E1801" s="43">
        <v>8875182</v>
      </c>
      <c r="F1801" s="43" t="s">
        <v>4808</v>
      </c>
      <c r="G1801" s="43" t="s">
        <v>14</v>
      </c>
      <c r="H1801" s="43">
        <v>0</v>
      </c>
      <c r="I1801" s="43">
        <v>0</v>
      </c>
      <c r="J1801" s="43">
        <v>0</v>
      </c>
      <c r="K1801" s="43">
        <v>2</v>
      </c>
      <c r="L1801" s="43">
        <v>10680</v>
      </c>
      <c r="M1801" s="43">
        <v>21360</v>
      </c>
      <c r="N1801" s="43">
        <v>2</v>
      </c>
      <c r="O1801" s="43">
        <v>10680</v>
      </c>
      <c r="P1801" s="43">
        <v>21360</v>
      </c>
      <c r="Q1801" s="43">
        <v>0</v>
      </c>
      <c r="R1801" s="43">
        <v>0</v>
      </c>
      <c r="S1801" s="43">
        <v>0</v>
      </c>
    </row>
    <row r="1802" spans="5:19">
      <c r="E1802" s="43">
        <v>8875261</v>
      </c>
      <c r="F1802" s="43" t="s">
        <v>4809</v>
      </c>
      <c r="G1802" s="43" t="s">
        <v>14</v>
      </c>
      <c r="H1802" s="43">
        <v>0</v>
      </c>
      <c r="I1802" s="43">
        <v>0</v>
      </c>
      <c r="J1802" s="43">
        <v>0</v>
      </c>
      <c r="K1802" s="43">
        <v>2</v>
      </c>
      <c r="L1802" s="43">
        <v>3500</v>
      </c>
      <c r="M1802" s="43">
        <v>7000</v>
      </c>
      <c r="N1802" s="43">
        <v>2</v>
      </c>
      <c r="O1802" s="43">
        <v>3500</v>
      </c>
      <c r="P1802" s="43">
        <v>7000</v>
      </c>
      <c r="Q1802" s="43">
        <v>0</v>
      </c>
      <c r="R1802" s="43">
        <v>0</v>
      </c>
      <c r="S1802" s="43">
        <v>0</v>
      </c>
    </row>
    <row r="1803" spans="5:19">
      <c r="E1803" s="43">
        <v>8875504</v>
      </c>
      <c r="F1803" s="43" t="s">
        <v>4810</v>
      </c>
      <c r="G1803" s="43" t="s">
        <v>14</v>
      </c>
      <c r="H1803" s="43">
        <v>0</v>
      </c>
      <c r="I1803" s="43">
        <v>0</v>
      </c>
      <c r="J1803" s="43">
        <v>0</v>
      </c>
      <c r="K1803" s="43">
        <v>1</v>
      </c>
      <c r="L1803" s="43">
        <v>10890</v>
      </c>
      <c r="M1803" s="43">
        <v>10890</v>
      </c>
      <c r="N1803" s="43">
        <v>1</v>
      </c>
      <c r="O1803" s="43">
        <v>10890</v>
      </c>
      <c r="P1803" s="43">
        <v>10890</v>
      </c>
      <c r="Q1803" s="43">
        <v>0</v>
      </c>
      <c r="R1803" s="43">
        <v>0</v>
      </c>
      <c r="S1803" s="43">
        <v>0</v>
      </c>
    </row>
    <row r="1804" spans="5:19">
      <c r="E1804" s="43">
        <v>8875516</v>
      </c>
      <c r="F1804" s="43" t="s">
        <v>4811</v>
      </c>
      <c r="G1804" s="43" t="s">
        <v>14</v>
      </c>
      <c r="H1804" s="43">
        <v>0</v>
      </c>
      <c r="I1804" s="43">
        <v>0</v>
      </c>
      <c r="J1804" s="43">
        <v>0</v>
      </c>
      <c r="K1804" s="43">
        <v>1</v>
      </c>
      <c r="L1804" s="43">
        <v>3180</v>
      </c>
      <c r="M1804" s="43">
        <v>3180</v>
      </c>
      <c r="N1804" s="43">
        <v>1</v>
      </c>
      <c r="O1804" s="43">
        <v>3180</v>
      </c>
      <c r="P1804" s="43">
        <v>3180</v>
      </c>
      <c r="Q1804" s="43">
        <v>0</v>
      </c>
      <c r="R1804" s="43">
        <v>0</v>
      </c>
      <c r="S1804" s="43">
        <v>0</v>
      </c>
    </row>
    <row r="1805" spans="5:19">
      <c r="E1805" s="43">
        <v>8876030</v>
      </c>
      <c r="F1805" s="43" t="s">
        <v>4812</v>
      </c>
      <c r="G1805" s="43" t="s">
        <v>14</v>
      </c>
      <c r="H1805" s="43">
        <v>0</v>
      </c>
      <c r="I1805" s="43">
        <v>0</v>
      </c>
      <c r="J1805" s="43">
        <v>0</v>
      </c>
      <c r="K1805" s="43">
        <v>1</v>
      </c>
      <c r="L1805" s="43">
        <v>5170</v>
      </c>
      <c r="M1805" s="43">
        <v>5170</v>
      </c>
      <c r="N1805" s="43">
        <v>1</v>
      </c>
      <c r="O1805" s="43">
        <v>5170</v>
      </c>
      <c r="P1805" s="43">
        <v>5170</v>
      </c>
      <c r="Q1805" s="43">
        <v>0</v>
      </c>
      <c r="R1805" s="43">
        <v>0</v>
      </c>
      <c r="S1805" s="43">
        <v>0</v>
      </c>
    </row>
    <row r="1806" spans="5:19">
      <c r="E1806" s="43">
        <v>8876122</v>
      </c>
      <c r="F1806" s="43" t="s">
        <v>4813</v>
      </c>
      <c r="G1806" s="43" t="s">
        <v>14</v>
      </c>
      <c r="H1806" s="43">
        <v>0</v>
      </c>
      <c r="I1806" s="43">
        <v>0</v>
      </c>
      <c r="J1806" s="43">
        <v>0</v>
      </c>
      <c r="K1806" s="43">
        <v>2</v>
      </c>
      <c r="L1806" s="43">
        <v>2190</v>
      </c>
      <c r="M1806" s="43">
        <v>4380</v>
      </c>
      <c r="N1806" s="43">
        <v>2</v>
      </c>
      <c r="O1806" s="43">
        <v>2190</v>
      </c>
      <c r="P1806" s="43">
        <v>4380</v>
      </c>
      <c r="Q1806" s="43">
        <v>0</v>
      </c>
      <c r="R1806" s="43">
        <v>0</v>
      </c>
      <c r="S1806" s="43">
        <v>0</v>
      </c>
    </row>
    <row r="1807" spans="5:19">
      <c r="E1807" s="43">
        <v>8876124</v>
      </c>
      <c r="F1807" s="43" t="s">
        <v>4814</v>
      </c>
      <c r="G1807" s="43" t="s">
        <v>14</v>
      </c>
      <c r="H1807" s="43">
        <v>0</v>
      </c>
      <c r="I1807" s="43">
        <v>0</v>
      </c>
      <c r="J1807" s="43">
        <v>0</v>
      </c>
      <c r="K1807" s="43">
        <v>2</v>
      </c>
      <c r="L1807" s="43">
        <v>2030</v>
      </c>
      <c r="M1807" s="43">
        <v>4060</v>
      </c>
      <c r="N1807" s="43">
        <v>2</v>
      </c>
      <c r="O1807" s="43">
        <v>2030</v>
      </c>
      <c r="P1807" s="43">
        <v>4060</v>
      </c>
      <c r="Q1807" s="43">
        <v>0</v>
      </c>
      <c r="R1807" s="43">
        <v>0</v>
      </c>
      <c r="S1807" s="43">
        <v>0</v>
      </c>
    </row>
    <row r="1808" spans="5:19">
      <c r="E1808" s="43">
        <v>8876143</v>
      </c>
      <c r="F1808" s="43" t="s">
        <v>4815</v>
      </c>
      <c r="G1808" s="43" t="s">
        <v>14</v>
      </c>
      <c r="H1808" s="43">
        <v>0</v>
      </c>
      <c r="I1808" s="43">
        <v>0</v>
      </c>
      <c r="J1808" s="43">
        <v>0</v>
      </c>
      <c r="K1808" s="43">
        <v>1</v>
      </c>
      <c r="L1808" s="43">
        <v>5970</v>
      </c>
      <c r="M1808" s="43">
        <v>5970</v>
      </c>
      <c r="N1808" s="43">
        <v>1</v>
      </c>
      <c r="O1808" s="43">
        <v>5970</v>
      </c>
      <c r="P1808" s="43">
        <v>5970</v>
      </c>
      <c r="Q1808" s="43">
        <v>0</v>
      </c>
      <c r="R1808" s="43">
        <v>0</v>
      </c>
      <c r="S1808" s="43">
        <v>0</v>
      </c>
    </row>
    <row r="1809" spans="5:19">
      <c r="E1809" s="43">
        <v>8876324</v>
      </c>
      <c r="F1809" s="43" t="s">
        <v>4816</v>
      </c>
      <c r="G1809" s="43" t="s">
        <v>14</v>
      </c>
      <c r="H1809" s="43">
        <v>0</v>
      </c>
      <c r="I1809" s="43">
        <v>0</v>
      </c>
      <c r="J1809" s="43">
        <v>0</v>
      </c>
      <c r="K1809" s="43">
        <v>1</v>
      </c>
      <c r="L1809" s="43">
        <v>2610</v>
      </c>
      <c r="M1809" s="43">
        <v>2610</v>
      </c>
      <c r="N1809" s="43">
        <v>1</v>
      </c>
      <c r="O1809" s="43">
        <v>2610</v>
      </c>
      <c r="P1809" s="43">
        <v>2610</v>
      </c>
      <c r="Q1809" s="43">
        <v>0</v>
      </c>
      <c r="R1809" s="43">
        <v>0</v>
      </c>
      <c r="S1809" s="43">
        <v>0</v>
      </c>
    </row>
    <row r="1810" spans="5:19">
      <c r="E1810" s="43">
        <v>8876343</v>
      </c>
      <c r="F1810" s="43" t="s">
        <v>4817</v>
      </c>
      <c r="G1810" s="43" t="s">
        <v>14</v>
      </c>
      <c r="H1810" s="43">
        <v>0</v>
      </c>
      <c r="I1810" s="43">
        <v>0</v>
      </c>
      <c r="J1810" s="43">
        <v>0</v>
      </c>
      <c r="K1810" s="43">
        <v>1</v>
      </c>
      <c r="L1810" s="43">
        <v>4650</v>
      </c>
      <c r="M1810" s="43">
        <v>4650</v>
      </c>
      <c r="N1810" s="43">
        <v>1</v>
      </c>
      <c r="O1810" s="43">
        <v>4650</v>
      </c>
      <c r="P1810" s="43">
        <v>4650</v>
      </c>
      <c r="Q1810" s="43">
        <v>0</v>
      </c>
      <c r="R1810" s="43">
        <v>0</v>
      </c>
      <c r="S1810" s="43">
        <v>0</v>
      </c>
    </row>
    <row r="1811" spans="5:19">
      <c r="E1811" s="43">
        <v>8876347</v>
      </c>
      <c r="F1811" s="43" t="s">
        <v>4818</v>
      </c>
      <c r="G1811" s="43" t="s">
        <v>14</v>
      </c>
      <c r="H1811" s="43">
        <v>0</v>
      </c>
      <c r="I1811" s="43">
        <v>0</v>
      </c>
      <c r="J1811" s="43">
        <v>0</v>
      </c>
      <c r="K1811" s="43">
        <v>1</v>
      </c>
      <c r="L1811" s="43">
        <v>3280</v>
      </c>
      <c r="M1811" s="43">
        <v>3280</v>
      </c>
      <c r="N1811" s="43">
        <v>1</v>
      </c>
      <c r="O1811" s="43">
        <v>3280</v>
      </c>
      <c r="P1811" s="43">
        <v>3280</v>
      </c>
      <c r="Q1811" s="43">
        <v>0</v>
      </c>
      <c r="R1811" s="43">
        <v>0</v>
      </c>
      <c r="S1811" s="43">
        <v>0</v>
      </c>
    </row>
    <row r="1812" spans="5:19">
      <c r="E1812" s="43">
        <v>8876383</v>
      </c>
      <c r="F1812" s="43" t="s">
        <v>4819</v>
      </c>
      <c r="G1812" s="43" t="s">
        <v>14</v>
      </c>
      <c r="H1812" s="43">
        <v>0</v>
      </c>
      <c r="I1812" s="43">
        <v>0</v>
      </c>
      <c r="J1812" s="43">
        <v>0</v>
      </c>
      <c r="K1812" s="43">
        <v>1</v>
      </c>
      <c r="L1812" s="43">
        <v>3550</v>
      </c>
      <c r="M1812" s="43">
        <v>3550</v>
      </c>
      <c r="N1812" s="43">
        <v>1</v>
      </c>
      <c r="O1812" s="43">
        <v>3550</v>
      </c>
      <c r="P1812" s="43">
        <v>3550</v>
      </c>
      <c r="Q1812" s="43">
        <v>0</v>
      </c>
      <c r="R1812" s="43">
        <v>0</v>
      </c>
      <c r="S1812" s="43">
        <v>0</v>
      </c>
    </row>
    <row r="1813" spans="5:19">
      <c r="E1813" s="43">
        <v>8876389</v>
      </c>
      <c r="F1813" s="43" t="s">
        <v>4820</v>
      </c>
      <c r="G1813" s="43" t="s">
        <v>14</v>
      </c>
      <c r="H1813" s="43">
        <v>0</v>
      </c>
      <c r="I1813" s="43">
        <v>0</v>
      </c>
      <c r="J1813" s="43">
        <v>0</v>
      </c>
      <c r="K1813" s="43">
        <v>1</v>
      </c>
      <c r="L1813" s="43">
        <v>7530</v>
      </c>
      <c r="M1813" s="43">
        <v>7530</v>
      </c>
      <c r="N1813" s="43">
        <v>1</v>
      </c>
      <c r="O1813" s="43">
        <v>7530</v>
      </c>
      <c r="P1813" s="43">
        <v>7530</v>
      </c>
      <c r="Q1813" s="43">
        <v>0</v>
      </c>
      <c r="R1813" s="43">
        <v>0</v>
      </c>
      <c r="S1813" s="43">
        <v>0</v>
      </c>
    </row>
    <row r="1814" spans="5:19">
      <c r="E1814" s="43">
        <v>8876417</v>
      </c>
      <c r="F1814" s="43" t="s">
        <v>4821</v>
      </c>
      <c r="G1814" s="43" t="s">
        <v>14</v>
      </c>
      <c r="H1814" s="43">
        <v>0</v>
      </c>
      <c r="I1814" s="43">
        <v>0</v>
      </c>
      <c r="J1814" s="43">
        <v>0</v>
      </c>
      <c r="K1814" s="43">
        <v>1</v>
      </c>
      <c r="L1814" s="43">
        <v>5120</v>
      </c>
      <c r="M1814" s="43">
        <v>5120</v>
      </c>
      <c r="N1814" s="43">
        <v>1</v>
      </c>
      <c r="O1814" s="43">
        <v>5120</v>
      </c>
      <c r="P1814" s="43">
        <v>5120</v>
      </c>
      <c r="Q1814" s="43">
        <v>0</v>
      </c>
      <c r="R1814" s="43">
        <v>0</v>
      </c>
      <c r="S1814" s="43">
        <v>0</v>
      </c>
    </row>
    <row r="1815" spans="5:19">
      <c r="E1815" s="43">
        <v>8876768</v>
      </c>
      <c r="F1815" s="43" t="s">
        <v>4822</v>
      </c>
      <c r="G1815" s="43" t="s">
        <v>14</v>
      </c>
      <c r="H1815" s="43">
        <v>0</v>
      </c>
      <c r="I1815" s="43">
        <v>0</v>
      </c>
      <c r="J1815" s="43">
        <v>0</v>
      </c>
      <c r="K1815" s="43">
        <v>1</v>
      </c>
      <c r="L1815" s="43">
        <v>5380</v>
      </c>
      <c r="M1815" s="43">
        <v>5380</v>
      </c>
      <c r="N1815" s="43">
        <v>1</v>
      </c>
      <c r="O1815" s="43">
        <v>5380</v>
      </c>
      <c r="P1815" s="43">
        <v>5380</v>
      </c>
      <c r="Q1815" s="43">
        <v>0</v>
      </c>
      <c r="R1815" s="43">
        <v>0</v>
      </c>
      <c r="S1815" s="43">
        <v>0</v>
      </c>
    </row>
    <row r="1816" spans="5:19">
      <c r="E1816" s="43">
        <v>8876854</v>
      </c>
      <c r="F1816" s="43" t="s">
        <v>4823</v>
      </c>
      <c r="G1816" s="43" t="s">
        <v>14</v>
      </c>
      <c r="H1816" s="43">
        <v>0</v>
      </c>
      <c r="I1816" s="43">
        <v>0</v>
      </c>
      <c r="J1816" s="43">
        <v>0</v>
      </c>
      <c r="K1816" s="43">
        <v>2</v>
      </c>
      <c r="L1816" s="43">
        <v>1380</v>
      </c>
      <c r="M1816" s="43">
        <v>2760</v>
      </c>
      <c r="N1816" s="43">
        <v>2</v>
      </c>
      <c r="O1816" s="43">
        <v>1380</v>
      </c>
      <c r="P1816" s="43">
        <v>2760</v>
      </c>
      <c r="Q1816" s="43">
        <v>0</v>
      </c>
      <c r="R1816" s="43">
        <v>0</v>
      </c>
      <c r="S1816" s="43">
        <v>0</v>
      </c>
    </row>
    <row r="1817" spans="5:19">
      <c r="E1817" s="43">
        <v>8876855</v>
      </c>
      <c r="F1817" s="43" t="s">
        <v>4824</v>
      </c>
      <c r="G1817" s="43" t="s">
        <v>14</v>
      </c>
      <c r="H1817" s="43">
        <v>0</v>
      </c>
      <c r="I1817" s="43">
        <v>0</v>
      </c>
      <c r="J1817" s="43">
        <v>0</v>
      </c>
      <c r="K1817" s="43">
        <v>2</v>
      </c>
      <c r="L1817" s="43">
        <v>1380</v>
      </c>
      <c r="M1817" s="43">
        <v>2760</v>
      </c>
      <c r="N1817" s="43">
        <v>2</v>
      </c>
      <c r="O1817" s="43">
        <v>1380</v>
      </c>
      <c r="P1817" s="43">
        <v>2760</v>
      </c>
      <c r="Q1817" s="43">
        <v>0</v>
      </c>
      <c r="R1817" s="43">
        <v>0</v>
      </c>
      <c r="S1817" s="43">
        <v>0</v>
      </c>
    </row>
    <row r="1818" spans="5:19">
      <c r="E1818" s="43">
        <v>8876874</v>
      </c>
      <c r="F1818" s="43" t="s">
        <v>4825</v>
      </c>
      <c r="G1818" s="43" t="s">
        <v>14</v>
      </c>
      <c r="H1818" s="43">
        <v>0</v>
      </c>
      <c r="I1818" s="43">
        <v>0</v>
      </c>
      <c r="J1818" s="43">
        <v>0</v>
      </c>
      <c r="K1818" s="43">
        <v>2</v>
      </c>
      <c r="L1818" s="43">
        <v>690</v>
      </c>
      <c r="M1818" s="43">
        <v>1380</v>
      </c>
      <c r="N1818" s="43">
        <v>2</v>
      </c>
      <c r="O1818" s="43">
        <v>690</v>
      </c>
      <c r="P1818" s="43">
        <v>1380</v>
      </c>
      <c r="Q1818" s="43">
        <v>0</v>
      </c>
      <c r="R1818" s="43">
        <v>0</v>
      </c>
      <c r="S1818" s="43">
        <v>0</v>
      </c>
    </row>
    <row r="1819" spans="5:19">
      <c r="E1819" s="43">
        <v>8877006</v>
      </c>
      <c r="F1819" s="43" t="s">
        <v>4826</v>
      </c>
      <c r="G1819" s="43" t="s">
        <v>14</v>
      </c>
      <c r="H1819" s="43">
        <v>0</v>
      </c>
      <c r="I1819" s="43">
        <v>0</v>
      </c>
      <c r="J1819" s="43">
        <v>0</v>
      </c>
      <c r="K1819" s="43">
        <v>1</v>
      </c>
      <c r="L1819" s="43">
        <v>800</v>
      </c>
      <c r="M1819" s="43">
        <v>480</v>
      </c>
      <c r="N1819" s="43">
        <v>1</v>
      </c>
      <c r="O1819" s="43">
        <v>800</v>
      </c>
      <c r="P1819" s="43">
        <v>480</v>
      </c>
      <c r="Q1819" s="43">
        <v>0</v>
      </c>
      <c r="R1819" s="43">
        <v>0</v>
      </c>
      <c r="S1819" s="43">
        <v>0</v>
      </c>
    </row>
    <row r="1820" spans="5:19">
      <c r="E1820" s="43">
        <v>8877149</v>
      </c>
      <c r="F1820" s="43" t="s">
        <v>4827</v>
      </c>
      <c r="G1820" s="43" t="s">
        <v>14</v>
      </c>
      <c r="H1820" s="43">
        <v>0</v>
      </c>
      <c r="I1820" s="43">
        <v>0</v>
      </c>
      <c r="J1820" s="43">
        <v>0</v>
      </c>
      <c r="K1820" s="43">
        <v>3</v>
      </c>
      <c r="L1820" s="43">
        <v>4680</v>
      </c>
      <c r="M1820" s="43">
        <v>14040</v>
      </c>
      <c r="N1820" s="43">
        <v>3</v>
      </c>
      <c r="O1820" s="43">
        <v>4680</v>
      </c>
      <c r="P1820" s="43">
        <v>14040</v>
      </c>
      <c r="Q1820" s="43">
        <v>0</v>
      </c>
      <c r="R1820" s="43">
        <v>0</v>
      </c>
      <c r="S1820" s="43">
        <v>0</v>
      </c>
    </row>
    <row r="1821" spans="5:19">
      <c r="E1821" s="43">
        <v>8878008</v>
      </c>
      <c r="F1821" s="43" t="s">
        <v>4828</v>
      </c>
      <c r="G1821" s="43" t="s">
        <v>14</v>
      </c>
      <c r="H1821" s="43">
        <v>0</v>
      </c>
      <c r="I1821" s="43">
        <v>0</v>
      </c>
      <c r="J1821" s="43">
        <v>0</v>
      </c>
      <c r="K1821" s="43">
        <v>1</v>
      </c>
      <c r="L1821" s="43">
        <v>2690</v>
      </c>
      <c r="M1821" s="43">
        <v>2690</v>
      </c>
      <c r="N1821" s="43">
        <v>1</v>
      </c>
      <c r="O1821" s="43">
        <v>2690</v>
      </c>
      <c r="P1821" s="43">
        <v>2690</v>
      </c>
      <c r="Q1821" s="43">
        <v>0</v>
      </c>
      <c r="R1821" s="43">
        <v>0</v>
      </c>
      <c r="S1821" s="43">
        <v>0</v>
      </c>
    </row>
    <row r="1822" spans="5:19">
      <c r="E1822" s="43">
        <v>8878040</v>
      </c>
      <c r="F1822" s="43" t="s">
        <v>4829</v>
      </c>
      <c r="G1822" s="43" t="s">
        <v>14</v>
      </c>
      <c r="H1822" s="43">
        <v>0</v>
      </c>
      <c r="I1822" s="43">
        <v>0</v>
      </c>
      <c r="J1822" s="43">
        <v>0</v>
      </c>
      <c r="K1822" s="43">
        <v>1</v>
      </c>
      <c r="L1822" s="43">
        <v>1770</v>
      </c>
      <c r="M1822" s="43">
        <v>1770</v>
      </c>
      <c r="N1822" s="43">
        <v>1</v>
      </c>
      <c r="O1822" s="43">
        <v>1770</v>
      </c>
      <c r="P1822" s="43">
        <v>1770</v>
      </c>
      <c r="Q1822" s="43">
        <v>0</v>
      </c>
      <c r="R1822" s="43">
        <v>0</v>
      </c>
      <c r="S1822" s="43">
        <v>0</v>
      </c>
    </row>
    <row r="1823" spans="5:19">
      <c r="E1823" s="43">
        <v>8879079</v>
      </c>
      <c r="F1823" s="43" t="s">
        <v>4830</v>
      </c>
      <c r="G1823" s="43" t="s">
        <v>14</v>
      </c>
      <c r="H1823" s="43">
        <v>0</v>
      </c>
      <c r="I1823" s="43">
        <v>0</v>
      </c>
      <c r="J1823" s="43">
        <v>0</v>
      </c>
      <c r="K1823" s="43">
        <v>1</v>
      </c>
      <c r="L1823" s="43">
        <v>5380</v>
      </c>
      <c r="M1823" s="43">
        <v>5380</v>
      </c>
      <c r="N1823" s="43">
        <v>1</v>
      </c>
      <c r="O1823" s="43">
        <v>5380</v>
      </c>
      <c r="P1823" s="43">
        <v>5380</v>
      </c>
      <c r="Q1823" s="43">
        <v>0</v>
      </c>
      <c r="R1823" s="43">
        <v>0</v>
      </c>
      <c r="S1823" s="43">
        <v>0</v>
      </c>
    </row>
    <row r="1824" spans="5:19">
      <c r="E1824" s="43">
        <v>8879251</v>
      </c>
      <c r="F1824" s="43" t="s">
        <v>4831</v>
      </c>
      <c r="G1824" s="43" t="s">
        <v>14</v>
      </c>
      <c r="H1824" s="43">
        <v>0</v>
      </c>
      <c r="I1824" s="43">
        <v>0</v>
      </c>
      <c r="J1824" s="43">
        <v>0</v>
      </c>
      <c r="K1824" s="43">
        <v>3</v>
      </c>
      <c r="L1824" s="43">
        <v>1780</v>
      </c>
      <c r="M1824" s="43">
        <v>5340</v>
      </c>
      <c r="N1824" s="43">
        <v>3</v>
      </c>
      <c r="O1824" s="43">
        <v>1780</v>
      </c>
      <c r="P1824" s="43">
        <v>5340</v>
      </c>
      <c r="Q1824" s="43">
        <v>0</v>
      </c>
      <c r="R1824" s="43">
        <v>0</v>
      </c>
      <c r="S1824" s="43">
        <v>0</v>
      </c>
    </row>
    <row r="1825" spans="5:19">
      <c r="E1825" s="43">
        <v>8879654</v>
      </c>
      <c r="F1825" s="43" t="s">
        <v>4832</v>
      </c>
      <c r="G1825" s="43" t="s">
        <v>14</v>
      </c>
      <c r="H1825" s="43">
        <v>0</v>
      </c>
      <c r="I1825" s="43">
        <v>0</v>
      </c>
      <c r="J1825" s="43">
        <v>0</v>
      </c>
      <c r="K1825" s="43">
        <v>4</v>
      </c>
      <c r="L1825" s="43">
        <v>4780</v>
      </c>
      <c r="M1825" s="43">
        <v>19120</v>
      </c>
      <c r="N1825" s="43">
        <v>4</v>
      </c>
      <c r="O1825" s="43">
        <v>4780</v>
      </c>
      <c r="P1825" s="43">
        <v>19120</v>
      </c>
      <c r="Q1825" s="43">
        <v>0</v>
      </c>
      <c r="R1825" s="43">
        <v>0</v>
      </c>
      <c r="S1825" s="43">
        <v>0</v>
      </c>
    </row>
    <row r="1826" spans="5:19">
      <c r="E1826" s="43">
        <v>8880044</v>
      </c>
      <c r="F1826" s="43" t="s">
        <v>4833</v>
      </c>
      <c r="G1826" s="43" t="s">
        <v>14</v>
      </c>
      <c r="H1826" s="43">
        <v>0</v>
      </c>
      <c r="I1826" s="43">
        <v>0</v>
      </c>
      <c r="J1826" s="43">
        <v>0</v>
      </c>
      <c r="K1826" s="43">
        <v>1</v>
      </c>
      <c r="L1826" s="43">
        <v>10330</v>
      </c>
      <c r="M1826" s="43">
        <v>10330</v>
      </c>
      <c r="N1826" s="43">
        <v>1</v>
      </c>
      <c r="O1826" s="43">
        <v>10330</v>
      </c>
      <c r="P1826" s="43">
        <v>10330</v>
      </c>
      <c r="Q1826" s="43">
        <v>0</v>
      </c>
      <c r="R1826" s="43">
        <v>0</v>
      </c>
      <c r="S1826" s="43">
        <v>0</v>
      </c>
    </row>
    <row r="1827" spans="5:19">
      <c r="E1827" s="43">
        <v>8880109</v>
      </c>
      <c r="F1827" s="43" t="s">
        <v>4834</v>
      </c>
      <c r="G1827" s="43" t="s">
        <v>14</v>
      </c>
      <c r="H1827" s="43">
        <v>0</v>
      </c>
      <c r="I1827" s="43">
        <v>0</v>
      </c>
      <c r="J1827" s="43">
        <v>0</v>
      </c>
      <c r="K1827" s="43">
        <v>1</v>
      </c>
      <c r="L1827" s="43">
        <v>10330</v>
      </c>
      <c r="M1827" s="43">
        <v>10330</v>
      </c>
      <c r="N1827" s="43">
        <v>1</v>
      </c>
      <c r="O1827" s="43">
        <v>10330</v>
      </c>
      <c r="P1827" s="43">
        <v>10330</v>
      </c>
      <c r="Q1827" s="43">
        <v>0</v>
      </c>
      <c r="R1827" s="43">
        <v>0</v>
      </c>
      <c r="S1827" s="43">
        <v>0</v>
      </c>
    </row>
    <row r="1828" spans="5:19">
      <c r="E1828" s="43">
        <v>8880118</v>
      </c>
      <c r="F1828" s="43" t="s">
        <v>4835</v>
      </c>
      <c r="G1828" s="43" t="s">
        <v>14</v>
      </c>
      <c r="H1828" s="43">
        <v>0</v>
      </c>
      <c r="I1828" s="43">
        <v>0</v>
      </c>
      <c r="J1828" s="43">
        <v>0</v>
      </c>
      <c r="K1828" s="43">
        <v>1</v>
      </c>
      <c r="L1828" s="43">
        <v>12380</v>
      </c>
      <c r="M1828" s="43">
        <v>12380</v>
      </c>
      <c r="N1828" s="43">
        <v>1</v>
      </c>
      <c r="O1828" s="43">
        <v>12380</v>
      </c>
      <c r="P1828" s="43">
        <v>12380</v>
      </c>
      <c r="Q1828" s="43">
        <v>0</v>
      </c>
      <c r="R1828" s="43">
        <v>0</v>
      </c>
      <c r="S1828" s="43">
        <v>0</v>
      </c>
    </row>
    <row r="1829" spans="5:19">
      <c r="E1829" s="43">
        <v>8880184</v>
      </c>
      <c r="F1829" s="43" t="s">
        <v>4836</v>
      </c>
      <c r="G1829" s="43" t="s">
        <v>14</v>
      </c>
      <c r="H1829" s="43">
        <v>0</v>
      </c>
      <c r="I1829" s="43">
        <v>0</v>
      </c>
      <c r="J1829" s="43">
        <v>0</v>
      </c>
      <c r="K1829" s="43">
        <v>2</v>
      </c>
      <c r="L1829" s="43">
        <v>4090</v>
      </c>
      <c r="M1829" s="43">
        <v>8180</v>
      </c>
      <c r="N1829" s="43">
        <v>2</v>
      </c>
      <c r="O1829" s="43">
        <v>4090</v>
      </c>
      <c r="P1829" s="43">
        <v>8180</v>
      </c>
      <c r="Q1829" s="43">
        <v>0</v>
      </c>
      <c r="R1829" s="43">
        <v>0</v>
      </c>
      <c r="S1829" s="43">
        <v>0</v>
      </c>
    </row>
    <row r="1830" spans="5:19">
      <c r="E1830" s="43">
        <v>8880188</v>
      </c>
      <c r="F1830" s="43" t="s">
        <v>4837</v>
      </c>
      <c r="G1830" s="43" t="s">
        <v>14</v>
      </c>
      <c r="H1830" s="43">
        <v>0</v>
      </c>
      <c r="I1830" s="43">
        <v>0</v>
      </c>
      <c r="J1830" s="43">
        <v>0</v>
      </c>
      <c r="K1830" s="43">
        <v>1</v>
      </c>
      <c r="L1830" s="43">
        <v>3120</v>
      </c>
      <c r="M1830" s="43">
        <v>3120</v>
      </c>
      <c r="N1830" s="43">
        <v>1</v>
      </c>
      <c r="O1830" s="43">
        <v>3120</v>
      </c>
      <c r="P1830" s="43">
        <v>3120</v>
      </c>
      <c r="Q1830" s="43">
        <v>0</v>
      </c>
      <c r="R1830" s="43">
        <v>0</v>
      </c>
      <c r="S1830" s="43">
        <v>0</v>
      </c>
    </row>
    <row r="1831" spans="5:19">
      <c r="E1831" s="43">
        <v>8880194</v>
      </c>
      <c r="F1831" s="43" t="s">
        <v>4838</v>
      </c>
      <c r="G1831" s="43" t="s">
        <v>14</v>
      </c>
      <c r="H1831" s="43">
        <v>0</v>
      </c>
      <c r="I1831" s="43">
        <v>0</v>
      </c>
      <c r="J1831" s="43">
        <v>0</v>
      </c>
      <c r="K1831" s="43">
        <v>1</v>
      </c>
      <c r="L1831" s="43">
        <v>2530</v>
      </c>
      <c r="M1831" s="43">
        <v>2530</v>
      </c>
      <c r="N1831" s="43">
        <v>1</v>
      </c>
      <c r="O1831" s="43">
        <v>2530</v>
      </c>
      <c r="P1831" s="43">
        <v>2530</v>
      </c>
      <c r="Q1831" s="43">
        <v>0</v>
      </c>
      <c r="R1831" s="43">
        <v>0</v>
      </c>
      <c r="S1831" s="43">
        <v>0</v>
      </c>
    </row>
    <row r="1832" spans="5:19">
      <c r="E1832" s="43">
        <v>8880362</v>
      </c>
      <c r="F1832" s="43" t="s">
        <v>4839</v>
      </c>
      <c r="G1832" s="43" t="s">
        <v>14</v>
      </c>
      <c r="H1832" s="43">
        <v>0</v>
      </c>
      <c r="I1832" s="43">
        <v>0</v>
      </c>
      <c r="J1832" s="43">
        <v>0</v>
      </c>
      <c r="K1832" s="43">
        <v>1</v>
      </c>
      <c r="L1832" s="43">
        <v>4950</v>
      </c>
      <c r="M1832" s="43">
        <v>4950</v>
      </c>
      <c r="N1832" s="43">
        <v>1</v>
      </c>
      <c r="O1832" s="43">
        <v>4950</v>
      </c>
      <c r="P1832" s="43">
        <v>4950</v>
      </c>
      <c r="Q1832" s="43">
        <v>0</v>
      </c>
      <c r="R1832" s="43">
        <v>0</v>
      </c>
      <c r="S1832" s="43">
        <v>0</v>
      </c>
    </row>
    <row r="1833" spans="5:19">
      <c r="E1833" s="43">
        <v>8880385</v>
      </c>
      <c r="F1833" s="43" t="s">
        <v>4840</v>
      </c>
      <c r="G1833" s="43" t="s">
        <v>14</v>
      </c>
      <c r="H1833" s="43">
        <v>0</v>
      </c>
      <c r="I1833" s="43">
        <v>0</v>
      </c>
      <c r="J1833" s="43">
        <v>0</v>
      </c>
      <c r="K1833" s="43">
        <v>1</v>
      </c>
      <c r="L1833" s="43">
        <v>7800</v>
      </c>
      <c r="M1833" s="43">
        <v>7800</v>
      </c>
      <c r="N1833" s="43">
        <v>1</v>
      </c>
      <c r="O1833" s="43">
        <v>7800</v>
      </c>
      <c r="P1833" s="43">
        <v>7800</v>
      </c>
      <c r="Q1833" s="43">
        <v>0</v>
      </c>
      <c r="R1833" s="43">
        <v>0</v>
      </c>
      <c r="S1833" s="43">
        <v>0</v>
      </c>
    </row>
    <row r="1834" spans="5:19">
      <c r="E1834" s="43">
        <v>8880436</v>
      </c>
      <c r="F1834" s="43" t="s">
        <v>4841</v>
      </c>
      <c r="G1834" s="43" t="s">
        <v>14</v>
      </c>
      <c r="H1834" s="43">
        <v>0</v>
      </c>
      <c r="I1834" s="43">
        <v>0</v>
      </c>
      <c r="J1834" s="43">
        <v>0</v>
      </c>
      <c r="K1834" s="43">
        <v>2</v>
      </c>
      <c r="L1834" s="43">
        <v>3670</v>
      </c>
      <c r="M1834" s="43">
        <v>7340</v>
      </c>
      <c r="N1834" s="43">
        <v>2</v>
      </c>
      <c r="O1834" s="43">
        <v>3670</v>
      </c>
      <c r="P1834" s="43">
        <v>7340</v>
      </c>
      <c r="Q1834" s="43">
        <v>0</v>
      </c>
      <c r="R1834" s="43">
        <v>0</v>
      </c>
      <c r="S1834" s="43">
        <v>0</v>
      </c>
    </row>
    <row r="1835" spans="5:19">
      <c r="E1835" s="43">
        <v>8880465</v>
      </c>
      <c r="F1835" s="43" t="s">
        <v>4842</v>
      </c>
      <c r="G1835" s="43" t="s">
        <v>14</v>
      </c>
      <c r="H1835" s="43">
        <v>0</v>
      </c>
      <c r="I1835" s="43">
        <v>0</v>
      </c>
      <c r="J1835" s="43">
        <v>0</v>
      </c>
      <c r="K1835" s="43">
        <v>3</v>
      </c>
      <c r="L1835" s="43">
        <v>1710</v>
      </c>
      <c r="M1835" s="43">
        <v>5130</v>
      </c>
      <c r="N1835" s="43">
        <v>3</v>
      </c>
      <c r="O1835" s="43">
        <v>1710</v>
      </c>
      <c r="P1835" s="43">
        <v>5130</v>
      </c>
      <c r="Q1835" s="43">
        <v>0</v>
      </c>
      <c r="R1835" s="43">
        <v>0</v>
      </c>
      <c r="S1835" s="43">
        <v>0</v>
      </c>
    </row>
    <row r="1836" spans="5:19">
      <c r="E1836" s="43">
        <v>8880491</v>
      </c>
      <c r="F1836" s="43" t="s">
        <v>4843</v>
      </c>
      <c r="G1836" s="43" t="s">
        <v>14</v>
      </c>
      <c r="H1836" s="43">
        <v>0</v>
      </c>
      <c r="I1836" s="43">
        <v>0</v>
      </c>
      <c r="J1836" s="43">
        <v>0</v>
      </c>
      <c r="K1836" s="43">
        <v>2</v>
      </c>
      <c r="L1836" s="43">
        <v>2550</v>
      </c>
      <c r="M1836" s="43">
        <v>5100</v>
      </c>
      <c r="N1836" s="43">
        <v>2</v>
      </c>
      <c r="O1836" s="43">
        <v>2550</v>
      </c>
      <c r="P1836" s="43">
        <v>5100</v>
      </c>
      <c r="Q1836" s="43">
        <v>0</v>
      </c>
      <c r="R1836" s="43">
        <v>0</v>
      </c>
      <c r="S1836" s="43">
        <v>0</v>
      </c>
    </row>
    <row r="1837" spans="5:19">
      <c r="E1837" s="43">
        <v>8880519</v>
      </c>
      <c r="F1837" s="43" t="s">
        <v>4844</v>
      </c>
      <c r="G1837" s="43" t="s">
        <v>14</v>
      </c>
      <c r="H1837" s="43">
        <v>0</v>
      </c>
      <c r="I1837" s="43">
        <v>0</v>
      </c>
      <c r="J1837" s="43">
        <v>0</v>
      </c>
      <c r="K1837" s="43">
        <v>5</v>
      </c>
      <c r="L1837" s="43">
        <v>550</v>
      </c>
      <c r="M1837" s="43">
        <v>2750</v>
      </c>
      <c r="N1837" s="43">
        <v>5</v>
      </c>
      <c r="O1837" s="43">
        <v>550</v>
      </c>
      <c r="P1837" s="43">
        <v>2750</v>
      </c>
      <c r="Q1837" s="43">
        <v>0</v>
      </c>
      <c r="R1837" s="43">
        <v>0</v>
      </c>
      <c r="S1837" s="43">
        <v>0</v>
      </c>
    </row>
    <row r="1838" spans="5:19">
      <c r="E1838" s="43">
        <v>8880532</v>
      </c>
      <c r="F1838" s="43" t="s">
        <v>4845</v>
      </c>
      <c r="G1838" s="43" t="s">
        <v>14</v>
      </c>
      <c r="H1838" s="43">
        <v>0</v>
      </c>
      <c r="I1838" s="43">
        <v>0</v>
      </c>
      <c r="J1838" s="43">
        <v>0</v>
      </c>
      <c r="K1838" s="43">
        <v>8</v>
      </c>
      <c r="L1838" s="43">
        <v>1350</v>
      </c>
      <c r="M1838" s="43">
        <v>10800</v>
      </c>
      <c r="N1838" s="43">
        <v>8</v>
      </c>
      <c r="O1838" s="43">
        <v>1350</v>
      </c>
      <c r="P1838" s="43">
        <v>10800</v>
      </c>
      <c r="Q1838" s="43">
        <v>0</v>
      </c>
      <c r="R1838" s="43">
        <v>0</v>
      </c>
      <c r="S1838" s="43">
        <v>0</v>
      </c>
    </row>
    <row r="1839" spans="5:19">
      <c r="E1839" s="43">
        <v>8880556</v>
      </c>
      <c r="F1839" s="43" t="s">
        <v>4846</v>
      </c>
      <c r="G1839" s="43" t="s">
        <v>14</v>
      </c>
      <c r="H1839" s="43">
        <v>0</v>
      </c>
      <c r="I1839" s="43">
        <v>0</v>
      </c>
      <c r="J1839" s="43">
        <v>0</v>
      </c>
      <c r="K1839" s="43">
        <v>1</v>
      </c>
      <c r="L1839" s="43">
        <v>5040</v>
      </c>
      <c r="M1839" s="43">
        <v>2520</v>
      </c>
      <c r="N1839" s="43">
        <v>1</v>
      </c>
      <c r="O1839" s="43">
        <v>5040</v>
      </c>
      <c r="P1839" s="43">
        <v>2520</v>
      </c>
      <c r="Q1839" s="43">
        <v>0</v>
      </c>
      <c r="R1839" s="43">
        <v>0</v>
      </c>
      <c r="S1839" s="43">
        <v>0</v>
      </c>
    </row>
    <row r="1840" spans="5:19">
      <c r="E1840" s="43">
        <v>8880590</v>
      </c>
      <c r="F1840" s="43" t="s">
        <v>4847</v>
      </c>
      <c r="G1840" s="43" t="s">
        <v>14</v>
      </c>
      <c r="H1840" s="43">
        <v>0</v>
      </c>
      <c r="I1840" s="43">
        <v>0</v>
      </c>
      <c r="J1840" s="43">
        <v>0</v>
      </c>
      <c r="K1840" s="43">
        <v>1</v>
      </c>
      <c r="L1840" s="43">
        <v>6670</v>
      </c>
      <c r="M1840" s="43">
        <v>6670</v>
      </c>
      <c r="N1840" s="43">
        <v>1</v>
      </c>
      <c r="O1840" s="43">
        <v>6670</v>
      </c>
      <c r="P1840" s="43">
        <v>6670</v>
      </c>
      <c r="Q1840" s="43">
        <v>0</v>
      </c>
      <c r="R1840" s="43">
        <v>0</v>
      </c>
      <c r="S1840" s="43">
        <v>0</v>
      </c>
    </row>
    <row r="1841" spans="5:19">
      <c r="E1841" s="43">
        <v>8880596</v>
      </c>
      <c r="F1841" s="43" t="s">
        <v>4848</v>
      </c>
      <c r="G1841" s="43" t="s">
        <v>14</v>
      </c>
      <c r="H1841" s="43">
        <v>0</v>
      </c>
      <c r="I1841" s="43">
        <v>0</v>
      </c>
      <c r="J1841" s="43">
        <v>0</v>
      </c>
      <c r="K1841" s="43">
        <v>2</v>
      </c>
      <c r="L1841" s="43">
        <v>4510</v>
      </c>
      <c r="M1841" s="43">
        <v>9020</v>
      </c>
      <c r="N1841" s="43">
        <v>2</v>
      </c>
      <c r="O1841" s="43">
        <v>4510</v>
      </c>
      <c r="P1841" s="43">
        <v>9020</v>
      </c>
      <c r="Q1841" s="43">
        <v>0</v>
      </c>
      <c r="R1841" s="43">
        <v>0</v>
      </c>
      <c r="S1841" s="43">
        <v>0</v>
      </c>
    </row>
    <row r="1842" spans="5:19">
      <c r="E1842" s="43">
        <v>8880600</v>
      </c>
      <c r="F1842" s="43" t="s">
        <v>4849</v>
      </c>
      <c r="G1842" s="43" t="s">
        <v>14</v>
      </c>
      <c r="H1842" s="43">
        <v>0</v>
      </c>
      <c r="I1842" s="43">
        <v>0</v>
      </c>
      <c r="J1842" s="43">
        <v>0</v>
      </c>
      <c r="K1842" s="43">
        <v>2</v>
      </c>
      <c r="L1842" s="43">
        <v>3770</v>
      </c>
      <c r="M1842" s="43">
        <v>7540</v>
      </c>
      <c r="N1842" s="43">
        <v>2</v>
      </c>
      <c r="O1842" s="43">
        <v>3770</v>
      </c>
      <c r="P1842" s="43">
        <v>7540</v>
      </c>
      <c r="Q1842" s="43">
        <v>0</v>
      </c>
      <c r="R1842" s="43">
        <v>0</v>
      </c>
      <c r="S1842" s="43">
        <v>0</v>
      </c>
    </row>
    <row r="1843" spans="5:19">
      <c r="E1843" s="43">
        <v>8880611</v>
      </c>
      <c r="F1843" s="43" t="s">
        <v>4850</v>
      </c>
      <c r="G1843" s="43" t="s">
        <v>14</v>
      </c>
      <c r="H1843" s="43">
        <v>0</v>
      </c>
      <c r="I1843" s="43">
        <v>0</v>
      </c>
      <c r="J1843" s="43">
        <v>0</v>
      </c>
      <c r="K1843" s="43">
        <v>1</v>
      </c>
      <c r="L1843" s="43">
        <v>4530</v>
      </c>
      <c r="M1843" s="43">
        <v>5436</v>
      </c>
      <c r="N1843" s="43">
        <v>1</v>
      </c>
      <c r="O1843" s="43">
        <v>4530</v>
      </c>
      <c r="P1843" s="43">
        <v>5436</v>
      </c>
      <c r="Q1843" s="43">
        <v>0</v>
      </c>
      <c r="R1843" s="43">
        <v>0</v>
      </c>
      <c r="S1843" s="43">
        <v>0</v>
      </c>
    </row>
    <row r="1844" spans="5:19">
      <c r="E1844" s="43">
        <v>8880622</v>
      </c>
      <c r="F1844" s="43" t="s">
        <v>4851</v>
      </c>
      <c r="G1844" s="43" t="s">
        <v>14</v>
      </c>
      <c r="H1844" s="43">
        <v>0</v>
      </c>
      <c r="I1844" s="43">
        <v>0</v>
      </c>
      <c r="J1844" s="43">
        <v>0</v>
      </c>
      <c r="K1844" s="43">
        <v>1</v>
      </c>
      <c r="L1844" s="43">
        <v>6620</v>
      </c>
      <c r="M1844" s="43">
        <v>6620</v>
      </c>
      <c r="N1844" s="43">
        <v>1</v>
      </c>
      <c r="O1844" s="43">
        <v>6620</v>
      </c>
      <c r="P1844" s="43">
        <v>6620</v>
      </c>
      <c r="Q1844" s="43">
        <v>0</v>
      </c>
      <c r="R1844" s="43">
        <v>0</v>
      </c>
      <c r="S1844" s="43">
        <v>0</v>
      </c>
    </row>
    <row r="1845" spans="5:19">
      <c r="E1845" s="43">
        <v>8880631</v>
      </c>
      <c r="F1845" s="43" t="s">
        <v>4852</v>
      </c>
      <c r="G1845" s="43" t="s">
        <v>14</v>
      </c>
      <c r="H1845" s="43">
        <v>0</v>
      </c>
      <c r="I1845" s="43">
        <v>0</v>
      </c>
      <c r="J1845" s="43">
        <v>0</v>
      </c>
      <c r="K1845" s="43">
        <v>0</v>
      </c>
      <c r="L1845" s="43">
        <v>5810</v>
      </c>
      <c r="M1845" s="43">
        <v>1743</v>
      </c>
      <c r="N1845" s="43">
        <v>0</v>
      </c>
      <c r="O1845" s="43">
        <v>5810</v>
      </c>
      <c r="P1845" s="43">
        <v>1743</v>
      </c>
      <c r="Q1845" s="43">
        <v>0</v>
      </c>
      <c r="R1845" s="43">
        <v>0</v>
      </c>
      <c r="S1845" s="43">
        <v>0</v>
      </c>
    </row>
    <row r="1846" spans="5:19">
      <c r="E1846" s="43">
        <v>8880641</v>
      </c>
      <c r="F1846" s="43" t="s">
        <v>4853</v>
      </c>
      <c r="G1846" s="43" t="s">
        <v>14</v>
      </c>
      <c r="H1846" s="43">
        <v>0</v>
      </c>
      <c r="I1846" s="43">
        <v>0</v>
      </c>
      <c r="J1846" s="43">
        <v>0</v>
      </c>
      <c r="K1846" s="43">
        <v>1</v>
      </c>
      <c r="L1846" s="43">
        <v>1860</v>
      </c>
      <c r="M1846" s="43">
        <v>1860</v>
      </c>
      <c r="N1846" s="43">
        <v>1</v>
      </c>
      <c r="O1846" s="43">
        <v>1860</v>
      </c>
      <c r="P1846" s="43">
        <v>1860</v>
      </c>
      <c r="Q1846" s="43">
        <v>0</v>
      </c>
      <c r="R1846" s="43">
        <v>0</v>
      </c>
      <c r="S1846" s="43">
        <v>0</v>
      </c>
    </row>
    <row r="1847" spans="5:19">
      <c r="E1847" s="43">
        <v>8880654</v>
      </c>
      <c r="F1847" s="43" t="s">
        <v>4854</v>
      </c>
      <c r="G1847" s="43" t="s">
        <v>14</v>
      </c>
      <c r="H1847" s="43">
        <v>0</v>
      </c>
      <c r="I1847" s="43">
        <v>0</v>
      </c>
      <c r="J1847" s="43">
        <v>0</v>
      </c>
      <c r="K1847" s="43">
        <v>1</v>
      </c>
      <c r="L1847" s="43">
        <v>12800</v>
      </c>
      <c r="M1847" s="43">
        <v>12800</v>
      </c>
      <c r="N1847" s="43">
        <v>1</v>
      </c>
      <c r="O1847" s="43">
        <v>12800</v>
      </c>
      <c r="P1847" s="43">
        <v>12800</v>
      </c>
      <c r="Q1847" s="43">
        <v>0</v>
      </c>
      <c r="R1847" s="43">
        <v>0</v>
      </c>
      <c r="S1847" s="43">
        <v>0</v>
      </c>
    </row>
    <row r="1848" spans="5:19">
      <c r="E1848" s="43">
        <v>8880666</v>
      </c>
      <c r="F1848" s="43" t="s">
        <v>4855</v>
      </c>
      <c r="G1848" s="43" t="s">
        <v>14</v>
      </c>
      <c r="H1848" s="43">
        <v>0</v>
      </c>
      <c r="I1848" s="43">
        <v>0</v>
      </c>
      <c r="J1848" s="43">
        <v>0</v>
      </c>
      <c r="K1848" s="43">
        <v>3</v>
      </c>
      <c r="L1848" s="43">
        <v>1240</v>
      </c>
      <c r="M1848" s="43">
        <v>3720</v>
      </c>
      <c r="N1848" s="43">
        <v>3</v>
      </c>
      <c r="O1848" s="43">
        <v>1240</v>
      </c>
      <c r="P1848" s="43">
        <v>3720</v>
      </c>
      <c r="Q1848" s="43">
        <v>0</v>
      </c>
      <c r="R1848" s="43">
        <v>0</v>
      </c>
      <c r="S1848" s="43">
        <v>0</v>
      </c>
    </row>
    <row r="1849" spans="5:19">
      <c r="E1849" s="43">
        <v>8880669</v>
      </c>
      <c r="F1849" s="43" t="s">
        <v>4856</v>
      </c>
      <c r="G1849" s="43" t="s">
        <v>14</v>
      </c>
      <c r="H1849" s="43">
        <v>0</v>
      </c>
      <c r="I1849" s="43">
        <v>0</v>
      </c>
      <c r="J1849" s="43">
        <v>0</v>
      </c>
      <c r="K1849" s="43">
        <v>1</v>
      </c>
      <c r="L1849" s="43">
        <v>3170</v>
      </c>
      <c r="M1849" s="43">
        <v>3170</v>
      </c>
      <c r="N1849" s="43">
        <v>1</v>
      </c>
      <c r="O1849" s="43">
        <v>3170</v>
      </c>
      <c r="P1849" s="43">
        <v>3170</v>
      </c>
      <c r="Q1849" s="43">
        <v>0</v>
      </c>
      <c r="R1849" s="43">
        <v>0</v>
      </c>
      <c r="S1849" s="43">
        <v>0</v>
      </c>
    </row>
    <row r="1850" spans="5:19">
      <c r="E1850" s="43">
        <v>8880673</v>
      </c>
      <c r="F1850" s="43" t="s">
        <v>4857</v>
      </c>
      <c r="G1850" s="43" t="s">
        <v>14</v>
      </c>
      <c r="H1850" s="43">
        <v>0</v>
      </c>
      <c r="I1850" s="43">
        <v>0</v>
      </c>
      <c r="J1850" s="43">
        <v>0</v>
      </c>
      <c r="K1850" s="43">
        <v>0</v>
      </c>
      <c r="L1850" s="43">
        <v>9850</v>
      </c>
      <c r="M1850" s="43">
        <v>2955</v>
      </c>
      <c r="N1850" s="43">
        <v>0</v>
      </c>
      <c r="O1850" s="43">
        <v>9850</v>
      </c>
      <c r="P1850" s="43">
        <v>2955</v>
      </c>
      <c r="Q1850" s="43">
        <v>0</v>
      </c>
      <c r="R1850" s="43">
        <v>0</v>
      </c>
      <c r="S1850" s="43">
        <v>0</v>
      </c>
    </row>
    <row r="1851" spans="5:19">
      <c r="E1851" s="43">
        <v>8880676</v>
      </c>
      <c r="F1851" s="43" t="s">
        <v>4858</v>
      </c>
      <c r="G1851" s="43" t="s">
        <v>14</v>
      </c>
      <c r="H1851" s="43">
        <v>0</v>
      </c>
      <c r="I1851" s="43">
        <v>0</v>
      </c>
      <c r="J1851" s="43">
        <v>0</v>
      </c>
      <c r="K1851" s="43">
        <v>1</v>
      </c>
      <c r="L1851" s="43">
        <v>7530</v>
      </c>
      <c r="M1851" s="43">
        <v>7530</v>
      </c>
      <c r="N1851" s="43">
        <v>1</v>
      </c>
      <c r="O1851" s="43">
        <v>7530</v>
      </c>
      <c r="P1851" s="43">
        <v>7530</v>
      </c>
      <c r="Q1851" s="43">
        <v>0</v>
      </c>
      <c r="R1851" s="43">
        <v>0</v>
      </c>
      <c r="S1851" s="43">
        <v>0</v>
      </c>
    </row>
    <row r="1852" spans="5:19">
      <c r="E1852" s="43">
        <v>8880680</v>
      </c>
      <c r="F1852" s="43" t="s">
        <v>4859</v>
      </c>
      <c r="G1852" s="43" t="s">
        <v>14</v>
      </c>
      <c r="H1852" s="43">
        <v>0</v>
      </c>
      <c r="I1852" s="43">
        <v>0</v>
      </c>
      <c r="J1852" s="43">
        <v>0</v>
      </c>
      <c r="K1852" s="43">
        <v>3</v>
      </c>
      <c r="L1852" s="43">
        <v>290</v>
      </c>
      <c r="M1852" s="43">
        <v>870</v>
      </c>
      <c r="N1852" s="43">
        <v>3</v>
      </c>
      <c r="O1852" s="43">
        <v>290</v>
      </c>
      <c r="P1852" s="43">
        <v>870</v>
      </c>
      <c r="Q1852" s="43">
        <v>0</v>
      </c>
      <c r="R1852" s="43">
        <v>0</v>
      </c>
      <c r="S1852" s="43">
        <v>0</v>
      </c>
    </row>
    <row r="1853" spans="5:19">
      <c r="E1853" s="43">
        <v>8880683</v>
      </c>
      <c r="F1853" s="43" t="s">
        <v>4860</v>
      </c>
      <c r="G1853" s="43" t="s">
        <v>14</v>
      </c>
      <c r="H1853" s="43">
        <v>0</v>
      </c>
      <c r="I1853" s="43">
        <v>0</v>
      </c>
      <c r="J1853" s="43">
        <v>0</v>
      </c>
      <c r="K1853" s="43">
        <v>3</v>
      </c>
      <c r="L1853" s="43">
        <v>1080</v>
      </c>
      <c r="M1853" s="43">
        <v>3240</v>
      </c>
      <c r="N1853" s="43">
        <v>3</v>
      </c>
      <c r="O1853" s="43">
        <v>1080</v>
      </c>
      <c r="P1853" s="43">
        <v>3240</v>
      </c>
      <c r="Q1853" s="43">
        <v>0</v>
      </c>
      <c r="R1853" s="43">
        <v>0</v>
      </c>
      <c r="S1853" s="43">
        <v>0</v>
      </c>
    </row>
    <row r="1854" spans="5:19">
      <c r="E1854" s="43">
        <v>8880727</v>
      </c>
      <c r="F1854" s="43" t="s">
        <v>4861</v>
      </c>
      <c r="G1854" s="43" t="s">
        <v>14</v>
      </c>
      <c r="H1854" s="43">
        <v>0</v>
      </c>
      <c r="I1854" s="43">
        <v>0</v>
      </c>
      <c r="J1854" s="43">
        <v>0</v>
      </c>
      <c r="K1854" s="43">
        <v>2</v>
      </c>
      <c r="L1854" s="43">
        <v>380</v>
      </c>
      <c r="M1854" s="43">
        <v>760</v>
      </c>
      <c r="N1854" s="43">
        <v>2</v>
      </c>
      <c r="O1854" s="43">
        <v>380</v>
      </c>
      <c r="P1854" s="43">
        <v>760</v>
      </c>
      <c r="Q1854" s="43">
        <v>0</v>
      </c>
      <c r="R1854" s="43">
        <v>0</v>
      </c>
      <c r="S1854" s="43">
        <v>0</v>
      </c>
    </row>
    <row r="1855" spans="5:19">
      <c r="E1855" s="43">
        <v>8880734</v>
      </c>
      <c r="F1855" s="43" t="s">
        <v>4862</v>
      </c>
      <c r="G1855" s="43" t="s">
        <v>14</v>
      </c>
      <c r="H1855" s="43">
        <v>0</v>
      </c>
      <c r="I1855" s="43">
        <v>0</v>
      </c>
      <c r="J1855" s="43">
        <v>0</v>
      </c>
      <c r="K1855" s="43">
        <v>0</v>
      </c>
      <c r="L1855" s="43">
        <v>2650</v>
      </c>
      <c r="M1855" s="43">
        <v>265</v>
      </c>
      <c r="N1855" s="43">
        <v>0</v>
      </c>
      <c r="O1855" s="43">
        <v>2650</v>
      </c>
      <c r="P1855" s="43">
        <v>265</v>
      </c>
      <c r="Q1855" s="43">
        <v>0</v>
      </c>
      <c r="R1855" s="43">
        <v>0</v>
      </c>
      <c r="S1855" s="43">
        <v>0</v>
      </c>
    </row>
    <row r="1856" spans="5:19">
      <c r="E1856" s="43">
        <v>8880749</v>
      </c>
      <c r="F1856" s="43" t="s">
        <v>4863</v>
      </c>
      <c r="G1856" s="43" t="s">
        <v>14</v>
      </c>
      <c r="H1856" s="43">
        <v>0</v>
      </c>
      <c r="I1856" s="43">
        <v>0</v>
      </c>
      <c r="J1856" s="43">
        <v>0</v>
      </c>
      <c r="K1856" s="43">
        <v>1</v>
      </c>
      <c r="L1856" s="43">
        <v>1890</v>
      </c>
      <c r="M1856" s="43">
        <v>945</v>
      </c>
      <c r="N1856" s="43">
        <v>1</v>
      </c>
      <c r="O1856" s="43">
        <v>1890</v>
      </c>
      <c r="P1856" s="43">
        <v>945</v>
      </c>
      <c r="Q1856" s="43">
        <v>0</v>
      </c>
      <c r="R1856" s="43">
        <v>0</v>
      </c>
      <c r="S1856" s="43">
        <v>0</v>
      </c>
    </row>
    <row r="1857" spans="5:19">
      <c r="E1857" s="43">
        <v>8880778</v>
      </c>
      <c r="F1857" s="43" t="s">
        <v>4864</v>
      </c>
      <c r="G1857" s="43" t="s">
        <v>14</v>
      </c>
      <c r="H1857" s="43">
        <v>0</v>
      </c>
      <c r="I1857" s="43">
        <v>0</v>
      </c>
      <c r="J1857" s="43">
        <v>0</v>
      </c>
      <c r="K1857" s="43">
        <v>1</v>
      </c>
      <c r="L1857" s="43">
        <v>6990</v>
      </c>
      <c r="M1857" s="43">
        <v>3495</v>
      </c>
      <c r="N1857" s="43">
        <v>1</v>
      </c>
      <c r="O1857" s="43">
        <v>6990</v>
      </c>
      <c r="P1857" s="43">
        <v>3495</v>
      </c>
      <c r="Q1857" s="43">
        <v>0</v>
      </c>
      <c r="R1857" s="43">
        <v>0</v>
      </c>
      <c r="S1857" s="43">
        <v>0</v>
      </c>
    </row>
    <row r="1858" spans="5:19">
      <c r="E1858" s="43">
        <v>8880788</v>
      </c>
      <c r="F1858" s="43" t="s">
        <v>4865</v>
      </c>
      <c r="G1858" s="43" t="s">
        <v>14</v>
      </c>
      <c r="H1858" s="43">
        <v>0</v>
      </c>
      <c r="I1858" s="43">
        <v>0</v>
      </c>
      <c r="J1858" s="43">
        <v>0</v>
      </c>
      <c r="K1858" s="43">
        <v>1</v>
      </c>
      <c r="L1858" s="43">
        <v>1980</v>
      </c>
      <c r="M1858" s="43">
        <v>1980</v>
      </c>
      <c r="N1858" s="43">
        <v>1</v>
      </c>
      <c r="O1858" s="43">
        <v>1980</v>
      </c>
      <c r="P1858" s="43">
        <v>1980</v>
      </c>
      <c r="Q1858" s="43">
        <v>0</v>
      </c>
      <c r="R1858" s="43">
        <v>0</v>
      </c>
      <c r="S1858" s="43">
        <v>0</v>
      </c>
    </row>
    <row r="1859" spans="5:19">
      <c r="E1859" s="43">
        <v>8880791</v>
      </c>
      <c r="F1859" s="43" t="s">
        <v>4866</v>
      </c>
      <c r="G1859" s="43" t="s">
        <v>14</v>
      </c>
      <c r="H1859" s="43">
        <v>0</v>
      </c>
      <c r="I1859" s="43">
        <v>0</v>
      </c>
      <c r="J1859" s="43">
        <v>0</v>
      </c>
      <c r="K1859" s="43">
        <v>1</v>
      </c>
      <c r="L1859" s="43">
        <v>3020</v>
      </c>
      <c r="M1859" s="43">
        <v>1812</v>
      </c>
      <c r="N1859" s="43">
        <v>1</v>
      </c>
      <c r="O1859" s="43">
        <v>3020</v>
      </c>
      <c r="P1859" s="43">
        <v>1812</v>
      </c>
      <c r="Q1859" s="43">
        <v>0</v>
      </c>
      <c r="R1859" s="43">
        <v>0</v>
      </c>
      <c r="S1859" s="43">
        <v>0</v>
      </c>
    </row>
    <row r="1860" spans="5:19">
      <c r="E1860" s="43">
        <v>8880801</v>
      </c>
      <c r="F1860" s="43" t="s">
        <v>4867</v>
      </c>
      <c r="G1860" s="43" t="s">
        <v>14</v>
      </c>
      <c r="H1860" s="43">
        <v>0</v>
      </c>
      <c r="I1860" s="43">
        <v>0</v>
      </c>
      <c r="J1860" s="43">
        <v>0</v>
      </c>
      <c r="K1860" s="43">
        <v>1</v>
      </c>
      <c r="L1860" s="43">
        <v>4920</v>
      </c>
      <c r="M1860" s="43">
        <v>4920</v>
      </c>
      <c r="N1860" s="43">
        <v>1</v>
      </c>
      <c r="O1860" s="43">
        <v>4920</v>
      </c>
      <c r="P1860" s="43">
        <v>4920</v>
      </c>
      <c r="Q1860" s="43">
        <v>0</v>
      </c>
      <c r="R1860" s="43">
        <v>0</v>
      </c>
      <c r="S1860" s="43">
        <v>0</v>
      </c>
    </row>
    <row r="1861" spans="5:19">
      <c r="E1861" s="43">
        <v>8880809</v>
      </c>
      <c r="F1861" s="43" t="s">
        <v>4868</v>
      </c>
      <c r="G1861" s="43" t="s">
        <v>14</v>
      </c>
      <c r="H1861" s="43">
        <v>0</v>
      </c>
      <c r="I1861" s="43">
        <v>0</v>
      </c>
      <c r="J1861" s="43">
        <v>0</v>
      </c>
      <c r="K1861" s="43">
        <v>1</v>
      </c>
      <c r="L1861" s="43">
        <v>6850</v>
      </c>
      <c r="M1861" s="43">
        <v>5480</v>
      </c>
      <c r="N1861" s="43">
        <v>1</v>
      </c>
      <c r="O1861" s="43">
        <v>6850</v>
      </c>
      <c r="P1861" s="43">
        <v>5480</v>
      </c>
      <c r="Q1861" s="43">
        <v>0</v>
      </c>
      <c r="R1861" s="43">
        <v>0</v>
      </c>
      <c r="S1861" s="43">
        <v>0</v>
      </c>
    </row>
    <row r="1862" spans="5:19">
      <c r="E1862" s="43">
        <v>8880814</v>
      </c>
      <c r="F1862" s="43" t="s">
        <v>4869</v>
      </c>
      <c r="G1862" s="43" t="s">
        <v>14</v>
      </c>
      <c r="H1862" s="43">
        <v>0</v>
      </c>
      <c r="I1862" s="43">
        <v>0</v>
      </c>
      <c r="J1862" s="43">
        <v>0</v>
      </c>
      <c r="K1862" s="43">
        <v>2</v>
      </c>
      <c r="L1862" s="43">
        <v>2830</v>
      </c>
      <c r="M1862" s="43">
        <v>4245</v>
      </c>
      <c r="N1862" s="43">
        <v>2</v>
      </c>
      <c r="O1862" s="43">
        <v>2830</v>
      </c>
      <c r="P1862" s="43">
        <v>4245</v>
      </c>
      <c r="Q1862" s="43">
        <v>0</v>
      </c>
      <c r="R1862" s="43">
        <v>0</v>
      </c>
      <c r="S1862" s="43">
        <v>0</v>
      </c>
    </row>
    <row r="1863" spans="5:19">
      <c r="E1863" s="43">
        <v>8880832</v>
      </c>
      <c r="F1863" s="43" t="s">
        <v>4870</v>
      </c>
      <c r="G1863" s="43" t="s">
        <v>14</v>
      </c>
      <c r="H1863" s="43">
        <v>0</v>
      </c>
      <c r="I1863" s="43">
        <v>0</v>
      </c>
      <c r="J1863" s="43">
        <v>0</v>
      </c>
      <c r="K1863" s="43">
        <v>3</v>
      </c>
      <c r="L1863" s="43">
        <v>1400</v>
      </c>
      <c r="M1863" s="43">
        <v>4200</v>
      </c>
      <c r="N1863" s="43">
        <v>3</v>
      </c>
      <c r="O1863" s="43">
        <v>1400</v>
      </c>
      <c r="P1863" s="43">
        <v>4200</v>
      </c>
      <c r="Q1863" s="43">
        <v>0</v>
      </c>
      <c r="R1863" s="43">
        <v>0</v>
      </c>
      <c r="S1863" s="43">
        <v>0</v>
      </c>
    </row>
    <row r="1864" spans="5:19">
      <c r="E1864" s="43">
        <v>8880839</v>
      </c>
      <c r="F1864" s="43" t="s">
        <v>4871</v>
      </c>
      <c r="G1864" s="43" t="s">
        <v>14</v>
      </c>
      <c r="H1864" s="43">
        <v>0</v>
      </c>
      <c r="I1864" s="43">
        <v>0</v>
      </c>
      <c r="J1864" s="43">
        <v>0</v>
      </c>
      <c r="K1864" s="43">
        <v>4</v>
      </c>
      <c r="L1864" s="43">
        <v>3065</v>
      </c>
      <c r="M1864" s="43">
        <v>12260</v>
      </c>
      <c r="N1864" s="43">
        <v>4</v>
      </c>
      <c r="O1864" s="43">
        <v>3065</v>
      </c>
      <c r="P1864" s="43">
        <v>12260</v>
      </c>
      <c r="Q1864" s="43">
        <v>0</v>
      </c>
      <c r="R1864" s="43">
        <v>0</v>
      </c>
      <c r="S1864" s="43">
        <v>0</v>
      </c>
    </row>
    <row r="1865" spans="5:19">
      <c r="E1865" s="43">
        <v>8880853</v>
      </c>
      <c r="F1865" s="43" t="s">
        <v>4872</v>
      </c>
      <c r="G1865" s="43" t="s">
        <v>14</v>
      </c>
      <c r="H1865" s="43">
        <v>0</v>
      </c>
      <c r="I1865" s="43">
        <v>0</v>
      </c>
      <c r="J1865" s="43">
        <v>0</v>
      </c>
      <c r="K1865" s="43">
        <v>2</v>
      </c>
      <c r="L1865" s="43">
        <v>8430</v>
      </c>
      <c r="M1865" s="43">
        <v>16860</v>
      </c>
      <c r="N1865" s="43">
        <v>2</v>
      </c>
      <c r="O1865" s="43">
        <v>8430</v>
      </c>
      <c r="P1865" s="43">
        <v>16860</v>
      </c>
      <c r="Q1865" s="43">
        <v>0</v>
      </c>
      <c r="R1865" s="43">
        <v>0</v>
      </c>
      <c r="S1865" s="43">
        <v>0</v>
      </c>
    </row>
    <row r="1866" spans="5:19">
      <c r="E1866" s="43">
        <v>8880859</v>
      </c>
      <c r="F1866" s="43" t="s">
        <v>4873</v>
      </c>
      <c r="G1866" s="43" t="s">
        <v>14</v>
      </c>
      <c r="H1866" s="43">
        <v>0</v>
      </c>
      <c r="I1866" s="43">
        <v>0</v>
      </c>
      <c r="J1866" s="43">
        <v>0</v>
      </c>
      <c r="K1866" s="43">
        <v>10</v>
      </c>
      <c r="L1866" s="43">
        <v>3070</v>
      </c>
      <c r="M1866" s="43">
        <v>30700</v>
      </c>
      <c r="N1866" s="43">
        <v>10</v>
      </c>
      <c r="O1866" s="43">
        <v>3070</v>
      </c>
      <c r="P1866" s="43">
        <v>30700</v>
      </c>
      <c r="Q1866" s="43">
        <v>0</v>
      </c>
      <c r="R1866" s="43">
        <v>0</v>
      </c>
      <c r="S1866" s="43">
        <v>0</v>
      </c>
    </row>
    <row r="1867" spans="5:19">
      <c r="E1867" s="43">
        <v>8880923</v>
      </c>
      <c r="F1867" s="43" t="s">
        <v>4874</v>
      </c>
      <c r="G1867" s="43" t="s">
        <v>14</v>
      </c>
      <c r="H1867" s="43">
        <v>0</v>
      </c>
      <c r="I1867" s="43">
        <v>0</v>
      </c>
      <c r="J1867" s="43">
        <v>0</v>
      </c>
      <c r="K1867" s="43">
        <v>1</v>
      </c>
      <c r="L1867" s="43">
        <v>3970</v>
      </c>
      <c r="M1867" s="43">
        <v>3970</v>
      </c>
      <c r="N1867" s="43">
        <v>1</v>
      </c>
      <c r="O1867" s="43">
        <v>3970</v>
      </c>
      <c r="P1867" s="43">
        <v>3970</v>
      </c>
      <c r="Q1867" s="43">
        <v>0</v>
      </c>
      <c r="R1867" s="43">
        <v>0</v>
      </c>
      <c r="S1867" s="43">
        <v>0</v>
      </c>
    </row>
    <row r="1868" spans="5:19">
      <c r="E1868" s="43">
        <v>8881004</v>
      </c>
      <c r="F1868" s="43" t="s">
        <v>4875</v>
      </c>
      <c r="G1868" s="43" t="s">
        <v>14</v>
      </c>
      <c r="H1868" s="43">
        <v>0</v>
      </c>
      <c r="I1868" s="43">
        <v>0</v>
      </c>
      <c r="J1868" s="43">
        <v>0</v>
      </c>
      <c r="K1868" s="43">
        <v>10</v>
      </c>
      <c r="L1868" s="43">
        <v>1790</v>
      </c>
      <c r="M1868" s="43">
        <v>17900</v>
      </c>
      <c r="N1868" s="43">
        <v>10</v>
      </c>
      <c r="O1868" s="43">
        <v>1790</v>
      </c>
      <c r="P1868" s="43">
        <v>17900</v>
      </c>
      <c r="Q1868" s="43">
        <v>0</v>
      </c>
      <c r="R1868" s="43">
        <v>0</v>
      </c>
      <c r="S1868" s="43">
        <v>0</v>
      </c>
    </row>
    <row r="1869" spans="5:19">
      <c r="E1869" s="43">
        <v>8881048</v>
      </c>
      <c r="F1869" s="43" t="s">
        <v>4876</v>
      </c>
      <c r="G1869" s="43" t="s">
        <v>14</v>
      </c>
      <c r="H1869" s="43">
        <v>0</v>
      </c>
      <c r="I1869" s="43">
        <v>0</v>
      </c>
      <c r="J1869" s="43">
        <v>0</v>
      </c>
      <c r="K1869" s="43">
        <v>5</v>
      </c>
      <c r="L1869" s="43">
        <v>320</v>
      </c>
      <c r="M1869" s="43">
        <v>1600</v>
      </c>
      <c r="N1869" s="43">
        <v>5</v>
      </c>
      <c r="O1869" s="43">
        <v>320</v>
      </c>
      <c r="P1869" s="43">
        <v>1600</v>
      </c>
      <c r="Q1869" s="43">
        <v>0</v>
      </c>
      <c r="R1869" s="43">
        <v>0</v>
      </c>
      <c r="S1869" s="43">
        <v>0</v>
      </c>
    </row>
    <row r="1870" spans="5:19">
      <c r="E1870" s="43">
        <v>8881275</v>
      </c>
      <c r="F1870" s="43" t="s">
        <v>4877</v>
      </c>
      <c r="G1870" s="43" t="s">
        <v>14</v>
      </c>
      <c r="H1870" s="43">
        <v>0</v>
      </c>
      <c r="I1870" s="43">
        <v>0</v>
      </c>
      <c r="J1870" s="43">
        <v>0</v>
      </c>
      <c r="K1870" s="43">
        <v>1</v>
      </c>
      <c r="L1870" s="43">
        <v>18820</v>
      </c>
      <c r="M1870" s="43">
        <v>9410</v>
      </c>
      <c r="N1870" s="43">
        <v>1</v>
      </c>
      <c r="O1870" s="43">
        <v>18820</v>
      </c>
      <c r="P1870" s="43">
        <v>9410</v>
      </c>
      <c r="Q1870" s="43">
        <v>0</v>
      </c>
      <c r="R1870" s="43">
        <v>0</v>
      </c>
      <c r="S1870" s="43">
        <v>0</v>
      </c>
    </row>
    <row r="1871" spans="5:19">
      <c r="E1871" s="43">
        <v>8881292</v>
      </c>
      <c r="F1871" s="43" t="s">
        <v>4878</v>
      </c>
      <c r="G1871" s="43" t="s">
        <v>14</v>
      </c>
      <c r="H1871" s="43">
        <v>0</v>
      </c>
      <c r="I1871" s="43">
        <v>0</v>
      </c>
      <c r="J1871" s="43">
        <v>0</v>
      </c>
      <c r="K1871" s="43">
        <v>0</v>
      </c>
      <c r="L1871" s="43">
        <v>23440</v>
      </c>
      <c r="M1871" s="43">
        <v>4688</v>
      </c>
      <c r="N1871" s="43">
        <v>0</v>
      </c>
      <c r="O1871" s="43">
        <v>23440</v>
      </c>
      <c r="P1871" s="43">
        <v>4688</v>
      </c>
      <c r="Q1871" s="43">
        <v>0</v>
      </c>
      <c r="R1871" s="43">
        <v>0</v>
      </c>
      <c r="S1871" s="43">
        <v>0</v>
      </c>
    </row>
    <row r="1872" spans="5:19">
      <c r="E1872" s="43">
        <v>8881312</v>
      </c>
      <c r="F1872" s="43" t="s">
        <v>4879</v>
      </c>
      <c r="G1872" s="43" t="s">
        <v>14</v>
      </c>
      <c r="H1872" s="43">
        <v>0</v>
      </c>
      <c r="I1872" s="43">
        <v>0</v>
      </c>
      <c r="J1872" s="43">
        <v>0</v>
      </c>
      <c r="K1872" s="43">
        <v>0</v>
      </c>
      <c r="L1872" s="43">
        <v>37630</v>
      </c>
      <c r="M1872" s="43">
        <v>3763</v>
      </c>
      <c r="N1872" s="43">
        <v>0</v>
      </c>
      <c r="O1872" s="43">
        <v>37630</v>
      </c>
      <c r="P1872" s="43">
        <v>3763</v>
      </c>
      <c r="Q1872" s="43">
        <v>0</v>
      </c>
      <c r="R1872" s="43">
        <v>0</v>
      </c>
      <c r="S1872" s="43">
        <v>0</v>
      </c>
    </row>
    <row r="1873" spans="5:19">
      <c r="E1873" s="43">
        <v>8881323</v>
      </c>
      <c r="F1873" s="43" t="s">
        <v>4880</v>
      </c>
      <c r="G1873" s="43" t="s">
        <v>14</v>
      </c>
      <c r="H1873" s="43">
        <v>0</v>
      </c>
      <c r="I1873" s="43">
        <v>0</v>
      </c>
      <c r="J1873" s="43">
        <v>0</v>
      </c>
      <c r="K1873" s="43">
        <v>2</v>
      </c>
      <c r="L1873" s="43">
        <v>540</v>
      </c>
      <c r="M1873" s="43">
        <v>1080</v>
      </c>
      <c r="N1873" s="43">
        <v>2</v>
      </c>
      <c r="O1873" s="43">
        <v>540</v>
      </c>
      <c r="P1873" s="43">
        <v>1080</v>
      </c>
      <c r="Q1873" s="43">
        <v>0</v>
      </c>
      <c r="R1873" s="43">
        <v>0</v>
      </c>
      <c r="S1873" s="43">
        <v>0</v>
      </c>
    </row>
    <row r="1874" spans="5:19">
      <c r="E1874" s="43">
        <v>8881339</v>
      </c>
      <c r="F1874" s="43" t="s">
        <v>4881</v>
      </c>
      <c r="G1874" s="43" t="s">
        <v>14</v>
      </c>
      <c r="H1874" s="43">
        <v>0</v>
      </c>
      <c r="I1874" s="43">
        <v>0</v>
      </c>
      <c r="J1874" s="43">
        <v>0</v>
      </c>
      <c r="K1874" s="43">
        <v>1</v>
      </c>
      <c r="L1874" s="43">
        <v>15600</v>
      </c>
      <c r="M1874" s="43">
        <v>7800</v>
      </c>
      <c r="N1874" s="43">
        <v>1</v>
      </c>
      <c r="O1874" s="43">
        <v>15600</v>
      </c>
      <c r="P1874" s="43">
        <v>7800</v>
      </c>
      <c r="Q1874" s="43">
        <v>0</v>
      </c>
      <c r="R1874" s="43">
        <v>0</v>
      </c>
      <c r="S1874" s="43">
        <v>0</v>
      </c>
    </row>
    <row r="1875" spans="5:19">
      <c r="E1875" s="43">
        <v>8881365</v>
      </c>
      <c r="F1875" s="43" t="s">
        <v>4882</v>
      </c>
      <c r="G1875" s="43" t="s">
        <v>14</v>
      </c>
      <c r="H1875" s="43">
        <v>0</v>
      </c>
      <c r="I1875" s="43">
        <v>0</v>
      </c>
      <c r="J1875" s="43">
        <v>0</v>
      </c>
      <c r="K1875" s="43">
        <v>1</v>
      </c>
      <c r="L1875" s="43">
        <v>13020</v>
      </c>
      <c r="M1875" s="43">
        <v>13020</v>
      </c>
      <c r="N1875" s="43">
        <v>1</v>
      </c>
      <c r="O1875" s="43">
        <v>13020</v>
      </c>
      <c r="P1875" s="43">
        <v>13020</v>
      </c>
      <c r="Q1875" s="43">
        <v>0</v>
      </c>
      <c r="R1875" s="43">
        <v>0</v>
      </c>
      <c r="S1875" s="43">
        <v>0</v>
      </c>
    </row>
    <row r="1876" spans="5:19">
      <c r="E1876" s="43">
        <v>8881606</v>
      </c>
      <c r="F1876" s="43" t="s">
        <v>4883</v>
      </c>
      <c r="G1876" s="43" t="s">
        <v>14</v>
      </c>
      <c r="H1876" s="43">
        <v>0</v>
      </c>
      <c r="I1876" s="43">
        <v>0</v>
      </c>
      <c r="J1876" s="43">
        <v>0</v>
      </c>
      <c r="K1876" s="43">
        <v>3</v>
      </c>
      <c r="L1876" s="43">
        <v>7410</v>
      </c>
      <c r="M1876" s="43">
        <v>22230</v>
      </c>
      <c r="N1876" s="43">
        <v>3</v>
      </c>
      <c r="O1876" s="43">
        <v>7410</v>
      </c>
      <c r="P1876" s="43">
        <v>22230</v>
      </c>
      <c r="Q1876" s="43">
        <v>0</v>
      </c>
      <c r="R1876" s="43">
        <v>0</v>
      </c>
      <c r="S1876" s="43">
        <v>0</v>
      </c>
    </row>
    <row r="1877" spans="5:19">
      <c r="E1877" s="43">
        <v>8881653</v>
      </c>
      <c r="F1877" s="43" t="s">
        <v>4884</v>
      </c>
      <c r="G1877" s="43" t="s">
        <v>14</v>
      </c>
      <c r="H1877" s="43">
        <v>0</v>
      </c>
      <c r="I1877" s="43">
        <v>0</v>
      </c>
      <c r="J1877" s="43">
        <v>0</v>
      </c>
      <c r="K1877" s="43">
        <v>2</v>
      </c>
      <c r="L1877" s="43">
        <v>10100</v>
      </c>
      <c r="M1877" s="43">
        <v>20200</v>
      </c>
      <c r="N1877" s="43">
        <v>2</v>
      </c>
      <c r="O1877" s="43">
        <v>10100</v>
      </c>
      <c r="P1877" s="43">
        <v>20200</v>
      </c>
      <c r="Q1877" s="43">
        <v>0</v>
      </c>
      <c r="R1877" s="43">
        <v>0</v>
      </c>
      <c r="S1877" s="43">
        <v>0</v>
      </c>
    </row>
    <row r="1878" spans="5:19">
      <c r="E1878" s="43">
        <v>8881862</v>
      </c>
      <c r="F1878" s="43" t="s">
        <v>4885</v>
      </c>
      <c r="G1878" s="43" t="s">
        <v>14</v>
      </c>
      <c r="H1878" s="43">
        <v>0</v>
      </c>
      <c r="I1878" s="43">
        <v>0</v>
      </c>
      <c r="J1878" s="43">
        <v>0</v>
      </c>
      <c r="K1878" s="43">
        <v>4</v>
      </c>
      <c r="L1878" s="43">
        <v>890</v>
      </c>
      <c r="M1878" s="43">
        <v>3560</v>
      </c>
      <c r="N1878" s="43">
        <v>4</v>
      </c>
      <c r="O1878" s="43">
        <v>890</v>
      </c>
      <c r="P1878" s="43">
        <v>3560</v>
      </c>
      <c r="Q1878" s="43">
        <v>0</v>
      </c>
      <c r="R1878" s="43">
        <v>0</v>
      </c>
      <c r="S1878" s="43">
        <v>0</v>
      </c>
    </row>
    <row r="1879" spans="5:19">
      <c r="E1879" s="43">
        <v>8883069</v>
      </c>
      <c r="F1879" s="43" t="s">
        <v>4886</v>
      </c>
      <c r="G1879" s="43" t="s">
        <v>14</v>
      </c>
      <c r="H1879" s="43">
        <v>0</v>
      </c>
      <c r="I1879" s="43">
        <v>0</v>
      </c>
      <c r="J1879" s="43">
        <v>0</v>
      </c>
      <c r="K1879" s="43">
        <v>1</v>
      </c>
      <c r="L1879" s="43">
        <v>10720</v>
      </c>
      <c r="M1879" s="43">
        <v>10720</v>
      </c>
      <c r="N1879" s="43">
        <v>1</v>
      </c>
      <c r="O1879" s="43">
        <v>10720</v>
      </c>
      <c r="P1879" s="43">
        <v>10720</v>
      </c>
      <c r="Q1879" s="43">
        <v>0</v>
      </c>
      <c r="R1879" s="43">
        <v>0</v>
      </c>
      <c r="S1879" s="43">
        <v>0</v>
      </c>
    </row>
    <row r="1880" spans="5:19">
      <c r="E1880" s="43">
        <v>8883747</v>
      </c>
      <c r="F1880" s="43" t="s">
        <v>4887</v>
      </c>
      <c r="G1880" s="43" t="s">
        <v>14</v>
      </c>
      <c r="H1880" s="43">
        <v>0</v>
      </c>
      <c r="I1880" s="43">
        <v>0</v>
      </c>
      <c r="J1880" s="43">
        <v>0</v>
      </c>
      <c r="K1880" s="43">
        <v>3</v>
      </c>
      <c r="L1880" s="43">
        <v>270</v>
      </c>
      <c r="M1880" s="43">
        <v>810</v>
      </c>
      <c r="N1880" s="43">
        <v>3</v>
      </c>
      <c r="O1880" s="43">
        <v>270</v>
      </c>
      <c r="P1880" s="43">
        <v>810</v>
      </c>
      <c r="Q1880" s="43">
        <v>0</v>
      </c>
      <c r="R1880" s="43">
        <v>0</v>
      </c>
      <c r="S1880" s="43">
        <v>0</v>
      </c>
    </row>
    <row r="1881" spans="5:19">
      <c r="E1881" s="43">
        <v>8883764</v>
      </c>
      <c r="F1881" s="43" t="s">
        <v>4888</v>
      </c>
      <c r="G1881" s="43" t="s">
        <v>14</v>
      </c>
      <c r="H1881" s="43">
        <v>0</v>
      </c>
      <c r="I1881" s="43">
        <v>0</v>
      </c>
      <c r="J1881" s="43">
        <v>0</v>
      </c>
      <c r="K1881" s="43">
        <v>3</v>
      </c>
      <c r="L1881" s="43">
        <v>1410</v>
      </c>
      <c r="M1881" s="43">
        <v>4230</v>
      </c>
      <c r="N1881" s="43">
        <v>3</v>
      </c>
      <c r="O1881" s="43">
        <v>1410</v>
      </c>
      <c r="P1881" s="43">
        <v>4230</v>
      </c>
      <c r="Q1881" s="43">
        <v>0</v>
      </c>
      <c r="R1881" s="43">
        <v>0</v>
      </c>
      <c r="S1881" s="43">
        <v>0</v>
      </c>
    </row>
    <row r="1882" spans="5:19">
      <c r="E1882" s="43">
        <v>8883768</v>
      </c>
      <c r="F1882" s="43" t="s">
        <v>4889</v>
      </c>
      <c r="G1882" s="43" t="s">
        <v>14</v>
      </c>
      <c r="H1882" s="43">
        <v>0</v>
      </c>
      <c r="I1882" s="43">
        <v>0</v>
      </c>
      <c r="J1882" s="43">
        <v>0</v>
      </c>
      <c r="K1882" s="43">
        <v>10</v>
      </c>
      <c r="L1882" s="43">
        <v>380</v>
      </c>
      <c r="M1882" s="43">
        <v>3800</v>
      </c>
      <c r="N1882" s="43">
        <v>10</v>
      </c>
      <c r="O1882" s="43">
        <v>380</v>
      </c>
      <c r="P1882" s="43">
        <v>3800</v>
      </c>
      <c r="Q1882" s="43">
        <v>0</v>
      </c>
      <c r="R1882" s="43">
        <v>0</v>
      </c>
      <c r="S1882" s="43">
        <v>0</v>
      </c>
    </row>
    <row r="1883" spans="5:19">
      <c r="E1883" s="43">
        <v>8883769</v>
      </c>
      <c r="F1883" s="43" t="s">
        <v>4890</v>
      </c>
      <c r="G1883" s="43" t="s">
        <v>14</v>
      </c>
      <c r="H1883" s="43">
        <v>0</v>
      </c>
      <c r="I1883" s="43">
        <v>0</v>
      </c>
      <c r="J1883" s="43">
        <v>0</v>
      </c>
      <c r="K1883" s="43">
        <v>5</v>
      </c>
      <c r="L1883" s="43">
        <v>1360</v>
      </c>
      <c r="M1883" s="43">
        <v>6800</v>
      </c>
      <c r="N1883" s="43">
        <v>5</v>
      </c>
      <c r="O1883" s="43">
        <v>1360</v>
      </c>
      <c r="P1883" s="43">
        <v>6800</v>
      </c>
      <c r="Q1883" s="43">
        <v>0</v>
      </c>
      <c r="R1883" s="43">
        <v>0</v>
      </c>
      <c r="S1883" s="43">
        <v>0</v>
      </c>
    </row>
    <row r="1884" spans="5:19">
      <c r="E1884" s="43">
        <v>8883961</v>
      </c>
      <c r="F1884" s="43" t="s">
        <v>4891</v>
      </c>
      <c r="G1884" s="43" t="s">
        <v>14</v>
      </c>
      <c r="H1884" s="43">
        <v>0</v>
      </c>
      <c r="I1884" s="43">
        <v>0</v>
      </c>
      <c r="J1884" s="43">
        <v>0</v>
      </c>
      <c r="K1884" s="43">
        <v>5</v>
      </c>
      <c r="L1884" s="43">
        <v>1220</v>
      </c>
      <c r="M1884" s="43">
        <v>6100</v>
      </c>
      <c r="N1884" s="43">
        <v>5</v>
      </c>
      <c r="O1884" s="43">
        <v>1220</v>
      </c>
      <c r="P1884" s="43">
        <v>6100</v>
      </c>
      <c r="Q1884" s="43">
        <v>0</v>
      </c>
      <c r="R1884" s="43">
        <v>0</v>
      </c>
      <c r="S1884" s="43">
        <v>0</v>
      </c>
    </row>
    <row r="1885" spans="5:19">
      <c r="E1885" s="43">
        <v>8883972</v>
      </c>
      <c r="F1885" s="43" t="s">
        <v>4892</v>
      </c>
      <c r="G1885" s="43" t="s">
        <v>14</v>
      </c>
      <c r="H1885" s="43">
        <v>0</v>
      </c>
      <c r="I1885" s="43">
        <v>0</v>
      </c>
      <c r="J1885" s="43">
        <v>0</v>
      </c>
      <c r="K1885" s="43">
        <v>5</v>
      </c>
      <c r="L1885" s="43">
        <v>1230</v>
      </c>
      <c r="M1885" s="43">
        <v>6150</v>
      </c>
      <c r="N1885" s="43">
        <v>5</v>
      </c>
      <c r="O1885" s="43">
        <v>1230</v>
      </c>
      <c r="P1885" s="43">
        <v>6150</v>
      </c>
      <c r="Q1885" s="43">
        <v>0</v>
      </c>
      <c r="R1885" s="43">
        <v>0</v>
      </c>
      <c r="S1885" s="43">
        <v>0</v>
      </c>
    </row>
    <row r="1886" spans="5:19">
      <c r="E1886" s="43">
        <v>8884516</v>
      </c>
      <c r="F1886" s="43" t="s">
        <v>4893</v>
      </c>
      <c r="G1886" s="43" t="s">
        <v>14</v>
      </c>
      <c r="H1886" s="43">
        <v>0</v>
      </c>
      <c r="I1886" s="43">
        <v>0</v>
      </c>
      <c r="J1886" s="43">
        <v>0</v>
      </c>
      <c r="K1886" s="43">
        <v>1</v>
      </c>
      <c r="L1886" s="43">
        <v>33000</v>
      </c>
      <c r="M1886" s="43">
        <v>33000</v>
      </c>
      <c r="N1886" s="43">
        <v>1</v>
      </c>
      <c r="O1886" s="43">
        <v>33000</v>
      </c>
      <c r="P1886" s="43">
        <v>33000</v>
      </c>
      <c r="Q1886" s="43">
        <v>0</v>
      </c>
      <c r="R1886" s="43">
        <v>0</v>
      </c>
      <c r="S1886" s="43">
        <v>0</v>
      </c>
    </row>
    <row r="1887" spans="5:19">
      <c r="E1887" s="43">
        <v>8884517</v>
      </c>
      <c r="F1887" s="43" t="s">
        <v>4894</v>
      </c>
      <c r="G1887" s="43" t="s">
        <v>14</v>
      </c>
      <c r="H1887" s="43">
        <v>0</v>
      </c>
      <c r="I1887" s="43">
        <v>0</v>
      </c>
      <c r="J1887" s="43">
        <v>0</v>
      </c>
      <c r="K1887" s="43">
        <v>1</v>
      </c>
      <c r="L1887" s="43">
        <v>32300</v>
      </c>
      <c r="M1887" s="43">
        <v>32300</v>
      </c>
      <c r="N1887" s="43">
        <v>1</v>
      </c>
      <c r="O1887" s="43">
        <v>32300</v>
      </c>
      <c r="P1887" s="43">
        <v>32300</v>
      </c>
      <c r="Q1887" s="43">
        <v>0</v>
      </c>
      <c r="R1887" s="43">
        <v>0</v>
      </c>
      <c r="S1887" s="43">
        <v>0</v>
      </c>
    </row>
    <row r="1888" spans="5:19">
      <c r="E1888" s="43">
        <v>8884519</v>
      </c>
      <c r="F1888" s="43" t="s">
        <v>4895</v>
      </c>
      <c r="G1888" s="43" t="s">
        <v>14</v>
      </c>
      <c r="H1888" s="43">
        <v>0</v>
      </c>
      <c r="I1888" s="43">
        <v>0</v>
      </c>
      <c r="J1888" s="43">
        <v>0</v>
      </c>
      <c r="K1888" s="43">
        <v>1</v>
      </c>
      <c r="L1888" s="43">
        <v>32300</v>
      </c>
      <c r="M1888" s="43">
        <v>32300</v>
      </c>
      <c r="N1888" s="43">
        <v>1</v>
      </c>
      <c r="O1888" s="43">
        <v>32300</v>
      </c>
      <c r="P1888" s="43">
        <v>32300</v>
      </c>
      <c r="Q1888" s="43">
        <v>0</v>
      </c>
      <c r="R1888" s="43">
        <v>0</v>
      </c>
      <c r="S1888" s="43">
        <v>0</v>
      </c>
    </row>
    <row r="1889" spans="5:19">
      <c r="E1889" s="43">
        <v>8884747</v>
      </c>
      <c r="F1889" s="43" t="s">
        <v>4896</v>
      </c>
      <c r="G1889" s="43" t="s">
        <v>14</v>
      </c>
      <c r="H1889" s="43">
        <v>0</v>
      </c>
      <c r="I1889" s="43">
        <v>0</v>
      </c>
      <c r="J1889" s="43">
        <v>0</v>
      </c>
      <c r="K1889" s="43">
        <v>3</v>
      </c>
      <c r="L1889" s="43">
        <v>3230</v>
      </c>
      <c r="M1889" s="43">
        <v>9690</v>
      </c>
      <c r="N1889" s="43">
        <v>3</v>
      </c>
      <c r="O1889" s="43">
        <v>3230</v>
      </c>
      <c r="P1889" s="43">
        <v>9690</v>
      </c>
      <c r="Q1889" s="43">
        <v>0</v>
      </c>
      <c r="R1889" s="43">
        <v>0</v>
      </c>
      <c r="S1889" s="43">
        <v>0</v>
      </c>
    </row>
    <row r="1890" spans="5:19">
      <c r="E1890" s="43">
        <v>8884848</v>
      </c>
      <c r="F1890" s="43" t="s">
        <v>4897</v>
      </c>
      <c r="G1890" s="43" t="s">
        <v>14</v>
      </c>
      <c r="H1890" s="43">
        <v>0</v>
      </c>
      <c r="I1890" s="43">
        <v>0</v>
      </c>
      <c r="J1890" s="43">
        <v>0</v>
      </c>
      <c r="K1890" s="43">
        <v>1</v>
      </c>
      <c r="L1890" s="43">
        <v>5990</v>
      </c>
      <c r="M1890" s="43">
        <v>2995</v>
      </c>
      <c r="N1890" s="43">
        <v>1</v>
      </c>
      <c r="O1890" s="43">
        <v>5990</v>
      </c>
      <c r="P1890" s="43">
        <v>2995</v>
      </c>
      <c r="Q1890" s="43">
        <v>0</v>
      </c>
      <c r="R1890" s="43">
        <v>0</v>
      </c>
      <c r="S1890" s="43">
        <v>0</v>
      </c>
    </row>
    <row r="1891" spans="5:19">
      <c r="E1891" s="43">
        <v>8884866</v>
      </c>
      <c r="F1891" s="43" t="s">
        <v>4898</v>
      </c>
      <c r="G1891" s="43" t="s">
        <v>14</v>
      </c>
      <c r="H1891" s="43">
        <v>0</v>
      </c>
      <c r="I1891" s="43">
        <v>0</v>
      </c>
      <c r="J1891" s="43">
        <v>0</v>
      </c>
      <c r="K1891" s="43">
        <v>5</v>
      </c>
      <c r="L1891" s="43">
        <v>4240</v>
      </c>
      <c r="M1891" s="43">
        <v>21200</v>
      </c>
      <c r="N1891" s="43">
        <v>5</v>
      </c>
      <c r="O1891" s="43">
        <v>4240</v>
      </c>
      <c r="P1891" s="43">
        <v>21200</v>
      </c>
      <c r="Q1891" s="43">
        <v>0</v>
      </c>
      <c r="R1891" s="43">
        <v>0</v>
      </c>
      <c r="S1891" s="43">
        <v>0</v>
      </c>
    </row>
    <row r="1892" spans="5:19">
      <c r="E1892" s="43">
        <v>8884900</v>
      </c>
      <c r="F1892" s="43" t="s">
        <v>4899</v>
      </c>
      <c r="G1892" s="43" t="s">
        <v>14</v>
      </c>
      <c r="H1892" s="43">
        <v>0</v>
      </c>
      <c r="I1892" s="43">
        <v>0</v>
      </c>
      <c r="J1892" s="43">
        <v>0</v>
      </c>
      <c r="K1892" s="43">
        <v>37</v>
      </c>
      <c r="L1892" s="43">
        <v>19103</v>
      </c>
      <c r="M1892" s="43">
        <v>706800</v>
      </c>
      <c r="N1892" s="43">
        <v>37</v>
      </c>
      <c r="O1892" s="43">
        <v>19103</v>
      </c>
      <c r="P1892" s="43">
        <v>706800</v>
      </c>
      <c r="Q1892" s="43">
        <v>0</v>
      </c>
      <c r="R1892" s="43">
        <v>0</v>
      </c>
      <c r="S1892" s="43">
        <v>0</v>
      </c>
    </row>
    <row r="1893" spans="5:19">
      <c r="E1893" s="43">
        <v>8884905</v>
      </c>
      <c r="F1893" s="43" t="s">
        <v>4900</v>
      </c>
      <c r="G1893" s="43" t="s">
        <v>14</v>
      </c>
      <c r="H1893" s="43">
        <v>0</v>
      </c>
      <c r="I1893" s="43">
        <v>0</v>
      </c>
      <c r="J1893" s="43">
        <v>0</v>
      </c>
      <c r="K1893" s="43">
        <v>16</v>
      </c>
      <c r="L1893" s="43">
        <v>10171</v>
      </c>
      <c r="M1893" s="43">
        <v>162740</v>
      </c>
      <c r="N1893" s="43">
        <v>16</v>
      </c>
      <c r="O1893" s="43">
        <v>10171</v>
      </c>
      <c r="P1893" s="43">
        <v>162740</v>
      </c>
      <c r="Q1893" s="43">
        <v>0</v>
      </c>
      <c r="R1893" s="43">
        <v>0</v>
      </c>
      <c r="S1893" s="43">
        <v>0</v>
      </c>
    </row>
    <row r="1894" spans="5:19">
      <c r="E1894" s="43">
        <v>8885110</v>
      </c>
      <c r="F1894" s="43" t="s">
        <v>4901</v>
      </c>
      <c r="G1894" s="43" t="s">
        <v>14</v>
      </c>
      <c r="H1894" s="43">
        <v>0</v>
      </c>
      <c r="I1894" s="43">
        <v>0</v>
      </c>
      <c r="J1894" s="43">
        <v>0</v>
      </c>
      <c r="K1894" s="43">
        <v>19</v>
      </c>
      <c r="L1894" s="43">
        <v>4640</v>
      </c>
      <c r="M1894" s="43">
        <v>88160</v>
      </c>
      <c r="N1894" s="43">
        <v>19</v>
      </c>
      <c r="O1894" s="43">
        <v>4640</v>
      </c>
      <c r="P1894" s="43">
        <v>88160</v>
      </c>
      <c r="Q1894" s="43">
        <v>0</v>
      </c>
      <c r="R1894" s="43">
        <v>0</v>
      </c>
      <c r="S1894" s="43">
        <v>0</v>
      </c>
    </row>
    <row r="1895" spans="5:19">
      <c r="E1895" s="43">
        <v>8885138</v>
      </c>
      <c r="F1895" s="43" t="s">
        <v>4902</v>
      </c>
      <c r="G1895" s="43" t="s">
        <v>14</v>
      </c>
      <c r="H1895" s="43">
        <v>1</v>
      </c>
      <c r="I1895" s="43">
        <v>6060</v>
      </c>
      <c r="J1895" s="43">
        <v>6060</v>
      </c>
      <c r="K1895" s="43">
        <v>1</v>
      </c>
      <c r="L1895" s="43">
        <v>13700</v>
      </c>
      <c r="M1895" s="43">
        <v>13700</v>
      </c>
      <c r="N1895" s="43">
        <v>2</v>
      </c>
      <c r="O1895" s="43">
        <v>9880</v>
      </c>
      <c r="P1895" s="43">
        <v>19760</v>
      </c>
      <c r="Q1895" s="43">
        <v>0</v>
      </c>
      <c r="R1895" s="43">
        <v>0</v>
      </c>
      <c r="S1895" s="43">
        <v>0</v>
      </c>
    </row>
    <row r="1896" spans="5:19">
      <c r="E1896" s="43">
        <v>8885155</v>
      </c>
      <c r="F1896" s="43" t="s">
        <v>4903</v>
      </c>
      <c r="G1896" s="43" t="s">
        <v>14</v>
      </c>
      <c r="H1896" s="43">
        <v>0</v>
      </c>
      <c r="I1896" s="43">
        <v>0</v>
      </c>
      <c r="J1896" s="43">
        <v>0</v>
      </c>
      <c r="K1896" s="43">
        <v>1</v>
      </c>
      <c r="L1896" s="43">
        <v>9370</v>
      </c>
      <c r="M1896" s="43">
        <v>9370</v>
      </c>
      <c r="N1896" s="43">
        <v>1</v>
      </c>
      <c r="O1896" s="43">
        <v>9370</v>
      </c>
      <c r="P1896" s="43">
        <v>9370</v>
      </c>
      <c r="Q1896" s="43">
        <v>0</v>
      </c>
      <c r="R1896" s="43">
        <v>0</v>
      </c>
      <c r="S1896" s="43">
        <v>0</v>
      </c>
    </row>
    <row r="1897" spans="5:19">
      <c r="E1897" s="43">
        <v>8885169</v>
      </c>
      <c r="F1897" s="43" t="s">
        <v>4904</v>
      </c>
      <c r="G1897" s="43" t="s">
        <v>14</v>
      </c>
      <c r="H1897" s="43">
        <v>0</v>
      </c>
      <c r="I1897" s="43">
        <v>0</v>
      </c>
      <c r="J1897" s="43">
        <v>0</v>
      </c>
      <c r="K1897" s="43">
        <v>3</v>
      </c>
      <c r="L1897" s="43">
        <v>5400</v>
      </c>
      <c r="M1897" s="43">
        <v>13500</v>
      </c>
      <c r="N1897" s="43">
        <v>3</v>
      </c>
      <c r="O1897" s="43">
        <v>5400</v>
      </c>
      <c r="P1897" s="43">
        <v>13500</v>
      </c>
      <c r="Q1897" s="43">
        <v>0</v>
      </c>
      <c r="R1897" s="43">
        <v>0</v>
      </c>
      <c r="S1897" s="43">
        <v>0</v>
      </c>
    </row>
    <row r="1898" spans="5:19">
      <c r="E1898" s="43">
        <v>8885174</v>
      </c>
      <c r="F1898" s="43" t="s">
        <v>4905</v>
      </c>
      <c r="G1898" s="43" t="s">
        <v>14</v>
      </c>
      <c r="H1898" s="43">
        <v>0</v>
      </c>
      <c r="I1898" s="43">
        <v>0</v>
      </c>
      <c r="J1898" s="43">
        <v>0</v>
      </c>
      <c r="K1898" s="43">
        <v>3</v>
      </c>
      <c r="L1898" s="43">
        <v>3430</v>
      </c>
      <c r="M1898" s="43">
        <v>10290</v>
      </c>
      <c r="N1898" s="43">
        <v>3</v>
      </c>
      <c r="O1898" s="43">
        <v>3430</v>
      </c>
      <c r="P1898" s="43">
        <v>10290</v>
      </c>
      <c r="Q1898" s="43">
        <v>0</v>
      </c>
      <c r="R1898" s="43">
        <v>0</v>
      </c>
      <c r="S1898" s="43">
        <v>0</v>
      </c>
    </row>
    <row r="1899" spans="5:19">
      <c r="E1899" s="43">
        <v>8885264</v>
      </c>
      <c r="F1899" s="43" t="s">
        <v>4906</v>
      </c>
      <c r="G1899" s="43" t="s">
        <v>14</v>
      </c>
      <c r="H1899" s="43">
        <v>0</v>
      </c>
      <c r="I1899" s="43">
        <v>0</v>
      </c>
      <c r="J1899" s="43">
        <v>0</v>
      </c>
      <c r="K1899" s="43">
        <v>3</v>
      </c>
      <c r="L1899" s="43">
        <v>7030</v>
      </c>
      <c r="M1899" s="43">
        <v>21090</v>
      </c>
      <c r="N1899" s="43">
        <v>3</v>
      </c>
      <c r="O1899" s="43">
        <v>7030</v>
      </c>
      <c r="P1899" s="43">
        <v>21090</v>
      </c>
      <c r="Q1899" s="43">
        <v>0</v>
      </c>
      <c r="R1899" s="43">
        <v>0</v>
      </c>
      <c r="S1899" s="43">
        <v>0</v>
      </c>
    </row>
    <row r="1900" spans="5:19">
      <c r="E1900" s="43">
        <v>8885345</v>
      </c>
      <c r="F1900" s="43" t="s">
        <v>4907</v>
      </c>
      <c r="G1900" s="43" t="s">
        <v>14</v>
      </c>
      <c r="H1900" s="43">
        <v>0</v>
      </c>
      <c r="I1900" s="43">
        <v>0</v>
      </c>
      <c r="J1900" s="43">
        <v>0</v>
      </c>
      <c r="K1900" s="43">
        <v>0</v>
      </c>
      <c r="L1900" s="43">
        <v>3900</v>
      </c>
      <c r="M1900" s="43">
        <v>1560</v>
      </c>
      <c r="N1900" s="43">
        <v>0</v>
      </c>
      <c r="O1900" s="43">
        <v>3900</v>
      </c>
      <c r="P1900" s="43">
        <v>1560</v>
      </c>
      <c r="Q1900" s="43">
        <v>0</v>
      </c>
      <c r="R1900" s="43">
        <v>0</v>
      </c>
      <c r="S1900" s="43">
        <v>0</v>
      </c>
    </row>
    <row r="1901" spans="5:19">
      <c r="E1901" s="43">
        <v>8885378</v>
      </c>
      <c r="F1901" s="43" t="s">
        <v>4908</v>
      </c>
      <c r="G1901" s="43" t="s">
        <v>14</v>
      </c>
      <c r="H1901" s="43">
        <v>0</v>
      </c>
      <c r="I1901" s="43">
        <v>0</v>
      </c>
      <c r="J1901" s="43">
        <v>0</v>
      </c>
      <c r="K1901" s="43">
        <v>3</v>
      </c>
      <c r="L1901" s="43">
        <v>1870</v>
      </c>
      <c r="M1901" s="43">
        <v>5610</v>
      </c>
      <c r="N1901" s="43">
        <v>3</v>
      </c>
      <c r="O1901" s="43">
        <v>1870</v>
      </c>
      <c r="P1901" s="43">
        <v>5610</v>
      </c>
      <c r="Q1901" s="43">
        <v>0</v>
      </c>
      <c r="R1901" s="43">
        <v>0</v>
      </c>
      <c r="S1901" s="43">
        <v>0</v>
      </c>
    </row>
    <row r="1902" spans="5:19">
      <c r="E1902" s="43">
        <v>8885419</v>
      </c>
      <c r="F1902" s="43" t="s">
        <v>4909</v>
      </c>
      <c r="G1902" s="43" t="s">
        <v>14</v>
      </c>
      <c r="H1902" s="43">
        <v>0</v>
      </c>
      <c r="I1902" s="43">
        <v>0</v>
      </c>
      <c r="J1902" s="43">
        <v>0</v>
      </c>
      <c r="K1902" s="43">
        <v>1</v>
      </c>
      <c r="L1902" s="43">
        <v>15400</v>
      </c>
      <c r="M1902" s="43">
        <v>15400</v>
      </c>
      <c r="N1902" s="43">
        <v>1</v>
      </c>
      <c r="O1902" s="43">
        <v>15400</v>
      </c>
      <c r="P1902" s="43">
        <v>15400</v>
      </c>
      <c r="Q1902" s="43">
        <v>0</v>
      </c>
      <c r="R1902" s="43">
        <v>0</v>
      </c>
      <c r="S1902" s="43">
        <v>0</v>
      </c>
    </row>
    <row r="1903" spans="5:19">
      <c r="E1903" s="43">
        <v>8885448</v>
      </c>
      <c r="F1903" s="43" t="s">
        <v>4910</v>
      </c>
      <c r="G1903" s="43" t="s">
        <v>14</v>
      </c>
      <c r="H1903" s="43">
        <v>0</v>
      </c>
      <c r="I1903" s="43">
        <v>0</v>
      </c>
      <c r="J1903" s="43">
        <v>0</v>
      </c>
      <c r="K1903" s="43">
        <v>4</v>
      </c>
      <c r="L1903" s="43">
        <v>6020</v>
      </c>
      <c r="M1903" s="43">
        <v>24080</v>
      </c>
      <c r="N1903" s="43">
        <v>4</v>
      </c>
      <c r="O1903" s="43">
        <v>6020</v>
      </c>
      <c r="P1903" s="43">
        <v>24080</v>
      </c>
      <c r="Q1903" s="43">
        <v>0</v>
      </c>
      <c r="R1903" s="43">
        <v>0</v>
      </c>
      <c r="S1903" s="43">
        <v>0</v>
      </c>
    </row>
    <row r="1904" spans="5:19">
      <c r="E1904" s="43">
        <v>8885456</v>
      </c>
      <c r="F1904" s="43" t="s">
        <v>3955</v>
      </c>
      <c r="G1904" s="43" t="s">
        <v>14</v>
      </c>
      <c r="H1904" s="43">
        <v>0</v>
      </c>
      <c r="I1904" s="43">
        <v>0</v>
      </c>
      <c r="J1904" s="43">
        <v>0</v>
      </c>
      <c r="K1904" s="43">
        <v>7</v>
      </c>
      <c r="L1904" s="43">
        <v>2748</v>
      </c>
      <c r="M1904" s="43">
        <v>17865</v>
      </c>
      <c r="N1904" s="43">
        <v>7</v>
      </c>
      <c r="O1904" s="43">
        <v>2748</v>
      </c>
      <c r="P1904" s="43">
        <v>17865</v>
      </c>
      <c r="Q1904" s="43">
        <v>0</v>
      </c>
      <c r="R1904" s="43">
        <v>0</v>
      </c>
      <c r="S1904" s="43">
        <v>0</v>
      </c>
    </row>
    <row r="1905" spans="5:19">
      <c r="E1905" s="43">
        <v>8885520</v>
      </c>
      <c r="F1905" s="43" t="s">
        <v>4911</v>
      </c>
      <c r="G1905" s="43" t="s">
        <v>14</v>
      </c>
      <c r="H1905" s="43">
        <v>0</v>
      </c>
      <c r="I1905" s="43">
        <v>0</v>
      </c>
      <c r="J1905" s="43">
        <v>0</v>
      </c>
      <c r="K1905" s="43">
        <v>1</v>
      </c>
      <c r="L1905" s="43">
        <v>43510</v>
      </c>
      <c r="M1905" s="43">
        <v>43510</v>
      </c>
      <c r="N1905" s="43">
        <v>1</v>
      </c>
      <c r="O1905" s="43">
        <v>43510</v>
      </c>
      <c r="P1905" s="43">
        <v>43510</v>
      </c>
      <c r="Q1905" s="43">
        <v>0</v>
      </c>
      <c r="R1905" s="43">
        <v>0</v>
      </c>
      <c r="S1905" s="43">
        <v>0</v>
      </c>
    </row>
    <row r="1906" spans="5:19">
      <c r="E1906" s="43">
        <v>8885539</v>
      </c>
      <c r="F1906" s="43" t="s">
        <v>4912</v>
      </c>
      <c r="G1906" s="43" t="s">
        <v>14</v>
      </c>
      <c r="H1906" s="43">
        <v>0</v>
      </c>
      <c r="I1906" s="43">
        <v>0</v>
      </c>
      <c r="J1906" s="43">
        <v>0</v>
      </c>
      <c r="K1906" s="43">
        <v>15</v>
      </c>
      <c r="L1906" s="43">
        <v>220</v>
      </c>
      <c r="M1906" s="43">
        <v>3300</v>
      </c>
      <c r="N1906" s="43">
        <v>15</v>
      </c>
      <c r="O1906" s="43">
        <v>220</v>
      </c>
      <c r="P1906" s="43">
        <v>3300</v>
      </c>
      <c r="Q1906" s="43">
        <v>0</v>
      </c>
      <c r="R1906" s="43">
        <v>0</v>
      </c>
      <c r="S1906" s="43">
        <v>0</v>
      </c>
    </row>
    <row r="1907" spans="5:19">
      <c r="E1907" s="43">
        <v>8886712</v>
      </c>
      <c r="F1907" s="43" t="s">
        <v>4913</v>
      </c>
      <c r="G1907" s="43" t="s">
        <v>14</v>
      </c>
      <c r="H1907" s="43">
        <v>0</v>
      </c>
      <c r="I1907" s="43">
        <v>0</v>
      </c>
      <c r="J1907" s="43">
        <v>0</v>
      </c>
      <c r="K1907" s="43">
        <v>1</v>
      </c>
      <c r="L1907" s="43">
        <v>1620</v>
      </c>
      <c r="M1907" s="43">
        <v>810</v>
      </c>
      <c r="N1907" s="43">
        <v>1</v>
      </c>
      <c r="O1907" s="43">
        <v>1620</v>
      </c>
      <c r="P1907" s="43">
        <v>810</v>
      </c>
      <c r="Q1907" s="43">
        <v>0</v>
      </c>
      <c r="R1907" s="43">
        <v>0</v>
      </c>
      <c r="S1907" s="43">
        <v>0</v>
      </c>
    </row>
    <row r="1908" spans="5:19">
      <c r="E1908" s="43">
        <v>8886823</v>
      </c>
      <c r="F1908" s="43" t="s">
        <v>4914</v>
      </c>
      <c r="G1908" s="43" t="s">
        <v>14</v>
      </c>
      <c r="H1908" s="43">
        <v>0</v>
      </c>
      <c r="I1908" s="43">
        <v>0</v>
      </c>
      <c r="J1908" s="43">
        <v>0</v>
      </c>
      <c r="K1908" s="43">
        <v>1</v>
      </c>
      <c r="L1908" s="43">
        <v>2030</v>
      </c>
      <c r="M1908" s="43">
        <v>2030</v>
      </c>
      <c r="N1908" s="43">
        <v>1</v>
      </c>
      <c r="O1908" s="43">
        <v>2030</v>
      </c>
      <c r="P1908" s="43">
        <v>2030</v>
      </c>
      <c r="Q1908" s="43">
        <v>0</v>
      </c>
      <c r="R1908" s="43">
        <v>0</v>
      </c>
      <c r="S1908" s="43">
        <v>0</v>
      </c>
    </row>
    <row r="1909" spans="5:19">
      <c r="E1909" s="43">
        <v>8886856</v>
      </c>
      <c r="F1909" s="43" t="s">
        <v>4915</v>
      </c>
      <c r="G1909" s="43" t="s">
        <v>14</v>
      </c>
      <c r="H1909" s="43">
        <v>0</v>
      </c>
      <c r="I1909" s="43">
        <v>0</v>
      </c>
      <c r="J1909" s="43">
        <v>0</v>
      </c>
      <c r="K1909" s="43">
        <v>1</v>
      </c>
      <c r="L1909" s="43">
        <v>2460</v>
      </c>
      <c r="M1909" s="43">
        <v>2460</v>
      </c>
      <c r="N1909" s="43">
        <v>1</v>
      </c>
      <c r="O1909" s="43">
        <v>2460</v>
      </c>
      <c r="P1909" s="43">
        <v>2460</v>
      </c>
      <c r="Q1909" s="43">
        <v>0</v>
      </c>
      <c r="R1909" s="43">
        <v>0</v>
      </c>
      <c r="S1909" s="43">
        <v>0</v>
      </c>
    </row>
    <row r="1910" spans="5:19">
      <c r="E1910" s="43">
        <v>8887083</v>
      </c>
      <c r="F1910" s="43" t="s">
        <v>4916</v>
      </c>
      <c r="G1910" s="43" t="s">
        <v>14</v>
      </c>
      <c r="H1910" s="43">
        <v>0</v>
      </c>
      <c r="I1910" s="43">
        <v>0</v>
      </c>
      <c r="J1910" s="43">
        <v>0</v>
      </c>
      <c r="K1910" s="43">
        <v>33</v>
      </c>
      <c r="L1910" s="43">
        <v>970</v>
      </c>
      <c r="M1910" s="43">
        <v>32010</v>
      </c>
      <c r="N1910" s="43">
        <v>33</v>
      </c>
      <c r="O1910" s="43">
        <v>970</v>
      </c>
      <c r="P1910" s="43">
        <v>32010</v>
      </c>
      <c r="Q1910" s="43">
        <v>0</v>
      </c>
      <c r="R1910" s="43">
        <v>0</v>
      </c>
      <c r="S1910" s="43">
        <v>0</v>
      </c>
    </row>
    <row r="1911" spans="5:19">
      <c r="E1911" s="43">
        <v>8887183</v>
      </c>
      <c r="F1911" s="43" t="s">
        <v>4917</v>
      </c>
      <c r="G1911" s="43" t="s">
        <v>14</v>
      </c>
      <c r="H1911" s="43">
        <v>0</v>
      </c>
      <c r="I1911" s="43">
        <v>0</v>
      </c>
      <c r="J1911" s="43">
        <v>0</v>
      </c>
      <c r="K1911" s="43">
        <v>1</v>
      </c>
      <c r="L1911" s="43">
        <v>2410</v>
      </c>
      <c r="M1911" s="43">
        <v>2410</v>
      </c>
      <c r="N1911" s="43">
        <v>1</v>
      </c>
      <c r="O1911" s="43">
        <v>2410</v>
      </c>
      <c r="P1911" s="43">
        <v>2410</v>
      </c>
      <c r="Q1911" s="43">
        <v>0</v>
      </c>
      <c r="R1911" s="43">
        <v>0</v>
      </c>
      <c r="S1911" s="43">
        <v>0</v>
      </c>
    </row>
    <row r="1912" spans="5:19">
      <c r="E1912" s="43">
        <v>8887363</v>
      </c>
      <c r="F1912" s="43" t="s">
        <v>4918</v>
      </c>
      <c r="G1912" s="43" t="s">
        <v>14</v>
      </c>
      <c r="H1912" s="43">
        <v>0</v>
      </c>
      <c r="I1912" s="43">
        <v>0</v>
      </c>
      <c r="J1912" s="43">
        <v>0</v>
      </c>
      <c r="K1912" s="43">
        <v>8</v>
      </c>
      <c r="L1912" s="43">
        <v>8770</v>
      </c>
      <c r="M1912" s="43">
        <v>70160</v>
      </c>
      <c r="N1912" s="43">
        <v>8</v>
      </c>
      <c r="O1912" s="43">
        <v>8770</v>
      </c>
      <c r="P1912" s="43">
        <v>70160</v>
      </c>
      <c r="Q1912" s="43">
        <v>0</v>
      </c>
      <c r="R1912" s="43">
        <v>0</v>
      </c>
      <c r="S1912" s="43">
        <v>0</v>
      </c>
    </row>
    <row r="1913" spans="5:19">
      <c r="E1913" s="43">
        <v>8887375</v>
      </c>
      <c r="F1913" s="43" t="s">
        <v>3980</v>
      </c>
      <c r="G1913" s="43" t="s">
        <v>14</v>
      </c>
      <c r="H1913" s="43">
        <v>0</v>
      </c>
      <c r="I1913" s="43">
        <v>0</v>
      </c>
      <c r="J1913" s="43">
        <v>0</v>
      </c>
      <c r="K1913" s="43">
        <v>24</v>
      </c>
      <c r="L1913" s="43">
        <v>1382</v>
      </c>
      <c r="M1913" s="43">
        <v>32752</v>
      </c>
      <c r="N1913" s="43">
        <v>24</v>
      </c>
      <c r="O1913" s="43">
        <v>1382</v>
      </c>
      <c r="P1913" s="43">
        <v>32752</v>
      </c>
      <c r="Q1913" s="43">
        <v>0</v>
      </c>
      <c r="R1913" s="43">
        <v>0</v>
      </c>
      <c r="S1913" s="43">
        <v>0</v>
      </c>
    </row>
    <row r="1914" spans="5:19">
      <c r="E1914" s="43">
        <v>8887435</v>
      </c>
      <c r="F1914" s="43" t="s">
        <v>4919</v>
      </c>
      <c r="G1914" s="43" t="s">
        <v>14</v>
      </c>
      <c r="H1914" s="43">
        <v>0</v>
      </c>
      <c r="I1914" s="43">
        <v>0</v>
      </c>
      <c r="J1914" s="43">
        <v>0</v>
      </c>
      <c r="K1914" s="43">
        <v>1</v>
      </c>
      <c r="L1914" s="43">
        <v>970</v>
      </c>
      <c r="M1914" s="43">
        <v>970</v>
      </c>
      <c r="N1914" s="43">
        <v>1</v>
      </c>
      <c r="O1914" s="43">
        <v>970</v>
      </c>
      <c r="P1914" s="43">
        <v>970</v>
      </c>
      <c r="Q1914" s="43">
        <v>0</v>
      </c>
      <c r="R1914" s="43">
        <v>0</v>
      </c>
      <c r="S1914" s="43">
        <v>0</v>
      </c>
    </row>
    <row r="1915" spans="5:19">
      <c r="E1915" s="43">
        <v>8887607</v>
      </c>
      <c r="F1915" s="43" t="s">
        <v>9464</v>
      </c>
      <c r="G1915" s="43" t="s">
        <v>14</v>
      </c>
      <c r="H1915" s="43">
        <v>32</v>
      </c>
      <c r="I1915" s="43">
        <v>12000</v>
      </c>
      <c r="J1915" s="43">
        <v>384000</v>
      </c>
      <c r="K1915" s="43">
        <v>0</v>
      </c>
      <c r="L1915" s="43">
        <v>0</v>
      </c>
      <c r="M1915" s="43">
        <v>0</v>
      </c>
      <c r="N1915" s="43">
        <v>22</v>
      </c>
      <c r="O1915" s="43">
        <v>12000</v>
      </c>
      <c r="P1915" s="43">
        <v>264000</v>
      </c>
      <c r="Q1915" s="43">
        <v>10</v>
      </c>
      <c r="R1915" s="43">
        <v>12000</v>
      </c>
      <c r="S1915" s="43">
        <v>120000</v>
      </c>
    </row>
    <row r="1916" spans="5:19">
      <c r="E1916" s="43">
        <v>8887768</v>
      </c>
      <c r="F1916" s="43" t="s">
        <v>4920</v>
      </c>
      <c r="G1916" s="43" t="s">
        <v>14</v>
      </c>
      <c r="H1916" s="43">
        <v>0</v>
      </c>
      <c r="I1916" s="43">
        <v>0</v>
      </c>
      <c r="J1916" s="43">
        <v>0</v>
      </c>
      <c r="K1916" s="43">
        <v>7</v>
      </c>
      <c r="L1916" s="43">
        <v>4780</v>
      </c>
      <c r="M1916" s="43">
        <v>33460</v>
      </c>
      <c r="N1916" s="43">
        <v>7</v>
      </c>
      <c r="O1916" s="43">
        <v>4780</v>
      </c>
      <c r="P1916" s="43">
        <v>33460</v>
      </c>
      <c r="Q1916" s="43">
        <v>0</v>
      </c>
      <c r="R1916" s="43">
        <v>0</v>
      </c>
      <c r="S1916" s="43">
        <v>0</v>
      </c>
    </row>
    <row r="1917" spans="5:19">
      <c r="E1917" s="43">
        <v>8887880</v>
      </c>
      <c r="F1917" s="43" t="s">
        <v>4921</v>
      </c>
      <c r="G1917" s="43" t="s">
        <v>14</v>
      </c>
      <c r="H1917" s="43">
        <v>0</v>
      </c>
      <c r="I1917" s="43">
        <v>0</v>
      </c>
      <c r="J1917" s="43">
        <v>0</v>
      </c>
      <c r="K1917" s="43">
        <v>28</v>
      </c>
      <c r="L1917" s="43">
        <v>1798</v>
      </c>
      <c r="M1917" s="43">
        <v>50340</v>
      </c>
      <c r="N1917" s="43">
        <v>28</v>
      </c>
      <c r="O1917" s="43">
        <v>1798</v>
      </c>
      <c r="P1917" s="43">
        <v>50340</v>
      </c>
      <c r="Q1917" s="43">
        <v>0</v>
      </c>
      <c r="R1917" s="43">
        <v>0</v>
      </c>
      <c r="S1917" s="43">
        <v>0</v>
      </c>
    </row>
    <row r="1918" spans="5:19">
      <c r="E1918" s="43">
        <v>8887881</v>
      </c>
      <c r="F1918" s="43" t="s">
        <v>4922</v>
      </c>
      <c r="G1918" s="43" t="s">
        <v>14</v>
      </c>
      <c r="H1918" s="43">
        <v>0</v>
      </c>
      <c r="I1918" s="43">
        <v>0</v>
      </c>
      <c r="J1918" s="43">
        <v>0</v>
      </c>
      <c r="K1918" s="43">
        <v>98</v>
      </c>
      <c r="L1918" s="43">
        <v>1695</v>
      </c>
      <c r="M1918" s="43">
        <v>165818</v>
      </c>
      <c r="N1918" s="43">
        <v>98</v>
      </c>
      <c r="O1918" s="43">
        <v>1695</v>
      </c>
      <c r="P1918" s="43">
        <v>165818</v>
      </c>
      <c r="Q1918" s="43">
        <v>0</v>
      </c>
      <c r="R1918" s="43">
        <v>0</v>
      </c>
      <c r="S1918" s="43">
        <v>0</v>
      </c>
    </row>
    <row r="1919" spans="5:19">
      <c r="E1919" s="43">
        <v>8888089</v>
      </c>
      <c r="F1919" s="43" t="s">
        <v>4923</v>
      </c>
      <c r="G1919" s="43" t="s">
        <v>14</v>
      </c>
      <c r="H1919" s="43">
        <v>0</v>
      </c>
      <c r="I1919" s="43">
        <v>0</v>
      </c>
      <c r="J1919" s="43">
        <v>0</v>
      </c>
      <c r="K1919" s="43">
        <v>2</v>
      </c>
      <c r="L1919" s="43">
        <v>1780</v>
      </c>
      <c r="M1919" s="43">
        <v>3560</v>
      </c>
      <c r="N1919" s="43">
        <v>2</v>
      </c>
      <c r="O1919" s="43">
        <v>1780</v>
      </c>
      <c r="P1919" s="43">
        <v>3560</v>
      </c>
      <c r="Q1919" s="43">
        <v>0</v>
      </c>
      <c r="R1919" s="43">
        <v>0</v>
      </c>
      <c r="S1919" s="43">
        <v>0</v>
      </c>
    </row>
    <row r="1920" spans="5:19">
      <c r="E1920" s="43">
        <v>8888116</v>
      </c>
      <c r="F1920" s="43" t="s">
        <v>4924</v>
      </c>
      <c r="G1920" s="43" t="s">
        <v>14</v>
      </c>
      <c r="H1920" s="43">
        <v>0</v>
      </c>
      <c r="I1920" s="43">
        <v>0</v>
      </c>
      <c r="J1920" s="43">
        <v>0</v>
      </c>
      <c r="K1920" s="43">
        <v>1</v>
      </c>
      <c r="L1920" s="43">
        <v>8390</v>
      </c>
      <c r="M1920" s="43">
        <v>8390</v>
      </c>
      <c r="N1920" s="43">
        <v>1</v>
      </c>
      <c r="O1920" s="43">
        <v>8390</v>
      </c>
      <c r="P1920" s="43">
        <v>8390</v>
      </c>
      <c r="Q1920" s="43">
        <v>0</v>
      </c>
      <c r="R1920" s="43">
        <v>0</v>
      </c>
      <c r="S1920" s="43">
        <v>0</v>
      </c>
    </row>
    <row r="1921" spans="5:19">
      <c r="E1921" s="43">
        <v>8888175</v>
      </c>
      <c r="F1921" s="43" t="s">
        <v>4925</v>
      </c>
      <c r="G1921" s="43" t="s">
        <v>14</v>
      </c>
      <c r="H1921" s="43">
        <v>0</v>
      </c>
      <c r="I1921" s="43">
        <v>0</v>
      </c>
      <c r="J1921" s="43">
        <v>0</v>
      </c>
      <c r="K1921" s="43">
        <v>5</v>
      </c>
      <c r="L1921" s="43">
        <v>7690</v>
      </c>
      <c r="M1921" s="43">
        <v>38450</v>
      </c>
      <c r="N1921" s="43">
        <v>5</v>
      </c>
      <c r="O1921" s="43">
        <v>7690</v>
      </c>
      <c r="P1921" s="43">
        <v>38450</v>
      </c>
      <c r="Q1921" s="43">
        <v>0</v>
      </c>
      <c r="R1921" s="43">
        <v>0</v>
      </c>
      <c r="S1921" s="43">
        <v>0</v>
      </c>
    </row>
    <row r="1922" spans="5:19">
      <c r="E1922" s="43">
        <v>8888178</v>
      </c>
      <c r="F1922" s="43" t="s">
        <v>4926</v>
      </c>
      <c r="G1922" s="43" t="s">
        <v>14</v>
      </c>
      <c r="H1922" s="43">
        <v>0</v>
      </c>
      <c r="I1922" s="43">
        <v>0</v>
      </c>
      <c r="J1922" s="43">
        <v>0</v>
      </c>
      <c r="K1922" s="43">
        <v>4</v>
      </c>
      <c r="L1922" s="43">
        <v>2060</v>
      </c>
      <c r="M1922" s="43">
        <v>8240</v>
      </c>
      <c r="N1922" s="43">
        <v>4</v>
      </c>
      <c r="O1922" s="43">
        <v>2060</v>
      </c>
      <c r="P1922" s="43">
        <v>8240</v>
      </c>
      <c r="Q1922" s="43">
        <v>0</v>
      </c>
      <c r="R1922" s="43">
        <v>0</v>
      </c>
      <c r="S1922" s="43">
        <v>0</v>
      </c>
    </row>
    <row r="1923" spans="5:19">
      <c r="E1923" s="43">
        <v>8888180</v>
      </c>
      <c r="F1923" s="43" t="s">
        <v>4927</v>
      </c>
      <c r="G1923" s="43" t="s">
        <v>14</v>
      </c>
      <c r="H1923" s="43">
        <v>0</v>
      </c>
      <c r="I1923" s="43">
        <v>0</v>
      </c>
      <c r="J1923" s="43">
        <v>0</v>
      </c>
      <c r="K1923" s="43">
        <v>7</v>
      </c>
      <c r="L1923" s="43">
        <v>3770</v>
      </c>
      <c r="M1923" s="43">
        <v>26390</v>
      </c>
      <c r="N1923" s="43">
        <v>7</v>
      </c>
      <c r="O1923" s="43">
        <v>3770</v>
      </c>
      <c r="P1923" s="43">
        <v>26390</v>
      </c>
      <c r="Q1923" s="43">
        <v>0</v>
      </c>
      <c r="R1923" s="43">
        <v>0</v>
      </c>
      <c r="S1923" s="43">
        <v>0</v>
      </c>
    </row>
    <row r="1924" spans="5:19">
      <c r="E1924" s="43">
        <v>8888191</v>
      </c>
      <c r="F1924" s="43" t="s">
        <v>4928</v>
      </c>
      <c r="G1924" s="43" t="s">
        <v>14</v>
      </c>
      <c r="H1924" s="43">
        <v>0</v>
      </c>
      <c r="I1924" s="43">
        <v>0</v>
      </c>
      <c r="J1924" s="43">
        <v>0</v>
      </c>
      <c r="K1924" s="43">
        <v>1</v>
      </c>
      <c r="L1924" s="43">
        <v>9890</v>
      </c>
      <c r="M1924" s="43">
        <v>9890</v>
      </c>
      <c r="N1924" s="43">
        <v>1</v>
      </c>
      <c r="O1924" s="43">
        <v>9890</v>
      </c>
      <c r="P1924" s="43">
        <v>9890</v>
      </c>
      <c r="Q1924" s="43">
        <v>0</v>
      </c>
      <c r="R1924" s="43">
        <v>0</v>
      </c>
      <c r="S1924" s="43">
        <v>0</v>
      </c>
    </row>
    <row r="1925" spans="5:19">
      <c r="E1925" s="43">
        <v>8888196</v>
      </c>
      <c r="F1925" s="43" t="s">
        <v>4929</v>
      </c>
      <c r="G1925" s="43" t="s">
        <v>14</v>
      </c>
      <c r="H1925" s="43">
        <v>0</v>
      </c>
      <c r="I1925" s="43">
        <v>0</v>
      </c>
      <c r="J1925" s="43">
        <v>0</v>
      </c>
      <c r="K1925" s="43">
        <v>2</v>
      </c>
      <c r="L1925" s="43">
        <v>965</v>
      </c>
      <c r="M1925" s="43">
        <v>1930</v>
      </c>
      <c r="N1925" s="43">
        <v>2</v>
      </c>
      <c r="O1925" s="43">
        <v>965</v>
      </c>
      <c r="P1925" s="43">
        <v>1930</v>
      </c>
      <c r="Q1925" s="43">
        <v>0</v>
      </c>
      <c r="R1925" s="43">
        <v>0</v>
      </c>
      <c r="S1925" s="43">
        <v>0</v>
      </c>
    </row>
    <row r="1926" spans="5:19">
      <c r="E1926" s="43">
        <v>8888387</v>
      </c>
      <c r="F1926" s="43" t="s">
        <v>4930</v>
      </c>
      <c r="G1926" s="43" t="s">
        <v>14</v>
      </c>
      <c r="H1926" s="43">
        <v>0</v>
      </c>
      <c r="I1926" s="43">
        <v>0</v>
      </c>
      <c r="J1926" s="43">
        <v>0</v>
      </c>
      <c r="K1926" s="43">
        <v>1</v>
      </c>
      <c r="L1926" s="43">
        <v>1580</v>
      </c>
      <c r="M1926" s="43">
        <v>1580</v>
      </c>
      <c r="N1926" s="43">
        <v>1</v>
      </c>
      <c r="O1926" s="43">
        <v>1580</v>
      </c>
      <c r="P1926" s="43">
        <v>1580</v>
      </c>
      <c r="Q1926" s="43">
        <v>0</v>
      </c>
      <c r="R1926" s="43">
        <v>0</v>
      </c>
      <c r="S1926" s="43">
        <v>0</v>
      </c>
    </row>
    <row r="1927" spans="5:19">
      <c r="E1927" s="43">
        <v>8888440</v>
      </c>
      <c r="F1927" s="43" t="s">
        <v>4931</v>
      </c>
      <c r="G1927" s="43" t="s">
        <v>14</v>
      </c>
      <c r="H1927" s="43">
        <v>0</v>
      </c>
      <c r="I1927" s="43">
        <v>0</v>
      </c>
      <c r="J1927" s="43">
        <v>0</v>
      </c>
      <c r="K1927" s="43">
        <v>10</v>
      </c>
      <c r="L1927" s="43">
        <v>6880</v>
      </c>
      <c r="M1927" s="43">
        <v>68800</v>
      </c>
      <c r="N1927" s="43">
        <v>10</v>
      </c>
      <c r="O1927" s="43">
        <v>6880</v>
      </c>
      <c r="P1927" s="43">
        <v>68800</v>
      </c>
      <c r="Q1927" s="43">
        <v>0</v>
      </c>
      <c r="R1927" s="43">
        <v>0</v>
      </c>
      <c r="S1927" s="43">
        <v>0</v>
      </c>
    </row>
    <row r="1928" spans="5:19">
      <c r="E1928" s="43">
        <v>8888449</v>
      </c>
      <c r="F1928" s="43" t="s">
        <v>4932</v>
      </c>
      <c r="G1928" s="43" t="s">
        <v>14</v>
      </c>
      <c r="H1928" s="43">
        <v>0</v>
      </c>
      <c r="I1928" s="43">
        <v>0</v>
      </c>
      <c r="J1928" s="43">
        <v>0</v>
      </c>
      <c r="K1928" s="43">
        <v>1</v>
      </c>
      <c r="L1928" s="43">
        <v>1660</v>
      </c>
      <c r="M1928" s="43">
        <v>1660</v>
      </c>
      <c r="N1928" s="43">
        <v>1</v>
      </c>
      <c r="O1928" s="43">
        <v>1660</v>
      </c>
      <c r="P1928" s="43">
        <v>1660</v>
      </c>
      <c r="Q1928" s="43">
        <v>0</v>
      </c>
      <c r="R1928" s="43">
        <v>0</v>
      </c>
      <c r="S1928" s="43">
        <v>0</v>
      </c>
    </row>
    <row r="1929" spans="5:19">
      <c r="E1929" s="43">
        <v>8888465</v>
      </c>
      <c r="F1929" s="43" t="s">
        <v>4933</v>
      </c>
      <c r="G1929" s="43" t="s">
        <v>14</v>
      </c>
      <c r="H1929" s="43">
        <v>0</v>
      </c>
      <c r="I1929" s="43">
        <v>0</v>
      </c>
      <c r="J1929" s="43">
        <v>0</v>
      </c>
      <c r="K1929" s="43">
        <v>10</v>
      </c>
      <c r="L1929" s="43">
        <v>3036</v>
      </c>
      <c r="M1929" s="43">
        <v>30360</v>
      </c>
      <c r="N1929" s="43">
        <v>10</v>
      </c>
      <c r="O1929" s="43">
        <v>3036</v>
      </c>
      <c r="P1929" s="43">
        <v>30360</v>
      </c>
      <c r="Q1929" s="43">
        <v>0</v>
      </c>
      <c r="R1929" s="43">
        <v>0</v>
      </c>
      <c r="S1929" s="43">
        <v>0</v>
      </c>
    </row>
    <row r="1930" spans="5:19">
      <c r="E1930" s="43">
        <v>8888472</v>
      </c>
      <c r="F1930" s="43" t="s">
        <v>4934</v>
      </c>
      <c r="G1930" s="43" t="s">
        <v>14</v>
      </c>
      <c r="H1930" s="43">
        <v>0</v>
      </c>
      <c r="I1930" s="43">
        <v>0</v>
      </c>
      <c r="J1930" s="43">
        <v>0</v>
      </c>
      <c r="K1930" s="43">
        <v>12</v>
      </c>
      <c r="L1930" s="43">
        <v>1174</v>
      </c>
      <c r="M1930" s="43">
        <v>14090</v>
      </c>
      <c r="N1930" s="43">
        <v>12</v>
      </c>
      <c r="O1930" s="43">
        <v>1174</v>
      </c>
      <c r="P1930" s="43">
        <v>14090</v>
      </c>
      <c r="Q1930" s="43">
        <v>0</v>
      </c>
      <c r="R1930" s="43">
        <v>0</v>
      </c>
      <c r="S1930" s="43">
        <v>0</v>
      </c>
    </row>
    <row r="1931" spans="5:19">
      <c r="E1931" s="43">
        <v>8888503</v>
      </c>
      <c r="F1931" s="43" t="s">
        <v>4935</v>
      </c>
      <c r="G1931" s="43" t="s">
        <v>14</v>
      </c>
      <c r="H1931" s="43">
        <v>0</v>
      </c>
      <c r="I1931" s="43">
        <v>0</v>
      </c>
      <c r="J1931" s="43">
        <v>0</v>
      </c>
      <c r="K1931" s="43">
        <v>4</v>
      </c>
      <c r="L1931" s="43">
        <v>9330</v>
      </c>
      <c r="M1931" s="43">
        <v>37320</v>
      </c>
      <c r="N1931" s="43">
        <v>4</v>
      </c>
      <c r="O1931" s="43">
        <v>9330</v>
      </c>
      <c r="P1931" s="43">
        <v>37320</v>
      </c>
      <c r="Q1931" s="43">
        <v>0</v>
      </c>
      <c r="R1931" s="43">
        <v>0</v>
      </c>
      <c r="S1931" s="43">
        <v>0</v>
      </c>
    </row>
    <row r="1932" spans="5:19">
      <c r="E1932" s="43">
        <v>8888543</v>
      </c>
      <c r="F1932" s="43" t="s">
        <v>4936</v>
      </c>
      <c r="G1932" s="43" t="s">
        <v>14</v>
      </c>
      <c r="H1932" s="43">
        <v>0</v>
      </c>
      <c r="I1932" s="43">
        <v>0</v>
      </c>
      <c r="J1932" s="43">
        <v>0</v>
      </c>
      <c r="K1932" s="43">
        <v>13</v>
      </c>
      <c r="L1932" s="43">
        <v>1036</v>
      </c>
      <c r="M1932" s="43">
        <v>13470</v>
      </c>
      <c r="N1932" s="43">
        <v>13</v>
      </c>
      <c r="O1932" s="43">
        <v>1036</v>
      </c>
      <c r="P1932" s="43">
        <v>13470</v>
      </c>
      <c r="Q1932" s="43">
        <v>0</v>
      </c>
      <c r="R1932" s="43">
        <v>0</v>
      </c>
      <c r="S1932" s="43">
        <v>0</v>
      </c>
    </row>
    <row r="1933" spans="5:19">
      <c r="E1933" s="43">
        <v>8888747</v>
      </c>
      <c r="F1933" s="43" t="s">
        <v>4937</v>
      </c>
      <c r="G1933" s="43" t="s">
        <v>14</v>
      </c>
      <c r="H1933" s="43">
        <v>0</v>
      </c>
      <c r="I1933" s="43">
        <v>0</v>
      </c>
      <c r="J1933" s="43">
        <v>0</v>
      </c>
      <c r="K1933" s="43">
        <v>16</v>
      </c>
      <c r="L1933" s="43">
        <v>1800</v>
      </c>
      <c r="M1933" s="43">
        <v>28800</v>
      </c>
      <c r="N1933" s="43">
        <v>16</v>
      </c>
      <c r="O1933" s="43">
        <v>1800</v>
      </c>
      <c r="P1933" s="43">
        <v>28800</v>
      </c>
      <c r="Q1933" s="43">
        <v>0</v>
      </c>
      <c r="R1933" s="43">
        <v>0</v>
      </c>
      <c r="S1933" s="43">
        <v>0</v>
      </c>
    </row>
    <row r="1934" spans="5:19">
      <c r="E1934" s="43">
        <v>8888795</v>
      </c>
      <c r="F1934" s="43" t="s">
        <v>4938</v>
      </c>
      <c r="G1934" s="43" t="s">
        <v>14</v>
      </c>
      <c r="H1934" s="43">
        <v>0</v>
      </c>
      <c r="I1934" s="43">
        <v>0</v>
      </c>
      <c r="J1934" s="43">
        <v>0</v>
      </c>
      <c r="K1934" s="43">
        <v>28</v>
      </c>
      <c r="L1934" s="43">
        <v>4750</v>
      </c>
      <c r="M1934" s="43">
        <v>133000</v>
      </c>
      <c r="N1934" s="43">
        <v>28</v>
      </c>
      <c r="O1934" s="43">
        <v>4750</v>
      </c>
      <c r="P1934" s="43">
        <v>133000</v>
      </c>
      <c r="Q1934" s="43">
        <v>0</v>
      </c>
      <c r="R1934" s="43">
        <v>0</v>
      </c>
      <c r="S1934" s="43">
        <v>0</v>
      </c>
    </row>
    <row r="1935" spans="5:19">
      <c r="E1935" s="43">
        <v>8888856</v>
      </c>
      <c r="F1935" s="43" t="s">
        <v>4939</v>
      </c>
      <c r="G1935" s="43" t="s">
        <v>14</v>
      </c>
      <c r="H1935" s="43">
        <v>0</v>
      </c>
      <c r="I1935" s="43">
        <v>0</v>
      </c>
      <c r="J1935" s="43">
        <v>0</v>
      </c>
      <c r="K1935" s="43">
        <v>5</v>
      </c>
      <c r="L1935" s="43">
        <v>4890</v>
      </c>
      <c r="M1935" s="43">
        <v>24450</v>
      </c>
      <c r="N1935" s="43">
        <v>5</v>
      </c>
      <c r="O1935" s="43">
        <v>4890</v>
      </c>
      <c r="P1935" s="43">
        <v>24450</v>
      </c>
      <c r="Q1935" s="43">
        <v>0</v>
      </c>
      <c r="R1935" s="43">
        <v>0</v>
      </c>
      <c r="S1935" s="43">
        <v>0</v>
      </c>
    </row>
    <row r="1936" spans="5:19">
      <c r="E1936" s="43">
        <v>8888912</v>
      </c>
      <c r="F1936" s="43" t="s">
        <v>4940</v>
      </c>
      <c r="G1936" s="43" t="s">
        <v>14</v>
      </c>
      <c r="H1936" s="43">
        <v>0</v>
      </c>
      <c r="I1936" s="43">
        <v>0</v>
      </c>
      <c r="J1936" s="43">
        <v>0</v>
      </c>
      <c r="K1936" s="43">
        <v>5</v>
      </c>
      <c r="L1936" s="43">
        <v>5940</v>
      </c>
      <c r="M1936" s="43">
        <v>29700</v>
      </c>
      <c r="N1936" s="43">
        <v>5</v>
      </c>
      <c r="O1936" s="43">
        <v>5940</v>
      </c>
      <c r="P1936" s="43">
        <v>29700</v>
      </c>
      <c r="Q1936" s="43">
        <v>0</v>
      </c>
      <c r="R1936" s="43">
        <v>0</v>
      </c>
      <c r="S1936" s="43">
        <v>0</v>
      </c>
    </row>
    <row r="1937" spans="5:19">
      <c r="E1937" s="43">
        <v>8888920</v>
      </c>
      <c r="F1937" s="43" t="s">
        <v>4941</v>
      </c>
      <c r="G1937" s="43" t="s">
        <v>14</v>
      </c>
      <c r="H1937" s="43">
        <v>0</v>
      </c>
      <c r="I1937" s="43">
        <v>0</v>
      </c>
      <c r="J1937" s="43">
        <v>0</v>
      </c>
      <c r="K1937" s="43">
        <v>2</v>
      </c>
      <c r="L1937" s="43">
        <v>5580</v>
      </c>
      <c r="M1937" s="43">
        <v>11160</v>
      </c>
      <c r="N1937" s="43">
        <v>2</v>
      </c>
      <c r="O1937" s="43">
        <v>5580</v>
      </c>
      <c r="P1937" s="43">
        <v>11160</v>
      </c>
      <c r="Q1937" s="43">
        <v>0</v>
      </c>
      <c r="R1937" s="43">
        <v>0</v>
      </c>
      <c r="S1937" s="43">
        <v>0</v>
      </c>
    </row>
    <row r="1938" spans="5:19">
      <c r="E1938" s="43">
        <v>8889100</v>
      </c>
      <c r="F1938" s="43" t="s">
        <v>4942</v>
      </c>
      <c r="G1938" s="43" t="s">
        <v>14</v>
      </c>
      <c r="H1938" s="43">
        <v>0</v>
      </c>
      <c r="I1938" s="43">
        <v>0</v>
      </c>
      <c r="J1938" s="43">
        <v>0</v>
      </c>
      <c r="K1938" s="43">
        <v>13</v>
      </c>
      <c r="L1938" s="43">
        <v>4260</v>
      </c>
      <c r="M1938" s="43">
        <v>55380</v>
      </c>
      <c r="N1938" s="43">
        <v>13</v>
      </c>
      <c r="O1938" s="43">
        <v>4260</v>
      </c>
      <c r="P1938" s="43">
        <v>55380</v>
      </c>
      <c r="Q1938" s="43">
        <v>0</v>
      </c>
      <c r="R1938" s="43">
        <v>0</v>
      </c>
      <c r="S1938" s="43">
        <v>0</v>
      </c>
    </row>
    <row r="1939" spans="5:19">
      <c r="E1939" s="43">
        <v>8889288</v>
      </c>
      <c r="F1939" s="43" t="s">
        <v>4943</v>
      </c>
      <c r="G1939" s="43" t="s">
        <v>14</v>
      </c>
      <c r="H1939" s="43">
        <v>0</v>
      </c>
      <c r="I1939" s="43">
        <v>0</v>
      </c>
      <c r="J1939" s="43">
        <v>0</v>
      </c>
      <c r="K1939" s="43">
        <v>0</v>
      </c>
      <c r="L1939" s="43">
        <v>23180</v>
      </c>
      <c r="M1939" s="43">
        <v>6954</v>
      </c>
      <c r="N1939" s="43">
        <v>0</v>
      </c>
      <c r="O1939" s="43">
        <v>23180</v>
      </c>
      <c r="P1939" s="43">
        <v>6954</v>
      </c>
      <c r="Q1939" s="43">
        <v>0</v>
      </c>
      <c r="R1939" s="43">
        <v>0</v>
      </c>
      <c r="S1939" s="43">
        <v>0</v>
      </c>
    </row>
    <row r="1940" spans="5:19">
      <c r="E1940" s="43">
        <v>8889324</v>
      </c>
      <c r="F1940" s="43" t="s">
        <v>4944</v>
      </c>
      <c r="G1940" s="43" t="s">
        <v>14</v>
      </c>
      <c r="H1940" s="43">
        <v>0</v>
      </c>
      <c r="I1940" s="43">
        <v>0</v>
      </c>
      <c r="J1940" s="43">
        <v>0</v>
      </c>
      <c r="K1940" s="43">
        <v>1</v>
      </c>
      <c r="L1940" s="43">
        <v>11830</v>
      </c>
      <c r="M1940" s="43">
        <v>5915</v>
      </c>
      <c r="N1940" s="43">
        <v>1</v>
      </c>
      <c r="O1940" s="43">
        <v>11830</v>
      </c>
      <c r="P1940" s="43">
        <v>5915</v>
      </c>
      <c r="Q1940" s="43">
        <v>0</v>
      </c>
      <c r="R1940" s="43">
        <v>0</v>
      </c>
      <c r="S1940" s="43">
        <v>0</v>
      </c>
    </row>
    <row r="1941" spans="5:19">
      <c r="E1941" s="43">
        <v>8889411</v>
      </c>
      <c r="F1941" s="43" t="s">
        <v>4945</v>
      </c>
      <c r="G1941" s="43" t="s">
        <v>14</v>
      </c>
      <c r="H1941" s="43">
        <v>0</v>
      </c>
      <c r="I1941" s="43">
        <v>0</v>
      </c>
      <c r="J1941" s="43">
        <v>0</v>
      </c>
      <c r="K1941" s="43">
        <v>3</v>
      </c>
      <c r="L1941" s="43">
        <v>33380</v>
      </c>
      <c r="M1941" s="43">
        <v>100140</v>
      </c>
      <c r="N1941" s="43">
        <v>3</v>
      </c>
      <c r="O1941" s="43">
        <v>33380</v>
      </c>
      <c r="P1941" s="43">
        <v>100140</v>
      </c>
      <c r="Q1941" s="43">
        <v>0</v>
      </c>
      <c r="R1941" s="43">
        <v>0</v>
      </c>
      <c r="S1941" s="43">
        <v>0</v>
      </c>
    </row>
    <row r="1942" spans="5:19">
      <c r="E1942" s="43">
        <v>8889419</v>
      </c>
      <c r="F1942" s="43" t="s">
        <v>4946</v>
      </c>
      <c r="G1942" s="43" t="s">
        <v>14</v>
      </c>
      <c r="H1942" s="43">
        <v>0</v>
      </c>
      <c r="I1942" s="43">
        <v>0</v>
      </c>
      <c r="J1942" s="43">
        <v>0</v>
      </c>
      <c r="K1942" s="43">
        <v>21</v>
      </c>
      <c r="L1942" s="43">
        <v>25229</v>
      </c>
      <c r="M1942" s="43">
        <v>529800</v>
      </c>
      <c r="N1942" s="43">
        <v>21</v>
      </c>
      <c r="O1942" s="43">
        <v>25229</v>
      </c>
      <c r="P1942" s="43">
        <v>529800</v>
      </c>
      <c r="Q1942" s="43">
        <v>0</v>
      </c>
      <c r="R1942" s="43">
        <v>0</v>
      </c>
      <c r="S1942" s="43">
        <v>0</v>
      </c>
    </row>
    <row r="1943" spans="5:19">
      <c r="E1943" s="43">
        <v>8889467</v>
      </c>
      <c r="F1943" s="43" t="s">
        <v>4947</v>
      </c>
      <c r="G1943" s="43" t="s">
        <v>14</v>
      </c>
      <c r="H1943" s="43">
        <v>0</v>
      </c>
      <c r="I1943" s="43">
        <v>0</v>
      </c>
      <c r="J1943" s="43">
        <v>0</v>
      </c>
      <c r="K1943" s="43">
        <v>1</v>
      </c>
      <c r="L1943" s="43">
        <v>10700</v>
      </c>
      <c r="M1943" s="43">
        <v>10700</v>
      </c>
      <c r="N1943" s="43">
        <v>1</v>
      </c>
      <c r="O1943" s="43">
        <v>10700</v>
      </c>
      <c r="P1943" s="43">
        <v>10700</v>
      </c>
      <c r="Q1943" s="43">
        <v>0</v>
      </c>
      <c r="R1943" s="43">
        <v>0</v>
      </c>
      <c r="S1943" s="43">
        <v>0</v>
      </c>
    </row>
    <row r="1944" spans="5:19">
      <c r="E1944" s="43">
        <v>8889471</v>
      </c>
      <c r="F1944" s="43" t="s">
        <v>4948</v>
      </c>
      <c r="G1944" s="43" t="s">
        <v>14</v>
      </c>
      <c r="H1944" s="43">
        <v>0</v>
      </c>
      <c r="I1944" s="43">
        <v>0</v>
      </c>
      <c r="J1944" s="43">
        <v>0</v>
      </c>
      <c r="K1944" s="43">
        <v>5</v>
      </c>
      <c r="L1944" s="43">
        <v>960</v>
      </c>
      <c r="M1944" s="43">
        <v>4800</v>
      </c>
      <c r="N1944" s="43">
        <v>5</v>
      </c>
      <c r="O1944" s="43">
        <v>960</v>
      </c>
      <c r="P1944" s="43">
        <v>4800</v>
      </c>
      <c r="Q1944" s="43">
        <v>0</v>
      </c>
      <c r="R1944" s="43">
        <v>0</v>
      </c>
      <c r="S1944" s="43">
        <v>0</v>
      </c>
    </row>
    <row r="1945" spans="5:19">
      <c r="E1945" s="43">
        <v>8889476</v>
      </c>
      <c r="F1945" s="43" t="s">
        <v>4949</v>
      </c>
      <c r="G1945" s="43" t="s">
        <v>14</v>
      </c>
      <c r="H1945" s="43">
        <v>0</v>
      </c>
      <c r="I1945" s="43">
        <v>0</v>
      </c>
      <c r="J1945" s="43">
        <v>0</v>
      </c>
      <c r="K1945" s="43">
        <v>2</v>
      </c>
      <c r="L1945" s="43">
        <v>67940</v>
      </c>
      <c r="M1945" s="43">
        <v>135880</v>
      </c>
      <c r="N1945" s="43">
        <v>2</v>
      </c>
      <c r="O1945" s="43">
        <v>67940</v>
      </c>
      <c r="P1945" s="43">
        <v>135880</v>
      </c>
      <c r="Q1945" s="43">
        <v>0</v>
      </c>
      <c r="R1945" s="43">
        <v>0</v>
      </c>
      <c r="S1945" s="43">
        <v>0</v>
      </c>
    </row>
    <row r="1946" spans="5:19">
      <c r="E1946" s="43">
        <v>8889477</v>
      </c>
      <c r="F1946" s="43" t="s">
        <v>4950</v>
      </c>
      <c r="G1946" s="43" t="s">
        <v>14</v>
      </c>
      <c r="H1946" s="43">
        <v>0</v>
      </c>
      <c r="I1946" s="43">
        <v>0</v>
      </c>
      <c r="J1946" s="43">
        <v>0</v>
      </c>
      <c r="K1946" s="43">
        <v>132</v>
      </c>
      <c r="L1946" s="43">
        <v>1458</v>
      </c>
      <c r="M1946" s="43">
        <v>192420</v>
      </c>
      <c r="N1946" s="43">
        <v>132</v>
      </c>
      <c r="O1946" s="43">
        <v>1458</v>
      </c>
      <c r="P1946" s="43">
        <v>192420</v>
      </c>
      <c r="Q1946" s="43">
        <v>0</v>
      </c>
      <c r="R1946" s="43">
        <v>0</v>
      </c>
      <c r="S1946" s="43">
        <v>0</v>
      </c>
    </row>
    <row r="1947" spans="5:19">
      <c r="E1947" s="43">
        <v>8889537</v>
      </c>
      <c r="F1947" s="43" t="s">
        <v>4520</v>
      </c>
      <c r="G1947" s="43" t="s">
        <v>14</v>
      </c>
      <c r="H1947" s="43">
        <v>0</v>
      </c>
      <c r="I1947" s="43">
        <v>0</v>
      </c>
      <c r="J1947" s="43">
        <v>0</v>
      </c>
      <c r="K1947" s="43">
        <v>29</v>
      </c>
      <c r="L1947" s="43">
        <v>1964</v>
      </c>
      <c r="M1947" s="43">
        <v>56970</v>
      </c>
      <c r="N1947" s="43">
        <v>29</v>
      </c>
      <c r="O1947" s="43">
        <v>1964</v>
      </c>
      <c r="P1947" s="43">
        <v>56970</v>
      </c>
      <c r="Q1947" s="43">
        <v>0</v>
      </c>
      <c r="R1947" s="43">
        <v>0</v>
      </c>
      <c r="S1947" s="43">
        <v>0</v>
      </c>
    </row>
    <row r="1948" spans="5:19">
      <c r="E1948" s="43">
        <v>8889539</v>
      </c>
      <c r="F1948" s="43" t="s">
        <v>4637</v>
      </c>
      <c r="G1948" s="43" t="s">
        <v>14</v>
      </c>
      <c r="H1948" s="43">
        <v>7</v>
      </c>
      <c r="I1948" s="43">
        <v>1850</v>
      </c>
      <c r="J1948" s="43">
        <v>12950</v>
      </c>
      <c r="K1948" s="43">
        <v>25</v>
      </c>
      <c r="L1948" s="43">
        <v>1568</v>
      </c>
      <c r="M1948" s="43">
        <v>39210</v>
      </c>
      <c r="N1948" s="43">
        <v>32</v>
      </c>
      <c r="O1948" s="43">
        <v>1630</v>
      </c>
      <c r="P1948" s="43">
        <v>52160</v>
      </c>
      <c r="Q1948" s="43">
        <v>0</v>
      </c>
      <c r="R1948" s="43">
        <v>0</v>
      </c>
      <c r="S1948" s="43">
        <v>0</v>
      </c>
    </row>
    <row r="1949" spans="5:19">
      <c r="E1949" s="43">
        <v>8889540</v>
      </c>
      <c r="F1949" s="43" t="s">
        <v>4951</v>
      </c>
      <c r="G1949" s="43" t="s">
        <v>14</v>
      </c>
      <c r="H1949" s="43">
        <v>0</v>
      </c>
      <c r="I1949" s="43">
        <v>0</v>
      </c>
      <c r="J1949" s="43">
        <v>0</v>
      </c>
      <c r="K1949" s="43">
        <v>4</v>
      </c>
      <c r="L1949" s="43">
        <v>3790</v>
      </c>
      <c r="M1949" s="43">
        <v>15160</v>
      </c>
      <c r="N1949" s="43">
        <v>4</v>
      </c>
      <c r="O1949" s="43">
        <v>3790</v>
      </c>
      <c r="P1949" s="43">
        <v>15160</v>
      </c>
      <c r="Q1949" s="43">
        <v>0</v>
      </c>
      <c r="R1949" s="43">
        <v>0</v>
      </c>
      <c r="S1949" s="43">
        <v>0</v>
      </c>
    </row>
    <row r="1950" spans="5:19">
      <c r="E1950" s="43">
        <v>8889671</v>
      </c>
      <c r="F1950" s="43" t="s">
        <v>4952</v>
      </c>
      <c r="G1950" s="43" t="s">
        <v>14</v>
      </c>
      <c r="H1950" s="43">
        <v>0</v>
      </c>
      <c r="I1950" s="43">
        <v>0</v>
      </c>
      <c r="J1950" s="43">
        <v>0</v>
      </c>
      <c r="K1950" s="43">
        <v>4</v>
      </c>
      <c r="L1950" s="43">
        <v>1455</v>
      </c>
      <c r="M1950" s="43">
        <v>5820</v>
      </c>
      <c r="N1950" s="43">
        <v>4</v>
      </c>
      <c r="O1950" s="43">
        <v>1455</v>
      </c>
      <c r="P1950" s="43">
        <v>5820</v>
      </c>
      <c r="Q1950" s="43">
        <v>0</v>
      </c>
      <c r="R1950" s="43">
        <v>0</v>
      </c>
      <c r="S1950" s="43">
        <v>0</v>
      </c>
    </row>
    <row r="1951" spans="5:19">
      <c r="E1951" s="43">
        <v>8889731</v>
      </c>
      <c r="F1951" s="43" t="s">
        <v>4953</v>
      </c>
      <c r="G1951" s="43" t="s">
        <v>14</v>
      </c>
      <c r="H1951" s="43">
        <v>2</v>
      </c>
      <c r="I1951" s="43">
        <v>14680</v>
      </c>
      <c r="J1951" s="43">
        <v>29360</v>
      </c>
      <c r="K1951" s="43">
        <v>0</v>
      </c>
      <c r="L1951" s="43">
        <v>0</v>
      </c>
      <c r="M1951" s="43">
        <v>0</v>
      </c>
      <c r="N1951" s="43">
        <v>2</v>
      </c>
      <c r="O1951" s="43">
        <v>14680</v>
      </c>
      <c r="P1951" s="43">
        <v>29360</v>
      </c>
      <c r="Q1951" s="43">
        <v>0</v>
      </c>
      <c r="R1951" s="43">
        <v>0</v>
      </c>
      <c r="S1951" s="43">
        <v>0</v>
      </c>
    </row>
    <row r="1952" spans="5:19">
      <c r="E1952" s="43">
        <v>8889823</v>
      </c>
      <c r="F1952" s="43" t="s">
        <v>4954</v>
      </c>
      <c r="G1952" s="43" t="s">
        <v>14</v>
      </c>
      <c r="H1952" s="43">
        <v>0</v>
      </c>
      <c r="I1952" s="43">
        <v>0</v>
      </c>
      <c r="J1952" s="43">
        <v>0</v>
      </c>
      <c r="K1952" s="43">
        <v>1</v>
      </c>
      <c r="L1952" s="43">
        <v>17050</v>
      </c>
      <c r="M1952" s="43">
        <v>17050</v>
      </c>
      <c r="N1952" s="43">
        <v>1</v>
      </c>
      <c r="O1952" s="43">
        <v>17050</v>
      </c>
      <c r="P1952" s="43">
        <v>17050</v>
      </c>
      <c r="Q1952" s="43">
        <v>0</v>
      </c>
      <c r="R1952" s="43">
        <v>0</v>
      </c>
      <c r="S1952" s="43">
        <v>0</v>
      </c>
    </row>
    <row r="1953" spans="5:19">
      <c r="E1953" s="43">
        <v>8889860</v>
      </c>
      <c r="F1953" s="43" t="s">
        <v>4955</v>
      </c>
      <c r="G1953" s="43" t="s">
        <v>14</v>
      </c>
      <c r="H1953" s="43">
        <v>0</v>
      </c>
      <c r="I1953" s="43">
        <v>0</v>
      </c>
      <c r="J1953" s="43">
        <v>0</v>
      </c>
      <c r="K1953" s="43">
        <v>12</v>
      </c>
      <c r="L1953" s="43">
        <v>4325</v>
      </c>
      <c r="M1953" s="43">
        <v>51900</v>
      </c>
      <c r="N1953" s="43">
        <v>12</v>
      </c>
      <c r="O1953" s="43">
        <v>4325</v>
      </c>
      <c r="P1953" s="43">
        <v>51900</v>
      </c>
      <c r="Q1953" s="43">
        <v>0</v>
      </c>
      <c r="R1953" s="43">
        <v>0</v>
      </c>
      <c r="S1953" s="43">
        <v>0</v>
      </c>
    </row>
    <row r="1954" spans="5:19">
      <c r="E1954" s="43">
        <v>8889862</v>
      </c>
      <c r="F1954" s="43" t="s">
        <v>4956</v>
      </c>
      <c r="G1954" s="43" t="s">
        <v>14</v>
      </c>
      <c r="H1954" s="43">
        <v>0</v>
      </c>
      <c r="I1954" s="43">
        <v>0</v>
      </c>
      <c r="J1954" s="43">
        <v>0</v>
      </c>
      <c r="K1954" s="43">
        <v>2</v>
      </c>
      <c r="L1954" s="43">
        <v>4900</v>
      </c>
      <c r="M1954" s="43">
        <v>9800</v>
      </c>
      <c r="N1954" s="43">
        <v>2</v>
      </c>
      <c r="O1954" s="43">
        <v>4900</v>
      </c>
      <c r="P1954" s="43">
        <v>9800</v>
      </c>
      <c r="Q1954" s="43">
        <v>0</v>
      </c>
      <c r="R1954" s="43">
        <v>0</v>
      </c>
      <c r="S1954" s="43">
        <v>0</v>
      </c>
    </row>
    <row r="1955" spans="5:19">
      <c r="E1955" s="43">
        <v>8889870</v>
      </c>
      <c r="F1955" s="43" t="s">
        <v>4957</v>
      </c>
      <c r="G1955" s="43" t="s">
        <v>14</v>
      </c>
      <c r="H1955" s="43">
        <v>0</v>
      </c>
      <c r="I1955" s="43">
        <v>0</v>
      </c>
      <c r="J1955" s="43">
        <v>0</v>
      </c>
      <c r="K1955" s="43">
        <v>36</v>
      </c>
      <c r="L1955" s="43">
        <v>2780</v>
      </c>
      <c r="M1955" s="43">
        <v>100080</v>
      </c>
      <c r="N1955" s="43">
        <v>36</v>
      </c>
      <c r="O1955" s="43">
        <v>2780</v>
      </c>
      <c r="P1955" s="43">
        <v>100080</v>
      </c>
      <c r="Q1955" s="43">
        <v>0</v>
      </c>
      <c r="R1955" s="43">
        <v>0</v>
      </c>
      <c r="S1955" s="43">
        <v>0</v>
      </c>
    </row>
    <row r="1956" spans="5:19">
      <c r="E1956" s="43">
        <v>8889876</v>
      </c>
      <c r="F1956" s="43" t="s">
        <v>4958</v>
      </c>
      <c r="G1956" s="43" t="s">
        <v>14</v>
      </c>
      <c r="H1956" s="43">
        <v>0</v>
      </c>
      <c r="I1956" s="43">
        <v>0</v>
      </c>
      <c r="J1956" s="43">
        <v>0</v>
      </c>
      <c r="K1956" s="43">
        <v>61</v>
      </c>
      <c r="L1956" s="43">
        <v>2800</v>
      </c>
      <c r="M1956" s="43">
        <v>170800</v>
      </c>
      <c r="N1956" s="43">
        <v>58</v>
      </c>
      <c r="O1956" s="43">
        <v>2800</v>
      </c>
      <c r="P1956" s="43">
        <v>162400</v>
      </c>
      <c r="Q1956" s="43">
        <v>3</v>
      </c>
      <c r="R1956" s="43">
        <v>2800</v>
      </c>
      <c r="S1956" s="43">
        <v>8400</v>
      </c>
    </row>
    <row r="1957" spans="5:19">
      <c r="E1957" s="43">
        <v>8889887</v>
      </c>
      <c r="F1957" s="43" t="s">
        <v>4959</v>
      </c>
      <c r="G1957" s="43" t="s">
        <v>14</v>
      </c>
      <c r="H1957" s="43">
        <v>0</v>
      </c>
      <c r="I1957" s="43">
        <v>0</v>
      </c>
      <c r="J1957" s="43">
        <v>0</v>
      </c>
      <c r="K1957" s="43">
        <v>16</v>
      </c>
      <c r="L1957" s="43">
        <v>2730</v>
      </c>
      <c r="M1957" s="43">
        <v>43680</v>
      </c>
      <c r="N1957" s="43">
        <v>16</v>
      </c>
      <c r="O1957" s="43">
        <v>2730</v>
      </c>
      <c r="P1957" s="43">
        <v>43680</v>
      </c>
      <c r="Q1957" s="43">
        <v>0</v>
      </c>
      <c r="R1957" s="43">
        <v>0</v>
      </c>
      <c r="S1957" s="43">
        <v>0</v>
      </c>
    </row>
    <row r="1958" spans="5:19">
      <c r="E1958" s="43">
        <v>8889900</v>
      </c>
      <c r="F1958" s="43" t="s">
        <v>4960</v>
      </c>
      <c r="G1958" s="43" t="s">
        <v>14</v>
      </c>
      <c r="H1958" s="43">
        <v>0</v>
      </c>
      <c r="I1958" s="43">
        <v>0</v>
      </c>
      <c r="J1958" s="43">
        <v>0</v>
      </c>
      <c r="K1958" s="43">
        <v>102</v>
      </c>
      <c r="L1958" s="43">
        <v>2068</v>
      </c>
      <c r="M1958" s="43">
        <v>210900</v>
      </c>
      <c r="N1958" s="43">
        <v>102</v>
      </c>
      <c r="O1958" s="43">
        <v>2068</v>
      </c>
      <c r="P1958" s="43">
        <v>210900</v>
      </c>
      <c r="Q1958" s="43">
        <v>0</v>
      </c>
      <c r="R1958" s="43">
        <v>0</v>
      </c>
      <c r="S1958" s="43">
        <v>0</v>
      </c>
    </row>
    <row r="1959" spans="5:19">
      <c r="E1959" s="43">
        <v>8889901</v>
      </c>
      <c r="F1959" s="43" t="s">
        <v>4961</v>
      </c>
      <c r="G1959" s="43" t="s">
        <v>14</v>
      </c>
      <c r="H1959" s="43">
        <v>0</v>
      </c>
      <c r="I1959" s="43">
        <v>0</v>
      </c>
      <c r="J1959" s="43">
        <v>0</v>
      </c>
      <c r="K1959" s="43">
        <v>54</v>
      </c>
      <c r="L1959" s="43">
        <v>4076</v>
      </c>
      <c r="M1959" s="43">
        <v>220120</v>
      </c>
      <c r="N1959" s="43">
        <v>54</v>
      </c>
      <c r="O1959" s="43">
        <v>4076</v>
      </c>
      <c r="P1959" s="43">
        <v>220120</v>
      </c>
      <c r="Q1959" s="43">
        <v>0</v>
      </c>
      <c r="R1959" s="43">
        <v>0</v>
      </c>
      <c r="S1959" s="43">
        <v>0</v>
      </c>
    </row>
    <row r="1960" spans="5:19">
      <c r="E1960" s="43">
        <v>8889905</v>
      </c>
      <c r="F1960" s="43" t="s">
        <v>4962</v>
      </c>
      <c r="G1960" s="43" t="s">
        <v>14</v>
      </c>
      <c r="H1960" s="43">
        <v>0</v>
      </c>
      <c r="I1960" s="43">
        <v>0</v>
      </c>
      <c r="J1960" s="43">
        <v>0</v>
      </c>
      <c r="K1960" s="43">
        <v>7</v>
      </c>
      <c r="L1960" s="43">
        <v>7720</v>
      </c>
      <c r="M1960" s="43">
        <v>54040</v>
      </c>
      <c r="N1960" s="43">
        <v>7</v>
      </c>
      <c r="O1960" s="43">
        <v>7720</v>
      </c>
      <c r="P1960" s="43">
        <v>54040</v>
      </c>
      <c r="Q1960" s="43">
        <v>0</v>
      </c>
      <c r="R1960" s="43">
        <v>0</v>
      </c>
      <c r="S1960" s="43">
        <v>0</v>
      </c>
    </row>
    <row r="1961" spans="5:19">
      <c r="E1961" s="43">
        <v>8889915</v>
      </c>
      <c r="F1961" s="43" t="s">
        <v>4963</v>
      </c>
      <c r="G1961" s="43" t="s">
        <v>14</v>
      </c>
      <c r="H1961" s="43">
        <v>0</v>
      </c>
      <c r="I1961" s="43">
        <v>0</v>
      </c>
      <c r="J1961" s="43">
        <v>0</v>
      </c>
      <c r="K1961" s="43">
        <v>47</v>
      </c>
      <c r="L1961" s="43">
        <v>3570</v>
      </c>
      <c r="M1961" s="43">
        <v>167790</v>
      </c>
      <c r="N1961" s="43">
        <v>47</v>
      </c>
      <c r="O1961" s="43">
        <v>3570</v>
      </c>
      <c r="P1961" s="43">
        <v>167790</v>
      </c>
      <c r="Q1961" s="43">
        <v>0</v>
      </c>
      <c r="R1961" s="43">
        <v>0</v>
      </c>
      <c r="S1961" s="43">
        <v>0</v>
      </c>
    </row>
    <row r="1962" spans="5:19">
      <c r="E1962" s="43">
        <v>8889917</v>
      </c>
      <c r="F1962" s="43" t="s">
        <v>4964</v>
      </c>
      <c r="G1962" s="43" t="s">
        <v>14</v>
      </c>
      <c r="H1962" s="43">
        <v>0</v>
      </c>
      <c r="I1962" s="43">
        <v>0</v>
      </c>
      <c r="J1962" s="43">
        <v>0</v>
      </c>
      <c r="K1962" s="43">
        <v>72</v>
      </c>
      <c r="L1962" s="43">
        <v>2220</v>
      </c>
      <c r="M1962" s="43">
        <v>159840</v>
      </c>
      <c r="N1962" s="43">
        <v>72</v>
      </c>
      <c r="O1962" s="43">
        <v>2220</v>
      </c>
      <c r="P1962" s="43">
        <v>159840</v>
      </c>
      <c r="Q1962" s="43">
        <v>0</v>
      </c>
      <c r="R1962" s="43">
        <v>0</v>
      </c>
      <c r="S1962" s="43">
        <v>0</v>
      </c>
    </row>
    <row r="1963" spans="5:19">
      <c r="E1963" s="43">
        <v>8889919</v>
      </c>
      <c r="F1963" s="43" t="s">
        <v>4965</v>
      </c>
      <c r="G1963" s="43" t="s">
        <v>14</v>
      </c>
      <c r="H1963" s="43">
        <v>0</v>
      </c>
      <c r="I1963" s="43">
        <v>0</v>
      </c>
      <c r="J1963" s="43">
        <v>0</v>
      </c>
      <c r="K1963" s="43">
        <v>4</v>
      </c>
      <c r="L1963" s="43">
        <v>3550</v>
      </c>
      <c r="M1963" s="43">
        <v>14200</v>
      </c>
      <c r="N1963" s="43">
        <v>4</v>
      </c>
      <c r="O1963" s="43">
        <v>3550</v>
      </c>
      <c r="P1963" s="43">
        <v>14200</v>
      </c>
      <c r="Q1963" s="43">
        <v>0</v>
      </c>
      <c r="R1963" s="43">
        <v>0</v>
      </c>
      <c r="S1963" s="43">
        <v>0</v>
      </c>
    </row>
    <row r="1964" spans="5:19">
      <c r="E1964" s="43">
        <v>8889924</v>
      </c>
      <c r="F1964" s="43" t="s">
        <v>4966</v>
      </c>
      <c r="G1964" s="43" t="s">
        <v>14</v>
      </c>
      <c r="H1964" s="43">
        <v>3</v>
      </c>
      <c r="I1964" s="43">
        <v>2740</v>
      </c>
      <c r="J1964" s="43">
        <v>8220</v>
      </c>
      <c r="K1964" s="43">
        <v>67</v>
      </c>
      <c r="L1964" s="43">
        <v>2740</v>
      </c>
      <c r="M1964" s="43">
        <v>183580</v>
      </c>
      <c r="N1964" s="43">
        <v>70</v>
      </c>
      <c r="O1964" s="43">
        <v>2740</v>
      </c>
      <c r="P1964" s="43">
        <v>191800</v>
      </c>
      <c r="Q1964" s="43">
        <v>0</v>
      </c>
      <c r="R1964" s="43">
        <v>0</v>
      </c>
      <c r="S1964" s="43">
        <v>0</v>
      </c>
    </row>
    <row r="1965" spans="5:19">
      <c r="E1965" s="43">
        <v>8889934</v>
      </c>
      <c r="F1965" s="43" t="s">
        <v>4967</v>
      </c>
      <c r="G1965" s="43" t="s">
        <v>14</v>
      </c>
      <c r="H1965" s="43">
        <v>0</v>
      </c>
      <c r="I1965" s="43">
        <v>0</v>
      </c>
      <c r="J1965" s="43">
        <v>0</v>
      </c>
      <c r="K1965" s="43">
        <v>11</v>
      </c>
      <c r="L1965" s="43">
        <v>4810</v>
      </c>
      <c r="M1965" s="43">
        <v>52910</v>
      </c>
      <c r="N1965" s="43">
        <v>11</v>
      </c>
      <c r="O1965" s="43">
        <v>4810</v>
      </c>
      <c r="P1965" s="43">
        <v>52910</v>
      </c>
      <c r="Q1965" s="43">
        <v>0</v>
      </c>
      <c r="R1965" s="43">
        <v>0</v>
      </c>
      <c r="S1965" s="43">
        <v>0</v>
      </c>
    </row>
    <row r="1966" spans="5:19">
      <c r="E1966" s="43">
        <v>8889945</v>
      </c>
      <c r="F1966" s="43" t="s">
        <v>4968</v>
      </c>
      <c r="G1966" s="43" t="s">
        <v>14</v>
      </c>
      <c r="H1966" s="43">
        <v>0</v>
      </c>
      <c r="I1966" s="43">
        <v>0</v>
      </c>
      <c r="J1966" s="43">
        <v>0</v>
      </c>
      <c r="K1966" s="43">
        <v>1</v>
      </c>
      <c r="L1966" s="43">
        <v>8690</v>
      </c>
      <c r="M1966" s="43">
        <v>8690</v>
      </c>
      <c r="N1966" s="43">
        <v>1</v>
      </c>
      <c r="O1966" s="43">
        <v>8690</v>
      </c>
      <c r="P1966" s="43">
        <v>8690</v>
      </c>
      <c r="Q1966" s="43">
        <v>0</v>
      </c>
      <c r="R1966" s="43">
        <v>0</v>
      </c>
      <c r="S1966" s="43">
        <v>0</v>
      </c>
    </row>
    <row r="1967" spans="5:19">
      <c r="E1967" s="43">
        <v>8890044</v>
      </c>
      <c r="F1967" s="43" t="s">
        <v>4969</v>
      </c>
      <c r="G1967" s="43" t="s">
        <v>14</v>
      </c>
      <c r="H1967" s="43">
        <v>0</v>
      </c>
      <c r="I1967" s="43">
        <v>0</v>
      </c>
      <c r="J1967" s="43">
        <v>0</v>
      </c>
      <c r="K1967" s="43">
        <v>5</v>
      </c>
      <c r="L1967" s="43">
        <v>4700</v>
      </c>
      <c r="M1967" s="43">
        <v>23500</v>
      </c>
      <c r="N1967" s="43">
        <v>5</v>
      </c>
      <c r="O1967" s="43">
        <v>4700</v>
      </c>
      <c r="P1967" s="43">
        <v>23500</v>
      </c>
      <c r="Q1967" s="43">
        <v>0</v>
      </c>
      <c r="R1967" s="43">
        <v>0</v>
      </c>
      <c r="S1967" s="43">
        <v>0</v>
      </c>
    </row>
    <row r="1968" spans="5:19">
      <c r="E1968" s="43">
        <v>8890073</v>
      </c>
      <c r="F1968" s="43" t="s">
        <v>4970</v>
      </c>
      <c r="G1968" s="43" t="s">
        <v>14</v>
      </c>
      <c r="H1968" s="43">
        <v>0</v>
      </c>
      <c r="I1968" s="43">
        <v>0</v>
      </c>
      <c r="J1968" s="43">
        <v>0</v>
      </c>
      <c r="K1968" s="43">
        <v>5</v>
      </c>
      <c r="L1968" s="43">
        <v>1950</v>
      </c>
      <c r="M1968" s="43">
        <v>9750</v>
      </c>
      <c r="N1968" s="43">
        <v>5</v>
      </c>
      <c r="O1968" s="43">
        <v>1950</v>
      </c>
      <c r="P1968" s="43">
        <v>9750</v>
      </c>
      <c r="Q1968" s="43">
        <v>0</v>
      </c>
      <c r="R1968" s="43">
        <v>0</v>
      </c>
      <c r="S1968" s="43">
        <v>0</v>
      </c>
    </row>
    <row r="1969" spans="5:19">
      <c r="E1969" s="43">
        <v>8890103</v>
      </c>
      <c r="F1969" s="43" t="s">
        <v>4971</v>
      </c>
      <c r="G1969" s="43" t="s">
        <v>14</v>
      </c>
      <c r="H1969" s="43">
        <v>0</v>
      </c>
      <c r="I1969" s="43">
        <v>0</v>
      </c>
      <c r="J1969" s="43">
        <v>0</v>
      </c>
      <c r="K1969" s="43">
        <v>31</v>
      </c>
      <c r="L1969" s="43">
        <v>5810</v>
      </c>
      <c r="M1969" s="43">
        <v>180110</v>
      </c>
      <c r="N1969" s="43">
        <v>31</v>
      </c>
      <c r="O1969" s="43">
        <v>5810</v>
      </c>
      <c r="P1969" s="43">
        <v>180110</v>
      </c>
      <c r="Q1969" s="43">
        <v>0</v>
      </c>
      <c r="R1969" s="43">
        <v>0</v>
      </c>
      <c r="S1969" s="43">
        <v>0</v>
      </c>
    </row>
    <row r="1970" spans="5:19">
      <c r="E1970" s="43">
        <v>8890121</v>
      </c>
      <c r="F1970" s="43" t="s">
        <v>4972</v>
      </c>
      <c r="G1970" s="43" t="s">
        <v>14</v>
      </c>
      <c r="H1970" s="43">
        <v>0</v>
      </c>
      <c r="I1970" s="43">
        <v>0</v>
      </c>
      <c r="J1970" s="43">
        <v>0</v>
      </c>
      <c r="K1970" s="43">
        <v>90</v>
      </c>
      <c r="L1970" s="43">
        <v>380</v>
      </c>
      <c r="M1970" s="43">
        <v>34200</v>
      </c>
      <c r="N1970" s="43">
        <v>90</v>
      </c>
      <c r="O1970" s="43">
        <v>380</v>
      </c>
      <c r="P1970" s="43">
        <v>34200</v>
      </c>
      <c r="Q1970" s="43">
        <v>0</v>
      </c>
      <c r="R1970" s="43">
        <v>0</v>
      </c>
      <c r="S1970" s="43">
        <v>0</v>
      </c>
    </row>
    <row r="1971" spans="5:19">
      <c r="E1971" s="43">
        <v>8890166</v>
      </c>
      <c r="F1971" s="43" t="s">
        <v>4973</v>
      </c>
      <c r="G1971" s="43" t="s">
        <v>14</v>
      </c>
      <c r="H1971" s="43">
        <v>0</v>
      </c>
      <c r="I1971" s="43">
        <v>0</v>
      </c>
      <c r="J1971" s="43">
        <v>0</v>
      </c>
      <c r="K1971" s="43">
        <v>8</v>
      </c>
      <c r="L1971" s="43">
        <v>4920</v>
      </c>
      <c r="M1971" s="43">
        <v>39360</v>
      </c>
      <c r="N1971" s="43">
        <v>8</v>
      </c>
      <c r="O1971" s="43">
        <v>4920</v>
      </c>
      <c r="P1971" s="43">
        <v>39360</v>
      </c>
      <c r="Q1971" s="43">
        <v>0</v>
      </c>
      <c r="R1971" s="43">
        <v>0</v>
      </c>
      <c r="S1971" s="43">
        <v>0</v>
      </c>
    </row>
    <row r="1972" spans="5:19">
      <c r="E1972" s="43">
        <v>8890167</v>
      </c>
      <c r="F1972" s="43" t="s">
        <v>4974</v>
      </c>
      <c r="G1972" s="43" t="s">
        <v>14</v>
      </c>
      <c r="H1972" s="43">
        <v>0</v>
      </c>
      <c r="I1972" s="43">
        <v>0</v>
      </c>
      <c r="J1972" s="43">
        <v>0</v>
      </c>
      <c r="K1972" s="43">
        <v>3</v>
      </c>
      <c r="L1972" s="43">
        <v>4790</v>
      </c>
      <c r="M1972" s="43">
        <v>14370</v>
      </c>
      <c r="N1972" s="43">
        <v>3</v>
      </c>
      <c r="O1972" s="43">
        <v>4790</v>
      </c>
      <c r="P1972" s="43">
        <v>14370</v>
      </c>
      <c r="Q1972" s="43">
        <v>0</v>
      </c>
      <c r="R1972" s="43">
        <v>0</v>
      </c>
      <c r="S1972" s="43">
        <v>0</v>
      </c>
    </row>
    <row r="1973" spans="5:19">
      <c r="E1973" s="43">
        <v>8890362</v>
      </c>
      <c r="F1973" s="43" t="s">
        <v>4975</v>
      </c>
      <c r="G1973" s="43" t="s">
        <v>14</v>
      </c>
      <c r="H1973" s="43">
        <v>0</v>
      </c>
      <c r="I1973" s="43">
        <v>0</v>
      </c>
      <c r="J1973" s="43">
        <v>0</v>
      </c>
      <c r="K1973" s="43">
        <v>3</v>
      </c>
      <c r="L1973" s="43">
        <v>6340</v>
      </c>
      <c r="M1973" s="43">
        <v>19020</v>
      </c>
      <c r="N1973" s="43">
        <v>3</v>
      </c>
      <c r="O1973" s="43">
        <v>6340</v>
      </c>
      <c r="P1973" s="43">
        <v>19020</v>
      </c>
      <c r="Q1973" s="43">
        <v>0</v>
      </c>
      <c r="R1973" s="43">
        <v>0</v>
      </c>
      <c r="S1973" s="43">
        <v>0</v>
      </c>
    </row>
    <row r="1974" spans="5:19">
      <c r="E1974" s="43">
        <v>8890364</v>
      </c>
      <c r="F1974" s="43" t="s">
        <v>4976</v>
      </c>
      <c r="G1974" s="43" t="s">
        <v>14</v>
      </c>
      <c r="H1974" s="43">
        <v>0</v>
      </c>
      <c r="I1974" s="43">
        <v>0</v>
      </c>
      <c r="J1974" s="43">
        <v>0</v>
      </c>
      <c r="K1974" s="43">
        <v>36</v>
      </c>
      <c r="L1974" s="43">
        <v>3100</v>
      </c>
      <c r="M1974" s="43">
        <v>111600</v>
      </c>
      <c r="N1974" s="43">
        <v>36</v>
      </c>
      <c r="O1974" s="43">
        <v>3100</v>
      </c>
      <c r="P1974" s="43">
        <v>111600</v>
      </c>
      <c r="Q1974" s="43">
        <v>0</v>
      </c>
      <c r="R1974" s="43">
        <v>0</v>
      </c>
      <c r="S1974" s="43">
        <v>0</v>
      </c>
    </row>
    <row r="1975" spans="5:19">
      <c r="E1975" s="43">
        <v>8890412</v>
      </c>
      <c r="F1975" s="43" t="s">
        <v>4977</v>
      </c>
      <c r="G1975" s="43" t="s">
        <v>14</v>
      </c>
      <c r="H1975" s="43">
        <v>0</v>
      </c>
      <c r="I1975" s="43">
        <v>0</v>
      </c>
      <c r="J1975" s="43">
        <v>0</v>
      </c>
      <c r="K1975" s="43">
        <v>151</v>
      </c>
      <c r="L1975" s="43">
        <v>1472</v>
      </c>
      <c r="M1975" s="43">
        <v>222260</v>
      </c>
      <c r="N1975" s="43">
        <v>151</v>
      </c>
      <c r="O1975" s="43">
        <v>1472</v>
      </c>
      <c r="P1975" s="43">
        <v>222260</v>
      </c>
      <c r="Q1975" s="43">
        <v>0</v>
      </c>
      <c r="R1975" s="43">
        <v>0</v>
      </c>
      <c r="S1975" s="43">
        <v>0</v>
      </c>
    </row>
    <row r="1976" spans="5:19">
      <c r="E1976" s="43">
        <v>8890413</v>
      </c>
      <c r="F1976" s="43" t="s">
        <v>4978</v>
      </c>
      <c r="G1976" s="43" t="s">
        <v>14</v>
      </c>
      <c r="H1976" s="43">
        <v>0</v>
      </c>
      <c r="I1976" s="43">
        <v>0</v>
      </c>
      <c r="J1976" s="43">
        <v>0</v>
      </c>
      <c r="K1976" s="43">
        <v>2</v>
      </c>
      <c r="L1976" s="43">
        <v>3370</v>
      </c>
      <c r="M1976" s="43">
        <v>6740</v>
      </c>
      <c r="N1976" s="43">
        <v>2</v>
      </c>
      <c r="O1976" s="43">
        <v>3370</v>
      </c>
      <c r="P1976" s="43">
        <v>6740</v>
      </c>
      <c r="Q1976" s="43">
        <v>0</v>
      </c>
      <c r="R1976" s="43">
        <v>0</v>
      </c>
      <c r="S1976" s="43">
        <v>0</v>
      </c>
    </row>
    <row r="1977" spans="5:19">
      <c r="E1977" s="43">
        <v>8890429</v>
      </c>
      <c r="F1977" s="43" t="s">
        <v>4979</v>
      </c>
      <c r="G1977" s="43" t="s">
        <v>14</v>
      </c>
      <c r="H1977" s="43">
        <v>0</v>
      </c>
      <c r="I1977" s="43">
        <v>0</v>
      </c>
      <c r="J1977" s="43">
        <v>0</v>
      </c>
      <c r="K1977" s="43">
        <v>10</v>
      </c>
      <c r="L1977" s="43">
        <v>2047</v>
      </c>
      <c r="M1977" s="43">
        <v>20470</v>
      </c>
      <c r="N1977" s="43">
        <v>10</v>
      </c>
      <c r="O1977" s="43">
        <v>2047</v>
      </c>
      <c r="P1977" s="43">
        <v>20470</v>
      </c>
      <c r="Q1977" s="43">
        <v>0</v>
      </c>
      <c r="R1977" s="43">
        <v>0</v>
      </c>
      <c r="S1977" s="43">
        <v>0</v>
      </c>
    </row>
    <row r="1978" spans="5:19">
      <c r="E1978" s="43">
        <v>8890430</v>
      </c>
      <c r="F1978" s="43" t="s">
        <v>4980</v>
      </c>
      <c r="G1978" s="43" t="s">
        <v>14</v>
      </c>
      <c r="H1978" s="43">
        <v>0</v>
      </c>
      <c r="I1978" s="43">
        <v>0</v>
      </c>
      <c r="J1978" s="43">
        <v>0</v>
      </c>
      <c r="K1978" s="43">
        <v>6</v>
      </c>
      <c r="L1978" s="43">
        <v>4120</v>
      </c>
      <c r="M1978" s="43">
        <v>24720</v>
      </c>
      <c r="N1978" s="43">
        <v>6</v>
      </c>
      <c r="O1978" s="43">
        <v>4120</v>
      </c>
      <c r="P1978" s="43">
        <v>24720</v>
      </c>
      <c r="Q1978" s="43">
        <v>0</v>
      </c>
      <c r="R1978" s="43">
        <v>0</v>
      </c>
      <c r="S1978" s="43">
        <v>0</v>
      </c>
    </row>
    <row r="1979" spans="5:19">
      <c r="E1979" s="43">
        <v>8890560</v>
      </c>
      <c r="F1979" s="43" t="s">
        <v>4981</v>
      </c>
      <c r="G1979" s="43" t="s">
        <v>14</v>
      </c>
      <c r="H1979" s="43">
        <v>0</v>
      </c>
      <c r="I1979" s="43">
        <v>0</v>
      </c>
      <c r="J1979" s="43">
        <v>0</v>
      </c>
      <c r="K1979" s="43">
        <v>18</v>
      </c>
      <c r="L1979" s="43">
        <v>8440</v>
      </c>
      <c r="M1979" s="43">
        <v>151920</v>
      </c>
      <c r="N1979" s="43">
        <v>18</v>
      </c>
      <c r="O1979" s="43">
        <v>8440</v>
      </c>
      <c r="P1979" s="43">
        <v>151920</v>
      </c>
      <c r="Q1979" s="43">
        <v>0</v>
      </c>
      <c r="R1979" s="43">
        <v>0</v>
      </c>
      <c r="S1979" s="43">
        <v>0</v>
      </c>
    </row>
    <row r="1980" spans="5:19">
      <c r="E1980" s="43">
        <v>8890571</v>
      </c>
      <c r="F1980" s="43" t="s">
        <v>4982</v>
      </c>
      <c r="G1980" s="43" t="s">
        <v>14</v>
      </c>
      <c r="H1980" s="43">
        <v>0</v>
      </c>
      <c r="I1980" s="43">
        <v>0</v>
      </c>
      <c r="J1980" s="43">
        <v>0</v>
      </c>
      <c r="K1980" s="43">
        <v>1</v>
      </c>
      <c r="L1980" s="43">
        <v>1610</v>
      </c>
      <c r="M1980" s="43">
        <v>1610</v>
      </c>
      <c r="N1980" s="43">
        <v>1</v>
      </c>
      <c r="O1980" s="43">
        <v>1610</v>
      </c>
      <c r="P1980" s="43">
        <v>1610</v>
      </c>
      <c r="Q1980" s="43">
        <v>0</v>
      </c>
      <c r="R1980" s="43">
        <v>0</v>
      </c>
      <c r="S1980" s="43">
        <v>0</v>
      </c>
    </row>
    <row r="1981" spans="5:19">
      <c r="E1981" s="43">
        <v>8890577</v>
      </c>
      <c r="F1981" s="43" t="s">
        <v>4983</v>
      </c>
      <c r="G1981" s="43" t="s">
        <v>14</v>
      </c>
      <c r="H1981" s="43">
        <v>0</v>
      </c>
      <c r="I1981" s="43">
        <v>0</v>
      </c>
      <c r="J1981" s="43">
        <v>0</v>
      </c>
      <c r="K1981" s="43">
        <v>47</v>
      </c>
      <c r="L1981" s="43">
        <v>4150</v>
      </c>
      <c r="M1981" s="43">
        <v>195050</v>
      </c>
      <c r="N1981" s="43">
        <v>47</v>
      </c>
      <c r="O1981" s="43">
        <v>4150</v>
      </c>
      <c r="P1981" s="43">
        <v>195050</v>
      </c>
      <c r="Q1981" s="43">
        <v>0</v>
      </c>
      <c r="R1981" s="43">
        <v>0</v>
      </c>
      <c r="S1981" s="43">
        <v>0</v>
      </c>
    </row>
    <row r="1982" spans="5:19">
      <c r="E1982" s="43">
        <v>8890585</v>
      </c>
      <c r="F1982" s="43" t="s">
        <v>4984</v>
      </c>
      <c r="G1982" s="43" t="s">
        <v>14</v>
      </c>
      <c r="H1982" s="43">
        <v>0</v>
      </c>
      <c r="I1982" s="43">
        <v>0</v>
      </c>
      <c r="J1982" s="43">
        <v>0</v>
      </c>
      <c r="K1982" s="43">
        <v>144</v>
      </c>
      <c r="L1982" s="43">
        <v>4050</v>
      </c>
      <c r="M1982" s="43">
        <v>583200</v>
      </c>
      <c r="N1982" s="43">
        <v>144</v>
      </c>
      <c r="O1982" s="43">
        <v>4050</v>
      </c>
      <c r="P1982" s="43">
        <v>583200</v>
      </c>
      <c r="Q1982" s="43">
        <v>0</v>
      </c>
      <c r="R1982" s="43">
        <v>0</v>
      </c>
      <c r="S1982" s="43">
        <v>0</v>
      </c>
    </row>
    <row r="1983" spans="5:19">
      <c r="E1983" s="43">
        <v>8890664</v>
      </c>
      <c r="F1983" s="43" t="s">
        <v>4985</v>
      </c>
      <c r="G1983" s="43" t="s">
        <v>14</v>
      </c>
      <c r="H1983" s="43">
        <v>0</v>
      </c>
      <c r="I1983" s="43">
        <v>0</v>
      </c>
      <c r="J1983" s="43">
        <v>0</v>
      </c>
      <c r="K1983" s="43">
        <v>12</v>
      </c>
      <c r="L1983" s="43">
        <v>2980</v>
      </c>
      <c r="M1983" s="43">
        <v>35760</v>
      </c>
      <c r="N1983" s="43">
        <v>12</v>
      </c>
      <c r="O1983" s="43">
        <v>2980</v>
      </c>
      <c r="P1983" s="43">
        <v>35760</v>
      </c>
      <c r="Q1983" s="43">
        <v>0</v>
      </c>
      <c r="R1983" s="43">
        <v>0</v>
      </c>
      <c r="S1983" s="43">
        <v>0</v>
      </c>
    </row>
    <row r="1984" spans="5:19">
      <c r="E1984" s="43">
        <v>8890718</v>
      </c>
      <c r="F1984" s="43" t="s">
        <v>4986</v>
      </c>
      <c r="G1984" s="43" t="s">
        <v>14</v>
      </c>
      <c r="H1984" s="43">
        <v>0</v>
      </c>
      <c r="I1984" s="43">
        <v>0</v>
      </c>
      <c r="J1984" s="43">
        <v>0</v>
      </c>
      <c r="K1984" s="43">
        <v>119</v>
      </c>
      <c r="L1984" s="43">
        <v>2393</v>
      </c>
      <c r="M1984" s="43">
        <v>284750</v>
      </c>
      <c r="N1984" s="43">
        <v>119</v>
      </c>
      <c r="O1984" s="43">
        <v>2393</v>
      </c>
      <c r="P1984" s="43">
        <v>284750</v>
      </c>
      <c r="Q1984" s="43">
        <v>0</v>
      </c>
      <c r="R1984" s="43">
        <v>0</v>
      </c>
      <c r="S1984" s="43">
        <v>0</v>
      </c>
    </row>
    <row r="1985" spans="5:19">
      <c r="E1985" s="43">
        <v>8890719</v>
      </c>
      <c r="F1985" s="43" t="s">
        <v>4987</v>
      </c>
      <c r="G1985" s="43" t="s">
        <v>14</v>
      </c>
      <c r="H1985" s="43">
        <v>0</v>
      </c>
      <c r="I1985" s="43">
        <v>0</v>
      </c>
      <c r="J1985" s="43">
        <v>0</v>
      </c>
      <c r="K1985" s="43">
        <v>50</v>
      </c>
      <c r="L1985" s="43">
        <v>2942</v>
      </c>
      <c r="M1985" s="43">
        <v>147110</v>
      </c>
      <c r="N1985" s="43">
        <v>50</v>
      </c>
      <c r="O1985" s="43">
        <v>2942</v>
      </c>
      <c r="P1985" s="43">
        <v>147110</v>
      </c>
      <c r="Q1985" s="43">
        <v>0</v>
      </c>
      <c r="R1985" s="43">
        <v>0</v>
      </c>
      <c r="S1985" s="43">
        <v>0</v>
      </c>
    </row>
    <row r="1986" spans="5:19">
      <c r="E1986" s="43">
        <v>8890738</v>
      </c>
      <c r="F1986" s="43" t="s">
        <v>4988</v>
      </c>
      <c r="G1986" s="43" t="s">
        <v>14</v>
      </c>
      <c r="H1986" s="43">
        <v>0</v>
      </c>
      <c r="I1986" s="43">
        <v>0</v>
      </c>
      <c r="J1986" s="43">
        <v>0</v>
      </c>
      <c r="K1986" s="43">
        <v>1</v>
      </c>
      <c r="L1986" s="43">
        <v>6400</v>
      </c>
      <c r="M1986" s="43">
        <v>6400</v>
      </c>
      <c r="N1986" s="43">
        <v>1</v>
      </c>
      <c r="O1986" s="43">
        <v>6400</v>
      </c>
      <c r="P1986" s="43">
        <v>6400</v>
      </c>
      <c r="Q1986" s="43">
        <v>0</v>
      </c>
      <c r="R1986" s="43">
        <v>0</v>
      </c>
      <c r="S1986" s="43">
        <v>0</v>
      </c>
    </row>
    <row r="1987" spans="5:19">
      <c r="E1987" s="43">
        <v>8890767</v>
      </c>
      <c r="F1987" s="43" t="s">
        <v>4989</v>
      </c>
      <c r="G1987" s="43" t="s">
        <v>14</v>
      </c>
      <c r="H1987" s="43">
        <v>0</v>
      </c>
      <c r="I1987" s="43">
        <v>0</v>
      </c>
      <c r="J1987" s="43">
        <v>0</v>
      </c>
      <c r="K1987" s="43">
        <v>3</v>
      </c>
      <c r="L1987" s="43">
        <v>1830</v>
      </c>
      <c r="M1987" s="43">
        <v>5490</v>
      </c>
      <c r="N1987" s="43">
        <v>3</v>
      </c>
      <c r="O1987" s="43">
        <v>1830</v>
      </c>
      <c r="P1987" s="43">
        <v>5490</v>
      </c>
      <c r="Q1987" s="43">
        <v>0</v>
      </c>
      <c r="R1987" s="43">
        <v>0</v>
      </c>
      <c r="S1987" s="43">
        <v>0</v>
      </c>
    </row>
    <row r="1988" spans="5:19">
      <c r="E1988" s="43">
        <v>8890894</v>
      </c>
      <c r="F1988" s="43" t="s">
        <v>4990</v>
      </c>
      <c r="G1988" s="43" t="s">
        <v>14</v>
      </c>
      <c r="H1988" s="43">
        <v>0</v>
      </c>
      <c r="I1988" s="43">
        <v>0</v>
      </c>
      <c r="J1988" s="43">
        <v>0</v>
      </c>
      <c r="K1988" s="43">
        <v>1</v>
      </c>
      <c r="L1988" s="43">
        <v>6430</v>
      </c>
      <c r="M1988" s="43">
        <v>6430</v>
      </c>
      <c r="N1988" s="43">
        <v>1</v>
      </c>
      <c r="O1988" s="43">
        <v>6430</v>
      </c>
      <c r="P1988" s="43">
        <v>6430</v>
      </c>
      <c r="Q1988" s="43">
        <v>0</v>
      </c>
      <c r="R1988" s="43">
        <v>0</v>
      </c>
      <c r="S1988" s="43">
        <v>0</v>
      </c>
    </row>
    <row r="1989" spans="5:19">
      <c r="E1989" s="43">
        <v>8890930</v>
      </c>
      <c r="F1989" s="43" t="s">
        <v>4991</v>
      </c>
      <c r="G1989" s="43" t="s">
        <v>14</v>
      </c>
      <c r="H1989" s="43">
        <v>0</v>
      </c>
      <c r="I1989" s="43">
        <v>0</v>
      </c>
      <c r="J1989" s="43">
        <v>0</v>
      </c>
      <c r="K1989" s="43">
        <v>11</v>
      </c>
      <c r="L1989" s="43">
        <v>2160</v>
      </c>
      <c r="M1989" s="43">
        <v>23760</v>
      </c>
      <c r="N1989" s="43">
        <v>11</v>
      </c>
      <c r="O1989" s="43">
        <v>2160</v>
      </c>
      <c r="P1989" s="43">
        <v>23760</v>
      </c>
      <c r="Q1989" s="43">
        <v>0</v>
      </c>
      <c r="R1989" s="43">
        <v>0</v>
      </c>
      <c r="S1989" s="43">
        <v>0</v>
      </c>
    </row>
    <row r="1990" spans="5:19">
      <c r="E1990" s="43">
        <v>8890961</v>
      </c>
      <c r="F1990" s="43" t="s">
        <v>4738</v>
      </c>
      <c r="G1990" s="43" t="s">
        <v>14</v>
      </c>
      <c r="H1990" s="43">
        <v>0</v>
      </c>
      <c r="I1990" s="43">
        <v>0</v>
      </c>
      <c r="J1990" s="43">
        <v>0</v>
      </c>
      <c r="K1990" s="43">
        <v>52</v>
      </c>
      <c r="L1990" s="43">
        <v>3772</v>
      </c>
      <c r="M1990" s="43">
        <v>196140</v>
      </c>
      <c r="N1990" s="43">
        <v>52</v>
      </c>
      <c r="O1990" s="43">
        <v>3772</v>
      </c>
      <c r="P1990" s="43">
        <v>196140</v>
      </c>
      <c r="Q1990" s="43">
        <v>0</v>
      </c>
      <c r="R1990" s="43">
        <v>0</v>
      </c>
      <c r="S1990" s="43">
        <v>0</v>
      </c>
    </row>
    <row r="1991" spans="5:19">
      <c r="E1991" s="43">
        <v>8890962</v>
      </c>
      <c r="F1991" s="43" t="s">
        <v>4992</v>
      </c>
      <c r="G1991" s="43" t="s">
        <v>14</v>
      </c>
      <c r="H1991" s="43">
        <v>0</v>
      </c>
      <c r="I1991" s="43">
        <v>0</v>
      </c>
      <c r="J1991" s="43">
        <v>0</v>
      </c>
      <c r="K1991" s="43">
        <v>6</v>
      </c>
      <c r="L1991" s="43">
        <v>2910</v>
      </c>
      <c r="M1991" s="43">
        <v>17460</v>
      </c>
      <c r="N1991" s="43">
        <v>6</v>
      </c>
      <c r="O1991" s="43">
        <v>2910</v>
      </c>
      <c r="P1991" s="43">
        <v>17460</v>
      </c>
      <c r="Q1991" s="43">
        <v>0</v>
      </c>
      <c r="R1991" s="43">
        <v>0</v>
      </c>
      <c r="S1991" s="43">
        <v>0</v>
      </c>
    </row>
    <row r="1992" spans="5:19">
      <c r="E1992" s="43">
        <v>8890963</v>
      </c>
      <c r="F1992" s="43" t="s">
        <v>4993</v>
      </c>
      <c r="G1992" s="43" t="s">
        <v>14</v>
      </c>
      <c r="H1992" s="43">
        <v>0</v>
      </c>
      <c r="I1992" s="43">
        <v>0</v>
      </c>
      <c r="J1992" s="43">
        <v>0</v>
      </c>
      <c r="K1992" s="43">
        <v>32</v>
      </c>
      <c r="L1992" s="43">
        <v>1827</v>
      </c>
      <c r="M1992" s="43">
        <v>58470</v>
      </c>
      <c r="N1992" s="43">
        <v>32</v>
      </c>
      <c r="O1992" s="43">
        <v>1827</v>
      </c>
      <c r="P1992" s="43">
        <v>58470</v>
      </c>
      <c r="Q1992" s="43">
        <v>0</v>
      </c>
      <c r="R1992" s="43">
        <v>0</v>
      </c>
      <c r="S1992" s="43">
        <v>0</v>
      </c>
    </row>
    <row r="1993" spans="5:19">
      <c r="E1993" s="43">
        <v>8890966</v>
      </c>
      <c r="F1993" s="43" t="s">
        <v>4994</v>
      </c>
      <c r="G1993" s="43" t="s">
        <v>14</v>
      </c>
      <c r="H1993" s="43">
        <v>0</v>
      </c>
      <c r="I1993" s="43">
        <v>0</v>
      </c>
      <c r="J1993" s="43">
        <v>0</v>
      </c>
      <c r="K1993" s="43">
        <v>17</v>
      </c>
      <c r="L1993" s="43">
        <v>1910</v>
      </c>
      <c r="M1993" s="43">
        <v>32470</v>
      </c>
      <c r="N1993" s="43">
        <v>17</v>
      </c>
      <c r="O1993" s="43">
        <v>1910</v>
      </c>
      <c r="P1993" s="43">
        <v>32470</v>
      </c>
      <c r="Q1993" s="43">
        <v>0</v>
      </c>
      <c r="R1993" s="43">
        <v>0</v>
      </c>
      <c r="S1993" s="43">
        <v>0</v>
      </c>
    </row>
    <row r="1994" spans="5:19">
      <c r="E1994" s="43">
        <v>8890988</v>
      </c>
      <c r="F1994" s="43" t="s">
        <v>4995</v>
      </c>
      <c r="G1994" s="43" t="s">
        <v>14</v>
      </c>
      <c r="H1994" s="43">
        <v>0</v>
      </c>
      <c r="I1994" s="43">
        <v>0</v>
      </c>
      <c r="J1994" s="43">
        <v>0</v>
      </c>
      <c r="K1994" s="43">
        <v>3</v>
      </c>
      <c r="L1994" s="43">
        <v>2610</v>
      </c>
      <c r="M1994" s="43">
        <v>7830</v>
      </c>
      <c r="N1994" s="43">
        <v>3</v>
      </c>
      <c r="O1994" s="43">
        <v>2610</v>
      </c>
      <c r="P1994" s="43">
        <v>7830</v>
      </c>
      <c r="Q1994" s="43">
        <v>0</v>
      </c>
      <c r="R1994" s="43">
        <v>0</v>
      </c>
      <c r="S1994" s="43">
        <v>0</v>
      </c>
    </row>
    <row r="1995" spans="5:19">
      <c r="E1995" s="43">
        <v>8890991</v>
      </c>
      <c r="F1995" s="43" t="s">
        <v>4996</v>
      </c>
      <c r="G1995" s="43" t="s">
        <v>14</v>
      </c>
      <c r="H1995" s="43">
        <v>0</v>
      </c>
      <c r="I1995" s="43">
        <v>0</v>
      </c>
      <c r="J1995" s="43">
        <v>0</v>
      </c>
      <c r="K1995" s="43">
        <v>71</v>
      </c>
      <c r="L1995" s="43">
        <v>2189</v>
      </c>
      <c r="M1995" s="43">
        <v>155430</v>
      </c>
      <c r="N1995" s="43">
        <v>71</v>
      </c>
      <c r="O1995" s="43">
        <v>2189</v>
      </c>
      <c r="P1995" s="43">
        <v>155430</v>
      </c>
      <c r="Q1995" s="43">
        <v>0</v>
      </c>
      <c r="R1995" s="43">
        <v>0</v>
      </c>
      <c r="S1995" s="43">
        <v>0</v>
      </c>
    </row>
    <row r="1996" spans="5:19">
      <c r="E1996" s="43">
        <v>8891000</v>
      </c>
      <c r="F1996" s="43" t="s">
        <v>4997</v>
      </c>
      <c r="G1996" s="43" t="s">
        <v>14</v>
      </c>
      <c r="H1996" s="43">
        <v>0</v>
      </c>
      <c r="I1996" s="43">
        <v>0</v>
      </c>
      <c r="J1996" s="43">
        <v>0</v>
      </c>
      <c r="K1996" s="43">
        <v>11</v>
      </c>
      <c r="L1996" s="43">
        <v>3620</v>
      </c>
      <c r="M1996" s="43">
        <v>39820</v>
      </c>
      <c r="N1996" s="43">
        <v>11</v>
      </c>
      <c r="O1996" s="43">
        <v>3620</v>
      </c>
      <c r="P1996" s="43">
        <v>39820</v>
      </c>
      <c r="Q1996" s="43">
        <v>0</v>
      </c>
      <c r="R1996" s="43">
        <v>0</v>
      </c>
      <c r="S1996" s="43">
        <v>0</v>
      </c>
    </row>
    <row r="1997" spans="5:19">
      <c r="E1997" s="43">
        <v>8891001</v>
      </c>
      <c r="F1997" s="43" t="s">
        <v>4998</v>
      </c>
      <c r="G1997" s="43" t="s">
        <v>14</v>
      </c>
      <c r="H1997" s="43">
        <v>0</v>
      </c>
      <c r="I1997" s="43">
        <v>0</v>
      </c>
      <c r="J1997" s="43">
        <v>0</v>
      </c>
      <c r="K1997" s="43">
        <v>735</v>
      </c>
      <c r="L1997" s="43">
        <v>3147</v>
      </c>
      <c r="M1997" s="43">
        <v>2313120</v>
      </c>
      <c r="N1997" s="43">
        <v>735</v>
      </c>
      <c r="O1997" s="43">
        <v>3147</v>
      </c>
      <c r="P1997" s="43">
        <v>2313120</v>
      </c>
      <c r="Q1997" s="43">
        <v>0</v>
      </c>
      <c r="R1997" s="43">
        <v>0</v>
      </c>
      <c r="S1997" s="43">
        <v>0</v>
      </c>
    </row>
    <row r="1998" spans="5:19">
      <c r="E1998" s="43">
        <v>8891011</v>
      </c>
      <c r="F1998" s="43" t="s">
        <v>4999</v>
      </c>
      <c r="G1998" s="43" t="s">
        <v>14</v>
      </c>
      <c r="H1998" s="43">
        <v>0</v>
      </c>
      <c r="I1998" s="43">
        <v>0</v>
      </c>
      <c r="J1998" s="43">
        <v>0</v>
      </c>
      <c r="K1998" s="43">
        <v>2</v>
      </c>
      <c r="L1998" s="43">
        <v>24470</v>
      </c>
      <c r="M1998" s="43">
        <v>48940</v>
      </c>
      <c r="N1998" s="43">
        <v>2</v>
      </c>
      <c r="O1998" s="43">
        <v>24470</v>
      </c>
      <c r="P1998" s="43">
        <v>48940</v>
      </c>
      <c r="Q1998" s="43">
        <v>0</v>
      </c>
      <c r="R1998" s="43">
        <v>0</v>
      </c>
      <c r="S1998" s="43">
        <v>0</v>
      </c>
    </row>
    <row r="1999" spans="5:19">
      <c r="E1999" s="43">
        <v>8891062</v>
      </c>
      <c r="F1999" s="43" t="s">
        <v>5000</v>
      </c>
      <c r="G1999" s="43" t="s">
        <v>14</v>
      </c>
      <c r="H1999" s="43">
        <v>0</v>
      </c>
      <c r="I1999" s="43">
        <v>0</v>
      </c>
      <c r="J1999" s="43">
        <v>0</v>
      </c>
      <c r="K1999" s="43">
        <v>31</v>
      </c>
      <c r="L1999" s="43">
        <v>2289</v>
      </c>
      <c r="M1999" s="43">
        <v>70970</v>
      </c>
      <c r="N1999" s="43">
        <v>31</v>
      </c>
      <c r="O1999" s="43">
        <v>2289</v>
      </c>
      <c r="P1999" s="43">
        <v>70970</v>
      </c>
      <c r="Q1999" s="43">
        <v>0</v>
      </c>
      <c r="R1999" s="43">
        <v>0</v>
      </c>
      <c r="S1999" s="43">
        <v>0</v>
      </c>
    </row>
    <row r="2000" spans="5:19">
      <c r="E2000" s="43">
        <v>8891063</v>
      </c>
      <c r="F2000" s="43" t="s">
        <v>5001</v>
      </c>
      <c r="G2000" s="43" t="s">
        <v>14</v>
      </c>
      <c r="H2000" s="43">
        <v>0</v>
      </c>
      <c r="I2000" s="43">
        <v>0</v>
      </c>
      <c r="J2000" s="43">
        <v>0</v>
      </c>
      <c r="K2000" s="43">
        <v>4</v>
      </c>
      <c r="L2000" s="43">
        <v>1980</v>
      </c>
      <c r="M2000" s="43">
        <v>7920</v>
      </c>
      <c r="N2000" s="43">
        <v>4</v>
      </c>
      <c r="O2000" s="43">
        <v>1980</v>
      </c>
      <c r="P2000" s="43">
        <v>7920</v>
      </c>
      <c r="Q2000" s="43">
        <v>0</v>
      </c>
      <c r="R2000" s="43">
        <v>0</v>
      </c>
      <c r="S2000" s="43">
        <v>0</v>
      </c>
    </row>
    <row r="2001" spans="5:19">
      <c r="E2001" s="43">
        <v>8891065</v>
      </c>
      <c r="F2001" s="43" t="s">
        <v>5002</v>
      </c>
      <c r="G2001" s="43" t="s">
        <v>14</v>
      </c>
      <c r="H2001" s="43">
        <v>0</v>
      </c>
      <c r="I2001" s="43">
        <v>0</v>
      </c>
      <c r="J2001" s="43">
        <v>0</v>
      </c>
      <c r="K2001" s="43">
        <v>33</v>
      </c>
      <c r="L2001" s="43">
        <v>2290</v>
      </c>
      <c r="M2001" s="43">
        <v>75560</v>
      </c>
      <c r="N2001" s="43">
        <v>33</v>
      </c>
      <c r="O2001" s="43">
        <v>2290</v>
      </c>
      <c r="P2001" s="43">
        <v>75560</v>
      </c>
      <c r="Q2001" s="43">
        <v>0</v>
      </c>
      <c r="R2001" s="43">
        <v>0</v>
      </c>
      <c r="S2001" s="43">
        <v>0</v>
      </c>
    </row>
    <row r="2002" spans="5:19">
      <c r="E2002" s="43">
        <v>8891067</v>
      </c>
      <c r="F2002" s="43" t="s">
        <v>5003</v>
      </c>
      <c r="G2002" s="43" t="s">
        <v>14</v>
      </c>
      <c r="H2002" s="43">
        <v>0</v>
      </c>
      <c r="I2002" s="43">
        <v>0</v>
      </c>
      <c r="J2002" s="43">
        <v>0</v>
      </c>
      <c r="K2002" s="43">
        <v>19</v>
      </c>
      <c r="L2002" s="43">
        <v>1955</v>
      </c>
      <c r="M2002" s="43">
        <v>37140</v>
      </c>
      <c r="N2002" s="43">
        <v>19</v>
      </c>
      <c r="O2002" s="43">
        <v>1955</v>
      </c>
      <c r="P2002" s="43">
        <v>37140</v>
      </c>
      <c r="Q2002" s="43">
        <v>0</v>
      </c>
      <c r="R2002" s="43">
        <v>0</v>
      </c>
      <c r="S2002" s="43">
        <v>0</v>
      </c>
    </row>
    <row r="2003" spans="5:19">
      <c r="E2003" s="43">
        <v>8891072</v>
      </c>
      <c r="F2003" s="43" t="s">
        <v>5004</v>
      </c>
      <c r="G2003" s="43" t="s">
        <v>14</v>
      </c>
      <c r="H2003" s="43">
        <v>0</v>
      </c>
      <c r="I2003" s="43">
        <v>0</v>
      </c>
      <c r="J2003" s="43">
        <v>0</v>
      </c>
      <c r="K2003" s="43">
        <v>78</v>
      </c>
      <c r="L2003" s="43">
        <v>2619</v>
      </c>
      <c r="M2003" s="43">
        <v>204300</v>
      </c>
      <c r="N2003" s="43">
        <v>78</v>
      </c>
      <c r="O2003" s="43">
        <v>2619</v>
      </c>
      <c r="P2003" s="43">
        <v>204300</v>
      </c>
      <c r="Q2003" s="43">
        <v>0</v>
      </c>
      <c r="R2003" s="43">
        <v>0</v>
      </c>
      <c r="S2003" s="43">
        <v>0</v>
      </c>
    </row>
    <row r="2004" spans="5:19">
      <c r="E2004" s="43">
        <v>8891073</v>
      </c>
      <c r="F2004" s="43" t="s">
        <v>5005</v>
      </c>
      <c r="G2004" s="43" t="s">
        <v>14</v>
      </c>
      <c r="H2004" s="43">
        <v>0</v>
      </c>
      <c r="I2004" s="43">
        <v>0</v>
      </c>
      <c r="J2004" s="43">
        <v>0</v>
      </c>
      <c r="K2004" s="43">
        <v>7</v>
      </c>
      <c r="L2004" s="43">
        <v>1609</v>
      </c>
      <c r="M2004" s="43">
        <v>11260</v>
      </c>
      <c r="N2004" s="43">
        <v>7</v>
      </c>
      <c r="O2004" s="43">
        <v>1609</v>
      </c>
      <c r="P2004" s="43">
        <v>11260</v>
      </c>
      <c r="Q2004" s="43">
        <v>0</v>
      </c>
      <c r="R2004" s="43">
        <v>0</v>
      </c>
      <c r="S2004" s="43">
        <v>0</v>
      </c>
    </row>
    <row r="2005" spans="5:19">
      <c r="E2005" s="43">
        <v>8891075</v>
      </c>
      <c r="F2005" s="43" t="s">
        <v>5006</v>
      </c>
      <c r="G2005" s="43" t="s">
        <v>14</v>
      </c>
      <c r="H2005" s="43">
        <v>0</v>
      </c>
      <c r="I2005" s="43">
        <v>0</v>
      </c>
      <c r="J2005" s="43">
        <v>0</v>
      </c>
      <c r="K2005" s="43">
        <v>108</v>
      </c>
      <c r="L2005" s="43">
        <v>2418</v>
      </c>
      <c r="M2005" s="43">
        <v>261150</v>
      </c>
      <c r="N2005" s="43">
        <v>108</v>
      </c>
      <c r="O2005" s="43">
        <v>2418</v>
      </c>
      <c r="P2005" s="43">
        <v>261150</v>
      </c>
      <c r="Q2005" s="43">
        <v>0</v>
      </c>
      <c r="R2005" s="43">
        <v>0</v>
      </c>
      <c r="S2005" s="43">
        <v>0</v>
      </c>
    </row>
    <row r="2006" spans="5:19">
      <c r="E2006" s="43">
        <v>8891221</v>
      </c>
      <c r="F2006" s="43" t="s">
        <v>5007</v>
      </c>
      <c r="G2006" s="43" t="s">
        <v>14</v>
      </c>
      <c r="H2006" s="43">
        <v>0</v>
      </c>
      <c r="I2006" s="43">
        <v>0</v>
      </c>
      <c r="J2006" s="43">
        <v>0</v>
      </c>
      <c r="K2006" s="43">
        <v>10</v>
      </c>
      <c r="L2006" s="43">
        <v>2350</v>
      </c>
      <c r="M2006" s="43">
        <v>23500</v>
      </c>
      <c r="N2006" s="43">
        <v>10</v>
      </c>
      <c r="O2006" s="43">
        <v>2350</v>
      </c>
      <c r="P2006" s="43">
        <v>23500</v>
      </c>
      <c r="Q2006" s="43">
        <v>0</v>
      </c>
      <c r="R2006" s="43">
        <v>0</v>
      </c>
      <c r="S2006" s="43">
        <v>0</v>
      </c>
    </row>
    <row r="2007" spans="5:19">
      <c r="E2007" s="43">
        <v>8891232</v>
      </c>
      <c r="F2007" s="43" t="s">
        <v>5008</v>
      </c>
      <c r="G2007" s="43" t="s">
        <v>14</v>
      </c>
      <c r="H2007" s="43">
        <v>0</v>
      </c>
      <c r="I2007" s="43">
        <v>0</v>
      </c>
      <c r="J2007" s="43">
        <v>0</v>
      </c>
      <c r="K2007" s="43">
        <v>1</v>
      </c>
      <c r="L2007" s="43">
        <v>41350</v>
      </c>
      <c r="M2007" s="43">
        <v>41350</v>
      </c>
      <c r="N2007" s="43">
        <v>1</v>
      </c>
      <c r="O2007" s="43">
        <v>41350</v>
      </c>
      <c r="P2007" s="43">
        <v>41350</v>
      </c>
      <c r="Q2007" s="43">
        <v>0</v>
      </c>
      <c r="R2007" s="43">
        <v>0</v>
      </c>
      <c r="S2007" s="43">
        <v>0</v>
      </c>
    </row>
    <row r="2008" spans="5:19">
      <c r="E2008" s="43">
        <v>8891284</v>
      </c>
      <c r="F2008" s="43" t="s">
        <v>5004</v>
      </c>
      <c r="G2008" s="43" t="s">
        <v>14</v>
      </c>
      <c r="H2008" s="43">
        <v>0</v>
      </c>
      <c r="I2008" s="43">
        <v>0</v>
      </c>
      <c r="J2008" s="43">
        <v>0</v>
      </c>
      <c r="K2008" s="43">
        <v>16</v>
      </c>
      <c r="L2008" s="43">
        <v>2647</v>
      </c>
      <c r="M2008" s="43">
        <v>42350</v>
      </c>
      <c r="N2008" s="43">
        <v>16</v>
      </c>
      <c r="O2008" s="43">
        <v>2647</v>
      </c>
      <c r="P2008" s="43">
        <v>42350</v>
      </c>
      <c r="Q2008" s="43">
        <v>0</v>
      </c>
      <c r="R2008" s="43">
        <v>0</v>
      </c>
      <c r="S2008" s="43">
        <v>0</v>
      </c>
    </row>
    <row r="2009" spans="5:19">
      <c r="E2009" s="43">
        <v>8891287</v>
      </c>
      <c r="F2009" s="43" t="s">
        <v>5006</v>
      </c>
      <c r="G2009" s="43" t="s">
        <v>14</v>
      </c>
      <c r="H2009" s="43">
        <v>1</v>
      </c>
      <c r="I2009" s="43">
        <v>2400</v>
      </c>
      <c r="J2009" s="43">
        <v>2400</v>
      </c>
      <c r="K2009" s="43">
        <v>21</v>
      </c>
      <c r="L2009" s="43">
        <v>2429</v>
      </c>
      <c r="M2009" s="43">
        <v>51000</v>
      </c>
      <c r="N2009" s="43">
        <v>22</v>
      </c>
      <c r="O2009" s="43">
        <v>2427</v>
      </c>
      <c r="P2009" s="43">
        <v>53400</v>
      </c>
      <c r="Q2009" s="43">
        <v>0</v>
      </c>
      <c r="R2009" s="43">
        <v>0</v>
      </c>
      <c r="S2009" s="43">
        <v>0</v>
      </c>
    </row>
    <row r="2010" spans="5:19">
      <c r="E2010" s="43">
        <v>8891322</v>
      </c>
      <c r="F2010" s="43" t="s">
        <v>5009</v>
      </c>
      <c r="G2010" s="43" t="s">
        <v>14</v>
      </c>
      <c r="H2010" s="43">
        <v>0</v>
      </c>
      <c r="I2010" s="43">
        <v>0</v>
      </c>
      <c r="J2010" s="43">
        <v>0</v>
      </c>
      <c r="K2010" s="43">
        <v>10</v>
      </c>
      <c r="L2010" s="43">
        <v>2450</v>
      </c>
      <c r="M2010" s="43">
        <v>24500</v>
      </c>
      <c r="N2010" s="43">
        <v>10</v>
      </c>
      <c r="O2010" s="43">
        <v>2450</v>
      </c>
      <c r="P2010" s="43">
        <v>24500</v>
      </c>
      <c r="Q2010" s="43">
        <v>0</v>
      </c>
      <c r="R2010" s="43">
        <v>0</v>
      </c>
      <c r="S2010" s="43">
        <v>0</v>
      </c>
    </row>
    <row r="2011" spans="5:19">
      <c r="E2011" s="43">
        <v>8891477</v>
      </c>
      <c r="F2011" s="43" t="s">
        <v>5010</v>
      </c>
      <c r="G2011" s="43" t="s">
        <v>14</v>
      </c>
      <c r="H2011" s="43">
        <v>0</v>
      </c>
      <c r="I2011" s="43">
        <v>0</v>
      </c>
      <c r="J2011" s="43">
        <v>0</v>
      </c>
      <c r="K2011" s="43">
        <v>1</v>
      </c>
      <c r="L2011" s="43">
        <v>4520</v>
      </c>
      <c r="M2011" s="43">
        <v>4520</v>
      </c>
      <c r="N2011" s="43">
        <v>1</v>
      </c>
      <c r="O2011" s="43">
        <v>4520</v>
      </c>
      <c r="P2011" s="43">
        <v>4520</v>
      </c>
      <c r="Q2011" s="43">
        <v>0</v>
      </c>
      <c r="R2011" s="43">
        <v>0</v>
      </c>
      <c r="S2011" s="43">
        <v>0</v>
      </c>
    </row>
    <row r="2012" spans="5:19">
      <c r="E2012" s="43">
        <v>8891510</v>
      </c>
      <c r="F2012" s="43" t="s">
        <v>5011</v>
      </c>
      <c r="G2012" s="43" t="s">
        <v>14</v>
      </c>
      <c r="H2012" s="43">
        <v>0</v>
      </c>
      <c r="I2012" s="43">
        <v>0</v>
      </c>
      <c r="J2012" s="43">
        <v>0</v>
      </c>
      <c r="K2012" s="43">
        <v>3</v>
      </c>
      <c r="L2012" s="43">
        <v>6840</v>
      </c>
      <c r="M2012" s="43">
        <v>20520</v>
      </c>
      <c r="N2012" s="43">
        <v>3</v>
      </c>
      <c r="O2012" s="43">
        <v>6840</v>
      </c>
      <c r="P2012" s="43">
        <v>20520</v>
      </c>
      <c r="Q2012" s="43">
        <v>0</v>
      </c>
      <c r="R2012" s="43">
        <v>0</v>
      </c>
      <c r="S2012" s="43">
        <v>0</v>
      </c>
    </row>
    <row r="2013" spans="5:19">
      <c r="E2013" s="43">
        <v>8891520</v>
      </c>
      <c r="F2013" s="43" t="s">
        <v>5012</v>
      </c>
      <c r="G2013" s="43" t="s">
        <v>14</v>
      </c>
      <c r="H2013" s="43">
        <v>0</v>
      </c>
      <c r="I2013" s="43">
        <v>0</v>
      </c>
      <c r="J2013" s="43">
        <v>0</v>
      </c>
      <c r="K2013" s="43">
        <v>0</v>
      </c>
      <c r="L2013" s="43">
        <v>10110</v>
      </c>
      <c r="M2013" s="43">
        <v>1011</v>
      </c>
      <c r="N2013" s="43">
        <v>0</v>
      </c>
      <c r="O2013" s="43">
        <v>10110</v>
      </c>
      <c r="P2013" s="43">
        <v>1011</v>
      </c>
      <c r="Q2013" s="43">
        <v>0</v>
      </c>
      <c r="R2013" s="43">
        <v>0</v>
      </c>
      <c r="S2013" s="43">
        <v>0</v>
      </c>
    </row>
    <row r="2014" spans="5:19">
      <c r="E2014" s="43">
        <v>8891523</v>
      </c>
      <c r="F2014" s="43" t="s">
        <v>5013</v>
      </c>
      <c r="G2014" s="43" t="s">
        <v>14</v>
      </c>
      <c r="H2014" s="43">
        <v>0</v>
      </c>
      <c r="I2014" s="43">
        <v>0</v>
      </c>
      <c r="J2014" s="43">
        <v>0</v>
      </c>
      <c r="K2014" s="43">
        <v>13</v>
      </c>
      <c r="L2014" s="43">
        <v>2380</v>
      </c>
      <c r="M2014" s="43">
        <v>30940</v>
      </c>
      <c r="N2014" s="43">
        <v>13</v>
      </c>
      <c r="O2014" s="43">
        <v>2380</v>
      </c>
      <c r="P2014" s="43">
        <v>30940</v>
      </c>
      <c r="Q2014" s="43">
        <v>0</v>
      </c>
      <c r="R2014" s="43">
        <v>0</v>
      </c>
      <c r="S2014" s="43">
        <v>0</v>
      </c>
    </row>
    <row r="2015" spans="5:19">
      <c r="E2015" s="43">
        <v>8891583</v>
      </c>
      <c r="F2015" s="43" t="s">
        <v>9465</v>
      </c>
      <c r="G2015" s="43" t="s">
        <v>14</v>
      </c>
      <c r="H2015" s="43">
        <v>14</v>
      </c>
      <c r="I2015" s="43">
        <v>7400</v>
      </c>
      <c r="J2015" s="43">
        <v>103600</v>
      </c>
      <c r="K2015" s="43">
        <v>0</v>
      </c>
      <c r="L2015" s="43">
        <v>0</v>
      </c>
      <c r="M2015" s="43">
        <v>0</v>
      </c>
      <c r="N2015" s="43">
        <v>0</v>
      </c>
      <c r="O2015" s="43">
        <v>0</v>
      </c>
      <c r="P2015" s="43">
        <v>0</v>
      </c>
      <c r="Q2015" s="43">
        <v>14</v>
      </c>
      <c r="R2015" s="43">
        <v>7400</v>
      </c>
      <c r="S2015" s="43">
        <v>103600</v>
      </c>
    </row>
    <row r="2016" spans="5:19">
      <c r="E2016" s="43">
        <v>8891587</v>
      </c>
      <c r="F2016" s="43" t="s">
        <v>5014</v>
      </c>
      <c r="G2016" s="43" t="s">
        <v>14</v>
      </c>
      <c r="H2016" s="43">
        <v>0</v>
      </c>
      <c r="I2016" s="43">
        <v>0</v>
      </c>
      <c r="J2016" s="43">
        <v>0</v>
      </c>
      <c r="K2016" s="43">
        <v>46</v>
      </c>
      <c r="L2016" s="43">
        <v>2465</v>
      </c>
      <c r="M2016" s="43">
        <v>113410</v>
      </c>
      <c r="N2016" s="43">
        <v>46</v>
      </c>
      <c r="O2016" s="43">
        <v>2465</v>
      </c>
      <c r="P2016" s="43">
        <v>113410</v>
      </c>
      <c r="Q2016" s="43">
        <v>0</v>
      </c>
      <c r="R2016" s="43">
        <v>0</v>
      </c>
      <c r="S2016" s="43">
        <v>0</v>
      </c>
    </row>
    <row r="2017" spans="5:19">
      <c r="E2017" s="43">
        <v>8891630</v>
      </c>
      <c r="F2017" s="43" t="s">
        <v>5015</v>
      </c>
      <c r="G2017" s="43" t="s">
        <v>14</v>
      </c>
      <c r="H2017" s="43">
        <v>0</v>
      </c>
      <c r="I2017" s="43">
        <v>0</v>
      </c>
      <c r="J2017" s="43">
        <v>0</v>
      </c>
      <c r="K2017" s="43">
        <v>4</v>
      </c>
      <c r="L2017" s="43">
        <v>9830</v>
      </c>
      <c r="M2017" s="43">
        <v>39320</v>
      </c>
      <c r="N2017" s="43">
        <v>4</v>
      </c>
      <c r="O2017" s="43">
        <v>9830</v>
      </c>
      <c r="P2017" s="43">
        <v>39320</v>
      </c>
      <c r="Q2017" s="43">
        <v>0</v>
      </c>
      <c r="R2017" s="43">
        <v>0</v>
      </c>
      <c r="S2017" s="43">
        <v>0</v>
      </c>
    </row>
    <row r="2018" spans="5:19">
      <c r="E2018" s="43">
        <v>8891650</v>
      </c>
      <c r="F2018" s="43" t="s">
        <v>5016</v>
      </c>
      <c r="G2018" s="43" t="s">
        <v>14</v>
      </c>
      <c r="H2018" s="43">
        <v>0</v>
      </c>
      <c r="I2018" s="43">
        <v>0</v>
      </c>
      <c r="J2018" s="43">
        <v>0</v>
      </c>
      <c r="K2018" s="43">
        <v>22</v>
      </c>
      <c r="L2018" s="43">
        <v>3290</v>
      </c>
      <c r="M2018" s="43">
        <v>72380</v>
      </c>
      <c r="N2018" s="43">
        <v>22</v>
      </c>
      <c r="O2018" s="43">
        <v>3290</v>
      </c>
      <c r="P2018" s="43">
        <v>72380</v>
      </c>
      <c r="Q2018" s="43">
        <v>0</v>
      </c>
      <c r="R2018" s="43">
        <v>0</v>
      </c>
      <c r="S2018" s="43">
        <v>0</v>
      </c>
    </row>
    <row r="2019" spans="5:19">
      <c r="E2019" s="43">
        <v>8891651</v>
      </c>
      <c r="F2019" s="43" t="s">
        <v>5017</v>
      </c>
      <c r="G2019" s="43" t="s">
        <v>14</v>
      </c>
      <c r="H2019" s="43">
        <v>0</v>
      </c>
      <c r="I2019" s="43">
        <v>0</v>
      </c>
      <c r="J2019" s="43">
        <v>0</v>
      </c>
      <c r="K2019" s="43">
        <v>3</v>
      </c>
      <c r="L2019" s="43">
        <v>10110</v>
      </c>
      <c r="M2019" s="43">
        <v>30330</v>
      </c>
      <c r="N2019" s="43">
        <v>3</v>
      </c>
      <c r="O2019" s="43">
        <v>10110</v>
      </c>
      <c r="P2019" s="43">
        <v>30330</v>
      </c>
      <c r="Q2019" s="43">
        <v>0</v>
      </c>
      <c r="R2019" s="43">
        <v>0</v>
      </c>
      <c r="S2019" s="43">
        <v>0</v>
      </c>
    </row>
    <row r="2020" spans="5:19">
      <c r="E2020" s="43">
        <v>8891662</v>
      </c>
      <c r="F2020" s="43" t="s">
        <v>5018</v>
      </c>
      <c r="G2020" s="43" t="s">
        <v>14</v>
      </c>
      <c r="H2020" s="43">
        <v>0</v>
      </c>
      <c r="I2020" s="43">
        <v>0</v>
      </c>
      <c r="J2020" s="43">
        <v>0</v>
      </c>
      <c r="K2020" s="43">
        <v>4</v>
      </c>
      <c r="L2020" s="43">
        <v>17320</v>
      </c>
      <c r="M2020" s="43">
        <v>69280</v>
      </c>
      <c r="N2020" s="43">
        <v>4</v>
      </c>
      <c r="O2020" s="43">
        <v>17320</v>
      </c>
      <c r="P2020" s="43">
        <v>69280</v>
      </c>
      <c r="Q2020" s="43">
        <v>0</v>
      </c>
      <c r="R2020" s="43">
        <v>0</v>
      </c>
      <c r="S2020" s="43">
        <v>0</v>
      </c>
    </row>
    <row r="2021" spans="5:19">
      <c r="E2021" s="43">
        <v>8891670</v>
      </c>
      <c r="F2021" s="43" t="s">
        <v>5019</v>
      </c>
      <c r="G2021" s="43" t="s">
        <v>14</v>
      </c>
      <c r="H2021" s="43">
        <v>0</v>
      </c>
      <c r="I2021" s="43">
        <v>0</v>
      </c>
      <c r="J2021" s="43">
        <v>0</v>
      </c>
      <c r="K2021" s="43">
        <v>5</v>
      </c>
      <c r="L2021" s="43">
        <v>22450</v>
      </c>
      <c r="M2021" s="43">
        <v>112250</v>
      </c>
      <c r="N2021" s="43">
        <v>5</v>
      </c>
      <c r="O2021" s="43">
        <v>22450</v>
      </c>
      <c r="P2021" s="43">
        <v>112250</v>
      </c>
      <c r="Q2021" s="43">
        <v>0</v>
      </c>
      <c r="R2021" s="43">
        <v>0</v>
      </c>
      <c r="S2021" s="43">
        <v>0</v>
      </c>
    </row>
    <row r="2022" spans="5:19">
      <c r="E2022" s="43">
        <v>8891672</v>
      </c>
      <c r="F2022" s="43" t="s">
        <v>5020</v>
      </c>
      <c r="G2022" s="43" t="s">
        <v>14</v>
      </c>
      <c r="H2022" s="43">
        <v>0</v>
      </c>
      <c r="I2022" s="43">
        <v>0</v>
      </c>
      <c r="J2022" s="43">
        <v>0</v>
      </c>
      <c r="K2022" s="43">
        <v>24</v>
      </c>
      <c r="L2022" s="43">
        <v>2460</v>
      </c>
      <c r="M2022" s="43">
        <v>59040</v>
      </c>
      <c r="N2022" s="43">
        <v>24</v>
      </c>
      <c r="O2022" s="43">
        <v>2460</v>
      </c>
      <c r="P2022" s="43">
        <v>59040</v>
      </c>
      <c r="Q2022" s="43">
        <v>0</v>
      </c>
      <c r="R2022" s="43">
        <v>0</v>
      </c>
      <c r="S2022" s="43">
        <v>0</v>
      </c>
    </row>
    <row r="2023" spans="5:19">
      <c r="E2023" s="43">
        <v>8891673</v>
      </c>
      <c r="F2023" s="43" t="s">
        <v>5021</v>
      </c>
      <c r="G2023" s="43" t="s">
        <v>14</v>
      </c>
      <c r="H2023" s="43">
        <v>0</v>
      </c>
      <c r="I2023" s="43">
        <v>0</v>
      </c>
      <c r="J2023" s="43">
        <v>0</v>
      </c>
      <c r="K2023" s="43">
        <v>5</v>
      </c>
      <c r="L2023" s="43">
        <v>10468</v>
      </c>
      <c r="M2023" s="43">
        <v>52340</v>
      </c>
      <c r="N2023" s="43">
        <v>5</v>
      </c>
      <c r="O2023" s="43">
        <v>10468</v>
      </c>
      <c r="P2023" s="43">
        <v>52340</v>
      </c>
      <c r="Q2023" s="43">
        <v>0</v>
      </c>
      <c r="R2023" s="43">
        <v>0</v>
      </c>
      <c r="S2023" s="43">
        <v>0</v>
      </c>
    </row>
    <row r="2024" spans="5:19">
      <c r="E2024" s="43">
        <v>8891679</v>
      </c>
      <c r="F2024" s="43" t="s">
        <v>5022</v>
      </c>
      <c r="G2024" s="43" t="s">
        <v>14</v>
      </c>
      <c r="H2024" s="43">
        <v>0</v>
      </c>
      <c r="I2024" s="43">
        <v>0</v>
      </c>
      <c r="J2024" s="43">
        <v>0</v>
      </c>
      <c r="K2024" s="43">
        <v>4</v>
      </c>
      <c r="L2024" s="43">
        <v>6390</v>
      </c>
      <c r="M2024" s="43">
        <v>25560</v>
      </c>
      <c r="N2024" s="43">
        <v>4</v>
      </c>
      <c r="O2024" s="43">
        <v>6390</v>
      </c>
      <c r="P2024" s="43">
        <v>25560</v>
      </c>
      <c r="Q2024" s="43">
        <v>0</v>
      </c>
      <c r="R2024" s="43">
        <v>0</v>
      </c>
      <c r="S2024" s="43">
        <v>0</v>
      </c>
    </row>
    <row r="2025" spans="5:19">
      <c r="E2025" s="43">
        <v>8891682</v>
      </c>
      <c r="F2025" s="43" t="s">
        <v>5023</v>
      </c>
      <c r="G2025" s="43" t="s">
        <v>14</v>
      </c>
      <c r="H2025" s="43">
        <v>0</v>
      </c>
      <c r="I2025" s="43">
        <v>0</v>
      </c>
      <c r="J2025" s="43">
        <v>0</v>
      </c>
      <c r="K2025" s="43">
        <v>12</v>
      </c>
      <c r="L2025" s="43">
        <v>1960</v>
      </c>
      <c r="M2025" s="43">
        <v>23520</v>
      </c>
      <c r="N2025" s="43">
        <v>12</v>
      </c>
      <c r="O2025" s="43">
        <v>1960</v>
      </c>
      <c r="P2025" s="43">
        <v>23520</v>
      </c>
      <c r="Q2025" s="43">
        <v>0</v>
      </c>
      <c r="R2025" s="43">
        <v>0</v>
      </c>
      <c r="S2025" s="43">
        <v>0</v>
      </c>
    </row>
    <row r="2026" spans="5:19">
      <c r="E2026" s="43">
        <v>8891684</v>
      </c>
      <c r="F2026" s="43" t="s">
        <v>5024</v>
      </c>
      <c r="G2026" s="43" t="s">
        <v>14</v>
      </c>
      <c r="H2026" s="43">
        <v>0</v>
      </c>
      <c r="I2026" s="43">
        <v>0</v>
      </c>
      <c r="J2026" s="43">
        <v>0</v>
      </c>
      <c r="K2026" s="43">
        <v>2</v>
      </c>
      <c r="L2026" s="43">
        <v>17240</v>
      </c>
      <c r="M2026" s="43">
        <v>34480</v>
      </c>
      <c r="N2026" s="43">
        <v>2</v>
      </c>
      <c r="O2026" s="43">
        <v>17240</v>
      </c>
      <c r="P2026" s="43">
        <v>34480</v>
      </c>
      <c r="Q2026" s="43">
        <v>0</v>
      </c>
      <c r="R2026" s="43">
        <v>0</v>
      </c>
      <c r="S2026" s="43">
        <v>0</v>
      </c>
    </row>
    <row r="2027" spans="5:19">
      <c r="E2027" s="43">
        <v>8891685</v>
      </c>
      <c r="F2027" s="43" t="s">
        <v>5025</v>
      </c>
      <c r="G2027" s="43" t="s">
        <v>14</v>
      </c>
      <c r="H2027" s="43">
        <v>0</v>
      </c>
      <c r="I2027" s="43">
        <v>0</v>
      </c>
      <c r="J2027" s="43">
        <v>0</v>
      </c>
      <c r="K2027" s="43">
        <v>80</v>
      </c>
      <c r="L2027" s="43">
        <v>1688</v>
      </c>
      <c r="M2027" s="43">
        <v>135000</v>
      </c>
      <c r="N2027" s="43">
        <v>80</v>
      </c>
      <c r="O2027" s="43">
        <v>1688</v>
      </c>
      <c r="P2027" s="43">
        <v>135000</v>
      </c>
      <c r="Q2027" s="43">
        <v>0</v>
      </c>
      <c r="R2027" s="43">
        <v>0</v>
      </c>
      <c r="S2027" s="43">
        <v>0</v>
      </c>
    </row>
    <row r="2028" spans="5:19">
      <c r="E2028" s="43">
        <v>8891689</v>
      </c>
      <c r="F2028" s="43" t="s">
        <v>5026</v>
      </c>
      <c r="G2028" s="43" t="s">
        <v>14</v>
      </c>
      <c r="H2028" s="43">
        <v>0</v>
      </c>
      <c r="I2028" s="43">
        <v>0</v>
      </c>
      <c r="J2028" s="43">
        <v>0</v>
      </c>
      <c r="K2028" s="43">
        <v>2</v>
      </c>
      <c r="L2028" s="43">
        <v>15860</v>
      </c>
      <c r="M2028" s="43">
        <v>31720</v>
      </c>
      <c r="N2028" s="43">
        <v>2</v>
      </c>
      <c r="O2028" s="43">
        <v>15860</v>
      </c>
      <c r="P2028" s="43">
        <v>31720</v>
      </c>
      <c r="Q2028" s="43">
        <v>0</v>
      </c>
      <c r="R2028" s="43">
        <v>0</v>
      </c>
      <c r="S2028" s="43">
        <v>0</v>
      </c>
    </row>
    <row r="2029" spans="5:19">
      <c r="E2029" s="43">
        <v>8891690</v>
      </c>
      <c r="F2029" s="43" t="s">
        <v>5027</v>
      </c>
      <c r="G2029" s="43" t="s">
        <v>14</v>
      </c>
      <c r="H2029" s="43">
        <v>0</v>
      </c>
      <c r="I2029" s="43">
        <v>0</v>
      </c>
      <c r="J2029" s="43">
        <v>0</v>
      </c>
      <c r="K2029" s="43">
        <v>6</v>
      </c>
      <c r="L2029" s="43">
        <v>1260</v>
      </c>
      <c r="M2029" s="43">
        <v>7560</v>
      </c>
      <c r="N2029" s="43">
        <v>6</v>
      </c>
      <c r="O2029" s="43">
        <v>1260</v>
      </c>
      <c r="P2029" s="43">
        <v>7560</v>
      </c>
      <c r="Q2029" s="43">
        <v>0</v>
      </c>
      <c r="R2029" s="43">
        <v>0</v>
      </c>
      <c r="S2029" s="43">
        <v>0</v>
      </c>
    </row>
    <row r="2030" spans="5:19">
      <c r="E2030" s="43">
        <v>8891709</v>
      </c>
      <c r="F2030" s="43" t="s">
        <v>5028</v>
      </c>
      <c r="G2030" s="43" t="s">
        <v>14</v>
      </c>
      <c r="H2030" s="43">
        <v>0</v>
      </c>
      <c r="I2030" s="43">
        <v>0</v>
      </c>
      <c r="J2030" s="43">
        <v>0</v>
      </c>
      <c r="K2030" s="43">
        <v>13</v>
      </c>
      <c r="L2030" s="43">
        <v>11940</v>
      </c>
      <c r="M2030" s="43">
        <v>155220</v>
      </c>
      <c r="N2030" s="43">
        <v>13</v>
      </c>
      <c r="O2030" s="43">
        <v>11940</v>
      </c>
      <c r="P2030" s="43">
        <v>155220</v>
      </c>
      <c r="Q2030" s="43">
        <v>0</v>
      </c>
      <c r="R2030" s="43">
        <v>0</v>
      </c>
      <c r="S2030" s="43">
        <v>0</v>
      </c>
    </row>
    <row r="2031" spans="5:19">
      <c r="E2031" s="43">
        <v>8891721</v>
      </c>
      <c r="F2031" s="43" t="s">
        <v>5029</v>
      </c>
      <c r="G2031" s="43" t="s">
        <v>14</v>
      </c>
      <c r="H2031" s="43">
        <v>10</v>
      </c>
      <c r="I2031" s="43">
        <v>2000</v>
      </c>
      <c r="J2031" s="43">
        <v>20000</v>
      </c>
      <c r="K2031" s="43">
        <v>339</v>
      </c>
      <c r="L2031" s="43">
        <v>2000</v>
      </c>
      <c r="M2031" s="43">
        <v>678000</v>
      </c>
      <c r="N2031" s="43">
        <v>342</v>
      </c>
      <c r="O2031" s="43">
        <v>2000</v>
      </c>
      <c r="P2031" s="43">
        <v>684000</v>
      </c>
      <c r="Q2031" s="43">
        <v>7</v>
      </c>
      <c r="R2031" s="43">
        <v>2000</v>
      </c>
      <c r="S2031" s="43">
        <v>14000</v>
      </c>
    </row>
    <row r="2032" spans="5:19">
      <c r="E2032" s="43">
        <v>8891808</v>
      </c>
      <c r="F2032" s="43" t="s">
        <v>5030</v>
      </c>
      <c r="G2032" s="43" t="s">
        <v>14</v>
      </c>
      <c r="H2032" s="43">
        <v>0</v>
      </c>
      <c r="I2032" s="43">
        <v>0</v>
      </c>
      <c r="J2032" s="43">
        <v>0</v>
      </c>
      <c r="K2032" s="43">
        <v>53</v>
      </c>
      <c r="L2032" s="43">
        <v>2300</v>
      </c>
      <c r="M2032" s="43">
        <v>121900</v>
      </c>
      <c r="N2032" s="43">
        <v>53</v>
      </c>
      <c r="O2032" s="43">
        <v>2300</v>
      </c>
      <c r="P2032" s="43">
        <v>121900</v>
      </c>
      <c r="Q2032" s="43">
        <v>0</v>
      </c>
      <c r="R2032" s="43">
        <v>0</v>
      </c>
      <c r="S2032" s="43">
        <v>0</v>
      </c>
    </row>
    <row r="2033" spans="5:19">
      <c r="E2033" s="43">
        <v>8891838</v>
      </c>
      <c r="F2033" s="43" t="s">
        <v>5031</v>
      </c>
      <c r="G2033" s="43" t="s">
        <v>14</v>
      </c>
      <c r="H2033" s="43">
        <v>0</v>
      </c>
      <c r="I2033" s="43">
        <v>0</v>
      </c>
      <c r="J2033" s="43">
        <v>0</v>
      </c>
      <c r="K2033" s="43">
        <v>43</v>
      </c>
      <c r="L2033" s="43">
        <v>11000</v>
      </c>
      <c r="M2033" s="43">
        <v>473000</v>
      </c>
      <c r="N2033" s="43">
        <v>43</v>
      </c>
      <c r="O2033" s="43">
        <v>11000</v>
      </c>
      <c r="P2033" s="43">
        <v>473000</v>
      </c>
      <c r="Q2033" s="43">
        <v>0</v>
      </c>
      <c r="R2033" s="43">
        <v>0</v>
      </c>
      <c r="S2033" s="43">
        <v>0</v>
      </c>
    </row>
    <row r="2034" spans="5:19">
      <c r="E2034" s="43">
        <v>8891840</v>
      </c>
      <c r="F2034" s="43" t="s">
        <v>5032</v>
      </c>
      <c r="G2034" s="43" t="s">
        <v>14</v>
      </c>
      <c r="H2034" s="43">
        <v>0</v>
      </c>
      <c r="I2034" s="43">
        <v>0</v>
      </c>
      <c r="J2034" s="43">
        <v>0</v>
      </c>
      <c r="K2034" s="43">
        <v>1</v>
      </c>
      <c r="L2034" s="43">
        <v>15330</v>
      </c>
      <c r="M2034" s="43">
        <v>15330</v>
      </c>
      <c r="N2034" s="43">
        <v>1</v>
      </c>
      <c r="O2034" s="43">
        <v>15330</v>
      </c>
      <c r="P2034" s="43">
        <v>15330</v>
      </c>
      <c r="Q2034" s="43">
        <v>0</v>
      </c>
      <c r="R2034" s="43">
        <v>0</v>
      </c>
      <c r="S2034" s="43">
        <v>0</v>
      </c>
    </row>
    <row r="2035" spans="5:19">
      <c r="E2035" s="43">
        <v>8891841</v>
      </c>
      <c r="F2035" s="43" t="s">
        <v>5033</v>
      </c>
      <c r="G2035" s="43" t="s">
        <v>14</v>
      </c>
      <c r="H2035" s="43">
        <v>0</v>
      </c>
      <c r="I2035" s="43">
        <v>0</v>
      </c>
      <c r="J2035" s="43">
        <v>0</v>
      </c>
      <c r="K2035" s="43">
        <v>2</v>
      </c>
      <c r="L2035" s="43">
        <v>15780</v>
      </c>
      <c r="M2035" s="43">
        <v>31560</v>
      </c>
      <c r="N2035" s="43">
        <v>2</v>
      </c>
      <c r="O2035" s="43">
        <v>15780</v>
      </c>
      <c r="P2035" s="43">
        <v>31560</v>
      </c>
      <c r="Q2035" s="43">
        <v>0</v>
      </c>
      <c r="R2035" s="43">
        <v>0</v>
      </c>
      <c r="S2035" s="43">
        <v>0</v>
      </c>
    </row>
    <row r="2036" spans="5:19">
      <c r="E2036" s="43">
        <v>8892383</v>
      </c>
      <c r="F2036" s="43" t="s">
        <v>5034</v>
      </c>
      <c r="G2036" s="43" t="s">
        <v>14</v>
      </c>
      <c r="H2036" s="43">
        <v>0</v>
      </c>
      <c r="I2036" s="43">
        <v>0</v>
      </c>
      <c r="J2036" s="43">
        <v>0</v>
      </c>
      <c r="K2036" s="43">
        <v>6</v>
      </c>
      <c r="L2036" s="43">
        <v>870</v>
      </c>
      <c r="M2036" s="43">
        <v>5220</v>
      </c>
      <c r="N2036" s="43">
        <v>6</v>
      </c>
      <c r="O2036" s="43">
        <v>870</v>
      </c>
      <c r="P2036" s="43">
        <v>5220</v>
      </c>
      <c r="Q2036" s="43">
        <v>0</v>
      </c>
      <c r="R2036" s="43">
        <v>0</v>
      </c>
      <c r="S2036" s="43">
        <v>0</v>
      </c>
    </row>
    <row r="2037" spans="5:19">
      <c r="E2037" s="43">
        <v>8892391</v>
      </c>
      <c r="F2037" s="43" t="s">
        <v>5035</v>
      </c>
      <c r="G2037" s="43" t="s">
        <v>14</v>
      </c>
      <c r="H2037" s="43">
        <v>0</v>
      </c>
      <c r="I2037" s="43">
        <v>0</v>
      </c>
      <c r="J2037" s="43">
        <v>0</v>
      </c>
      <c r="K2037" s="43">
        <v>15</v>
      </c>
      <c r="L2037" s="43">
        <v>1120</v>
      </c>
      <c r="M2037" s="43">
        <v>16800</v>
      </c>
      <c r="N2037" s="43">
        <v>15</v>
      </c>
      <c r="O2037" s="43">
        <v>1120</v>
      </c>
      <c r="P2037" s="43">
        <v>16800</v>
      </c>
      <c r="Q2037" s="43">
        <v>0</v>
      </c>
      <c r="R2037" s="43">
        <v>0</v>
      </c>
      <c r="S2037" s="43">
        <v>0</v>
      </c>
    </row>
    <row r="2038" spans="5:19">
      <c r="E2038" s="43">
        <v>8892402</v>
      </c>
      <c r="F2038" s="43" t="s">
        <v>5036</v>
      </c>
      <c r="G2038" s="43" t="s">
        <v>14</v>
      </c>
      <c r="H2038" s="43">
        <v>0</v>
      </c>
      <c r="I2038" s="43">
        <v>0</v>
      </c>
      <c r="J2038" s="43">
        <v>0</v>
      </c>
      <c r="K2038" s="43">
        <v>5</v>
      </c>
      <c r="L2038" s="43">
        <v>11328</v>
      </c>
      <c r="M2038" s="43">
        <v>56640</v>
      </c>
      <c r="N2038" s="43">
        <v>5</v>
      </c>
      <c r="O2038" s="43">
        <v>11328</v>
      </c>
      <c r="P2038" s="43">
        <v>56640</v>
      </c>
      <c r="Q2038" s="43">
        <v>0</v>
      </c>
      <c r="R2038" s="43">
        <v>0</v>
      </c>
      <c r="S2038" s="43">
        <v>0</v>
      </c>
    </row>
    <row r="2039" spans="5:19">
      <c r="E2039" s="43">
        <v>8892406</v>
      </c>
      <c r="F2039" s="43" t="s">
        <v>5037</v>
      </c>
      <c r="G2039" s="43" t="s">
        <v>14</v>
      </c>
      <c r="H2039" s="43">
        <v>0</v>
      </c>
      <c r="I2039" s="43">
        <v>0</v>
      </c>
      <c r="J2039" s="43">
        <v>0</v>
      </c>
      <c r="K2039" s="43">
        <v>6</v>
      </c>
      <c r="L2039" s="43">
        <v>1220</v>
      </c>
      <c r="M2039" s="43">
        <v>7320</v>
      </c>
      <c r="N2039" s="43">
        <v>6</v>
      </c>
      <c r="O2039" s="43">
        <v>1220</v>
      </c>
      <c r="P2039" s="43">
        <v>7320</v>
      </c>
      <c r="Q2039" s="43">
        <v>0</v>
      </c>
      <c r="R2039" s="43">
        <v>0</v>
      </c>
      <c r="S2039" s="43">
        <v>0</v>
      </c>
    </row>
    <row r="2040" spans="5:19">
      <c r="E2040" s="43">
        <v>8892408</v>
      </c>
      <c r="F2040" s="43" t="s">
        <v>5038</v>
      </c>
      <c r="G2040" s="43" t="s">
        <v>14</v>
      </c>
      <c r="H2040" s="43">
        <v>0</v>
      </c>
      <c r="I2040" s="43">
        <v>0</v>
      </c>
      <c r="J2040" s="43">
        <v>0</v>
      </c>
      <c r="K2040" s="43">
        <v>9</v>
      </c>
      <c r="L2040" s="43">
        <v>6180</v>
      </c>
      <c r="M2040" s="43">
        <v>55620</v>
      </c>
      <c r="N2040" s="43">
        <v>9</v>
      </c>
      <c r="O2040" s="43">
        <v>6180</v>
      </c>
      <c r="P2040" s="43">
        <v>55620</v>
      </c>
      <c r="Q2040" s="43">
        <v>0</v>
      </c>
      <c r="R2040" s="43">
        <v>0</v>
      </c>
      <c r="S2040" s="43">
        <v>0</v>
      </c>
    </row>
    <row r="2041" spans="5:19">
      <c r="E2041" s="43">
        <v>8892413</v>
      </c>
      <c r="F2041" s="43" t="s">
        <v>5039</v>
      </c>
      <c r="G2041" s="43" t="s">
        <v>14</v>
      </c>
      <c r="H2041" s="43">
        <v>0</v>
      </c>
      <c r="I2041" s="43">
        <v>0</v>
      </c>
      <c r="J2041" s="43">
        <v>0</v>
      </c>
      <c r="K2041" s="43">
        <v>3</v>
      </c>
      <c r="L2041" s="43">
        <v>13230</v>
      </c>
      <c r="M2041" s="43">
        <v>39690</v>
      </c>
      <c r="N2041" s="43">
        <v>3</v>
      </c>
      <c r="O2041" s="43">
        <v>13230</v>
      </c>
      <c r="P2041" s="43">
        <v>39690</v>
      </c>
      <c r="Q2041" s="43">
        <v>0</v>
      </c>
      <c r="R2041" s="43">
        <v>0</v>
      </c>
      <c r="S2041" s="43">
        <v>0</v>
      </c>
    </row>
    <row r="2042" spans="5:19">
      <c r="E2042" s="43">
        <v>8892417</v>
      </c>
      <c r="F2042" s="43" t="s">
        <v>5040</v>
      </c>
      <c r="G2042" s="43" t="s">
        <v>14</v>
      </c>
      <c r="H2042" s="43">
        <v>0</v>
      </c>
      <c r="I2042" s="43">
        <v>0</v>
      </c>
      <c r="J2042" s="43">
        <v>0</v>
      </c>
      <c r="K2042" s="43">
        <v>1</v>
      </c>
      <c r="L2042" s="43">
        <v>8270</v>
      </c>
      <c r="M2042" s="43">
        <v>8270</v>
      </c>
      <c r="N2042" s="43">
        <v>1</v>
      </c>
      <c r="O2042" s="43">
        <v>8270</v>
      </c>
      <c r="P2042" s="43">
        <v>8270</v>
      </c>
      <c r="Q2042" s="43">
        <v>0</v>
      </c>
      <c r="R2042" s="43">
        <v>0</v>
      </c>
      <c r="S2042" s="43">
        <v>0</v>
      </c>
    </row>
    <row r="2043" spans="5:19">
      <c r="E2043" s="43">
        <v>8892458</v>
      </c>
      <c r="F2043" s="43" t="s">
        <v>5041</v>
      </c>
      <c r="G2043" s="43" t="s">
        <v>14</v>
      </c>
      <c r="H2043" s="43">
        <v>0</v>
      </c>
      <c r="I2043" s="43">
        <v>0</v>
      </c>
      <c r="J2043" s="43">
        <v>0</v>
      </c>
      <c r="K2043" s="43">
        <v>3</v>
      </c>
      <c r="L2043" s="43">
        <v>9380</v>
      </c>
      <c r="M2043" s="43">
        <v>28140</v>
      </c>
      <c r="N2043" s="43">
        <v>3</v>
      </c>
      <c r="O2043" s="43">
        <v>9380</v>
      </c>
      <c r="P2043" s="43">
        <v>28140</v>
      </c>
      <c r="Q2043" s="43">
        <v>0</v>
      </c>
      <c r="R2043" s="43">
        <v>0</v>
      </c>
      <c r="S2043" s="43">
        <v>0</v>
      </c>
    </row>
    <row r="2044" spans="5:19">
      <c r="E2044" s="43">
        <v>8892959</v>
      </c>
      <c r="F2044" s="43" t="s">
        <v>5042</v>
      </c>
      <c r="G2044" s="43" t="s">
        <v>14</v>
      </c>
      <c r="H2044" s="43">
        <v>0</v>
      </c>
      <c r="I2044" s="43">
        <v>0</v>
      </c>
      <c r="J2044" s="43">
        <v>0</v>
      </c>
      <c r="K2044" s="43">
        <v>2</v>
      </c>
      <c r="L2044" s="43">
        <v>2500</v>
      </c>
      <c r="M2044" s="43">
        <v>5000</v>
      </c>
      <c r="N2044" s="43">
        <v>2</v>
      </c>
      <c r="O2044" s="43">
        <v>2500</v>
      </c>
      <c r="P2044" s="43">
        <v>5000</v>
      </c>
      <c r="Q2044" s="43">
        <v>0</v>
      </c>
      <c r="R2044" s="43">
        <v>0</v>
      </c>
      <c r="S2044" s="43">
        <v>0</v>
      </c>
    </row>
    <row r="2045" spans="5:19">
      <c r="E2045" s="43">
        <v>8892962</v>
      </c>
      <c r="F2045" s="43" t="s">
        <v>5043</v>
      </c>
      <c r="G2045" s="43" t="s">
        <v>14</v>
      </c>
      <c r="H2045" s="43">
        <v>0</v>
      </c>
      <c r="I2045" s="43">
        <v>0</v>
      </c>
      <c r="J2045" s="43">
        <v>0</v>
      </c>
      <c r="K2045" s="43">
        <v>6</v>
      </c>
      <c r="L2045" s="43">
        <v>9070</v>
      </c>
      <c r="M2045" s="43">
        <v>54420</v>
      </c>
      <c r="N2045" s="43">
        <v>6</v>
      </c>
      <c r="O2045" s="43">
        <v>9070</v>
      </c>
      <c r="P2045" s="43">
        <v>54420</v>
      </c>
      <c r="Q2045" s="43">
        <v>0</v>
      </c>
      <c r="R2045" s="43">
        <v>0</v>
      </c>
      <c r="S2045" s="43">
        <v>0</v>
      </c>
    </row>
    <row r="2046" spans="5:19">
      <c r="E2046" s="43">
        <v>8893452</v>
      </c>
      <c r="F2046" s="43" t="s">
        <v>5044</v>
      </c>
      <c r="G2046" s="43" t="s">
        <v>14</v>
      </c>
      <c r="H2046" s="43">
        <v>0</v>
      </c>
      <c r="I2046" s="43">
        <v>0</v>
      </c>
      <c r="J2046" s="43">
        <v>0</v>
      </c>
      <c r="K2046" s="43">
        <v>11</v>
      </c>
      <c r="L2046" s="43">
        <v>3260</v>
      </c>
      <c r="M2046" s="43">
        <v>35860</v>
      </c>
      <c r="N2046" s="43">
        <v>11</v>
      </c>
      <c r="O2046" s="43">
        <v>3260</v>
      </c>
      <c r="P2046" s="43">
        <v>35860</v>
      </c>
      <c r="Q2046" s="43">
        <v>0</v>
      </c>
      <c r="R2046" s="43">
        <v>0</v>
      </c>
      <c r="S2046" s="43">
        <v>0</v>
      </c>
    </row>
    <row r="2047" spans="5:19">
      <c r="E2047" s="43">
        <v>8893609</v>
      </c>
      <c r="F2047" s="43" t="s">
        <v>5045</v>
      </c>
      <c r="G2047" s="43" t="s">
        <v>14</v>
      </c>
      <c r="H2047" s="43">
        <v>0</v>
      </c>
      <c r="I2047" s="43">
        <v>0</v>
      </c>
      <c r="J2047" s="43">
        <v>0</v>
      </c>
      <c r="K2047" s="43">
        <v>2</v>
      </c>
      <c r="L2047" s="43">
        <v>59330</v>
      </c>
      <c r="M2047" s="43">
        <v>118660</v>
      </c>
      <c r="N2047" s="43">
        <v>2</v>
      </c>
      <c r="O2047" s="43">
        <v>59330</v>
      </c>
      <c r="P2047" s="43">
        <v>118660</v>
      </c>
      <c r="Q2047" s="43">
        <v>0</v>
      </c>
      <c r="R2047" s="43">
        <v>0</v>
      </c>
      <c r="S2047" s="43">
        <v>0</v>
      </c>
    </row>
    <row r="2048" spans="5:19">
      <c r="E2048" s="43">
        <v>8893610</v>
      </c>
      <c r="F2048" s="43" t="s">
        <v>5046</v>
      </c>
      <c r="G2048" s="43" t="s">
        <v>14</v>
      </c>
      <c r="H2048" s="43">
        <v>0</v>
      </c>
      <c r="I2048" s="43">
        <v>0</v>
      </c>
      <c r="J2048" s="43">
        <v>0</v>
      </c>
      <c r="K2048" s="43">
        <v>30</v>
      </c>
      <c r="L2048" s="43">
        <v>1677</v>
      </c>
      <c r="M2048" s="43">
        <v>50300</v>
      </c>
      <c r="N2048" s="43">
        <v>30</v>
      </c>
      <c r="O2048" s="43">
        <v>1677</v>
      </c>
      <c r="P2048" s="43">
        <v>50300</v>
      </c>
      <c r="Q2048" s="43">
        <v>0</v>
      </c>
      <c r="R2048" s="43">
        <v>0</v>
      </c>
      <c r="S2048" s="43">
        <v>0</v>
      </c>
    </row>
    <row r="2049" spans="5:19">
      <c r="E2049" s="43">
        <v>8893630</v>
      </c>
      <c r="F2049" s="43" t="s">
        <v>5047</v>
      </c>
      <c r="G2049" s="43" t="s">
        <v>14</v>
      </c>
      <c r="H2049" s="43">
        <v>0</v>
      </c>
      <c r="I2049" s="43">
        <v>0</v>
      </c>
      <c r="J2049" s="43">
        <v>0</v>
      </c>
      <c r="K2049" s="43">
        <v>1</v>
      </c>
      <c r="L2049" s="43">
        <v>1700</v>
      </c>
      <c r="M2049" s="43">
        <v>1700</v>
      </c>
      <c r="N2049" s="43">
        <v>1</v>
      </c>
      <c r="O2049" s="43">
        <v>1700</v>
      </c>
      <c r="P2049" s="43">
        <v>1700</v>
      </c>
      <c r="Q2049" s="43">
        <v>0</v>
      </c>
      <c r="R2049" s="43">
        <v>0</v>
      </c>
      <c r="S2049" s="43">
        <v>0</v>
      </c>
    </row>
    <row r="2050" spans="5:19">
      <c r="E2050" s="43">
        <v>8893715</v>
      </c>
      <c r="F2050" s="43" t="s">
        <v>5048</v>
      </c>
      <c r="G2050" s="43" t="s">
        <v>14</v>
      </c>
      <c r="H2050" s="43">
        <v>0</v>
      </c>
      <c r="I2050" s="43">
        <v>0</v>
      </c>
      <c r="J2050" s="43">
        <v>0</v>
      </c>
      <c r="K2050" s="43">
        <v>2</v>
      </c>
      <c r="L2050" s="43">
        <v>2640</v>
      </c>
      <c r="M2050" s="43">
        <v>5280</v>
      </c>
      <c r="N2050" s="43">
        <v>2</v>
      </c>
      <c r="O2050" s="43">
        <v>2640</v>
      </c>
      <c r="P2050" s="43">
        <v>5280</v>
      </c>
      <c r="Q2050" s="43">
        <v>0</v>
      </c>
      <c r="R2050" s="43">
        <v>0</v>
      </c>
      <c r="S2050" s="43">
        <v>0</v>
      </c>
    </row>
    <row r="2051" spans="5:19">
      <c r="E2051" s="43">
        <v>8893736</v>
      </c>
      <c r="F2051" s="43" t="s">
        <v>5049</v>
      </c>
      <c r="G2051" s="43" t="s">
        <v>14</v>
      </c>
      <c r="H2051" s="43">
        <v>0</v>
      </c>
      <c r="I2051" s="43">
        <v>0</v>
      </c>
      <c r="J2051" s="43">
        <v>0</v>
      </c>
      <c r="K2051" s="43">
        <v>12</v>
      </c>
      <c r="L2051" s="43">
        <v>2710</v>
      </c>
      <c r="M2051" s="43">
        <v>32520</v>
      </c>
      <c r="N2051" s="43">
        <v>12</v>
      </c>
      <c r="O2051" s="43">
        <v>2710</v>
      </c>
      <c r="P2051" s="43">
        <v>32520</v>
      </c>
      <c r="Q2051" s="43">
        <v>0</v>
      </c>
      <c r="R2051" s="43">
        <v>0</v>
      </c>
      <c r="S2051" s="43">
        <v>0</v>
      </c>
    </row>
    <row r="2052" spans="5:19">
      <c r="E2052" s="43">
        <v>8893739</v>
      </c>
      <c r="F2052" s="43" t="s">
        <v>5050</v>
      </c>
      <c r="G2052" s="43" t="s">
        <v>14</v>
      </c>
      <c r="H2052" s="43">
        <v>3</v>
      </c>
      <c r="I2052" s="43">
        <v>4580</v>
      </c>
      <c r="J2052" s="43">
        <v>13740</v>
      </c>
      <c r="K2052" s="43">
        <v>5</v>
      </c>
      <c r="L2052" s="43">
        <v>5490</v>
      </c>
      <c r="M2052" s="43">
        <v>27450</v>
      </c>
      <c r="N2052" s="43">
        <v>8</v>
      </c>
      <c r="O2052" s="43">
        <v>5149</v>
      </c>
      <c r="P2052" s="43">
        <v>41190</v>
      </c>
      <c r="Q2052" s="43">
        <v>0</v>
      </c>
      <c r="R2052" s="43">
        <v>0</v>
      </c>
      <c r="S2052" s="43">
        <v>0</v>
      </c>
    </row>
    <row r="2053" spans="5:19">
      <c r="E2053" s="43">
        <v>8893741</v>
      </c>
      <c r="F2053" s="43" t="s">
        <v>5051</v>
      </c>
      <c r="G2053" s="43" t="s">
        <v>14</v>
      </c>
      <c r="H2053" s="43">
        <v>0</v>
      </c>
      <c r="I2053" s="43">
        <v>0</v>
      </c>
      <c r="J2053" s="43">
        <v>0</v>
      </c>
      <c r="K2053" s="43">
        <v>2</v>
      </c>
      <c r="L2053" s="43">
        <v>1010</v>
      </c>
      <c r="M2053" s="43">
        <v>2020</v>
      </c>
      <c r="N2053" s="43">
        <v>2</v>
      </c>
      <c r="O2053" s="43">
        <v>1010</v>
      </c>
      <c r="P2053" s="43">
        <v>2020</v>
      </c>
      <c r="Q2053" s="43">
        <v>0</v>
      </c>
      <c r="R2053" s="43">
        <v>0</v>
      </c>
      <c r="S2053" s="43">
        <v>0</v>
      </c>
    </row>
    <row r="2054" spans="5:19">
      <c r="E2054" s="43">
        <v>8893742</v>
      </c>
      <c r="F2054" s="43" t="s">
        <v>5052</v>
      </c>
      <c r="G2054" s="43" t="s">
        <v>14</v>
      </c>
      <c r="H2054" s="43">
        <v>0</v>
      </c>
      <c r="I2054" s="43">
        <v>0</v>
      </c>
      <c r="J2054" s="43">
        <v>0</v>
      </c>
      <c r="K2054" s="43">
        <v>9</v>
      </c>
      <c r="L2054" s="43">
        <v>4560</v>
      </c>
      <c r="M2054" s="43">
        <v>41040</v>
      </c>
      <c r="N2054" s="43">
        <v>9</v>
      </c>
      <c r="O2054" s="43">
        <v>4560</v>
      </c>
      <c r="P2054" s="43">
        <v>41040</v>
      </c>
      <c r="Q2054" s="43">
        <v>0</v>
      </c>
      <c r="R2054" s="43">
        <v>0</v>
      </c>
      <c r="S2054" s="43">
        <v>0</v>
      </c>
    </row>
    <row r="2055" spans="5:19">
      <c r="E2055" s="43">
        <v>8893753</v>
      </c>
      <c r="F2055" s="43" t="s">
        <v>5053</v>
      </c>
      <c r="G2055" s="43" t="s">
        <v>14</v>
      </c>
      <c r="H2055" s="43">
        <v>15</v>
      </c>
      <c r="I2055" s="43">
        <v>4040</v>
      </c>
      <c r="J2055" s="43">
        <v>60600</v>
      </c>
      <c r="K2055" s="43">
        <v>242</v>
      </c>
      <c r="L2055" s="43">
        <v>6537</v>
      </c>
      <c r="M2055" s="43">
        <v>1581870</v>
      </c>
      <c r="N2055" s="43">
        <v>245</v>
      </c>
      <c r="O2055" s="43">
        <v>6344</v>
      </c>
      <c r="P2055" s="43">
        <v>1554270</v>
      </c>
      <c r="Q2055" s="43">
        <v>12</v>
      </c>
      <c r="R2055" s="43">
        <v>7350</v>
      </c>
      <c r="S2055" s="43">
        <v>88200</v>
      </c>
    </row>
    <row r="2056" spans="5:19">
      <c r="E2056" s="43">
        <v>8893876</v>
      </c>
      <c r="F2056" s="43" t="s">
        <v>5054</v>
      </c>
      <c r="G2056" s="43" t="s">
        <v>14</v>
      </c>
      <c r="H2056" s="43">
        <v>0</v>
      </c>
      <c r="I2056" s="43">
        <v>0</v>
      </c>
      <c r="J2056" s="43">
        <v>0</v>
      </c>
      <c r="K2056" s="43">
        <v>1</v>
      </c>
      <c r="L2056" s="43">
        <v>6090</v>
      </c>
      <c r="M2056" s="43">
        <v>6090</v>
      </c>
      <c r="N2056" s="43">
        <v>1</v>
      </c>
      <c r="O2056" s="43">
        <v>6090</v>
      </c>
      <c r="P2056" s="43">
        <v>6090</v>
      </c>
      <c r="Q2056" s="43">
        <v>0</v>
      </c>
      <c r="R2056" s="43">
        <v>0</v>
      </c>
      <c r="S2056" s="43">
        <v>0</v>
      </c>
    </row>
    <row r="2057" spans="5:19">
      <c r="E2057" s="43">
        <v>8893880</v>
      </c>
      <c r="F2057" s="43" t="s">
        <v>5055</v>
      </c>
      <c r="G2057" s="43" t="s">
        <v>14</v>
      </c>
      <c r="H2057" s="43">
        <v>0</v>
      </c>
      <c r="I2057" s="43">
        <v>0</v>
      </c>
      <c r="J2057" s="43">
        <v>0</v>
      </c>
      <c r="K2057" s="43">
        <v>13</v>
      </c>
      <c r="L2057" s="43">
        <v>4440</v>
      </c>
      <c r="M2057" s="43">
        <v>57720</v>
      </c>
      <c r="N2057" s="43">
        <v>13</v>
      </c>
      <c r="O2057" s="43">
        <v>4440</v>
      </c>
      <c r="P2057" s="43">
        <v>57720</v>
      </c>
      <c r="Q2057" s="43">
        <v>0</v>
      </c>
      <c r="R2057" s="43">
        <v>0</v>
      </c>
      <c r="S2057" s="43">
        <v>0</v>
      </c>
    </row>
    <row r="2058" spans="5:19">
      <c r="E2058" s="43">
        <v>8893893</v>
      </c>
      <c r="F2058" s="43" t="s">
        <v>5056</v>
      </c>
      <c r="G2058" s="43" t="s">
        <v>14</v>
      </c>
      <c r="H2058" s="43">
        <v>0</v>
      </c>
      <c r="I2058" s="43">
        <v>0</v>
      </c>
      <c r="J2058" s="43">
        <v>0</v>
      </c>
      <c r="K2058" s="43">
        <v>3</v>
      </c>
      <c r="L2058" s="43">
        <v>6200</v>
      </c>
      <c r="M2058" s="43">
        <v>18600</v>
      </c>
      <c r="N2058" s="43">
        <v>3</v>
      </c>
      <c r="O2058" s="43">
        <v>6200</v>
      </c>
      <c r="P2058" s="43">
        <v>18600</v>
      </c>
      <c r="Q2058" s="43">
        <v>0</v>
      </c>
      <c r="R2058" s="43">
        <v>0</v>
      </c>
      <c r="S2058" s="43">
        <v>0</v>
      </c>
    </row>
    <row r="2059" spans="5:19">
      <c r="E2059" s="43">
        <v>8893991</v>
      </c>
      <c r="F2059" s="43" t="s">
        <v>5054</v>
      </c>
      <c r="G2059" s="43" t="s">
        <v>14</v>
      </c>
      <c r="H2059" s="43">
        <v>0</v>
      </c>
      <c r="I2059" s="43">
        <v>0</v>
      </c>
      <c r="J2059" s="43">
        <v>0</v>
      </c>
      <c r="K2059" s="43">
        <v>1</v>
      </c>
      <c r="L2059" s="43">
        <v>6090</v>
      </c>
      <c r="M2059" s="43">
        <v>6090</v>
      </c>
      <c r="N2059" s="43">
        <v>1</v>
      </c>
      <c r="O2059" s="43">
        <v>6090</v>
      </c>
      <c r="P2059" s="43">
        <v>6090</v>
      </c>
      <c r="Q2059" s="43">
        <v>0</v>
      </c>
      <c r="R2059" s="43">
        <v>0</v>
      </c>
      <c r="S2059" s="43">
        <v>0</v>
      </c>
    </row>
    <row r="2060" spans="5:19">
      <c r="E2060" s="43">
        <v>8893994</v>
      </c>
      <c r="F2060" s="43" t="s">
        <v>5057</v>
      </c>
      <c r="G2060" s="43" t="s">
        <v>14</v>
      </c>
      <c r="H2060" s="43">
        <v>0</v>
      </c>
      <c r="I2060" s="43">
        <v>0</v>
      </c>
      <c r="J2060" s="43">
        <v>0</v>
      </c>
      <c r="K2060" s="43">
        <v>1</v>
      </c>
      <c r="L2060" s="43">
        <v>4730</v>
      </c>
      <c r="M2060" s="43">
        <v>4730</v>
      </c>
      <c r="N2060" s="43">
        <v>1</v>
      </c>
      <c r="O2060" s="43">
        <v>4730</v>
      </c>
      <c r="P2060" s="43">
        <v>4730</v>
      </c>
      <c r="Q2060" s="43">
        <v>0</v>
      </c>
      <c r="R2060" s="43">
        <v>0</v>
      </c>
      <c r="S2060" s="43">
        <v>0</v>
      </c>
    </row>
    <row r="2061" spans="5:19">
      <c r="E2061" s="43">
        <v>8894210</v>
      </c>
      <c r="F2061" s="43" t="s">
        <v>5058</v>
      </c>
      <c r="G2061" s="43" t="s">
        <v>14</v>
      </c>
      <c r="H2061" s="43">
        <v>0</v>
      </c>
      <c r="I2061" s="43">
        <v>0</v>
      </c>
      <c r="J2061" s="43">
        <v>0</v>
      </c>
      <c r="K2061" s="43">
        <v>2</v>
      </c>
      <c r="L2061" s="43">
        <v>1980</v>
      </c>
      <c r="M2061" s="43">
        <v>3960</v>
      </c>
      <c r="N2061" s="43">
        <v>2</v>
      </c>
      <c r="O2061" s="43">
        <v>1980</v>
      </c>
      <c r="P2061" s="43">
        <v>3960</v>
      </c>
      <c r="Q2061" s="43">
        <v>0</v>
      </c>
      <c r="R2061" s="43">
        <v>0</v>
      </c>
      <c r="S2061" s="43">
        <v>0</v>
      </c>
    </row>
    <row r="2062" spans="5:19">
      <c r="E2062" s="43">
        <v>8894215</v>
      </c>
      <c r="F2062" s="43" t="s">
        <v>5059</v>
      </c>
      <c r="G2062" s="43" t="s">
        <v>14</v>
      </c>
      <c r="H2062" s="43">
        <v>0</v>
      </c>
      <c r="I2062" s="43">
        <v>0</v>
      </c>
      <c r="J2062" s="43">
        <v>0</v>
      </c>
      <c r="K2062" s="43">
        <v>26</v>
      </c>
      <c r="L2062" s="43">
        <v>6730</v>
      </c>
      <c r="M2062" s="43">
        <v>174980</v>
      </c>
      <c r="N2062" s="43">
        <v>26</v>
      </c>
      <c r="O2062" s="43">
        <v>6730</v>
      </c>
      <c r="P2062" s="43">
        <v>174980</v>
      </c>
      <c r="Q2062" s="43">
        <v>0</v>
      </c>
      <c r="R2062" s="43">
        <v>0</v>
      </c>
      <c r="S2062" s="43">
        <v>0</v>
      </c>
    </row>
    <row r="2063" spans="5:19">
      <c r="E2063" s="43">
        <v>8894246</v>
      </c>
      <c r="F2063" s="43" t="s">
        <v>5060</v>
      </c>
      <c r="G2063" s="43" t="s">
        <v>14</v>
      </c>
      <c r="H2063" s="43">
        <v>0</v>
      </c>
      <c r="I2063" s="43">
        <v>0</v>
      </c>
      <c r="J2063" s="43">
        <v>0</v>
      </c>
      <c r="K2063" s="43">
        <v>7</v>
      </c>
      <c r="L2063" s="43">
        <v>3100</v>
      </c>
      <c r="M2063" s="43">
        <v>21700</v>
      </c>
      <c r="N2063" s="43">
        <v>7</v>
      </c>
      <c r="O2063" s="43">
        <v>3100</v>
      </c>
      <c r="P2063" s="43">
        <v>21700</v>
      </c>
      <c r="Q2063" s="43">
        <v>0</v>
      </c>
      <c r="R2063" s="43">
        <v>0</v>
      </c>
      <c r="S2063" s="43">
        <v>0</v>
      </c>
    </row>
    <row r="2064" spans="5:19">
      <c r="E2064" s="43">
        <v>8894255</v>
      </c>
      <c r="F2064" s="43" t="s">
        <v>5061</v>
      </c>
      <c r="G2064" s="43" t="s">
        <v>14</v>
      </c>
      <c r="H2064" s="43">
        <v>0</v>
      </c>
      <c r="I2064" s="43">
        <v>0</v>
      </c>
      <c r="J2064" s="43">
        <v>0</v>
      </c>
      <c r="K2064" s="43">
        <v>2</v>
      </c>
      <c r="L2064" s="43">
        <v>4030</v>
      </c>
      <c r="M2064" s="43">
        <v>8060</v>
      </c>
      <c r="N2064" s="43">
        <v>2</v>
      </c>
      <c r="O2064" s="43">
        <v>4030</v>
      </c>
      <c r="P2064" s="43">
        <v>8060</v>
      </c>
      <c r="Q2064" s="43">
        <v>0</v>
      </c>
      <c r="R2064" s="43">
        <v>0</v>
      </c>
      <c r="S2064" s="43">
        <v>0</v>
      </c>
    </row>
    <row r="2065" spans="5:19">
      <c r="E2065" s="43">
        <v>8894256</v>
      </c>
      <c r="F2065" s="43" t="s">
        <v>5062</v>
      </c>
      <c r="G2065" s="43" t="s">
        <v>14</v>
      </c>
      <c r="H2065" s="43">
        <v>0</v>
      </c>
      <c r="I2065" s="43">
        <v>0</v>
      </c>
      <c r="J2065" s="43">
        <v>0</v>
      </c>
      <c r="K2065" s="43">
        <v>5</v>
      </c>
      <c r="L2065" s="43">
        <v>3310</v>
      </c>
      <c r="M2065" s="43">
        <v>16550</v>
      </c>
      <c r="N2065" s="43">
        <v>5</v>
      </c>
      <c r="O2065" s="43">
        <v>3310</v>
      </c>
      <c r="P2065" s="43">
        <v>16550</v>
      </c>
      <c r="Q2065" s="43">
        <v>0</v>
      </c>
      <c r="R2065" s="43">
        <v>0</v>
      </c>
      <c r="S2065" s="43">
        <v>0</v>
      </c>
    </row>
    <row r="2066" spans="5:19">
      <c r="E2066" s="43">
        <v>8894257</v>
      </c>
      <c r="F2066" s="43" t="s">
        <v>5063</v>
      </c>
      <c r="G2066" s="43" t="s">
        <v>14</v>
      </c>
      <c r="H2066" s="43">
        <v>0</v>
      </c>
      <c r="I2066" s="43">
        <v>0</v>
      </c>
      <c r="J2066" s="43">
        <v>0</v>
      </c>
      <c r="K2066" s="43">
        <v>8</v>
      </c>
      <c r="L2066" s="43">
        <v>4090</v>
      </c>
      <c r="M2066" s="43">
        <v>32720</v>
      </c>
      <c r="N2066" s="43">
        <v>8</v>
      </c>
      <c r="O2066" s="43">
        <v>4090</v>
      </c>
      <c r="P2066" s="43">
        <v>32720</v>
      </c>
      <c r="Q2066" s="43">
        <v>0</v>
      </c>
      <c r="R2066" s="43">
        <v>0</v>
      </c>
      <c r="S2066" s="43">
        <v>0</v>
      </c>
    </row>
    <row r="2067" spans="5:19">
      <c r="E2067" s="43">
        <v>8894282</v>
      </c>
      <c r="F2067" s="43" t="s">
        <v>5059</v>
      </c>
      <c r="G2067" s="43" t="s">
        <v>14</v>
      </c>
      <c r="H2067" s="43">
        <v>0</v>
      </c>
      <c r="I2067" s="43">
        <v>0</v>
      </c>
      <c r="J2067" s="43">
        <v>0</v>
      </c>
      <c r="K2067" s="43">
        <v>5</v>
      </c>
      <c r="L2067" s="43">
        <v>6730</v>
      </c>
      <c r="M2067" s="43">
        <v>33650</v>
      </c>
      <c r="N2067" s="43">
        <v>5</v>
      </c>
      <c r="O2067" s="43">
        <v>6730</v>
      </c>
      <c r="P2067" s="43">
        <v>33650</v>
      </c>
      <c r="Q2067" s="43">
        <v>0</v>
      </c>
      <c r="R2067" s="43">
        <v>0</v>
      </c>
      <c r="S2067" s="43">
        <v>0</v>
      </c>
    </row>
    <row r="2068" spans="5:19">
      <c r="E2068" s="43">
        <v>8894329</v>
      </c>
      <c r="F2068" s="43" t="s">
        <v>5064</v>
      </c>
      <c r="G2068" s="43" t="s">
        <v>14</v>
      </c>
      <c r="H2068" s="43">
        <v>0</v>
      </c>
      <c r="I2068" s="43">
        <v>0</v>
      </c>
      <c r="J2068" s="43">
        <v>0</v>
      </c>
      <c r="K2068" s="43">
        <v>2</v>
      </c>
      <c r="L2068" s="43">
        <v>4450</v>
      </c>
      <c r="M2068" s="43">
        <v>8900</v>
      </c>
      <c r="N2068" s="43">
        <v>2</v>
      </c>
      <c r="O2068" s="43">
        <v>4450</v>
      </c>
      <c r="P2068" s="43">
        <v>8900</v>
      </c>
      <c r="Q2068" s="43">
        <v>0</v>
      </c>
      <c r="R2068" s="43">
        <v>0</v>
      </c>
      <c r="S2068" s="43">
        <v>0</v>
      </c>
    </row>
    <row r="2069" spans="5:19">
      <c r="E2069" s="43">
        <v>8894361</v>
      </c>
      <c r="F2069" s="43" t="s">
        <v>5065</v>
      </c>
      <c r="G2069" s="43" t="s">
        <v>14</v>
      </c>
      <c r="H2069" s="43">
        <v>0</v>
      </c>
      <c r="I2069" s="43">
        <v>0</v>
      </c>
      <c r="J2069" s="43">
        <v>0</v>
      </c>
      <c r="K2069" s="43">
        <v>11</v>
      </c>
      <c r="L2069" s="43">
        <v>1520</v>
      </c>
      <c r="M2069" s="43">
        <v>16720</v>
      </c>
      <c r="N2069" s="43">
        <v>11</v>
      </c>
      <c r="O2069" s="43">
        <v>1520</v>
      </c>
      <c r="P2069" s="43">
        <v>16720</v>
      </c>
      <c r="Q2069" s="43">
        <v>0</v>
      </c>
      <c r="R2069" s="43">
        <v>0</v>
      </c>
      <c r="S2069" s="43">
        <v>0</v>
      </c>
    </row>
    <row r="2070" spans="5:19">
      <c r="E2070" s="43">
        <v>8894362</v>
      </c>
      <c r="F2070" s="43" t="s">
        <v>5066</v>
      </c>
      <c r="G2070" s="43" t="s">
        <v>14</v>
      </c>
      <c r="H2070" s="43">
        <v>0</v>
      </c>
      <c r="I2070" s="43">
        <v>0</v>
      </c>
      <c r="J2070" s="43">
        <v>0</v>
      </c>
      <c r="K2070" s="43">
        <v>4</v>
      </c>
      <c r="L2070" s="43">
        <v>1990</v>
      </c>
      <c r="M2070" s="43">
        <v>7960</v>
      </c>
      <c r="N2070" s="43">
        <v>4</v>
      </c>
      <c r="O2070" s="43">
        <v>1990</v>
      </c>
      <c r="P2070" s="43">
        <v>7960</v>
      </c>
      <c r="Q2070" s="43">
        <v>0</v>
      </c>
      <c r="R2070" s="43">
        <v>0</v>
      </c>
      <c r="S2070" s="43">
        <v>0</v>
      </c>
    </row>
    <row r="2071" spans="5:19">
      <c r="E2071" s="43">
        <v>8894363</v>
      </c>
      <c r="F2071" s="43" t="s">
        <v>5067</v>
      </c>
      <c r="G2071" s="43" t="s">
        <v>14</v>
      </c>
      <c r="H2071" s="43">
        <v>0</v>
      </c>
      <c r="I2071" s="43">
        <v>0</v>
      </c>
      <c r="J2071" s="43">
        <v>0</v>
      </c>
      <c r="K2071" s="43">
        <v>240</v>
      </c>
      <c r="L2071" s="43">
        <v>1730</v>
      </c>
      <c r="M2071" s="43">
        <v>415200</v>
      </c>
      <c r="N2071" s="43">
        <v>240</v>
      </c>
      <c r="O2071" s="43">
        <v>1730</v>
      </c>
      <c r="P2071" s="43">
        <v>415200</v>
      </c>
      <c r="Q2071" s="43">
        <v>0</v>
      </c>
      <c r="R2071" s="43">
        <v>0</v>
      </c>
      <c r="S2071" s="43">
        <v>0</v>
      </c>
    </row>
    <row r="2072" spans="5:19">
      <c r="E2072" s="43">
        <v>8894449</v>
      </c>
      <c r="F2072" s="43" t="s">
        <v>5068</v>
      </c>
      <c r="G2072" s="43" t="s">
        <v>14</v>
      </c>
      <c r="H2072" s="43">
        <v>0</v>
      </c>
      <c r="I2072" s="43">
        <v>0</v>
      </c>
      <c r="J2072" s="43">
        <v>0</v>
      </c>
      <c r="K2072" s="43">
        <v>5</v>
      </c>
      <c r="L2072" s="43">
        <v>7450</v>
      </c>
      <c r="M2072" s="43">
        <v>37250</v>
      </c>
      <c r="N2072" s="43">
        <v>5</v>
      </c>
      <c r="O2072" s="43">
        <v>7450</v>
      </c>
      <c r="P2072" s="43">
        <v>37250</v>
      </c>
      <c r="Q2072" s="43">
        <v>0</v>
      </c>
      <c r="R2072" s="43">
        <v>0</v>
      </c>
      <c r="S2072" s="43">
        <v>0</v>
      </c>
    </row>
    <row r="2073" spans="5:19">
      <c r="E2073" s="43">
        <v>8894451</v>
      </c>
      <c r="F2073" s="43" t="s">
        <v>5069</v>
      </c>
      <c r="G2073" s="43" t="s">
        <v>14</v>
      </c>
      <c r="H2073" s="43">
        <v>0</v>
      </c>
      <c r="I2073" s="43">
        <v>0</v>
      </c>
      <c r="J2073" s="43">
        <v>0</v>
      </c>
      <c r="K2073" s="43">
        <v>5</v>
      </c>
      <c r="L2073" s="43">
        <v>9030</v>
      </c>
      <c r="M2073" s="43">
        <v>45150</v>
      </c>
      <c r="N2073" s="43">
        <v>5</v>
      </c>
      <c r="O2073" s="43">
        <v>9030</v>
      </c>
      <c r="P2073" s="43">
        <v>45150</v>
      </c>
      <c r="Q2073" s="43">
        <v>0</v>
      </c>
      <c r="R2073" s="43">
        <v>0</v>
      </c>
      <c r="S2073" s="43">
        <v>0</v>
      </c>
    </row>
    <row r="2074" spans="5:19">
      <c r="E2074" s="43">
        <v>8894580</v>
      </c>
      <c r="F2074" s="43" t="s">
        <v>5070</v>
      </c>
      <c r="G2074" s="43" t="s">
        <v>14</v>
      </c>
      <c r="H2074" s="43">
        <v>0</v>
      </c>
      <c r="I2074" s="43">
        <v>0</v>
      </c>
      <c r="J2074" s="43">
        <v>0</v>
      </c>
      <c r="K2074" s="43">
        <v>17</v>
      </c>
      <c r="L2074" s="43">
        <v>5130</v>
      </c>
      <c r="M2074" s="43">
        <v>87210</v>
      </c>
      <c r="N2074" s="43">
        <v>17</v>
      </c>
      <c r="O2074" s="43">
        <v>5130</v>
      </c>
      <c r="P2074" s="43">
        <v>87210</v>
      </c>
      <c r="Q2074" s="43">
        <v>0</v>
      </c>
      <c r="R2074" s="43">
        <v>0</v>
      </c>
      <c r="S2074" s="43">
        <v>0</v>
      </c>
    </row>
    <row r="2075" spans="5:19">
      <c r="E2075" s="43">
        <v>8894595</v>
      </c>
      <c r="F2075" s="43" t="s">
        <v>5071</v>
      </c>
      <c r="G2075" s="43" t="s">
        <v>14</v>
      </c>
      <c r="H2075" s="43">
        <v>0</v>
      </c>
      <c r="I2075" s="43">
        <v>0</v>
      </c>
      <c r="J2075" s="43">
        <v>0</v>
      </c>
      <c r="K2075" s="43">
        <v>45</v>
      </c>
      <c r="L2075" s="43">
        <v>670</v>
      </c>
      <c r="M2075" s="43">
        <v>30150</v>
      </c>
      <c r="N2075" s="43">
        <v>45</v>
      </c>
      <c r="O2075" s="43">
        <v>670</v>
      </c>
      <c r="P2075" s="43">
        <v>30150</v>
      </c>
      <c r="Q2075" s="43">
        <v>0</v>
      </c>
      <c r="R2075" s="43">
        <v>0</v>
      </c>
      <c r="S2075" s="43">
        <v>0</v>
      </c>
    </row>
    <row r="2076" spans="5:19">
      <c r="E2076" s="43">
        <v>8894628</v>
      </c>
      <c r="F2076" s="43" t="s">
        <v>5072</v>
      </c>
      <c r="G2076" s="43" t="s">
        <v>14</v>
      </c>
      <c r="H2076" s="43">
        <v>0</v>
      </c>
      <c r="I2076" s="43">
        <v>0</v>
      </c>
      <c r="J2076" s="43">
        <v>0</v>
      </c>
      <c r="K2076" s="43">
        <v>3</v>
      </c>
      <c r="L2076" s="43">
        <v>4900</v>
      </c>
      <c r="M2076" s="43">
        <v>14700</v>
      </c>
      <c r="N2076" s="43">
        <v>3</v>
      </c>
      <c r="O2076" s="43">
        <v>4900</v>
      </c>
      <c r="P2076" s="43">
        <v>14700</v>
      </c>
      <c r="Q2076" s="43">
        <v>0</v>
      </c>
      <c r="R2076" s="43">
        <v>0</v>
      </c>
      <c r="S2076" s="43">
        <v>0</v>
      </c>
    </row>
    <row r="2077" spans="5:19">
      <c r="E2077" s="43">
        <v>8894637</v>
      </c>
      <c r="F2077" s="43" t="s">
        <v>5073</v>
      </c>
      <c r="G2077" s="43" t="s">
        <v>14</v>
      </c>
      <c r="H2077" s="43">
        <v>0</v>
      </c>
      <c r="I2077" s="43">
        <v>0</v>
      </c>
      <c r="J2077" s="43">
        <v>0</v>
      </c>
      <c r="K2077" s="43">
        <v>1</v>
      </c>
      <c r="L2077" s="43">
        <v>1740</v>
      </c>
      <c r="M2077" s="43">
        <v>1740</v>
      </c>
      <c r="N2077" s="43">
        <v>1</v>
      </c>
      <c r="O2077" s="43">
        <v>1740</v>
      </c>
      <c r="P2077" s="43">
        <v>1740</v>
      </c>
      <c r="Q2077" s="43">
        <v>0</v>
      </c>
      <c r="R2077" s="43">
        <v>0</v>
      </c>
      <c r="S2077" s="43">
        <v>0</v>
      </c>
    </row>
    <row r="2078" spans="5:19">
      <c r="E2078" s="43">
        <v>8894671</v>
      </c>
      <c r="F2078" s="43" t="s">
        <v>5074</v>
      </c>
      <c r="G2078" s="43" t="s">
        <v>14</v>
      </c>
      <c r="H2078" s="43">
        <v>0</v>
      </c>
      <c r="I2078" s="43">
        <v>0</v>
      </c>
      <c r="J2078" s="43">
        <v>0</v>
      </c>
      <c r="K2078" s="43">
        <v>4</v>
      </c>
      <c r="L2078" s="43">
        <v>16070</v>
      </c>
      <c r="M2078" s="43">
        <v>64280</v>
      </c>
      <c r="N2078" s="43">
        <v>4</v>
      </c>
      <c r="O2078" s="43">
        <v>16070</v>
      </c>
      <c r="P2078" s="43">
        <v>64280</v>
      </c>
      <c r="Q2078" s="43">
        <v>0</v>
      </c>
      <c r="R2078" s="43">
        <v>0</v>
      </c>
      <c r="S2078" s="43">
        <v>0</v>
      </c>
    </row>
    <row r="2079" spans="5:19">
      <c r="E2079" s="43">
        <v>8894692</v>
      </c>
      <c r="F2079" s="43" t="s">
        <v>5075</v>
      </c>
      <c r="G2079" s="43" t="s">
        <v>14</v>
      </c>
      <c r="H2079" s="43">
        <v>0</v>
      </c>
      <c r="I2079" s="43">
        <v>0</v>
      </c>
      <c r="J2079" s="43">
        <v>0</v>
      </c>
      <c r="K2079" s="43">
        <v>14</v>
      </c>
      <c r="L2079" s="43">
        <v>12730</v>
      </c>
      <c r="M2079" s="43">
        <v>178220</v>
      </c>
      <c r="N2079" s="43">
        <v>14</v>
      </c>
      <c r="O2079" s="43">
        <v>12730</v>
      </c>
      <c r="P2079" s="43">
        <v>178220</v>
      </c>
      <c r="Q2079" s="43">
        <v>0</v>
      </c>
      <c r="R2079" s="43">
        <v>0</v>
      </c>
      <c r="S2079" s="43">
        <v>0</v>
      </c>
    </row>
    <row r="2080" spans="5:19">
      <c r="E2080" s="43">
        <v>8894730</v>
      </c>
      <c r="F2080" s="43" t="s">
        <v>5076</v>
      </c>
      <c r="G2080" s="43" t="s">
        <v>14</v>
      </c>
      <c r="H2080" s="43">
        <v>0</v>
      </c>
      <c r="I2080" s="43">
        <v>0</v>
      </c>
      <c r="J2080" s="43">
        <v>0</v>
      </c>
      <c r="K2080" s="43">
        <v>4</v>
      </c>
      <c r="L2080" s="43">
        <v>5080</v>
      </c>
      <c r="M2080" s="43">
        <v>20320</v>
      </c>
      <c r="N2080" s="43">
        <v>4</v>
      </c>
      <c r="O2080" s="43">
        <v>5080</v>
      </c>
      <c r="P2080" s="43">
        <v>20320</v>
      </c>
      <c r="Q2080" s="43">
        <v>0</v>
      </c>
      <c r="R2080" s="43">
        <v>0</v>
      </c>
      <c r="S2080" s="43">
        <v>0</v>
      </c>
    </row>
    <row r="2081" spans="5:19">
      <c r="E2081" s="43">
        <v>8894740</v>
      </c>
      <c r="F2081" s="43" t="s">
        <v>5077</v>
      </c>
      <c r="G2081" s="43" t="s">
        <v>14</v>
      </c>
      <c r="H2081" s="43">
        <v>0</v>
      </c>
      <c r="I2081" s="43">
        <v>0</v>
      </c>
      <c r="J2081" s="43">
        <v>0</v>
      </c>
      <c r="K2081" s="43">
        <v>1</v>
      </c>
      <c r="L2081" s="43">
        <v>2650</v>
      </c>
      <c r="M2081" s="43">
        <v>2650</v>
      </c>
      <c r="N2081" s="43">
        <v>1</v>
      </c>
      <c r="O2081" s="43">
        <v>2650</v>
      </c>
      <c r="P2081" s="43">
        <v>2650</v>
      </c>
      <c r="Q2081" s="43">
        <v>0</v>
      </c>
      <c r="R2081" s="43">
        <v>0</v>
      </c>
      <c r="S2081" s="43">
        <v>0</v>
      </c>
    </row>
    <row r="2082" spans="5:19">
      <c r="E2082" s="43">
        <v>8894741</v>
      </c>
      <c r="F2082" s="43" t="s">
        <v>5078</v>
      </c>
      <c r="G2082" s="43" t="s">
        <v>14</v>
      </c>
      <c r="H2082" s="43">
        <v>0</v>
      </c>
      <c r="I2082" s="43">
        <v>0</v>
      </c>
      <c r="J2082" s="43">
        <v>0</v>
      </c>
      <c r="K2082" s="43">
        <v>1</v>
      </c>
      <c r="L2082" s="43">
        <v>4290</v>
      </c>
      <c r="M2082" s="43">
        <v>4290</v>
      </c>
      <c r="N2082" s="43">
        <v>1</v>
      </c>
      <c r="O2082" s="43">
        <v>4290</v>
      </c>
      <c r="P2082" s="43">
        <v>4290</v>
      </c>
      <c r="Q2082" s="43">
        <v>0</v>
      </c>
      <c r="R2082" s="43">
        <v>0</v>
      </c>
      <c r="S2082" s="43">
        <v>0</v>
      </c>
    </row>
    <row r="2083" spans="5:19">
      <c r="E2083" s="43">
        <v>8894776</v>
      </c>
      <c r="F2083" s="43" t="s">
        <v>5079</v>
      </c>
      <c r="G2083" s="43" t="s">
        <v>14</v>
      </c>
      <c r="H2083" s="43">
        <v>0</v>
      </c>
      <c r="I2083" s="43">
        <v>0</v>
      </c>
      <c r="J2083" s="43">
        <v>0</v>
      </c>
      <c r="K2083" s="43">
        <v>3</v>
      </c>
      <c r="L2083" s="43">
        <v>3450</v>
      </c>
      <c r="M2083" s="43">
        <v>10350</v>
      </c>
      <c r="N2083" s="43">
        <v>3</v>
      </c>
      <c r="O2083" s="43">
        <v>3450</v>
      </c>
      <c r="P2083" s="43">
        <v>10350</v>
      </c>
      <c r="Q2083" s="43">
        <v>0</v>
      </c>
      <c r="R2083" s="43">
        <v>0</v>
      </c>
      <c r="S2083" s="43">
        <v>0</v>
      </c>
    </row>
    <row r="2084" spans="5:19">
      <c r="E2084" s="43">
        <v>8894803</v>
      </c>
      <c r="F2084" s="43" t="s">
        <v>5080</v>
      </c>
      <c r="G2084" s="43" t="s">
        <v>14</v>
      </c>
      <c r="H2084" s="43">
        <v>0</v>
      </c>
      <c r="I2084" s="43">
        <v>0</v>
      </c>
      <c r="J2084" s="43">
        <v>0</v>
      </c>
      <c r="K2084" s="43">
        <v>48</v>
      </c>
      <c r="L2084" s="43">
        <v>2720</v>
      </c>
      <c r="M2084" s="43">
        <v>130560</v>
      </c>
      <c r="N2084" s="43">
        <v>48</v>
      </c>
      <c r="O2084" s="43">
        <v>2720</v>
      </c>
      <c r="P2084" s="43">
        <v>130560</v>
      </c>
      <c r="Q2084" s="43">
        <v>0</v>
      </c>
      <c r="R2084" s="43">
        <v>0</v>
      </c>
      <c r="S2084" s="43">
        <v>0</v>
      </c>
    </row>
    <row r="2085" spans="5:19">
      <c r="E2085" s="43">
        <v>8894898</v>
      </c>
      <c r="F2085" s="43" t="s">
        <v>5081</v>
      </c>
      <c r="G2085" s="43" t="s">
        <v>14</v>
      </c>
      <c r="H2085" s="43">
        <v>0</v>
      </c>
      <c r="I2085" s="43">
        <v>0</v>
      </c>
      <c r="J2085" s="43">
        <v>0</v>
      </c>
      <c r="K2085" s="43">
        <v>4</v>
      </c>
      <c r="L2085" s="43">
        <v>1650</v>
      </c>
      <c r="M2085" s="43">
        <v>6600</v>
      </c>
      <c r="N2085" s="43">
        <v>4</v>
      </c>
      <c r="O2085" s="43">
        <v>1650</v>
      </c>
      <c r="P2085" s="43">
        <v>6600</v>
      </c>
      <c r="Q2085" s="43">
        <v>0</v>
      </c>
      <c r="R2085" s="43">
        <v>0</v>
      </c>
      <c r="S2085" s="43">
        <v>0</v>
      </c>
    </row>
    <row r="2086" spans="5:19">
      <c r="E2086" s="43">
        <v>8894919</v>
      </c>
      <c r="F2086" s="43" t="s">
        <v>5081</v>
      </c>
      <c r="G2086" s="43" t="s">
        <v>14</v>
      </c>
      <c r="H2086" s="43">
        <v>0</v>
      </c>
      <c r="I2086" s="43">
        <v>0</v>
      </c>
      <c r="J2086" s="43">
        <v>0</v>
      </c>
      <c r="K2086" s="43">
        <v>20</v>
      </c>
      <c r="L2086" s="43">
        <v>1690</v>
      </c>
      <c r="M2086" s="43">
        <v>33800</v>
      </c>
      <c r="N2086" s="43">
        <v>20</v>
      </c>
      <c r="O2086" s="43">
        <v>1690</v>
      </c>
      <c r="P2086" s="43">
        <v>33800</v>
      </c>
      <c r="Q2086" s="43">
        <v>0</v>
      </c>
      <c r="R2086" s="43">
        <v>0</v>
      </c>
      <c r="S2086" s="43">
        <v>0</v>
      </c>
    </row>
    <row r="2087" spans="5:19">
      <c r="E2087" s="43">
        <v>8894922</v>
      </c>
      <c r="F2087" s="43" t="s">
        <v>5074</v>
      </c>
      <c r="G2087" s="43" t="s">
        <v>14</v>
      </c>
      <c r="H2087" s="43">
        <v>0</v>
      </c>
      <c r="I2087" s="43">
        <v>0</v>
      </c>
      <c r="J2087" s="43">
        <v>0</v>
      </c>
      <c r="K2087" s="43">
        <v>5</v>
      </c>
      <c r="L2087" s="43">
        <v>16070</v>
      </c>
      <c r="M2087" s="43">
        <v>80350</v>
      </c>
      <c r="N2087" s="43">
        <v>5</v>
      </c>
      <c r="O2087" s="43">
        <v>16070</v>
      </c>
      <c r="P2087" s="43">
        <v>80350</v>
      </c>
      <c r="Q2087" s="43">
        <v>0</v>
      </c>
      <c r="R2087" s="43">
        <v>0</v>
      </c>
      <c r="S2087" s="43">
        <v>0</v>
      </c>
    </row>
    <row r="2088" spans="5:19">
      <c r="E2088" s="43">
        <v>8894989</v>
      </c>
      <c r="F2088" s="43" t="s">
        <v>5082</v>
      </c>
      <c r="G2088" s="43" t="s">
        <v>14</v>
      </c>
      <c r="H2088" s="43">
        <v>0</v>
      </c>
      <c r="I2088" s="43">
        <v>0</v>
      </c>
      <c r="J2088" s="43">
        <v>0</v>
      </c>
      <c r="K2088" s="43">
        <v>1</v>
      </c>
      <c r="L2088" s="43">
        <v>2650</v>
      </c>
      <c r="M2088" s="43">
        <v>2650</v>
      </c>
      <c r="N2088" s="43">
        <v>1</v>
      </c>
      <c r="O2088" s="43">
        <v>2650</v>
      </c>
      <c r="P2088" s="43">
        <v>2650</v>
      </c>
      <c r="Q2088" s="43">
        <v>0</v>
      </c>
      <c r="R2088" s="43">
        <v>0</v>
      </c>
      <c r="S2088" s="43">
        <v>0</v>
      </c>
    </row>
    <row r="2089" spans="5:19">
      <c r="E2089" s="43">
        <v>8895027</v>
      </c>
      <c r="F2089" s="43" t="s">
        <v>5079</v>
      </c>
      <c r="G2089" s="43" t="s">
        <v>14</v>
      </c>
      <c r="H2089" s="43">
        <v>0</v>
      </c>
      <c r="I2089" s="43">
        <v>0</v>
      </c>
      <c r="J2089" s="43">
        <v>0</v>
      </c>
      <c r="K2089" s="43">
        <v>1</v>
      </c>
      <c r="L2089" s="43">
        <v>3450</v>
      </c>
      <c r="M2089" s="43">
        <v>3450</v>
      </c>
      <c r="N2089" s="43">
        <v>1</v>
      </c>
      <c r="O2089" s="43">
        <v>3450</v>
      </c>
      <c r="P2089" s="43">
        <v>3450</v>
      </c>
      <c r="Q2089" s="43">
        <v>0</v>
      </c>
      <c r="R2089" s="43">
        <v>0</v>
      </c>
      <c r="S2089" s="43">
        <v>0</v>
      </c>
    </row>
    <row r="2090" spans="5:19">
      <c r="E2090" s="43">
        <v>8895078</v>
      </c>
      <c r="F2090" s="43" t="s">
        <v>5083</v>
      </c>
      <c r="G2090" s="43" t="s">
        <v>14</v>
      </c>
      <c r="H2090" s="43">
        <v>0</v>
      </c>
      <c r="I2090" s="43">
        <v>0</v>
      </c>
      <c r="J2090" s="43">
        <v>0</v>
      </c>
      <c r="K2090" s="43">
        <v>27</v>
      </c>
      <c r="L2090" s="43">
        <v>5025</v>
      </c>
      <c r="M2090" s="43">
        <v>133165</v>
      </c>
      <c r="N2090" s="43">
        <v>27</v>
      </c>
      <c r="O2090" s="43">
        <v>5025</v>
      </c>
      <c r="P2090" s="43">
        <v>133165</v>
      </c>
      <c r="Q2090" s="43">
        <v>0</v>
      </c>
      <c r="R2090" s="43">
        <v>0</v>
      </c>
      <c r="S2090" s="43">
        <v>0</v>
      </c>
    </row>
    <row r="2091" spans="5:19">
      <c r="E2091" s="43">
        <v>8895105</v>
      </c>
      <c r="F2091" s="43" t="s">
        <v>5083</v>
      </c>
      <c r="G2091" s="43" t="s">
        <v>14</v>
      </c>
      <c r="H2091" s="43">
        <v>0</v>
      </c>
      <c r="I2091" s="43">
        <v>0</v>
      </c>
      <c r="J2091" s="43">
        <v>0</v>
      </c>
      <c r="K2091" s="43">
        <v>13</v>
      </c>
      <c r="L2091" s="43">
        <v>5155</v>
      </c>
      <c r="M2091" s="43">
        <v>67010</v>
      </c>
      <c r="N2091" s="43">
        <v>13</v>
      </c>
      <c r="O2091" s="43">
        <v>5155</v>
      </c>
      <c r="P2091" s="43">
        <v>67010</v>
      </c>
      <c r="Q2091" s="43">
        <v>0</v>
      </c>
      <c r="R2091" s="43">
        <v>0</v>
      </c>
      <c r="S2091" s="43">
        <v>0</v>
      </c>
    </row>
    <row r="2092" spans="5:19">
      <c r="E2092" s="43">
        <v>8895126</v>
      </c>
      <c r="F2092" s="43" t="s">
        <v>5084</v>
      </c>
      <c r="G2092" s="43" t="s">
        <v>14</v>
      </c>
      <c r="H2092" s="43">
        <v>0</v>
      </c>
      <c r="I2092" s="43">
        <v>0</v>
      </c>
      <c r="J2092" s="43">
        <v>0</v>
      </c>
      <c r="K2092" s="43">
        <v>25</v>
      </c>
      <c r="L2092" s="43">
        <v>5590</v>
      </c>
      <c r="M2092" s="43">
        <v>139750</v>
      </c>
      <c r="N2092" s="43">
        <v>25</v>
      </c>
      <c r="O2092" s="43">
        <v>5590</v>
      </c>
      <c r="P2092" s="43">
        <v>139750</v>
      </c>
      <c r="Q2092" s="43">
        <v>0</v>
      </c>
      <c r="R2092" s="43">
        <v>0</v>
      </c>
      <c r="S2092" s="43">
        <v>0</v>
      </c>
    </row>
    <row r="2093" spans="5:19">
      <c r="E2093" s="43">
        <v>8895128</v>
      </c>
      <c r="F2093" s="43" t="s">
        <v>5085</v>
      </c>
      <c r="G2093" s="43" t="s">
        <v>14</v>
      </c>
      <c r="H2093" s="43">
        <v>0</v>
      </c>
      <c r="I2093" s="43">
        <v>0</v>
      </c>
      <c r="J2093" s="43">
        <v>0</v>
      </c>
      <c r="K2093" s="43">
        <v>11</v>
      </c>
      <c r="L2093" s="43">
        <v>1569</v>
      </c>
      <c r="M2093" s="43">
        <v>17260</v>
      </c>
      <c r="N2093" s="43">
        <v>11</v>
      </c>
      <c r="O2093" s="43">
        <v>1569</v>
      </c>
      <c r="P2093" s="43">
        <v>17260</v>
      </c>
      <c r="Q2093" s="43">
        <v>0</v>
      </c>
      <c r="R2093" s="43">
        <v>0</v>
      </c>
      <c r="S2093" s="43">
        <v>0</v>
      </c>
    </row>
    <row r="2094" spans="5:19">
      <c r="E2094" s="43">
        <v>8895129</v>
      </c>
      <c r="F2094" s="43" t="s">
        <v>5086</v>
      </c>
      <c r="G2094" s="43" t="s">
        <v>14</v>
      </c>
      <c r="H2094" s="43">
        <v>0</v>
      </c>
      <c r="I2094" s="43">
        <v>0</v>
      </c>
      <c r="J2094" s="43">
        <v>0</v>
      </c>
      <c r="K2094" s="43">
        <v>12</v>
      </c>
      <c r="L2094" s="43">
        <v>1800</v>
      </c>
      <c r="M2094" s="43">
        <v>21600</v>
      </c>
      <c r="N2094" s="43">
        <v>12</v>
      </c>
      <c r="O2094" s="43">
        <v>1800</v>
      </c>
      <c r="P2094" s="43">
        <v>21600</v>
      </c>
      <c r="Q2094" s="43">
        <v>0</v>
      </c>
      <c r="R2094" s="43">
        <v>0</v>
      </c>
      <c r="S2094" s="43">
        <v>0</v>
      </c>
    </row>
    <row r="2095" spans="5:19">
      <c r="E2095" s="43">
        <v>8895134</v>
      </c>
      <c r="F2095" s="43" t="s">
        <v>5087</v>
      </c>
      <c r="G2095" s="43" t="s">
        <v>14</v>
      </c>
      <c r="H2095" s="43">
        <v>0</v>
      </c>
      <c r="I2095" s="43">
        <v>0</v>
      </c>
      <c r="J2095" s="43">
        <v>0</v>
      </c>
      <c r="K2095" s="43">
        <v>17</v>
      </c>
      <c r="L2095" s="43">
        <v>6990</v>
      </c>
      <c r="M2095" s="43">
        <v>118830</v>
      </c>
      <c r="N2095" s="43">
        <v>17</v>
      </c>
      <c r="O2095" s="43">
        <v>6990</v>
      </c>
      <c r="P2095" s="43">
        <v>118830</v>
      </c>
      <c r="Q2095" s="43">
        <v>0</v>
      </c>
      <c r="R2095" s="43">
        <v>0</v>
      </c>
      <c r="S2095" s="43">
        <v>0</v>
      </c>
    </row>
    <row r="2096" spans="5:19">
      <c r="E2096" s="43">
        <v>8895327</v>
      </c>
      <c r="F2096" s="43" t="s">
        <v>5088</v>
      </c>
      <c r="G2096" s="43" t="s">
        <v>14</v>
      </c>
      <c r="H2096" s="43">
        <v>0</v>
      </c>
      <c r="I2096" s="43">
        <v>0</v>
      </c>
      <c r="J2096" s="43">
        <v>0</v>
      </c>
      <c r="K2096" s="43">
        <v>36</v>
      </c>
      <c r="L2096" s="43">
        <v>2670</v>
      </c>
      <c r="M2096" s="43">
        <v>96120</v>
      </c>
      <c r="N2096" s="43">
        <v>36</v>
      </c>
      <c r="O2096" s="43">
        <v>2670</v>
      </c>
      <c r="P2096" s="43">
        <v>96120</v>
      </c>
      <c r="Q2096" s="43">
        <v>0</v>
      </c>
      <c r="R2096" s="43">
        <v>0</v>
      </c>
      <c r="S2096" s="43">
        <v>0</v>
      </c>
    </row>
    <row r="2097" spans="5:19">
      <c r="E2097" s="43">
        <v>8895328</v>
      </c>
      <c r="F2097" s="43" t="s">
        <v>5089</v>
      </c>
      <c r="G2097" s="43" t="s">
        <v>14</v>
      </c>
      <c r="H2097" s="43">
        <v>0</v>
      </c>
      <c r="I2097" s="43">
        <v>0</v>
      </c>
      <c r="J2097" s="43">
        <v>0</v>
      </c>
      <c r="K2097" s="43">
        <v>1</v>
      </c>
      <c r="L2097" s="43">
        <v>2930</v>
      </c>
      <c r="M2097" s="43">
        <v>2930</v>
      </c>
      <c r="N2097" s="43">
        <v>1</v>
      </c>
      <c r="O2097" s="43">
        <v>2930</v>
      </c>
      <c r="P2097" s="43">
        <v>2930</v>
      </c>
      <c r="Q2097" s="43">
        <v>0</v>
      </c>
      <c r="R2097" s="43">
        <v>0</v>
      </c>
      <c r="S2097" s="43">
        <v>0</v>
      </c>
    </row>
    <row r="2098" spans="5:19">
      <c r="E2098" s="43">
        <v>8895535</v>
      </c>
      <c r="F2098" s="43" t="s">
        <v>5090</v>
      </c>
      <c r="G2098" s="43" t="s">
        <v>14</v>
      </c>
      <c r="H2098" s="43">
        <v>0</v>
      </c>
      <c r="I2098" s="43">
        <v>0</v>
      </c>
      <c r="J2098" s="43">
        <v>0</v>
      </c>
      <c r="K2098" s="43">
        <v>2</v>
      </c>
      <c r="L2098" s="43">
        <v>8700</v>
      </c>
      <c r="M2098" s="43">
        <v>17400</v>
      </c>
      <c r="N2098" s="43">
        <v>2</v>
      </c>
      <c r="O2098" s="43">
        <v>8700</v>
      </c>
      <c r="P2098" s="43">
        <v>17400</v>
      </c>
      <c r="Q2098" s="43">
        <v>0</v>
      </c>
      <c r="R2098" s="43">
        <v>0</v>
      </c>
      <c r="S2098" s="43">
        <v>0</v>
      </c>
    </row>
    <row r="2099" spans="5:19">
      <c r="E2099" s="43">
        <v>8895617</v>
      </c>
      <c r="F2099" s="43" t="s">
        <v>5091</v>
      </c>
      <c r="G2099" s="43" t="s">
        <v>14</v>
      </c>
      <c r="H2099" s="43">
        <v>0</v>
      </c>
      <c r="I2099" s="43">
        <v>0</v>
      </c>
      <c r="J2099" s="43">
        <v>0</v>
      </c>
      <c r="K2099" s="43">
        <v>48</v>
      </c>
      <c r="L2099" s="43">
        <v>4430</v>
      </c>
      <c r="M2099" s="43">
        <v>212640</v>
      </c>
      <c r="N2099" s="43">
        <v>48</v>
      </c>
      <c r="O2099" s="43">
        <v>4430</v>
      </c>
      <c r="P2099" s="43">
        <v>212640</v>
      </c>
      <c r="Q2099" s="43">
        <v>0</v>
      </c>
      <c r="R2099" s="43">
        <v>0</v>
      </c>
      <c r="S2099" s="43">
        <v>0</v>
      </c>
    </row>
    <row r="2100" spans="5:19">
      <c r="E2100" s="43">
        <v>8895619</v>
      </c>
      <c r="F2100" s="43" t="s">
        <v>5092</v>
      </c>
      <c r="G2100" s="43" t="s">
        <v>14</v>
      </c>
      <c r="H2100" s="43">
        <v>0</v>
      </c>
      <c r="I2100" s="43">
        <v>0</v>
      </c>
      <c r="J2100" s="43">
        <v>0</v>
      </c>
      <c r="K2100" s="43">
        <v>2</v>
      </c>
      <c r="L2100" s="43">
        <v>8546</v>
      </c>
      <c r="M2100" s="43">
        <v>17091</v>
      </c>
      <c r="N2100" s="43">
        <v>2</v>
      </c>
      <c r="O2100" s="43">
        <v>8546</v>
      </c>
      <c r="P2100" s="43">
        <v>17091</v>
      </c>
      <c r="Q2100" s="43">
        <v>0</v>
      </c>
      <c r="R2100" s="43">
        <v>0</v>
      </c>
      <c r="S2100" s="43">
        <v>0</v>
      </c>
    </row>
    <row r="2101" spans="5:19">
      <c r="E2101" s="43">
        <v>8895655</v>
      </c>
      <c r="F2101" s="43" t="s">
        <v>5093</v>
      </c>
      <c r="G2101" s="43" t="s">
        <v>14</v>
      </c>
      <c r="H2101" s="43">
        <v>0</v>
      </c>
      <c r="I2101" s="43">
        <v>0</v>
      </c>
      <c r="J2101" s="43">
        <v>0</v>
      </c>
      <c r="K2101" s="43">
        <v>4</v>
      </c>
      <c r="L2101" s="43">
        <v>860</v>
      </c>
      <c r="M2101" s="43">
        <v>3440</v>
      </c>
      <c r="N2101" s="43">
        <v>4</v>
      </c>
      <c r="O2101" s="43">
        <v>860</v>
      </c>
      <c r="P2101" s="43">
        <v>3440</v>
      </c>
      <c r="Q2101" s="43">
        <v>0</v>
      </c>
      <c r="R2101" s="43">
        <v>0</v>
      </c>
      <c r="S2101" s="43">
        <v>0</v>
      </c>
    </row>
    <row r="2102" spans="5:19">
      <c r="E2102" s="43">
        <v>8895865</v>
      </c>
      <c r="F2102" s="43" t="s">
        <v>5094</v>
      </c>
      <c r="G2102" s="43" t="s">
        <v>14</v>
      </c>
      <c r="H2102" s="43">
        <v>0</v>
      </c>
      <c r="I2102" s="43">
        <v>0</v>
      </c>
      <c r="J2102" s="43">
        <v>0</v>
      </c>
      <c r="K2102" s="43">
        <v>1</v>
      </c>
      <c r="L2102" s="43">
        <v>930</v>
      </c>
      <c r="M2102" s="43">
        <v>930</v>
      </c>
      <c r="N2102" s="43">
        <v>1</v>
      </c>
      <c r="O2102" s="43">
        <v>930</v>
      </c>
      <c r="P2102" s="43">
        <v>930</v>
      </c>
      <c r="Q2102" s="43">
        <v>0</v>
      </c>
      <c r="R2102" s="43">
        <v>0</v>
      </c>
      <c r="S2102" s="43">
        <v>0</v>
      </c>
    </row>
    <row r="2103" spans="5:19">
      <c r="E2103" s="43">
        <v>8895870</v>
      </c>
      <c r="F2103" s="43" t="s">
        <v>5095</v>
      </c>
      <c r="G2103" s="43" t="s">
        <v>14</v>
      </c>
      <c r="H2103" s="43">
        <v>0</v>
      </c>
      <c r="I2103" s="43">
        <v>0</v>
      </c>
      <c r="J2103" s="43">
        <v>0</v>
      </c>
      <c r="K2103" s="43">
        <v>4</v>
      </c>
      <c r="L2103" s="43">
        <v>4040</v>
      </c>
      <c r="M2103" s="43">
        <v>16160</v>
      </c>
      <c r="N2103" s="43">
        <v>4</v>
      </c>
      <c r="O2103" s="43">
        <v>4040</v>
      </c>
      <c r="P2103" s="43">
        <v>16160</v>
      </c>
      <c r="Q2103" s="43">
        <v>0</v>
      </c>
      <c r="R2103" s="43">
        <v>0</v>
      </c>
      <c r="S2103" s="43">
        <v>0</v>
      </c>
    </row>
    <row r="2104" spans="5:19">
      <c r="E2104" s="43">
        <v>8895893</v>
      </c>
      <c r="F2104" s="43" t="s">
        <v>5096</v>
      </c>
      <c r="G2104" s="43" t="s">
        <v>14</v>
      </c>
      <c r="H2104" s="43">
        <v>0</v>
      </c>
      <c r="I2104" s="43">
        <v>0</v>
      </c>
      <c r="J2104" s="43">
        <v>0</v>
      </c>
      <c r="K2104" s="43">
        <v>4</v>
      </c>
      <c r="L2104" s="43">
        <v>1740</v>
      </c>
      <c r="M2104" s="43">
        <v>6960</v>
      </c>
      <c r="N2104" s="43">
        <v>4</v>
      </c>
      <c r="O2104" s="43">
        <v>1740</v>
      </c>
      <c r="P2104" s="43">
        <v>6960</v>
      </c>
      <c r="Q2104" s="43">
        <v>0</v>
      </c>
      <c r="R2104" s="43">
        <v>0</v>
      </c>
      <c r="S2104" s="43">
        <v>0</v>
      </c>
    </row>
    <row r="2105" spans="5:19">
      <c r="E2105" s="43">
        <v>8895934</v>
      </c>
      <c r="F2105" s="43" t="s">
        <v>5097</v>
      </c>
      <c r="G2105" s="43" t="s">
        <v>14</v>
      </c>
      <c r="H2105" s="43">
        <v>0</v>
      </c>
      <c r="I2105" s="43">
        <v>0</v>
      </c>
      <c r="J2105" s="43">
        <v>0</v>
      </c>
      <c r="K2105" s="43">
        <v>5</v>
      </c>
      <c r="L2105" s="43">
        <v>6450</v>
      </c>
      <c r="M2105" s="43">
        <v>32250</v>
      </c>
      <c r="N2105" s="43">
        <v>5</v>
      </c>
      <c r="O2105" s="43">
        <v>6450</v>
      </c>
      <c r="P2105" s="43">
        <v>32250</v>
      </c>
      <c r="Q2105" s="43">
        <v>0</v>
      </c>
      <c r="R2105" s="43">
        <v>0</v>
      </c>
      <c r="S2105" s="43">
        <v>0</v>
      </c>
    </row>
    <row r="2106" spans="5:19">
      <c r="E2106" s="43">
        <v>8895966</v>
      </c>
      <c r="F2106" s="43" t="s">
        <v>5098</v>
      </c>
      <c r="G2106" s="43" t="s">
        <v>14</v>
      </c>
      <c r="H2106" s="43">
        <v>0</v>
      </c>
      <c r="I2106" s="43">
        <v>0</v>
      </c>
      <c r="J2106" s="43">
        <v>0</v>
      </c>
      <c r="K2106" s="43">
        <v>1</v>
      </c>
      <c r="L2106" s="43">
        <v>2560</v>
      </c>
      <c r="M2106" s="43">
        <v>2560</v>
      </c>
      <c r="N2106" s="43">
        <v>1</v>
      </c>
      <c r="O2106" s="43">
        <v>2560</v>
      </c>
      <c r="P2106" s="43">
        <v>2560</v>
      </c>
      <c r="Q2106" s="43">
        <v>0</v>
      </c>
      <c r="R2106" s="43">
        <v>0</v>
      </c>
      <c r="S2106" s="43">
        <v>0</v>
      </c>
    </row>
    <row r="2107" spans="5:19">
      <c r="E2107" s="43">
        <v>8895979</v>
      </c>
      <c r="F2107" s="43" t="s">
        <v>5099</v>
      </c>
      <c r="G2107" s="43" t="s">
        <v>14</v>
      </c>
      <c r="H2107" s="43">
        <v>0</v>
      </c>
      <c r="I2107" s="43">
        <v>0</v>
      </c>
      <c r="J2107" s="43">
        <v>0</v>
      </c>
      <c r="K2107" s="43">
        <v>2</v>
      </c>
      <c r="L2107" s="43">
        <v>1030</v>
      </c>
      <c r="M2107" s="43">
        <v>2060</v>
      </c>
      <c r="N2107" s="43">
        <v>2</v>
      </c>
      <c r="O2107" s="43">
        <v>1030</v>
      </c>
      <c r="P2107" s="43">
        <v>2060</v>
      </c>
      <c r="Q2107" s="43">
        <v>0</v>
      </c>
      <c r="R2107" s="43">
        <v>0</v>
      </c>
      <c r="S2107" s="43">
        <v>0</v>
      </c>
    </row>
    <row r="2108" spans="5:19">
      <c r="E2108" s="43">
        <v>8896013</v>
      </c>
      <c r="F2108" s="43" t="s">
        <v>5100</v>
      </c>
      <c r="G2108" s="43" t="s">
        <v>14</v>
      </c>
      <c r="H2108" s="43">
        <v>0</v>
      </c>
      <c r="I2108" s="43">
        <v>0</v>
      </c>
      <c r="J2108" s="43">
        <v>0</v>
      </c>
      <c r="K2108" s="43">
        <v>1</v>
      </c>
      <c r="L2108" s="43">
        <v>4910</v>
      </c>
      <c r="M2108" s="43">
        <v>4910</v>
      </c>
      <c r="N2108" s="43">
        <v>1</v>
      </c>
      <c r="O2108" s="43">
        <v>4910</v>
      </c>
      <c r="P2108" s="43">
        <v>4910</v>
      </c>
      <c r="Q2108" s="43">
        <v>0</v>
      </c>
      <c r="R2108" s="43">
        <v>0</v>
      </c>
      <c r="S2108" s="43">
        <v>0</v>
      </c>
    </row>
    <row r="2109" spans="5:19">
      <c r="E2109" s="43">
        <v>8896084</v>
      </c>
      <c r="F2109" s="43" t="s">
        <v>5101</v>
      </c>
      <c r="G2109" s="43" t="s">
        <v>14</v>
      </c>
      <c r="H2109" s="43">
        <v>0</v>
      </c>
      <c r="I2109" s="43">
        <v>0</v>
      </c>
      <c r="J2109" s="43">
        <v>0</v>
      </c>
      <c r="K2109" s="43">
        <v>3</v>
      </c>
      <c r="L2109" s="43">
        <v>3610</v>
      </c>
      <c r="M2109" s="43">
        <v>10830</v>
      </c>
      <c r="N2109" s="43">
        <v>3</v>
      </c>
      <c r="O2109" s="43">
        <v>3610</v>
      </c>
      <c r="P2109" s="43">
        <v>10830</v>
      </c>
      <c r="Q2109" s="43">
        <v>0</v>
      </c>
      <c r="R2109" s="43">
        <v>0</v>
      </c>
      <c r="S2109" s="43">
        <v>0</v>
      </c>
    </row>
    <row r="2110" spans="5:19">
      <c r="E2110" s="43">
        <v>8896089</v>
      </c>
      <c r="F2110" s="43" t="s">
        <v>5102</v>
      </c>
      <c r="G2110" s="43" t="s">
        <v>14</v>
      </c>
      <c r="H2110" s="43">
        <v>0</v>
      </c>
      <c r="I2110" s="43">
        <v>0</v>
      </c>
      <c r="J2110" s="43">
        <v>0</v>
      </c>
      <c r="K2110" s="43">
        <v>1</v>
      </c>
      <c r="L2110" s="43">
        <v>5440</v>
      </c>
      <c r="M2110" s="43">
        <v>5440</v>
      </c>
      <c r="N2110" s="43">
        <v>1</v>
      </c>
      <c r="O2110" s="43">
        <v>5440</v>
      </c>
      <c r="P2110" s="43">
        <v>5440</v>
      </c>
      <c r="Q2110" s="43">
        <v>0</v>
      </c>
      <c r="R2110" s="43">
        <v>0</v>
      </c>
      <c r="S2110" s="43">
        <v>0</v>
      </c>
    </row>
    <row r="2111" spans="5:19">
      <c r="E2111" s="43">
        <v>8896118</v>
      </c>
      <c r="F2111" s="43" t="s">
        <v>5103</v>
      </c>
      <c r="G2111" s="43" t="s">
        <v>14</v>
      </c>
      <c r="H2111" s="43">
        <v>0</v>
      </c>
      <c r="I2111" s="43">
        <v>0</v>
      </c>
      <c r="J2111" s="43">
        <v>0</v>
      </c>
      <c r="K2111" s="43">
        <v>5</v>
      </c>
      <c r="L2111" s="43">
        <v>5180</v>
      </c>
      <c r="M2111" s="43">
        <v>25900</v>
      </c>
      <c r="N2111" s="43">
        <v>5</v>
      </c>
      <c r="O2111" s="43">
        <v>5180</v>
      </c>
      <c r="P2111" s="43">
        <v>25900</v>
      </c>
      <c r="Q2111" s="43">
        <v>0</v>
      </c>
      <c r="R2111" s="43">
        <v>0</v>
      </c>
      <c r="S2111" s="43">
        <v>0</v>
      </c>
    </row>
    <row r="2112" spans="5:19">
      <c r="E2112" s="43">
        <v>8896154</v>
      </c>
      <c r="F2112" s="43" t="s">
        <v>5104</v>
      </c>
      <c r="G2112" s="43" t="s">
        <v>14</v>
      </c>
      <c r="H2112" s="43">
        <v>2</v>
      </c>
      <c r="I2112" s="43">
        <v>5950</v>
      </c>
      <c r="J2112" s="43">
        <v>11900</v>
      </c>
      <c r="K2112" s="43">
        <v>0</v>
      </c>
      <c r="L2112" s="43">
        <v>0</v>
      </c>
      <c r="M2112" s="43">
        <v>0</v>
      </c>
      <c r="N2112" s="43">
        <v>2</v>
      </c>
      <c r="O2112" s="43">
        <v>5950</v>
      </c>
      <c r="P2112" s="43">
        <v>11900</v>
      </c>
      <c r="Q2112" s="43">
        <v>0</v>
      </c>
      <c r="R2112" s="43">
        <v>0</v>
      </c>
      <c r="S2112" s="43">
        <v>0</v>
      </c>
    </row>
    <row r="2113" spans="5:19">
      <c r="E2113" s="43">
        <v>8896194</v>
      </c>
      <c r="F2113" s="43" t="s">
        <v>5105</v>
      </c>
      <c r="G2113" s="43" t="s">
        <v>14</v>
      </c>
      <c r="H2113" s="43">
        <v>0</v>
      </c>
      <c r="I2113" s="43">
        <v>0</v>
      </c>
      <c r="J2113" s="43">
        <v>0</v>
      </c>
      <c r="K2113" s="43">
        <v>87</v>
      </c>
      <c r="L2113" s="43">
        <v>1100</v>
      </c>
      <c r="M2113" s="43">
        <v>95700</v>
      </c>
      <c r="N2113" s="43">
        <v>87</v>
      </c>
      <c r="O2113" s="43">
        <v>1100</v>
      </c>
      <c r="P2113" s="43">
        <v>95700</v>
      </c>
      <c r="Q2113" s="43">
        <v>0</v>
      </c>
      <c r="R2113" s="43">
        <v>0</v>
      </c>
      <c r="S2113" s="43">
        <v>0</v>
      </c>
    </row>
    <row r="2114" spans="5:19">
      <c r="E2114" s="43">
        <v>8896231</v>
      </c>
      <c r="F2114" s="43" t="s">
        <v>5106</v>
      </c>
      <c r="G2114" s="43" t="s">
        <v>14</v>
      </c>
      <c r="H2114" s="43">
        <v>0</v>
      </c>
      <c r="I2114" s="43">
        <v>0</v>
      </c>
      <c r="J2114" s="43">
        <v>0</v>
      </c>
      <c r="K2114" s="43">
        <v>15</v>
      </c>
      <c r="L2114" s="43">
        <v>5070</v>
      </c>
      <c r="M2114" s="43">
        <v>76050</v>
      </c>
      <c r="N2114" s="43">
        <v>15</v>
      </c>
      <c r="O2114" s="43">
        <v>5070</v>
      </c>
      <c r="P2114" s="43">
        <v>76050</v>
      </c>
      <c r="Q2114" s="43">
        <v>0</v>
      </c>
      <c r="R2114" s="43">
        <v>0</v>
      </c>
      <c r="S2114" s="43">
        <v>0</v>
      </c>
    </row>
    <row r="2115" spans="5:19">
      <c r="E2115" s="43">
        <v>8896268</v>
      </c>
      <c r="F2115" s="43" t="s">
        <v>5107</v>
      </c>
      <c r="G2115" s="43" t="s">
        <v>14</v>
      </c>
      <c r="H2115" s="43">
        <v>0</v>
      </c>
      <c r="I2115" s="43">
        <v>0</v>
      </c>
      <c r="J2115" s="43">
        <v>0</v>
      </c>
      <c r="K2115" s="43">
        <v>1</v>
      </c>
      <c r="L2115" s="43">
        <v>3310</v>
      </c>
      <c r="M2115" s="43">
        <v>3310</v>
      </c>
      <c r="N2115" s="43">
        <v>1</v>
      </c>
      <c r="O2115" s="43">
        <v>3310</v>
      </c>
      <c r="P2115" s="43">
        <v>3310</v>
      </c>
      <c r="Q2115" s="43">
        <v>0</v>
      </c>
      <c r="R2115" s="43">
        <v>0</v>
      </c>
      <c r="S2115" s="43">
        <v>0</v>
      </c>
    </row>
    <row r="2116" spans="5:19">
      <c r="E2116" s="43">
        <v>8896323</v>
      </c>
      <c r="F2116" s="43" t="s">
        <v>5108</v>
      </c>
      <c r="G2116" s="43" t="s">
        <v>14</v>
      </c>
      <c r="H2116" s="43">
        <v>0</v>
      </c>
      <c r="I2116" s="43">
        <v>0</v>
      </c>
      <c r="J2116" s="43">
        <v>0</v>
      </c>
      <c r="K2116" s="43">
        <v>90</v>
      </c>
      <c r="L2116" s="43">
        <v>2400</v>
      </c>
      <c r="M2116" s="43">
        <v>216000</v>
      </c>
      <c r="N2116" s="43">
        <v>90</v>
      </c>
      <c r="O2116" s="43">
        <v>2400</v>
      </c>
      <c r="P2116" s="43">
        <v>216000</v>
      </c>
      <c r="Q2116" s="43">
        <v>0</v>
      </c>
      <c r="R2116" s="43">
        <v>0</v>
      </c>
      <c r="S2116" s="43">
        <v>0</v>
      </c>
    </row>
    <row r="2117" spans="5:19">
      <c r="E2117" s="43">
        <v>8896325</v>
      </c>
      <c r="F2117" s="43" t="s">
        <v>5109</v>
      </c>
      <c r="G2117" s="43" t="s">
        <v>14</v>
      </c>
      <c r="H2117" s="43">
        <v>0</v>
      </c>
      <c r="I2117" s="43">
        <v>0</v>
      </c>
      <c r="J2117" s="43">
        <v>0</v>
      </c>
      <c r="K2117" s="43">
        <v>7</v>
      </c>
      <c r="L2117" s="43">
        <v>1550</v>
      </c>
      <c r="M2117" s="43">
        <v>10850</v>
      </c>
      <c r="N2117" s="43">
        <v>7</v>
      </c>
      <c r="O2117" s="43">
        <v>1550</v>
      </c>
      <c r="P2117" s="43">
        <v>10850</v>
      </c>
      <c r="Q2117" s="43">
        <v>0</v>
      </c>
      <c r="R2117" s="43">
        <v>0</v>
      </c>
      <c r="S2117" s="43">
        <v>0</v>
      </c>
    </row>
    <row r="2118" spans="5:19">
      <c r="E2118" s="43">
        <v>8896327</v>
      </c>
      <c r="F2118" s="43" t="s">
        <v>5110</v>
      </c>
      <c r="G2118" s="43" t="s">
        <v>14</v>
      </c>
      <c r="H2118" s="43">
        <v>0</v>
      </c>
      <c r="I2118" s="43">
        <v>0</v>
      </c>
      <c r="J2118" s="43">
        <v>0</v>
      </c>
      <c r="K2118" s="43">
        <v>83</v>
      </c>
      <c r="L2118" s="43">
        <v>2300</v>
      </c>
      <c r="M2118" s="43">
        <v>190900</v>
      </c>
      <c r="N2118" s="43">
        <v>83</v>
      </c>
      <c r="O2118" s="43">
        <v>2300</v>
      </c>
      <c r="P2118" s="43">
        <v>190900</v>
      </c>
      <c r="Q2118" s="43">
        <v>0</v>
      </c>
      <c r="R2118" s="43">
        <v>0</v>
      </c>
      <c r="S2118" s="43">
        <v>0</v>
      </c>
    </row>
    <row r="2119" spans="5:19">
      <c r="E2119" s="43">
        <v>8896329</v>
      </c>
      <c r="F2119" s="43" t="s">
        <v>5111</v>
      </c>
      <c r="G2119" s="43" t="s">
        <v>14</v>
      </c>
      <c r="H2119" s="43">
        <v>0</v>
      </c>
      <c r="I2119" s="43">
        <v>0</v>
      </c>
      <c r="J2119" s="43">
        <v>0</v>
      </c>
      <c r="K2119" s="43">
        <v>47</v>
      </c>
      <c r="L2119" s="43">
        <v>1180</v>
      </c>
      <c r="M2119" s="43">
        <v>55460</v>
      </c>
      <c r="N2119" s="43">
        <v>47</v>
      </c>
      <c r="O2119" s="43">
        <v>1180</v>
      </c>
      <c r="P2119" s="43">
        <v>55460</v>
      </c>
      <c r="Q2119" s="43">
        <v>0</v>
      </c>
      <c r="R2119" s="43">
        <v>0</v>
      </c>
      <c r="S2119" s="43">
        <v>0</v>
      </c>
    </row>
    <row r="2120" spans="5:19">
      <c r="E2120" s="43">
        <v>8896330</v>
      </c>
      <c r="F2120" s="43" t="s">
        <v>5112</v>
      </c>
      <c r="G2120" s="43" t="s">
        <v>14</v>
      </c>
      <c r="H2120" s="43">
        <v>0</v>
      </c>
      <c r="I2120" s="43">
        <v>0</v>
      </c>
      <c r="J2120" s="43">
        <v>0</v>
      </c>
      <c r="K2120" s="43">
        <v>46</v>
      </c>
      <c r="L2120" s="43">
        <v>1690</v>
      </c>
      <c r="M2120" s="43">
        <v>77740</v>
      </c>
      <c r="N2120" s="43">
        <v>46</v>
      </c>
      <c r="O2120" s="43">
        <v>1690</v>
      </c>
      <c r="P2120" s="43">
        <v>77740</v>
      </c>
      <c r="Q2120" s="43">
        <v>0</v>
      </c>
      <c r="R2120" s="43">
        <v>0</v>
      </c>
      <c r="S2120" s="43">
        <v>0</v>
      </c>
    </row>
    <row r="2121" spans="5:19">
      <c r="E2121" s="43">
        <v>8896700</v>
      </c>
      <c r="F2121" s="43" t="s">
        <v>5113</v>
      </c>
      <c r="G2121" s="43" t="s">
        <v>14</v>
      </c>
      <c r="H2121" s="43">
        <v>0</v>
      </c>
      <c r="I2121" s="43">
        <v>0</v>
      </c>
      <c r="J2121" s="43">
        <v>0</v>
      </c>
      <c r="K2121" s="43">
        <v>5</v>
      </c>
      <c r="L2121" s="43">
        <v>440</v>
      </c>
      <c r="M2121" s="43">
        <v>2200</v>
      </c>
      <c r="N2121" s="43">
        <v>5</v>
      </c>
      <c r="O2121" s="43">
        <v>440</v>
      </c>
      <c r="P2121" s="43">
        <v>2200</v>
      </c>
      <c r="Q2121" s="43">
        <v>0</v>
      </c>
      <c r="R2121" s="43">
        <v>0</v>
      </c>
      <c r="S2121" s="43">
        <v>0</v>
      </c>
    </row>
    <row r="2122" spans="5:19">
      <c r="E2122" s="43">
        <v>8896781</v>
      </c>
      <c r="F2122" s="43" t="s">
        <v>5114</v>
      </c>
      <c r="G2122" s="43" t="s">
        <v>14</v>
      </c>
      <c r="H2122" s="43">
        <v>0</v>
      </c>
      <c r="I2122" s="43">
        <v>0</v>
      </c>
      <c r="J2122" s="43">
        <v>0</v>
      </c>
      <c r="K2122" s="43">
        <v>4</v>
      </c>
      <c r="L2122" s="43">
        <v>15220</v>
      </c>
      <c r="M2122" s="43">
        <v>60880</v>
      </c>
      <c r="N2122" s="43">
        <v>4</v>
      </c>
      <c r="O2122" s="43">
        <v>15220</v>
      </c>
      <c r="P2122" s="43">
        <v>60880</v>
      </c>
      <c r="Q2122" s="43">
        <v>0</v>
      </c>
      <c r="R2122" s="43">
        <v>0</v>
      </c>
      <c r="S2122" s="43">
        <v>0</v>
      </c>
    </row>
    <row r="2123" spans="5:19">
      <c r="E2123" s="43">
        <v>8896847</v>
      </c>
      <c r="F2123" s="43" t="s">
        <v>5115</v>
      </c>
      <c r="G2123" s="43" t="s">
        <v>14</v>
      </c>
      <c r="H2123" s="43">
        <v>0</v>
      </c>
      <c r="I2123" s="43">
        <v>0</v>
      </c>
      <c r="J2123" s="43">
        <v>0</v>
      </c>
      <c r="K2123" s="43">
        <v>2</v>
      </c>
      <c r="L2123" s="43">
        <v>7273</v>
      </c>
      <c r="M2123" s="43">
        <v>14545</v>
      </c>
      <c r="N2123" s="43">
        <v>2</v>
      </c>
      <c r="O2123" s="43">
        <v>7273</v>
      </c>
      <c r="P2123" s="43">
        <v>14545</v>
      </c>
      <c r="Q2123" s="43">
        <v>0</v>
      </c>
      <c r="R2123" s="43">
        <v>0</v>
      </c>
      <c r="S2123" s="43">
        <v>0</v>
      </c>
    </row>
    <row r="2124" spans="5:19">
      <c r="E2124" s="43">
        <v>8896857</v>
      </c>
      <c r="F2124" s="43" t="s">
        <v>5116</v>
      </c>
      <c r="G2124" s="43" t="s">
        <v>14</v>
      </c>
      <c r="H2124" s="43">
        <v>0</v>
      </c>
      <c r="I2124" s="43">
        <v>0</v>
      </c>
      <c r="J2124" s="43">
        <v>0</v>
      </c>
      <c r="K2124" s="43">
        <v>4</v>
      </c>
      <c r="L2124" s="43">
        <v>5270</v>
      </c>
      <c r="M2124" s="43">
        <v>21080</v>
      </c>
      <c r="N2124" s="43">
        <v>4</v>
      </c>
      <c r="O2124" s="43">
        <v>5270</v>
      </c>
      <c r="P2124" s="43">
        <v>21080</v>
      </c>
      <c r="Q2124" s="43">
        <v>0</v>
      </c>
      <c r="R2124" s="43">
        <v>0</v>
      </c>
      <c r="S2124" s="43">
        <v>0</v>
      </c>
    </row>
    <row r="2125" spans="5:19">
      <c r="E2125" s="43">
        <v>8896865</v>
      </c>
      <c r="F2125" s="43" t="s">
        <v>5117</v>
      </c>
      <c r="G2125" s="43" t="s">
        <v>14</v>
      </c>
      <c r="H2125" s="43">
        <v>0</v>
      </c>
      <c r="I2125" s="43">
        <v>0</v>
      </c>
      <c r="J2125" s="43">
        <v>0</v>
      </c>
      <c r="K2125" s="43">
        <v>2</v>
      </c>
      <c r="L2125" s="43">
        <v>2510</v>
      </c>
      <c r="M2125" s="43">
        <v>5020</v>
      </c>
      <c r="N2125" s="43">
        <v>2</v>
      </c>
      <c r="O2125" s="43">
        <v>2510</v>
      </c>
      <c r="P2125" s="43">
        <v>5020</v>
      </c>
      <c r="Q2125" s="43">
        <v>0</v>
      </c>
      <c r="R2125" s="43">
        <v>0</v>
      </c>
      <c r="S2125" s="43">
        <v>0</v>
      </c>
    </row>
    <row r="2126" spans="5:19">
      <c r="E2126" s="43">
        <v>8896951</v>
      </c>
      <c r="F2126" s="43" t="s">
        <v>5118</v>
      </c>
      <c r="G2126" s="43" t="s">
        <v>14</v>
      </c>
      <c r="H2126" s="43">
        <v>0</v>
      </c>
      <c r="I2126" s="43">
        <v>0</v>
      </c>
      <c r="J2126" s="43">
        <v>0</v>
      </c>
      <c r="K2126" s="43">
        <v>3</v>
      </c>
      <c r="L2126" s="43">
        <v>930</v>
      </c>
      <c r="M2126" s="43">
        <v>2790</v>
      </c>
      <c r="N2126" s="43">
        <v>3</v>
      </c>
      <c r="O2126" s="43">
        <v>930</v>
      </c>
      <c r="P2126" s="43">
        <v>2790</v>
      </c>
      <c r="Q2126" s="43">
        <v>0</v>
      </c>
      <c r="R2126" s="43">
        <v>0</v>
      </c>
      <c r="S2126" s="43">
        <v>0</v>
      </c>
    </row>
    <row r="2127" spans="5:19">
      <c r="E2127" s="43">
        <v>8896985</v>
      </c>
      <c r="F2127" s="43" t="s">
        <v>5119</v>
      </c>
      <c r="G2127" s="43" t="s">
        <v>14</v>
      </c>
      <c r="H2127" s="43">
        <v>0</v>
      </c>
      <c r="I2127" s="43">
        <v>0</v>
      </c>
      <c r="J2127" s="43">
        <v>0</v>
      </c>
      <c r="K2127" s="43">
        <v>2</v>
      </c>
      <c r="L2127" s="43">
        <v>6390</v>
      </c>
      <c r="M2127" s="43">
        <v>12780</v>
      </c>
      <c r="N2127" s="43">
        <v>2</v>
      </c>
      <c r="O2127" s="43">
        <v>6390</v>
      </c>
      <c r="P2127" s="43">
        <v>12780</v>
      </c>
      <c r="Q2127" s="43">
        <v>0</v>
      </c>
      <c r="R2127" s="43">
        <v>0</v>
      </c>
      <c r="S2127" s="43">
        <v>0</v>
      </c>
    </row>
    <row r="2128" spans="5:19">
      <c r="E2128" s="43">
        <v>8896988</v>
      </c>
      <c r="F2128" s="43" t="s">
        <v>5120</v>
      </c>
      <c r="G2128" s="43" t="s">
        <v>14</v>
      </c>
      <c r="H2128" s="43">
        <v>0</v>
      </c>
      <c r="I2128" s="43">
        <v>0</v>
      </c>
      <c r="J2128" s="43">
        <v>0</v>
      </c>
      <c r="K2128" s="43">
        <v>42</v>
      </c>
      <c r="L2128" s="43">
        <v>2300</v>
      </c>
      <c r="M2128" s="43">
        <v>96600</v>
      </c>
      <c r="N2128" s="43">
        <v>42</v>
      </c>
      <c r="O2128" s="43">
        <v>2300</v>
      </c>
      <c r="P2128" s="43">
        <v>96600</v>
      </c>
      <c r="Q2128" s="43">
        <v>0</v>
      </c>
      <c r="R2128" s="43">
        <v>0</v>
      </c>
      <c r="S2128" s="43">
        <v>0</v>
      </c>
    </row>
    <row r="2129" spans="5:19">
      <c r="E2129" s="43">
        <v>8897081</v>
      </c>
      <c r="F2129" s="43" t="s">
        <v>9466</v>
      </c>
      <c r="G2129" s="43" t="s">
        <v>14</v>
      </c>
      <c r="H2129" s="43">
        <v>0</v>
      </c>
      <c r="I2129" s="43">
        <v>0</v>
      </c>
      <c r="J2129" s="43">
        <v>0</v>
      </c>
      <c r="K2129" s="43">
        <v>100</v>
      </c>
      <c r="L2129" s="43">
        <v>2435</v>
      </c>
      <c r="M2129" s="43">
        <v>243500</v>
      </c>
      <c r="N2129" s="43">
        <v>80</v>
      </c>
      <c r="O2129" s="43">
        <v>2669</v>
      </c>
      <c r="P2129" s="43">
        <v>213500</v>
      </c>
      <c r="Q2129" s="43">
        <v>20</v>
      </c>
      <c r="R2129" s="43">
        <v>1500</v>
      </c>
      <c r="S2129" s="43">
        <v>30000</v>
      </c>
    </row>
    <row r="2130" spans="5:19">
      <c r="E2130" s="43">
        <v>8897192</v>
      </c>
      <c r="F2130" s="43" t="s">
        <v>5121</v>
      </c>
      <c r="G2130" s="43" t="s">
        <v>14</v>
      </c>
      <c r="H2130" s="43">
        <v>0</v>
      </c>
      <c r="I2130" s="43">
        <v>0</v>
      </c>
      <c r="J2130" s="43">
        <v>0</v>
      </c>
      <c r="K2130" s="43">
        <v>4</v>
      </c>
      <c r="L2130" s="43">
        <v>3020</v>
      </c>
      <c r="M2130" s="43">
        <v>12080</v>
      </c>
      <c r="N2130" s="43">
        <v>4</v>
      </c>
      <c r="O2130" s="43">
        <v>3020</v>
      </c>
      <c r="P2130" s="43">
        <v>12080</v>
      </c>
      <c r="Q2130" s="43">
        <v>0</v>
      </c>
      <c r="R2130" s="43">
        <v>0</v>
      </c>
      <c r="S2130" s="43">
        <v>0</v>
      </c>
    </row>
    <row r="2131" spans="5:19">
      <c r="E2131" s="43">
        <v>8897195</v>
      </c>
      <c r="F2131" s="43" t="s">
        <v>5122</v>
      </c>
      <c r="G2131" s="43" t="s">
        <v>14</v>
      </c>
      <c r="H2131" s="43">
        <v>0</v>
      </c>
      <c r="I2131" s="43">
        <v>0</v>
      </c>
      <c r="J2131" s="43">
        <v>0</v>
      </c>
      <c r="K2131" s="43">
        <v>17</v>
      </c>
      <c r="L2131" s="43">
        <v>1300</v>
      </c>
      <c r="M2131" s="43">
        <v>22100</v>
      </c>
      <c r="N2131" s="43">
        <v>17</v>
      </c>
      <c r="O2131" s="43">
        <v>1300</v>
      </c>
      <c r="P2131" s="43">
        <v>22100</v>
      </c>
      <c r="Q2131" s="43">
        <v>0</v>
      </c>
      <c r="R2131" s="43">
        <v>0</v>
      </c>
      <c r="S2131" s="43">
        <v>0</v>
      </c>
    </row>
    <row r="2132" spans="5:19">
      <c r="E2132" s="43">
        <v>8897221</v>
      </c>
      <c r="F2132" s="43" t="s">
        <v>5123</v>
      </c>
      <c r="G2132" s="43" t="s">
        <v>14</v>
      </c>
      <c r="H2132" s="43">
        <v>0</v>
      </c>
      <c r="I2132" s="43">
        <v>0</v>
      </c>
      <c r="J2132" s="43">
        <v>0</v>
      </c>
      <c r="K2132" s="43">
        <v>2</v>
      </c>
      <c r="L2132" s="43">
        <v>2780</v>
      </c>
      <c r="M2132" s="43">
        <v>5560</v>
      </c>
      <c r="N2132" s="43">
        <v>2</v>
      </c>
      <c r="O2132" s="43">
        <v>2780</v>
      </c>
      <c r="P2132" s="43">
        <v>5560</v>
      </c>
      <c r="Q2132" s="43">
        <v>0</v>
      </c>
      <c r="R2132" s="43">
        <v>0</v>
      </c>
      <c r="S2132" s="43">
        <v>0</v>
      </c>
    </row>
    <row r="2133" spans="5:19">
      <c r="E2133" s="43">
        <v>8897227</v>
      </c>
      <c r="F2133" s="43" t="s">
        <v>5124</v>
      </c>
      <c r="G2133" s="43" t="s">
        <v>14</v>
      </c>
      <c r="H2133" s="43">
        <v>0</v>
      </c>
      <c r="I2133" s="43">
        <v>0</v>
      </c>
      <c r="J2133" s="43">
        <v>0</v>
      </c>
      <c r="K2133" s="43">
        <v>2</v>
      </c>
      <c r="L2133" s="43">
        <v>12600</v>
      </c>
      <c r="M2133" s="43">
        <v>25200</v>
      </c>
      <c r="N2133" s="43">
        <v>2</v>
      </c>
      <c r="O2133" s="43">
        <v>12600</v>
      </c>
      <c r="P2133" s="43">
        <v>25200</v>
      </c>
      <c r="Q2133" s="43">
        <v>0</v>
      </c>
      <c r="R2133" s="43">
        <v>0</v>
      </c>
      <c r="S2133" s="43">
        <v>0</v>
      </c>
    </row>
    <row r="2134" spans="5:19">
      <c r="E2134" s="43">
        <v>8897288</v>
      </c>
      <c r="F2134" s="43" t="s">
        <v>9467</v>
      </c>
      <c r="G2134" s="43" t="s">
        <v>14</v>
      </c>
      <c r="H2134" s="43">
        <v>30</v>
      </c>
      <c r="I2134" s="43">
        <v>2910</v>
      </c>
      <c r="J2134" s="43">
        <v>87300</v>
      </c>
      <c r="K2134" s="43">
        <v>0</v>
      </c>
      <c r="L2134" s="43">
        <v>0</v>
      </c>
      <c r="M2134" s="43">
        <v>0</v>
      </c>
      <c r="N2134" s="43">
        <v>3</v>
      </c>
      <c r="O2134" s="43">
        <v>2910</v>
      </c>
      <c r="P2134" s="43">
        <v>8730</v>
      </c>
      <c r="Q2134" s="43">
        <v>27</v>
      </c>
      <c r="R2134" s="43">
        <v>2910</v>
      </c>
      <c r="S2134" s="43">
        <v>78570</v>
      </c>
    </row>
    <row r="2135" spans="5:19">
      <c r="E2135" s="43">
        <v>8897317</v>
      </c>
      <c r="F2135" s="43" t="s">
        <v>5125</v>
      </c>
      <c r="G2135" s="43" t="s">
        <v>14</v>
      </c>
      <c r="H2135" s="43">
        <v>0</v>
      </c>
      <c r="I2135" s="43">
        <v>0</v>
      </c>
      <c r="J2135" s="43">
        <v>0</v>
      </c>
      <c r="K2135" s="43">
        <v>89</v>
      </c>
      <c r="L2135" s="43">
        <v>1290</v>
      </c>
      <c r="M2135" s="43">
        <v>114810</v>
      </c>
      <c r="N2135" s="43">
        <v>89</v>
      </c>
      <c r="O2135" s="43">
        <v>1290</v>
      </c>
      <c r="P2135" s="43">
        <v>114810</v>
      </c>
      <c r="Q2135" s="43">
        <v>0</v>
      </c>
      <c r="R2135" s="43">
        <v>0</v>
      </c>
      <c r="S2135" s="43">
        <v>0</v>
      </c>
    </row>
    <row r="2136" spans="5:19">
      <c r="E2136" s="43">
        <v>8897325</v>
      </c>
      <c r="F2136" s="43" t="s">
        <v>5126</v>
      </c>
      <c r="G2136" s="43" t="s">
        <v>14</v>
      </c>
      <c r="H2136" s="43">
        <v>0</v>
      </c>
      <c r="I2136" s="43">
        <v>0</v>
      </c>
      <c r="J2136" s="43">
        <v>0</v>
      </c>
      <c r="K2136" s="43">
        <v>90</v>
      </c>
      <c r="L2136" s="43">
        <v>1260</v>
      </c>
      <c r="M2136" s="43">
        <v>113400</v>
      </c>
      <c r="N2136" s="43">
        <v>90</v>
      </c>
      <c r="O2136" s="43">
        <v>1260</v>
      </c>
      <c r="P2136" s="43">
        <v>113400</v>
      </c>
      <c r="Q2136" s="43">
        <v>0</v>
      </c>
      <c r="R2136" s="43">
        <v>0</v>
      </c>
      <c r="S2136" s="43">
        <v>0</v>
      </c>
    </row>
    <row r="2137" spans="5:19">
      <c r="E2137" s="43">
        <v>8897348</v>
      </c>
      <c r="F2137" s="43" t="s">
        <v>5127</v>
      </c>
      <c r="G2137" s="43" t="s">
        <v>14</v>
      </c>
      <c r="H2137" s="43">
        <v>0</v>
      </c>
      <c r="I2137" s="43">
        <v>0</v>
      </c>
      <c r="J2137" s="43">
        <v>0</v>
      </c>
      <c r="K2137" s="43">
        <v>14</v>
      </c>
      <c r="L2137" s="43">
        <v>2519</v>
      </c>
      <c r="M2137" s="43">
        <v>35270</v>
      </c>
      <c r="N2137" s="43">
        <v>14</v>
      </c>
      <c r="O2137" s="43">
        <v>2519</v>
      </c>
      <c r="P2137" s="43">
        <v>35270</v>
      </c>
      <c r="Q2137" s="43">
        <v>0</v>
      </c>
      <c r="R2137" s="43">
        <v>0</v>
      </c>
      <c r="S2137" s="43">
        <v>0</v>
      </c>
    </row>
    <row r="2138" spans="5:19">
      <c r="E2138" s="43">
        <v>8897349</v>
      </c>
      <c r="F2138" s="43" t="s">
        <v>5128</v>
      </c>
      <c r="G2138" s="43" t="s">
        <v>14</v>
      </c>
      <c r="H2138" s="43">
        <v>0</v>
      </c>
      <c r="I2138" s="43">
        <v>0</v>
      </c>
      <c r="J2138" s="43">
        <v>0</v>
      </c>
      <c r="K2138" s="43">
        <v>2</v>
      </c>
      <c r="L2138" s="43">
        <v>4160</v>
      </c>
      <c r="M2138" s="43">
        <v>8320</v>
      </c>
      <c r="N2138" s="43">
        <v>2</v>
      </c>
      <c r="O2138" s="43">
        <v>4160</v>
      </c>
      <c r="P2138" s="43">
        <v>8320</v>
      </c>
      <c r="Q2138" s="43">
        <v>0</v>
      </c>
      <c r="R2138" s="43">
        <v>0</v>
      </c>
      <c r="S2138" s="43">
        <v>0</v>
      </c>
    </row>
    <row r="2139" spans="5:19">
      <c r="E2139" s="43">
        <v>8897365</v>
      </c>
      <c r="F2139" s="43" t="s">
        <v>5129</v>
      </c>
      <c r="G2139" s="43" t="s">
        <v>14</v>
      </c>
      <c r="H2139" s="43">
        <v>0</v>
      </c>
      <c r="I2139" s="43">
        <v>0</v>
      </c>
      <c r="J2139" s="43">
        <v>0</v>
      </c>
      <c r="K2139" s="43">
        <v>12</v>
      </c>
      <c r="L2139" s="43">
        <v>4550</v>
      </c>
      <c r="M2139" s="43">
        <v>54600</v>
      </c>
      <c r="N2139" s="43">
        <v>12</v>
      </c>
      <c r="O2139" s="43">
        <v>4550</v>
      </c>
      <c r="P2139" s="43">
        <v>54600</v>
      </c>
      <c r="Q2139" s="43">
        <v>0</v>
      </c>
      <c r="R2139" s="43">
        <v>0</v>
      </c>
      <c r="S2139" s="43">
        <v>0</v>
      </c>
    </row>
    <row r="2140" spans="5:19">
      <c r="E2140" s="43">
        <v>8897391</v>
      </c>
      <c r="F2140" s="43" t="s">
        <v>5130</v>
      </c>
      <c r="G2140" s="43" t="s">
        <v>14</v>
      </c>
      <c r="H2140" s="43">
        <v>0</v>
      </c>
      <c r="I2140" s="43">
        <v>0</v>
      </c>
      <c r="J2140" s="43">
        <v>0</v>
      </c>
      <c r="K2140" s="43">
        <v>37</v>
      </c>
      <c r="L2140" s="43">
        <v>6800</v>
      </c>
      <c r="M2140" s="43">
        <v>251600</v>
      </c>
      <c r="N2140" s="43">
        <v>37</v>
      </c>
      <c r="O2140" s="43">
        <v>6800</v>
      </c>
      <c r="P2140" s="43">
        <v>251600</v>
      </c>
      <c r="Q2140" s="43">
        <v>0</v>
      </c>
      <c r="R2140" s="43">
        <v>0</v>
      </c>
      <c r="S2140" s="43">
        <v>0</v>
      </c>
    </row>
    <row r="2141" spans="5:19">
      <c r="E2141" s="43">
        <v>8897394</v>
      </c>
      <c r="F2141" s="43" t="s">
        <v>5131</v>
      </c>
      <c r="G2141" s="43" t="s">
        <v>14</v>
      </c>
      <c r="H2141" s="43">
        <v>1</v>
      </c>
      <c r="I2141" s="43">
        <v>3030</v>
      </c>
      <c r="J2141" s="43">
        <v>3030</v>
      </c>
      <c r="K2141" s="43">
        <v>7</v>
      </c>
      <c r="L2141" s="43">
        <v>3030</v>
      </c>
      <c r="M2141" s="43">
        <v>21210</v>
      </c>
      <c r="N2141" s="43">
        <v>8</v>
      </c>
      <c r="O2141" s="43">
        <v>3030</v>
      </c>
      <c r="P2141" s="43">
        <v>24240</v>
      </c>
      <c r="Q2141" s="43">
        <v>0</v>
      </c>
      <c r="R2141" s="43">
        <v>0</v>
      </c>
      <c r="S2141" s="43">
        <v>0</v>
      </c>
    </row>
    <row r="2142" spans="5:19">
      <c r="E2142" s="43">
        <v>8897395</v>
      </c>
      <c r="F2142" s="43" t="s">
        <v>5132</v>
      </c>
      <c r="G2142" s="43" t="s">
        <v>14</v>
      </c>
      <c r="H2142" s="43">
        <v>0</v>
      </c>
      <c r="I2142" s="43">
        <v>0</v>
      </c>
      <c r="J2142" s="43">
        <v>0</v>
      </c>
      <c r="K2142" s="43">
        <v>41</v>
      </c>
      <c r="L2142" s="43">
        <v>2190</v>
      </c>
      <c r="M2142" s="43">
        <v>89790</v>
      </c>
      <c r="N2142" s="43">
        <v>41</v>
      </c>
      <c r="O2142" s="43">
        <v>2190</v>
      </c>
      <c r="P2142" s="43">
        <v>89790</v>
      </c>
      <c r="Q2142" s="43">
        <v>0</v>
      </c>
      <c r="R2142" s="43">
        <v>0</v>
      </c>
      <c r="S2142" s="43">
        <v>0</v>
      </c>
    </row>
    <row r="2143" spans="5:19">
      <c r="E2143" s="43">
        <v>8897535</v>
      </c>
      <c r="F2143" s="43" t="s">
        <v>5133</v>
      </c>
      <c r="G2143" s="43" t="s">
        <v>14</v>
      </c>
      <c r="H2143" s="43">
        <v>0</v>
      </c>
      <c r="I2143" s="43">
        <v>0</v>
      </c>
      <c r="J2143" s="43">
        <v>0</v>
      </c>
      <c r="K2143" s="43">
        <v>1</v>
      </c>
      <c r="L2143" s="43">
        <v>7280</v>
      </c>
      <c r="M2143" s="43">
        <v>7280</v>
      </c>
      <c r="N2143" s="43">
        <v>1</v>
      </c>
      <c r="O2143" s="43">
        <v>7280</v>
      </c>
      <c r="P2143" s="43">
        <v>7280</v>
      </c>
      <c r="Q2143" s="43">
        <v>0</v>
      </c>
      <c r="R2143" s="43">
        <v>0</v>
      </c>
      <c r="S2143" s="43">
        <v>0</v>
      </c>
    </row>
    <row r="2144" spans="5:19">
      <c r="E2144" s="43">
        <v>8897630</v>
      </c>
      <c r="F2144" s="43" t="s">
        <v>5134</v>
      </c>
      <c r="G2144" s="43" t="s">
        <v>14</v>
      </c>
      <c r="H2144" s="43">
        <v>0</v>
      </c>
      <c r="I2144" s="43">
        <v>0</v>
      </c>
      <c r="J2144" s="43">
        <v>0</v>
      </c>
      <c r="K2144" s="43">
        <v>5</v>
      </c>
      <c r="L2144" s="43">
        <v>8930</v>
      </c>
      <c r="M2144" s="43">
        <v>44650</v>
      </c>
      <c r="N2144" s="43">
        <v>5</v>
      </c>
      <c r="O2144" s="43">
        <v>8930</v>
      </c>
      <c r="P2144" s="43">
        <v>44650</v>
      </c>
      <c r="Q2144" s="43">
        <v>0</v>
      </c>
      <c r="R2144" s="43">
        <v>0</v>
      </c>
      <c r="S2144" s="43">
        <v>0</v>
      </c>
    </row>
    <row r="2145" spans="5:19">
      <c r="E2145" s="43">
        <v>8897649</v>
      </c>
      <c r="F2145" s="43" t="s">
        <v>5135</v>
      </c>
      <c r="G2145" s="43" t="s">
        <v>14</v>
      </c>
      <c r="H2145" s="43">
        <v>0</v>
      </c>
      <c r="I2145" s="43">
        <v>0</v>
      </c>
      <c r="J2145" s="43">
        <v>0</v>
      </c>
      <c r="K2145" s="43">
        <v>2</v>
      </c>
      <c r="L2145" s="43">
        <v>1490</v>
      </c>
      <c r="M2145" s="43">
        <v>2980</v>
      </c>
      <c r="N2145" s="43">
        <v>2</v>
      </c>
      <c r="O2145" s="43">
        <v>1490</v>
      </c>
      <c r="P2145" s="43">
        <v>2980</v>
      </c>
      <c r="Q2145" s="43">
        <v>0</v>
      </c>
      <c r="R2145" s="43">
        <v>0</v>
      </c>
      <c r="S2145" s="43">
        <v>0</v>
      </c>
    </row>
    <row r="2146" spans="5:19">
      <c r="E2146" s="43">
        <v>8897769</v>
      </c>
      <c r="F2146" s="43" t="s">
        <v>5136</v>
      </c>
      <c r="G2146" s="43" t="s">
        <v>14</v>
      </c>
      <c r="H2146" s="43">
        <v>0</v>
      </c>
      <c r="I2146" s="43">
        <v>0</v>
      </c>
      <c r="J2146" s="43">
        <v>0</v>
      </c>
      <c r="K2146" s="43">
        <v>1</v>
      </c>
      <c r="L2146" s="43">
        <v>30330</v>
      </c>
      <c r="M2146" s="43">
        <v>30330</v>
      </c>
      <c r="N2146" s="43">
        <v>1</v>
      </c>
      <c r="O2146" s="43">
        <v>30330</v>
      </c>
      <c r="P2146" s="43">
        <v>30330</v>
      </c>
      <c r="Q2146" s="43">
        <v>0</v>
      </c>
      <c r="R2146" s="43">
        <v>0</v>
      </c>
      <c r="S2146" s="43">
        <v>0</v>
      </c>
    </row>
    <row r="2147" spans="5:19">
      <c r="E2147" s="43">
        <v>8897832</v>
      </c>
      <c r="F2147" s="43" t="s">
        <v>5137</v>
      </c>
      <c r="G2147" s="43" t="s">
        <v>14</v>
      </c>
      <c r="H2147" s="43">
        <v>0</v>
      </c>
      <c r="I2147" s="43">
        <v>0</v>
      </c>
      <c r="J2147" s="43">
        <v>0</v>
      </c>
      <c r="K2147" s="43">
        <v>5</v>
      </c>
      <c r="L2147" s="43">
        <v>9980</v>
      </c>
      <c r="M2147" s="43">
        <v>49900</v>
      </c>
      <c r="N2147" s="43">
        <v>5</v>
      </c>
      <c r="O2147" s="43">
        <v>9980</v>
      </c>
      <c r="P2147" s="43">
        <v>49900</v>
      </c>
      <c r="Q2147" s="43">
        <v>0</v>
      </c>
      <c r="R2147" s="43">
        <v>0</v>
      </c>
      <c r="S2147" s="43">
        <v>0</v>
      </c>
    </row>
    <row r="2148" spans="5:19">
      <c r="E2148" s="43">
        <v>8897833</v>
      </c>
      <c r="F2148" s="43" t="s">
        <v>5138</v>
      </c>
      <c r="G2148" s="43" t="s">
        <v>14</v>
      </c>
      <c r="H2148" s="43">
        <v>0</v>
      </c>
      <c r="I2148" s="43">
        <v>0</v>
      </c>
      <c r="J2148" s="43">
        <v>0</v>
      </c>
      <c r="K2148" s="43">
        <v>14</v>
      </c>
      <c r="L2148" s="43">
        <v>3940</v>
      </c>
      <c r="M2148" s="43">
        <v>55160</v>
      </c>
      <c r="N2148" s="43">
        <v>14</v>
      </c>
      <c r="O2148" s="43">
        <v>3940</v>
      </c>
      <c r="P2148" s="43">
        <v>55160</v>
      </c>
      <c r="Q2148" s="43">
        <v>0</v>
      </c>
      <c r="R2148" s="43">
        <v>0</v>
      </c>
      <c r="S2148" s="43">
        <v>0</v>
      </c>
    </row>
    <row r="2149" spans="5:19">
      <c r="E2149" s="43">
        <v>8897869</v>
      </c>
      <c r="F2149" s="43" t="s">
        <v>5139</v>
      </c>
      <c r="G2149" s="43" t="s">
        <v>14</v>
      </c>
      <c r="H2149" s="43">
        <v>0</v>
      </c>
      <c r="I2149" s="43">
        <v>0</v>
      </c>
      <c r="J2149" s="43">
        <v>0</v>
      </c>
      <c r="K2149" s="43">
        <v>3</v>
      </c>
      <c r="L2149" s="43">
        <v>1947</v>
      </c>
      <c r="M2149" s="43">
        <v>5840</v>
      </c>
      <c r="N2149" s="43">
        <v>3</v>
      </c>
      <c r="O2149" s="43">
        <v>1947</v>
      </c>
      <c r="P2149" s="43">
        <v>5840</v>
      </c>
      <c r="Q2149" s="43">
        <v>0</v>
      </c>
      <c r="R2149" s="43">
        <v>0</v>
      </c>
      <c r="S2149" s="43">
        <v>0</v>
      </c>
    </row>
    <row r="2150" spans="5:19">
      <c r="E2150" s="43">
        <v>8897876</v>
      </c>
      <c r="F2150" s="43" t="s">
        <v>5140</v>
      </c>
      <c r="G2150" s="43" t="s">
        <v>14</v>
      </c>
      <c r="H2150" s="43">
        <v>0</v>
      </c>
      <c r="I2150" s="43">
        <v>0</v>
      </c>
      <c r="J2150" s="43">
        <v>0</v>
      </c>
      <c r="K2150" s="43">
        <v>57</v>
      </c>
      <c r="L2150" s="43">
        <v>2580</v>
      </c>
      <c r="M2150" s="43">
        <v>147060</v>
      </c>
      <c r="N2150" s="43">
        <v>57</v>
      </c>
      <c r="O2150" s="43">
        <v>2580</v>
      </c>
      <c r="P2150" s="43">
        <v>147060</v>
      </c>
      <c r="Q2150" s="43">
        <v>0</v>
      </c>
      <c r="R2150" s="43">
        <v>0</v>
      </c>
      <c r="S2150" s="43">
        <v>0</v>
      </c>
    </row>
    <row r="2151" spans="5:19">
      <c r="E2151" s="43">
        <v>8897887</v>
      </c>
      <c r="F2151" s="43" t="s">
        <v>5141</v>
      </c>
      <c r="G2151" s="43" t="s">
        <v>14</v>
      </c>
      <c r="H2151" s="43">
        <v>3</v>
      </c>
      <c r="I2151" s="43">
        <v>4300</v>
      </c>
      <c r="J2151" s="43">
        <v>12900</v>
      </c>
      <c r="K2151" s="43">
        <v>20</v>
      </c>
      <c r="L2151" s="43">
        <v>4045</v>
      </c>
      <c r="M2151" s="43">
        <v>80900</v>
      </c>
      <c r="N2151" s="43">
        <v>23</v>
      </c>
      <c r="O2151" s="43">
        <v>4078</v>
      </c>
      <c r="P2151" s="43">
        <v>93800</v>
      </c>
      <c r="Q2151" s="43">
        <v>0</v>
      </c>
      <c r="R2151" s="43">
        <v>0</v>
      </c>
      <c r="S2151" s="43">
        <v>0</v>
      </c>
    </row>
    <row r="2152" spans="5:19">
      <c r="E2152" s="43">
        <v>8897891</v>
      </c>
      <c r="F2152" s="43" t="s">
        <v>5142</v>
      </c>
      <c r="G2152" s="43" t="s">
        <v>14</v>
      </c>
      <c r="H2152" s="43">
        <v>0</v>
      </c>
      <c r="I2152" s="43">
        <v>0</v>
      </c>
      <c r="J2152" s="43">
        <v>0</v>
      </c>
      <c r="K2152" s="43">
        <v>4</v>
      </c>
      <c r="L2152" s="43">
        <v>2840</v>
      </c>
      <c r="M2152" s="43">
        <v>11360</v>
      </c>
      <c r="N2152" s="43">
        <v>4</v>
      </c>
      <c r="O2152" s="43">
        <v>2840</v>
      </c>
      <c r="P2152" s="43">
        <v>11360</v>
      </c>
      <c r="Q2152" s="43">
        <v>0</v>
      </c>
      <c r="R2152" s="43">
        <v>0</v>
      </c>
      <c r="S2152" s="43">
        <v>0</v>
      </c>
    </row>
    <row r="2153" spans="5:19">
      <c r="E2153" s="43">
        <v>8897892</v>
      </c>
      <c r="F2153" s="43" t="s">
        <v>5143</v>
      </c>
      <c r="G2153" s="43" t="s">
        <v>14</v>
      </c>
      <c r="H2153" s="43">
        <v>0</v>
      </c>
      <c r="I2153" s="43">
        <v>0</v>
      </c>
      <c r="J2153" s="43">
        <v>0</v>
      </c>
      <c r="K2153" s="43">
        <v>15</v>
      </c>
      <c r="L2153" s="43">
        <v>6630</v>
      </c>
      <c r="M2153" s="43">
        <v>99450</v>
      </c>
      <c r="N2153" s="43">
        <v>15</v>
      </c>
      <c r="O2153" s="43">
        <v>6630</v>
      </c>
      <c r="P2153" s="43">
        <v>99450</v>
      </c>
      <c r="Q2153" s="43">
        <v>0</v>
      </c>
      <c r="R2153" s="43">
        <v>0</v>
      </c>
      <c r="S2153" s="43">
        <v>0</v>
      </c>
    </row>
    <row r="2154" spans="5:19">
      <c r="E2154" s="43">
        <v>8897898</v>
      </c>
      <c r="F2154" s="43" t="s">
        <v>5144</v>
      </c>
      <c r="G2154" s="43" t="s">
        <v>14</v>
      </c>
      <c r="H2154" s="43">
        <v>0</v>
      </c>
      <c r="I2154" s="43">
        <v>0</v>
      </c>
      <c r="J2154" s="43">
        <v>0</v>
      </c>
      <c r="K2154" s="43">
        <v>2</v>
      </c>
      <c r="L2154" s="43">
        <v>2010</v>
      </c>
      <c r="M2154" s="43">
        <v>4020</v>
      </c>
      <c r="N2154" s="43">
        <v>2</v>
      </c>
      <c r="O2154" s="43">
        <v>2010</v>
      </c>
      <c r="P2154" s="43">
        <v>4020</v>
      </c>
      <c r="Q2154" s="43">
        <v>0</v>
      </c>
      <c r="R2154" s="43">
        <v>0</v>
      </c>
      <c r="S2154" s="43">
        <v>0</v>
      </c>
    </row>
    <row r="2155" spans="5:19">
      <c r="E2155" s="43">
        <v>8897900</v>
      </c>
      <c r="F2155" s="43" t="s">
        <v>5145</v>
      </c>
      <c r="G2155" s="43" t="s">
        <v>14</v>
      </c>
      <c r="H2155" s="43">
        <v>0</v>
      </c>
      <c r="I2155" s="43">
        <v>0</v>
      </c>
      <c r="J2155" s="43">
        <v>0</v>
      </c>
      <c r="K2155" s="43">
        <v>15</v>
      </c>
      <c r="L2155" s="43">
        <v>5800</v>
      </c>
      <c r="M2155" s="43">
        <v>87000</v>
      </c>
      <c r="N2155" s="43">
        <v>15</v>
      </c>
      <c r="O2155" s="43">
        <v>5800</v>
      </c>
      <c r="P2155" s="43">
        <v>87000</v>
      </c>
      <c r="Q2155" s="43">
        <v>0</v>
      </c>
      <c r="R2155" s="43">
        <v>0</v>
      </c>
      <c r="S2155" s="43">
        <v>0</v>
      </c>
    </row>
    <row r="2156" spans="5:19">
      <c r="E2156" s="43">
        <v>8897901</v>
      </c>
      <c r="F2156" s="43" t="s">
        <v>5146</v>
      </c>
      <c r="G2156" s="43" t="s">
        <v>14</v>
      </c>
      <c r="H2156" s="43">
        <v>0</v>
      </c>
      <c r="I2156" s="43">
        <v>0</v>
      </c>
      <c r="J2156" s="43">
        <v>0</v>
      </c>
      <c r="K2156" s="43">
        <v>3</v>
      </c>
      <c r="L2156" s="43">
        <v>3460</v>
      </c>
      <c r="M2156" s="43">
        <v>10380</v>
      </c>
      <c r="N2156" s="43">
        <v>3</v>
      </c>
      <c r="O2156" s="43">
        <v>3460</v>
      </c>
      <c r="P2156" s="43">
        <v>10380</v>
      </c>
      <c r="Q2156" s="43">
        <v>0</v>
      </c>
      <c r="R2156" s="43">
        <v>0</v>
      </c>
      <c r="S2156" s="43">
        <v>0</v>
      </c>
    </row>
    <row r="2157" spans="5:19">
      <c r="E2157" s="43">
        <v>8897930</v>
      </c>
      <c r="F2157" s="43" t="s">
        <v>5147</v>
      </c>
      <c r="G2157" s="43" t="s">
        <v>14</v>
      </c>
      <c r="H2157" s="43">
        <v>0</v>
      </c>
      <c r="I2157" s="43">
        <v>0</v>
      </c>
      <c r="J2157" s="43">
        <v>0</v>
      </c>
      <c r="K2157" s="43">
        <v>1</v>
      </c>
      <c r="L2157" s="43">
        <v>8700</v>
      </c>
      <c r="M2157" s="43">
        <v>8700</v>
      </c>
      <c r="N2157" s="43">
        <v>1</v>
      </c>
      <c r="O2157" s="43">
        <v>8700</v>
      </c>
      <c r="P2157" s="43">
        <v>8700</v>
      </c>
      <c r="Q2157" s="43">
        <v>0</v>
      </c>
      <c r="R2157" s="43">
        <v>0</v>
      </c>
      <c r="S2157" s="43">
        <v>0</v>
      </c>
    </row>
    <row r="2158" spans="5:19">
      <c r="E2158" s="43">
        <v>8898004</v>
      </c>
      <c r="F2158" s="43" t="s">
        <v>5148</v>
      </c>
      <c r="G2158" s="43" t="s">
        <v>14</v>
      </c>
      <c r="H2158" s="43">
        <v>0</v>
      </c>
      <c r="I2158" s="43">
        <v>0</v>
      </c>
      <c r="J2158" s="43">
        <v>0</v>
      </c>
      <c r="K2158" s="43">
        <v>24</v>
      </c>
      <c r="L2158" s="43">
        <v>4910</v>
      </c>
      <c r="M2158" s="43">
        <v>117840</v>
      </c>
      <c r="N2158" s="43">
        <v>24</v>
      </c>
      <c r="O2158" s="43">
        <v>4910</v>
      </c>
      <c r="P2158" s="43">
        <v>117840</v>
      </c>
      <c r="Q2158" s="43">
        <v>0</v>
      </c>
      <c r="R2158" s="43">
        <v>0</v>
      </c>
      <c r="S2158" s="43">
        <v>0</v>
      </c>
    </row>
    <row r="2159" spans="5:19">
      <c r="E2159" s="43">
        <v>8898005</v>
      </c>
      <c r="F2159" s="43" t="s">
        <v>5149</v>
      </c>
      <c r="G2159" s="43" t="s">
        <v>14</v>
      </c>
      <c r="H2159" s="43">
        <v>0</v>
      </c>
      <c r="I2159" s="43">
        <v>0</v>
      </c>
      <c r="J2159" s="43">
        <v>0</v>
      </c>
      <c r="K2159" s="43">
        <v>21</v>
      </c>
      <c r="L2159" s="43">
        <v>4910</v>
      </c>
      <c r="M2159" s="43">
        <v>103110</v>
      </c>
      <c r="N2159" s="43">
        <v>21</v>
      </c>
      <c r="O2159" s="43">
        <v>4910</v>
      </c>
      <c r="P2159" s="43">
        <v>103110</v>
      </c>
      <c r="Q2159" s="43">
        <v>0</v>
      </c>
      <c r="R2159" s="43">
        <v>0</v>
      </c>
      <c r="S2159" s="43">
        <v>0</v>
      </c>
    </row>
    <row r="2160" spans="5:19">
      <c r="E2160" s="43">
        <v>8898121</v>
      </c>
      <c r="F2160" s="43" t="s">
        <v>5150</v>
      </c>
      <c r="G2160" s="43" t="s">
        <v>14</v>
      </c>
      <c r="H2160" s="43">
        <v>0</v>
      </c>
      <c r="I2160" s="43">
        <v>0</v>
      </c>
      <c r="J2160" s="43">
        <v>0</v>
      </c>
      <c r="K2160" s="43">
        <v>8</v>
      </c>
      <c r="L2160" s="43">
        <v>10400</v>
      </c>
      <c r="M2160" s="43">
        <v>83200</v>
      </c>
      <c r="N2160" s="43">
        <v>8</v>
      </c>
      <c r="O2160" s="43">
        <v>10400</v>
      </c>
      <c r="P2160" s="43">
        <v>83200</v>
      </c>
      <c r="Q2160" s="43">
        <v>0</v>
      </c>
      <c r="R2160" s="43">
        <v>0</v>
      </c>
      <c r="S2160" s="43">
        <v>0</v>
      </c>
    </row>
    <row r="2161" spans="5:19">
      <c r="E2161" s="43">
        <v>8898128</v>
      </c>
      <c r="F2161" s="43" t="s">
        <v>5151</v>
      </c>
      <c r="G2161" s="43" t="s">
        <v>14</v>
      </c>
      <c r="H2161" s="43">
        <v>0</v>
      </c>
      <c r="I2161" s="43">
        <v>0</v>
      </c>
      <c r="J2161" s="43">
        <v>0</v>
      </c>
      <c r="K2161" s="43">
        <v>2</v>
      </c>
      <c r="L2161" s="43">
        <v>13230</v>
      </c>
      <c r="M2161" s="43">
        <v>26460</v>
      </c>
      <c r="N2161" s="43">
        <v>2</v>
      </c>
      <c r="O2161" s="43">
        <v>13230</v>
      </c>
      <c r="P2161" s="43">
        <v>26460</v>
      </c>
      <c r="Q2161" s="43">
        <v>0</v>
      </c>
      <c r="R2161" s="43">
        <v>0</v>
      </c>
      <c r="S2161" s="43">
        <v>0</v>
      </c>
    </row>
    <row r="2162" spans="5:19">
      <c r="E2162" s="43">
        <v>8898134</v>
      </c>
      <c r="F2162" s="43" t="s">
        <v>5152</v>
      </c>
      <c r="G2162" s="43" t="s">
        <v>14</v>
      </c>
      <c r="H2162" s="43">
        <v>0</v>
      </c>
      <c r="I2162" s="43">
        <v>0</v>
      </c>
      <c r="J2162" s="43">
        <v>0</v>
      </c>
      <c r="K2162" s="43">
        <v>24</v>
      </c>
      <c r="L2162" s="43">
        <v>6410</v>
      </c>
      <c r="M2162" s="43">
        <v>153840</v>
      </c>
      <c r="N2162" s="43">
        <v>24</v>
      </c>
      <c r="O2162" s="43">
        <v>6410</v>
      </c>
      <c r="P2162" s="43">
        <v>153840</v>
      </c>
      <c r="Q2162" s="43">
        <v>0</v>
      </c>
      <c r="R2162" s="43">
        <v>0</v>
      </c>
      <c r="S2162" s="43">
        <v>0</v>
      </c>
    </row>
    <row r="2163" spans="5:19">
      <c r="E2163" s="43">
        <v>8898150</v>
      </c>
      <c r="F2163" s="43" t="s">
        <v>5153</v>
      </c>
      <c r="G2163" s="43" t="s">
        <v>14</v>
      </c>
      <c r="H2163" s="43">
        <v>0</v>
      </c>
      <c r="I2163" s="43">
        <v>0</v>
      </c>
      <c r="J2163" s="43">
        <v>0</v>
      </c>
      <c r="K2163" s="43">
        <v>24</v>
      </c>
      <c r="L2163" s="43">
        <v>2020</v>
      </c>
      <c r="M2163" s="43">
        <v>48480</v>
      </c>
      <c r="N2163" s="43">
        <v>24</v>
      </c>
      <c r="O2163" s="43">
        <v>2020</v>
      </c>
      <c r="P2163" s="43">
        <v>48480</v>
      </c>
      <c r="Q2163" s="43">
        <v>0</v>
      </c>
      <c r="R2163" s="43">
        <v>0</v>
      </c>
      <c r="S2163" s="43">
        <v>0</v>
      </c>
    </row>
    <row r="2164" spans="5:19">
      <c r="E2164" s="43">
        <v>8898161</v>
      </c>
      <c r="F2164" s="43" t="s">
        <v>5152</v>
      </c>
      <c r="G2164" s="43" t="s">
        <v>14</v>
      </c>
      <c r="H2164" s="43">
        <v>2</v>
      </c>
      <c r="I2164" s="43">
        <v>6410</v>
      </c>
      <c r="J2164" s="43">
        <v>12820</v>
      </c>
      <c r="K2164" s="43">
        <v>28</v>
      </c>
      <c r="L2164" s="43">
        <v>6410</v>
      </c>
      <c r="M2164" s="43">
        <v>179480</v>
      </c>
      <c r="N2164" s="43">
        <v>30</v>
      </c>
      <c r="O2164" s="43">
        <v>6410</v>
      </c>
      <c r="P2164" s="43">
        <v>192300</v>
      </c>
      <c r="Q2164" s="43">
        <v>0</v>
      </c>
      <c r="R2164" s="43">
        <v>0</v>
      </c>
      <c r="S2164" s="43">
        <v>0</v>
      </c>
    </row>
    <row r="2165" spans="5:19">
      <c r="E2165" s="43">
        <v>8898252</v>
      </c>
      <c r="F2165" s="43" t="s">
        <v>5154</v>
      </c>
      <c r="G2165" s="43" t="s">
        <v>14</v>
      </c>
      <c r="H2165" s="43">
        <v>0</v>
      </c>
      <c r="I2165" s="43">
        <v>0</v>
      </c>
      <c r="J2165" s="43">
        <v>0</v>
      </c>
      <c r="K2165" s="43">
        <v>9</v>
      </c>
      <c r="L2165" s="43">
        <v>5500</v>
      </c>
      <c r="M2165" s="43">
        <v>49500</v>
      </c>
      <c r="N2165" s="43">
        <v>9</v>
      </c>
      <c r="O2165" s="43">
        <v>5500</v>
      </c>
      <c r="P2165" s="43">
        <v>49500</v>
      </c>
      <c r="Q2165" s="43">
        <v>0</v>
      </c>
      <c r="R2165" s="43">
        <v>0</v>
      </c>
      <c r="S2165" s="43">
        <v>0</v>
      </c>
    </row>
    <row r="2166" spans="5:19">
      <c r="E2166" s="43">
        <v>8898341</v>
      </c>
      <c r="F2166" s="43" t="s">
        <v>5155</v>
      </c>
      <c r="G2166" s="43" t="s">
        <v>14</v>
      </c>
      <c r="H2166" s="43">
        <v>0</v>
      </c>
      <c r="I2166" s="43">
        <v>0</v>
      </c>
      <c r="J2166" s="43">
        <v>0</v>
      </c>
      <c r="K2166" s="43">
        <v>14</v>
      </c>
      <c r="L2166" s="43">
        <v>2650</v>
      </c>
      <c r="M2166" s="43">
        <v>37100</v>
      </c>
      <c r="N2166" s="43">
        <v>14</v>
      </c>
      <c r="O2166" s="43">
        <v>2650</v>
      </c>
      <c r="P2166" s="43">
        <v>37100</v>
      </c>
      <c r="Q2166" s="43">
        <v>0</v>
      </c>
      <c r="R2166" s="43">
        <v>0</v>
      </c>
      <c r="S2166" s="43">
        <v>0</v>
      </c>
    </row>
    <row r="2167" spans="5:19">
      <c r="E2167" s="43">
        <v>8898344</v>
      </c>
      <c r="F2167" s="43" t="s">
        <v>5156</v>
      </c>
      <c r="G2167" s="43" t="s">
        <v>14</v>
      </c>
      <c r="H2167" s="43">
        <v>0</v>
      </c>
      <c r="I2167" s="43">
        <v>0</v>
      </c>
      <c r="J2167" s="43">
        <v>0</v>
      </c>
      <c r="K2167" s="43">
        <v>16</v>
      </c>
      <c r="L2167" s="43">
        <v>7020</v>
      </c>
      <c r="M2167" s="43">
        <v>112320</v>
      </c>
      <c r="N2167" s="43">
        <v>16</v>
      </c>
      <c r="O2167" s="43">
        <v>7020</v>
      </c>
      <c r="P2167" s="43">
        <v>112320</v>
      </c>
      <c r="Q2167" s="43">
        <v>0</v>
      </c>
      <c r="R2167" s="43">
        <v>0</v>
      </c>
      <c r="S2167" s="43">
        <v>0</v>
      </c>
    </row>
    <row r="2168" spans="5:19">
      <c r="E2168" s="43">
        <v>8898405</v>
      </c>
      <c r="F2168" s="43" t="s">
        <v>5157</v>
      </c>
      <c r="G2168" s="43" t="s">
        <v>14</v>
      </c>
      <c r="H2168" s="43">
        <v>0</v>
      </c>
      <c r="I2168" s="43">
        <v>0</v>
      </c>
      <c r="J2168" s="43">
        <v>0</v>
      </c>
      <c r="K2168" s="43">
        <v>1</v>
      </c>
      <c r="L2168" s="43">
        <v>11610</v>
      </c>
      <c r="M2168" s="43">
        <v>11610</v>
      </c>
      <c r="N2168" s="43">
        <v>1</v>
      </c>
      <c r="O2168" s="43">
        <v>11610</v>
      </c>
      <c r="P2168" s="43">
        <v>11610</v>
      </c>
      <c r="Q2168" s="43">
        <v>0</v>
      </c>
      <c r="R2168" s="43">
        <v>0</v>
      </c>
      <c r="S2168" s="43">
        <v>0</v>
      </c>
    </row>
    <row r="2169" spans="5:19">
      <c r="E2169" s="43">
        <v>8898410</v>
      </c>
      <c r="F2169" s="43" t="s">
        <v>5158</v>
      </c>
      <c r="G2169" s="43" t="s">
        <v>14</v>
      </c>
      <c r="H2169" s="43">
        <v>0</v>
      </c>
      <c r="I2169" s="43">
        <v>0</v>
      </c>
      <c r="J2169" s="43">
        <v>0</v>
      </c>
      <c r="K2169" s="43">
        <v>1</v>
      </c>
      <c r="L2169" s="43">
        <v>11270</v>
      </c>
      <c r="M2169" s="43">
        <v>11270</v>
      </c>
      <c r="N2169" s="43">
        <v>1</v>
      </c>
      <c r="O2169" s="43">
        <v>11270</v>
      </c>
      <c r="P2169" s="43">
        <v>11270</v>
      </c>
      <c r="Q2169" s="43">
        <v>0</v>
      </c>
      <c r="R2169" s="43">
        <v>0</v>
      </c>
      <c r="S2169" s="43">
        <v>0</v>
      </c>
    </row>
    <row r="2170" spans="5:19">
      <c r="E2170" s="43">
        <v>8898429</v>
      </c>
      <c r="F2170" s="43" t="s">
        <v>5159</v>
      </c>
      <c r="G2170" s="43" t="s">
        <v>14</v>
      </c>
      <c r="H2170" s="43">
        <v>0</v>
      </c>
      <c r="I2170" s="43">
        <v>0</v>
      </c>
      <c r="J2170" s="43">
        <v>0</v>
      </c>
      <c r="K2170" s="43">
        <v>1</v>
      </c>
      <c r="L2170" s="43">
        <v>1610</v>
      </c>
      <c r="M2170" s="43">
        <v>1610</v>
      </c>
      <c r="N2170" s="43">
        <v>1</v>
      </c>
      <c r="O2170" s="43">
        <v>1610</v>
      </c>
      <c r="P2170" s="43">
        <v>1610</v>
      </c>
      <c r="Q2170" s="43">
        <v>0</v>
      </c>
      <c r="R2170" s="43">
        <v>0</v>
      </c>
      <c r="S2170" s="43">
        <v>0</v>
      </c>
    </row>
    <row r="2171" spans="5:19">
      <c r="E2171" s="43">
        <v>8898461</v>
      </c>
      <c r="F2171" s="43" t="s">
        <v>5160</v>
      </c>
      <c r="G2171" s="43" t="s">
        <v>14</v>
      </c>
      <c r="H2171" s="43">
        <v>0</v>
      </c>
      <c r="I2171" s="43">
        <v>0</v>
      </c>
      <c r="J2171" s="43">
        <v>0</v>
      </c>
      <c r="K2171" s="43">
        <v>7</v>
      </c>
      <c r="L2171" s="43">
        <v>1830</v>
      </c>
      <c r="M2171" s="43">
        <v>12810</v>
      </c>
      <c r="N2171" s="43">
        <v>7</v>
      </c>
      <c r="O2171" s="43">
        <v>1830</v>
      </c>
      <c r="P2171" s="43">
        <v>12810</v>
      </c>
      <c r="Q2171" s="43">
        <v>0</v>
      </c>
      <c r="R2171" s="43">
        <v>0</v>
      </c>
      <c r="S2171" s="43">
        <v>0</v>
      </c>
    </row>
    <row r="2172" spans="5:19">
      <c r="E2172" s="43">
        <v>8898462</v>
      </c>
      <c r="F2172" s="43" t="s">
        <v>5161</v>
      </c>
      <c r="G2172" s="43" t="s">
        <v>14</v>
      </c>
      <c r="H2172" s="43">
        <v>0</v>
      </c>
      <c r="I2172" s="43">
        <v>0</v>
      </c>
      <c r="J2172" s="43">
        <v>0</v>
      </c>
      <c r="K2172" s="43">
        <v>7</v>
      </c>
      <c r="L2172" s="43">
        <v>4730</v>
      </c>
      <c r="M2172" s="43">
        <v>33110</v>
      </c>
      <c r="N2172" s="43">
        <v>7</v>
      </c>
      <c r="O2172" s="43">
        <v>4730</v>
      </c>
      <c r="P2172" s="43">
        <v>33110</v>
      </c>
      <c r="Q2172" s="43">
        <v>0</v>
      </c>
      <c r="R2172" s="43">
        <v>0</v>
      </c>
      <c r="S2172" s="43">
        <v>0</v>
      </c>
    </row>
    <row r="2173" spans="5:19">
      <c r="E2173" s="43">
        <v>8898464</v>
      </c>
      <c r="F2173" s="43" t="s">
        <v>5162</v>
      </c>
      <c r="G2173" s="43" t="s">
        <v>14</v>
      </c>
      <c r="H2173" s="43">
        <v>0</v>
      </c>
      <c r="I2173" s="43">
        <v>0</v>
      </c>
      <c r="J2173" s="43">
        <v>0</v>
      </c>
      <c r="K2173" s="43">
        <v>2</v>
      </c>
      <c r="L2173" s="43">
        <v>3600</v>
      </c>
      <c r="M2173" s="43">
        <v>7200</v>
      </c>
      <c r="N2173" s="43">
        <v>2</v>
      </c>
      <c r="O2173" s="43">
        <v>3600</v>
      </c>
      <c r="P2173" s="43">
        <v>7200</v>
      </c>
      <c r="Q2173" s="43">
        <v>0</v>
      </c>
      <c r="R2173" s="43">
        <v>0</v>
      </c>
      <c r="S2173" s="43">
        <v>0</v>
      </c>
    </row>
    <row r="2174" spans="5:19">
      <c r="E2174" s="43">
        <v>8898476</v>
      </c>
      <c r="F2174" s="43" t="s">
        <v>5163</v>
      </c>
      <c r="G2174" s="43" t="s">
        <v>14</v>
      </c>
      <c r="H2174" s="43">
        <v>0</v>
      </c>
      <c r="I2174" s="43">
        <v>0</v>
      </c>
      <c r="J2174" s="43">
        <v>0</v>
      </c>
      <c r="K2174" s="43">
        <v>6</v>
      </c>
      <c r="L2174" s="43">
        <v>1680</v>
      </c>
      <c r="M2174" s="43">
        <v>10080</v>
      </c>
      <c r="N2174" s="43">
        <v>6</v>
      </c>
      <c r="O2174" s="43">
        <v>1680</v>
      </c>
      <c r="P2174" s="43">
        <v>10080</v>
      </c>
      <c r="Q2174" s="43">
        <v>0</v>
      </c>
      <c r="R2174" s="43">
        <v>0</v>
      </c>
      <c r="S2174" s="43">
        <v>0</v>
      </c>
    </row>
    <row r="2175" spans="5:19">
      <c r="E2175" s="43">
        <v>8898477</v>
      </c>
      <c r="F2175" s="43" t="s">
        <v>5164</v>
      </c>
      <c r="G2175" s="43" t="s">
        <v>14</v>
      </c>
      <c r="H2175" s="43">
        <v>0</v>
      </c>
      <c r="I2175" s="43">
        <v>0</v>
      </c>
      <c r="J2175" s="43">
        <v>0</v>
      </c>
      <c r="K2175" s="43">
        <v>7</v>
      </c>
      <c r="L2175" s="43">
        <v>4600</v>
      </c>
      <c r="M2175" s="43">
        <v>32200</v>
      </c>
      <c r="N2175" s="43">
        <v>7</v>
      </c>
      <c r="O2175" s="43">
        <v>4600</v>
      </c>
      <c r="P2175" s="43">
        <v>32200</v>
      </c>
      <c r="Q2175" s="43">
        <v>0</v>
      </c>
      <c r="R2175" s="43">
        <v>0</v>
      </c>
      <c r="S2175" s="43">
        <v>0</v>
      </c>
    </row>
    <row r="2176" spans="5:19">
      <c r="E2176" s="43">
        <v>8898568</v>
      </c>
      <c r="F2176" s="43" t="s">
        <v>4729</v>
      </c>
      <c r="G2176" s="43" t="s">
        <v>14</v>
      </c>
      <c r="H2176" s="43">
        <v>0</v>
      </c>
      <c r="I2176" s="43">
        <v>0</v>
      </c>
      <c r="J2176" s="43">
        <v>0</v>
      </c>
      <c r="K2176" s="43">
        <v>2</v>
      </c>
      <c r="L2176" s="43">
        <v>5740</v>
      </c>
      <c r="M2176" s="43">
        <v>8610</v>
      </c>
      <c r="N2176" s="43">
        <v>2</v>
      </c>
      <c r="O2176" s="43">
        <v>5740</v>
      </c>
      <c r="P2176" s="43">
        <v>8610</v>
      </c>
      <c r="Q2176" s="43">
        <v>0</v>
      </c>
      <c r="R2176" s="43">
        <v>0</v>
      </c>
      <c r="S2176" s="43">
        <v>0</v>
      </c>
    </row>
    <row r="2177" spans="5:19">
      <c r="E2177" s="43">
        <v>8898646</v>
      </c>
      <c r="F2177" s="43" t="s">
        <v>5165</v>
      </c>
      <c r="G2177" s="43" t="s">
        <v>14</v>
      </c>
      <c r="H2177" s="43">
        <v>0</v>
      </c>
      <c r="I2177" s="43">
        <v>0</v>
      </c>
      <c r="J2177" s="43">
        <v>0</v>
      </c>
      <c r="K2177" s="43">
        <v>13</v>
      </c>
      <c r="L2177" s="43">
        <v>1010</v>
      </c>
      <c r="M2177" s="43">
        <v>13130</v>
      </c>
      <c r="N2177" s="43">
        <v>13</v>
      </c>
      <c r="O2177" s="43">
        <v>1010</v>
      </c>
      <c r="P2177" s="43">
        <v>13130</v>
      </c>
      <c r="Q2177" s="43">
        <v>0</v>
      </c>
      <c r="R2177" s="43">
        <v>0</v>
      </c>
      <c r="S2177" s="43">
        <v>0</v>
      </c>
    </row>
    <row r="2178" spans="5:19">
      <c r="E2178" s="43">
        <v>8898745</v>
      </c>
      <c r="F2178" s="43" t="s">
        <v>9468</v>
      </c>
      <c r="G2178" s="43" t="s">
        <v>14</v>
      </c>
      <c r="H2178" s="43">
        <v>3</v>
      </c>
      <c r="I2178" s="43">
        <v>15910</v>
      </c>
      <c r="J2178" s="43">
        <v>47730</v>
      </c>
      <c r="K2178" s="43">
        <v>5</v>
      </c>
      <c r="L2178" s="43">
        <v>13636</v>
      </c>
      <c r="M2178" s="43">
        <v>68182</v>
      </c>
      <c r="N2178" s="43">
        <v>4</v>
      </c>
      <c r="O2178" s="43">
        <v>15342</v>
      </c>
      <c r="P2178" s="43">
        <v>61366</v>
      </c>
      <c r="Q2178" s="43">
        <v>4</v>
      </c>
      <c r="R2178" s="43">
        <v>13637</v>
      </c>
      <c r="S2178" s="43">
        <v>54546</v>
      </c>
    </row>
    <row r="2179" spans="5:19">
      <c r="E2179" s="43">
        <v>8898790</v>
      </c>
      <c r="F2179" s="43" t="s">
        <v>5166</v>
      </c>
      <c r="G2179" s="43" t="s">
        <v>14</v>
      </c>
      <c r="H2179" s="43">
        <v>0</v>
      </c>
      <c r="I2179" s="43">
        <v>0</v>
      </c>
      <c r="J2179" s="43">
        <v>0</v>
      </c>
      <c r="K2179" s="43">
        <v>66</v>
      </c>
      <c r="L2179" s="43">
        <v>4880</v>
      </c>
      <c r="M2179" s="43">
        <v>322080</v>
      </c>
      <c r="N2179" s="43">
        <v>66</v>
      </c>
      <c r="O2179" s="43">
        <v>4880</v>
      </c>
      <c r="P2179" s="43">
        <v>322080</v>
      </c>
      <c r="Q2179" s="43">
        <v>0</v>
      </c>
      <c r="R2179" s="43">
        <v>0</v>
      </c>
      <c r="S2179" s="43">
        <v>0</v>
      </c>
    </row>
    <row r="2180" spans="5:19">
      <c r="E2180" s="43">
        <v>8898872</v>
      </c>
      <c r="F2180" s="43" t="s">
        <v>5167</v>
      </c>
      <c r="G2180" s="43" t="s">
        <v>14</v>
      </c>
      <c r="H2180" s="43">
        <v>0</v>
      </c>
      <c r="I2180" s="43">
        <v>0</v>
      </c>
      <c r="J2180" s="43">
        <v>0</v>
      </c>
      <c r="K2180" s="43">
        <v>9</v>
      </c>
      <c r="L2180" s="43">
        <v>3180</v>
      </c>
      <c r="M2180" s="43">
        <v>28620</v>
      </c>
      <c r="N2180" s="43">
        <v>9</v>
      </c>
      <c r="O2180" s="43">
        <v>3180</v>
      </c>
      <c r="P2180" s="43">
        <v>28620</v>
      </c>
      <c r="Q2180" s="43">
        <v>0</v>
      </c>
      <c r="R2180" s="43">
        <v>0</v>
      </c>
      <c r="S2180" s="43">
        <v>0</v>
      </c>
    </row>
    <row r="2181" spans="5:19">
      <c r="E2181" s="43">
        <v>8898873</v>
      </c>
      <c r="F2181" s="43" t="s">
        <v>5168</v>
      </c>
      <c r="G2181" s="43" t="s">
        <v>14</v>
      </c>
      <c r="H2181" s="43">
        <v>0</v>
      </c>
      <c r="I2181" s="43">
        <v>0</v>
      </c>
      <c r="J2181" s="43">
        <v>0</v>
      </c>
      <c r="K2181" s="43">
        <v>6</v>
      </c>
      <c r="L2181" s="43">
        <v>2760</v>
      </c>
      <c r="M2181" s="43">
        <v>16560</v>
      </c>
      <c r="N2181" s="43">
        <v>6</v>
      </c>
      <c r="O2181" s="43">
        <v>2760</v>
      </c>
      <c r="P2181" s="43">
        <v>16560</v>
      </c>
      <c r="Q2181" s="43">
        <v>0</v>
      </c>
      <c r="R2181" s="43">
        <v>0</v>
      </c>
      <c r="S2181" s="43">
        <v>0</v>
      </c>
    </row>
    <row r="2182" spans="5:19">
      <c r="E2182" s="43">
        <v>8898929</v>
      </c>
      <c r="F2182" s="43" t="s">
        <v>5169</v>
      </c>
      <c r="G2182" s="43" t="s">
        <v>14</v>
      </c>
      <c r="H2182" s="43">
        <v>0</v>
      </c>
      <c r="I2182" s="43">
        <v>0</v>
      </c>
      <c r="J2182" s="43">
        <v>0</v>
      </c>
      <c r="K2182" s="43">
        <v>1</v>
      </c>
      <c r="L2182" s="43">
        <v>4090</v>
      </c>
      <c r="M2182" s="43">
        <v>4090</v>
      </c>
      <c r="N2182" s="43">
        <v>1</v>
      </c>
      <c r="O2182" s="43">
        <v>4090</v>
      </c>
      <c r="P2182" s="43">
        <v>4090</v>
      </c>
      <c r="Q2182" s="43">
        <v>0</v>
      </c>
      <c r="R2182" s="43">
        <v>0</v>
      </c>
      <c r="S2182" s="43">
        <v>0</v>
      </c>
    </row>
    <row r="2183" spans="5:19">
      <c r="E2183" s="43">
        <v>8898949</v>
      </c>
      <c r="F2183" s="43" t="s">
        <v>5170</v>
      </c>
      <c r="G2183" s="43" t="s">
        <v>14</v>
      </c>
      <c r="H2183" s="43">
        <v>0</v>
      </c>
      <c r="I2183" s="43">
        <v>0</v>
      </c>
      <c r="J2183" s="43">
        <v>0</v>
      </c>
      <c r="K2183" s="43">
        <v>2</v>
      </c>
      <c r="L2183" s="43">
        <v>13690</v>
      </c>
      <c r="M2183" s="43">
        <v>27380</v>
      </c>
      <c r="N2183" s="43">
        <v>2</v>
      </c>
      <c r="O2183" s="43">
        <v>13690</v>
      </c>
      <c r="P2183" s="43">
        <v>27380</v>
      </c>
      <c r="Q2183" s="43">
        <v>0</v>
      </c>
      <c r="R2183" s="43">
        <v>0</v>
      </c>
      <c r="S2183" s="43">
        <v>0</v>
      </c>
    </row>
    <row r="2184" spans="5:19">
      <c r="E2184" s="43">
        <v>8898954</v>
      </c>
      <c r="F2184" s="43" t="s">
        <v>5171</v>
      </c>
      <c r="G2184" s="43" t="s">
        <v>14</v>
      </c>
      <c r="H2184" s="43">
        <v>0</v>
      </c>
      <c r="I2184" s="43">
        <v>0</v>
      </c>
      <c r="J2184" s="43">
        <v>0</v>
      </c>
      <c r="K2184" s="43">
        <v>53</v>
      </c>
      <c r="L2184" s="43">
        <v>3962</v>
      </c>
      <c r="M2184" s="43">
        <v>209960</v>
      </c>
      <c r="N2184" s="43">
        <v>53</v>
      </c>
      <c r="O2184" s="43">
        <v>3962</v>
      </c>
      <c r="P2184" s="43">
        <v>209960</v>
      </c>
      <c r="Q2184" s="43">
        <v>0</v>
      </c>
      <c r="R2184" s="43">
        <v>0</v>
      </c>
      <c r="S2184" s="43">
        <v>0</v>
      </c>
    </row>
    <row r="2185" spans="5:19">
      <c r="E2185" s="43">
        <v>8899041</v>
      </c>
      <c r="F2185" s="43" t="s">
        <v>5172</v>
      </c>
      <c r="G2185" s="43" t="s">
        <v>14</v>
      </c>
      <c r="H2185" s="43">
        <v>0</v>
      </c>
      <c r="I2185" s="43">
        <v>0</v>
      </c>
      <c r="J2185" s="43">
        <v>0</v>
      </c>
      <c r="K2185" s="43">
        <v>52</v>
      </c>
      <c r="L2185" s="43">
        <v>3458</v>
      </c>
      <c r="M2185" s="43">
        <v>179820</v>
      </c>
      <c r="N2185" s="43">
        <v>52</v>
      </c>
      <c r="O2185" s="43">
        <v>3458</v>
      </c>
      <c r="P2185" s="43">
        <v>179820</v>
      </c>
      <c r="Q2185" s="43">
        <v>0</v>
      </c>
      <c r="R2185" s="43">
        <v>0</v>
      </c>
      <c r="S2185" s="43">
        <v>0</v>
      </c>
    </row>
    <row r="2186" spans="5:19">
      <c r="E2186" s="43">
        <v>8899133</v>
      </c>
      <c r="F2186" s="43" t="s">
        <v>5173</v>
      </c>
      <c r="G2186" s="43" t="s">
        <v>14</v>
      </c>
      <c r="H2186" s="43">
        <v>0</v>
      </c>
      <c r="I2186" s="43">
        <v>0</v>
      </c>
      <c r="J2186" s="43">
        <v>0</v>
      </c>
      <c r="K2186" s="43">
        <v>2</v>
      </c>
      <c r="L2186" s="43">
        <v>740</v>
      </c>
      <c r="M2186" s="43">
        <v>1480</v>
      </c>
      <c r="N2186" s="43">
        <v>2</v>
      </c>
      <c r="O2186" s="43">
        <v>740</v>
      </c>
      <c r="P2186" s="43">
        <v>1480</v>
      </c>
      <c r="Q2186" s="43">
        <v>0</v>
      </c>
      <c r="R2186" s="43">
        <v>0</v>
      </c>
      <c r="S2186" s="43">
        <v>0</v>
      </c>
    </row>
    <row r="2187" spans="5:19">
      <c r="E2187" s="43">
        <v>8899267</v>
      </c>
      <c r="F2187" s="43" t="s">
        <v>5174</v>
      </c>
      <c r="G2187" s="43" t="s">
        <v>14</v>
      </c>
      <c r="H2187" s="43">
        <v>0</v>
      </c>
      <c r="I2187" s="43">
        <v>0</v>
      </c>
      <c r="J2187" s="43">
        <v>0</v>
      </c>
      <c r="K2187" s="43">
        <v>1</v>
      </c>
      <c r="L2187" s="43">
        <v>5350</v>
      </c>
      <c r="M2187" s="43">
        <v>5350</v>
      </c>
      <c r="N2187" s="43">
        <v>1</v>
      </c>
      <c r="O2187" s="43">
        <v>5350</v>
      </c>
      <c r="P2187" s="43">
        <v>5350</v>
      </c>
      <c r="Q2187" s="43">
        <v>0</v>
      </c>
      <c r="R2187" s="43">
        <v>0</v>
      </c>
      <c r="S2187" s="43">
        <v>0</v>
      </c>
    </row>
    <row r="2188" spans="5:19">
      <c r="E2188" s="43">
        <v>8899322</v>
      </c>
      <c r="F2188" s="43" t="s">
        <v>5175</v>
      </c>
      <c r="G2188" s="43" t="s">
        <v>14</v>
      </c>
      <c r="H2188" s="43">
        <v>0</v>
      </c>
      <c r="I2188" s="43">
        <v>0</v>
      </c>
      <c r="J2188" s="43">
        <v>0</v>
      </c>
      <c r="K2188" s="43">
        <v>12</v>
      </c>
      <c r="L2188" s="43">
        <v>4570</v>
      </c>
      <c r="M2188" s="43">
        <v>54840</v>
      </c>
      <c r="N2188" s="43">
        <v>12</v>
      </c>
      <c r="O2188" s="43">
        <v>4570</v>
      </c>
      <c r="P2188" s="43">
        <v>54840</v>
      </c>
      <c r="Q2188" s="43">
        <v>0</v>
      </c>
      <c r="R2188" s="43">
        <v>0</v>
      </c>
      <c r="S2188" s="43">
        <v>0</v>
      </c>
    </row>
    <row r="2189" spans="5:19">
      <c r="E2189" s="43">
        <v>8899323</v>
      </c>
      <c r="F2189" s="43" t="s">
        <v>5176</v>
      </c>
      <c r="G2189" s="43" t="s">
        <v>14</v>
      </c>
      <c r="H2189" s="43">
        <v>0</v>
      </c>
      <c r="I2189" s="43">
        <v>0</v>
      </c>
      <c r="J2189" s="43">
        <v>0</v>
      </c>
      <c r="K2189" s="43">
        <v>4</v>
      </c>
      <c r="L2189" s="43">
        <v>4880</v>
      </c>
      <c r="M2189" s="43">
        <v>19520</v>
      </c>
      <c r="N2189" s="43">
        <v>4</v>
      </c>
      <c r="O2189" s="43">
        <v>4880</v>
      </c>
      <c r="P2189" s="43">
        <v>19520</v>
      </c>
      <c r="Q2189" s="43">
        <v>0</v>
      </c>
      <c r="R2189" s="43">
        <v>0</v>
      </c>
      <c r="S2189" s="43">
        <v>0</v>
      </c>
    </row>
    <row r="2190" spans="5:19">
      <c r="E2190" s="43">
        <v>8899327</v>
      </c>
      <c r="F2190" s="43" t="s">
        <v>5177</v>
      </c>
      <c r="G2190" s="43" t="s">
        <v>14</v>
      </c>
      <c r="H2190" s="43">
        <v>0</v>
      </c>
      <c r="I2190" s="43">
        <v>0</v>
      </c>
      <c r="J2190" s="43">
        <v>0</v>
      </c>
      <c r="K2190" s="43">
        <v>11</v>
      </c>
      <c r="L2190" s="43">
        <v>8075</v>
      </c>
      <c r="M2190" s="43">
        <v>88820</v>
      </c>
      <c r="N2190" s="43">
        <v>11</v>
      </c>
      <c r="O2190" s="43">
        <v>8075</v>
      </c>
      <c r="P2190" s="43">
        <v>88820</v>
      </c>
      <c r="Q2190" s="43">
        <v>0</v>
      </c>
      <c r="R2190" s="43">
        <v>0</v>
      </c>
      <c r="S2190" s="43">
        <v>0</v>
      </c>
    </row>
    <row r="2191" spans="5:19">
      <c r="E2191" s="43">
        <v>8899400</v>
      </c>
      <c r="F2191" s="43" t="s">
        <v>5178</v>
      </c>
      <c r="G2191" s="43" t="s">
        <v>14</v>
      </c>
      <c r="H2191" s="43">
        <v>0</v>
      </c>
      <c r="I2191" s="43">
        <v>0</v>
      </c>
      <c r="J2191" s="43">
        <v>0</v>
      </c>
      <c r="K2191" s="43">
        <v>8</v>
      </c>
      <c r="L2191" s="43">
        <v>4850</v>
      </c>
      <c r="M2191" s="43">
        <v>38800</v>
      </c>
      <c r="N2191" s="43">
        <v>8</v>
      </c>
      <c r="O2191" s="43">
        <v>4850</v>
      </c>
      <c r="P2191" s="43">
        <v>38800</v>
      </c>
      <c r="Q2191" s="43">
        <v>0</v>
      </c>
      <c r="R2191" s="43">
        <v>0</v>
      </c>
      <c r="S2191" s="43">
        <v>0</v>
      </c>
    </row>
    <row r="2192" spans="5:19">
      <c r="E2192" s="43">
        <v>8899418</v>
      </c>
      <c r="F2192" s="43" t="s">
        <v>5179</v>
      </c>
      <c r="G2192" s="43" t="s">
        <v>14</v>
      </c>
      <c r="H2192" s="43">
        <v>0</v>
      </c>
      <c r="I2192" s="43">
        <v>0</v>
      </c>
      <c r="J2192" s="43">
        <v>0</v>
      </c>
      <c r="K2192" s="43">
        <v>15</v>
      </c>
      <c r="L2192" s="43">
        <v>4150</v>
      </c>
      <c r="M2192" s="43">
        <v>62250</v>
      </c>
      <c r="N2192" s="43">
        <v>15</v>
      </c>
      <c r="O2192" s="43">
        <v>4150</v>
      </c>
      <c r="P2192" s="43">
        <v>62250</v>
      </c>
      <c r="Q2192" s="43">
        <v>0</v>
      </c>
      <c r="R2192" s="43">
        <v>0</v>
      </c>
      <c r="S2192" s="43">
        <v>0</v>
      </c>
    </row>
    <row r="2193" spans="5:19">
      <c r="E2193" s="43">
        <v>8899420</v>
      </c>
      <c r="F2193" s="43" t="s">
        <v>5180</v>
      </c>
      <c r="G2193" s="43" t="s">
        <v>14</v>
      </c>
      <c r="H2193" s="43">
        <v>0</v>
      </c>
      <c r="I2193" s="43">
        <v>0</v>
      </c>
      <c r="J2193" s="43">
        <v>0</v>
      </c>
      <c r="K2193" s="43">
        <v>10</v>
      </c>
      <c r="L2193" s="43">
        <v>4020</v>
      </c>
      <c r="M2193" s="43">
        <v>40200</v>
      </c>
      <c r="N2193" s="43">
        <v>10</v>
      </c>
      <c r="O2193" s="43">
        <v>4020</v>
      </c>
      <c r="P2193" s="43">
        <v>40200</v>
      </c>
      <c r="Q2193" s="43">
        <v>0</v>
      </c>
      <c r="R2193" s="43">
        <v>0</v>
      </c>
      <c r="S2193" s="43">
        <v>0</v>
      </c>
    </row>
    <row r="2194" spans="5:19">
      <c r="E2194" s="43">
        <v>8899445</v>
      </c>
      <c r="F2194" s="43" t="s">
        <v>5181</v>
      </c>
      <c r="G2194" s="43" t="s">
        <v>14</v>
      </c>
      <c r="H2194" s="43">
        <v>0</v>
      </c>
      <c r="I2194" s="43">
        <v>0</v>
      </c>
      <c r="J2194" s="43">
        <v>0</v>
      </c>
      <c r="K2194" s="43">
        <v>38</v>
      </c>
      <c r="L2194" s="43">
        <v>3365</v>
      </c>
      <c r="M2194" s="43">
        <v>127860</v>
      </c>
      <c r="N2194" s="43">
        <v>38</v>
      </c>
      <c r="O2194" s="43">
        <v>3365</v>
      </c>
      <c r="P2194" s="43">
        <v>127860</v>
      </c>
      <c r="Q2194" s="43">
        <v>0</v>
      </c>
      <c r="R2194" s="43">
        <v>0</v>
      </c>
      <c r="S2194" s="43">
        <v>0</v>
      </c>
    </row>
    <row r="2195" spans="5:19">
      <c r="E2195" s="43">
        <v>8899506</v>
      </c>
      <c r="F2195" s="43" t="s">
        <v>5182</v>
      </c>
      <c r="G2195" s="43" t="s">
        <v>14</v>
      </c>
      <c r="H2195" s="43">
        <v>0</v>
      </c>
      <c r="I2195" s="43">
        <v>0</v>
      </c>
      <c r="J2195" s="43">
        <v>0</v>
      </c>
      <c r="K2195" s="43">
        <v>19</v>
      </c>
      <c r="L2195" s="43">
        <v>3090</v>
      </c>
      <c r="M2195" s="43">
        <v>58710</v>
      </c>
      <c r="N2195" s="43">
        <v>19</v>
      </c>
      <c r="O2195" s="43">
        <v>3090</v>
      </c>
      <c r="P2195" s="43">
        <v>58710</v>
      </c>
      <c r="Q2195" s="43">
        <v>0</v>
      </c>
      <c r="R2195" s="43">
        <v>0</v>
      </c>
      <c r="S2195" s="43">
        <v>0</v>
      </c>
    </row>
    <row r="2196" spans="5:19">
      <c r="E2196" s="43">
        <v>8899508</v>
      </c>
      <c r="F2196" s="43" t="s">
        <v>5183</v>
      </c>
      <c r="G2196" s="43" t="s">
        <v>14</v>
      </c>
      <c r="H2196" s="43">
        <v>0</v>
      </c>
      <c r="I2196" s="43">
        <v>0</v>
      </c>
      <c r="J2196" s="43">
        <v>0</v>
      </c>
      <c r="K2196" s="43">
        <v>17</v>
      </c>
      <c r="L2196" s="43">
        <v>3636</v>
      </c>
      <c r="M2196" s="43">
        <v>61818</v>
      </c>
      <c r="N2196" s="43">
        <v>17</v>
      </c>
      <c r="O2196" s="43">
        <v>3636</v>
      </c>
      <c r="P2196" s="43">
        <v>61818</v>
      </c>
      <c r="Q2196" s="43">
        <v>0</v>
      </c>
      <c r="R2196" s="43">
        <v>0</v>
      </c>
      <c r="S2196" s="43">
        <v>0</v>
      </c>
    </row>
    <row r="2197" spans="5:19">
      <c r="E2197" s="43">
        <v>8899714</v>
      </c>
      <c r="F2197" s="43" t="s">
        <v>5184</v>
      </c>
      <c r="G2197" s="43" t="s">
        <v>14</v>
      </c>
      <c r="H2197" s="43">
        <v>0</v>
      </c>
      <c r="I2197" s="43">
        <v>0</v>
      </c>
      <c r="J2197" s="43">
        <v>0</v>
      </c>
      <c r="K2197" s="43">
        <v>6</v>
      </c>
      <c r="L2197" s="43">
        <v>25165</v>
      </c>
      <c r="M2197" s="43">
        <v>150990</v>
      </c>
      <c r="N2197" s="43">
        <v>6</v>
      </c>
      <c r="O2197" s="43">
        <v>25165</v>
      </c>
      <c r="P2197" s="43">
        <v>150990</v>
      </c>
      <c r="Q2197" s="43">
        <v>0</v>
      </c>
      <c r="R2197" s="43">
        <v>0</v>
      </c>
      <c r="S2197" s="43">
        <v>0</v>
      </c>
    </row>
    <row r="2198" spans="5:19">
      <c r="E2198" s="43">
        <v>8899716</v>
      </c>
      <c r="F2198" s="43" t="s">
        <v>4911</v>
      </c>
      <c r="G2198" s="43" t="s">
        <v>14</v>
      </c>
      <c r="H2198" s="43">
        <v>0</v>
      </c>
      <c r="I2198" s="43">
        <v>0</v>
      </c>
      <c r="J2198" s="43">
        <v>0</v>
      </c>
      <c r="K2198" s="43">
        <v>10</v>
      </c>
      <c r="L2198" s="43">
        <v>40438</v>
      </c>
      <c r="M2198" s="43">
        <v>404380</v>
      </c>
      <c r="N2198" s="43">
        <v>10</v>
      </c>
      <c r="O2198" s="43">
        <v>40438</v>
      </c>
      <c r="P2198" s="43">
        <v>404380</v>
      </c>
      <c r="Q2198" s="43">
        <v>0</v>
      </c>
      <c r="R2198" s="43">
        <v>0</v>
      </c>
      <c r="S2198" s="43">
        <v>0</v>
      </c>
    </row>
    <row r="2199" spans="5:19">
      <c r="E2199" s="43">
        <v>8899717</v>
      </c>
      <c r="F2199" s="43" t="s">
        <v>5185</v>
      </c>
      <c r="G2199" s="43" t="s">
        <v>14</v>
      </c>
      <c r="H2199" s="43">
        <v>0</v>
      </c>
      <c r="I2199" s="43">
        <v>0</v>
      </c>
      <c r="J2199" s="43">
        <v>0</v>
      </c>
      <c r="K2199" s="43">
        <v>50</v>
      </c>
      <c r="L2199" s="43">
        <v>2560</v>
      </c>
      <c r="M2199" s="43">
        <v>128000</v>
      </c>
      <c r="N2199" s="43">
        <v>50</v>
      </c>
      <c r="O2199" s="43">
        <v>2560</v>
      </c>
      <c r="P2199" s="43">
        <v>128000</v>
      </c>
      <c r="Q2199" s="43">
        <v>0</v>
      </c>
      <c r="R2199" s="43">
        <v>0</v>
      </c>
      <c r="S2199" s="43">
        <v>0</v>
      </c>
    </row>
    <row r="2200" spans="5:19">
      <c r="E2200" s="43">
        <v>8899728</v>
      </c>
      <c r="F2200" s="43" t="s">
        <v>5186</v>
      </c>
      <c r="G2200" s="43" t="s">
        <v>14</v>
      </c>
      <c r="H2200" s="43">
        <v>0</v>
      </c>
      <c r="I2200" s="43">
        <v>0</v>
      </c>
      <c r="J2200" s="43">
        <v>0</v>
      </c>
      <c r="K2200" s="43">
        <v>5</v>
      </c>
      <c r="L2200" s="43">
        <v>4976</v>
      </c>
      <c r="M2200" s="43">
        <v>24880</v>
      </c>
      <c r="N2200" s="43">
        <v>5</v>
      </c>
      <c r="O2200" s="43">
        <v>4976</v>
      </c>
      <c r="P2200" s="43">
        <v>24880</v>
      </c>
      <c r="Q2200" s="43">
        <v>0</v>
      </c>
      <c r="R2200" s="43">
        <v>0</v>
      </c>
      <c r="S2200" s="43">
        <v>0</v>
      </c>
    </row>
    <row r="2201" spans="5:19">
      <c r="E2201" s="43">
        <v>8899803</v>
      </c>
      <c r="F2201" s="43" t="s">
        <v>5187</v>
      </c>
      <c r="G2201" s="43" t="s">
        <v>14</v>
      </c>
      <c r="H2201" s="43">
        <v>2</v>
      </c>
      <c r="I2201" s="43">
        <v>440</v>
      </c>
      <c r="J2201" s="43">
        <v>880</v>
      </c>
      <c r="K2201" s="43">
        <v>7</v>
      </c>
      <c r="L2201" s="43">
        <v>567</v>
      </c>
      <c r="M2201" s="43">
        <v>3970</v>
      </c>
      <c r="N2201" s="43">
        <v>9</v>
      </c>
      <c r="O2201" s="43">
        <v>539</v>
      </c>
      <c r="P2201" s="43">
        <v>4850</v>
      </c>
      <c r="Q2201" s="43">
        <v>0</v>
      </c>
      <c r="R2201" s="43">
        <v>0</v>
      </c>
      <c r="S2201" s="43">
        <v>0</v>
      </c>
    </row>
    <row r="2202" spans="5:19">
      <c r="E2202" s="43">
        <v>8899830</v>
      </c>
      <c r="F2202" s="43" t="s">
        <v>5188</v>
      </c>
      <c r="G2202" s="43" t="s">
        <v>14</v>
      </c>
      <c r="H2202" s="43">
        <v>0</v>
      </c>
      <c r="I2202" s="43">
        <v>0</v>
      </c>
      <c r="J2202" s="43">
        <v>0</v>
      </c>
      <c r="K2202" s="43">
        <v>20</v>
      </c>
      <c r="L2202" s="43">
        <v>4100</v>
      </c>
      <c r="M2202" s="43">
        <v>82000</v>
      </c>
      <c r="N2202" s="43">
        <v>20</v>
      </c>
      <c r="O2202" s="43">
        <v>4100</v>
      </c>
      <c r="P2202" s="43">
        <v>82000</v>
      </c>
      <c r="Q2202" s="43">
        <v>0</v>
      </c>
      <c r="R2202" s="43">
        <v>0</v>
      </c>
      <c r="S2202" s="43">
        <v>0</v>
      </c>
    </row>
    <row r="2203" spans="5:19">
      <c r="E2203" s="43">
        <v>8899913</v>
      </c>
      <c r="F2203" s="43" t="s">
        <v>5189</v>
      </c>
      <c r="G2203" s="43" t="s">
        <v>14</v>
      </c>
      <c r="H2203" s="43">
        <v>0</v>
      </c>
      <c r="I2203" s="43">
        <v>0</v>
      </c>
      <c r="J2203" s="43">
        <v>0</v>
      </c>
      <c r="K2203" s="43">
        <v>71</v>
      </c>
      <c r="L2203" s="43">
        <v>1451</v>
      </c>
      <c r="M2203" s="43">
        <v>103050</v>
      </c>
      <c r="N2203" s="43">
        <v>71</v>
      </c>
      <c r="O2203" s="43">
        <v>1451</v>
      </c>
      <c r="P2203" s="43">
        <v>103050</v>
      </c>
      <c r="Q2203" s="43">
        <v>0</v>
      </c>
      <c r="R2203" s="43">
        <v>0</v>
      </c>
      <c r="S2203" s="43">
        <v>0</v>
      </c>
    </row>
    <row r="2204" spans="5:19">
      <c r="E2204" s="43">
        <v>8899925</v>
      </c>
      <c r="F2204" s="43" t="s">
        <v>5190</v>
      </c>
      <c r="G2204" s="43" t="s">
        <v>14</v>
      </c>
      <c r="H2204" s="43">
        <v>0</v>
      </c>
      <c r="I2204" s="43">
        <v>0</v>
      </c>
      <c r="J2204" s="43">
        <v>0</v>
      </c>
      <c r="K2204" s="43">
        <v>36</v>
      </c>
      <c r="L2204" s="43">
        <v>1490</v>
      </c>
      <c r="M2204" s="43">
        <v>53640</v>
      </c>
      <c r="N2204" s="43">
        <v>36</v>
      </c>
      <c r="O2204" s="43">
        <v>1490</v>
      </c>
      <c r="P2204" s="43">
        <v>53640</v>
      </c>
      <c r="Q2204" s="43">
        <v>0</v>
      </c>
      <c r="R2204" s="43">
        <v>0</v>
      </c>
      <c r="S2204" s="43">
        <v>0</v>
      </c>
    </row>
    <row r="2205" spans="5:19">
      <c r="E2205" s="43">
        <v>8899929</v>
      </c>
      <c r="F2205" s="43" t="s">
        <v>5191</v>
      </c>
      <c r="G2205" s="43" t="s">
        <v>14</v>
      </c>
      <c r="H2205" s="43">
        <v>0</v>
      </c>
      <c r="I2205" s="43">
        <v>0</v>
      </c>
      <c r="J2205" s="43">
        <v>0</v>
      </c>
      <c r="K2205" s="43">
        <v>12</v>
      </c>
      <c r="L2205" s="43">
        <v>2630</v>
      </c>
      <c r="M2205" s="43">
        <v>31560</v>
      </c>
      <c r="N2205" s="43">
        <v>12</v>
      </c>
      <c r="O2205" s="43">
        <v>2630</v>
      </c>
      <c r="P2205" s="43">
        <v>31560</v>
      </c>
      <c r="Q2205" s="43">
        <v>0</v>
      </c>
      <c r="R2205" s="43">
        <v>0</v>
      </c>
      <c r="S2205" s="43">
        <v>0</v>
      </c>
    </row>
    <row r="2206" spans="5:19">
      <c r="E2206" s="43">
        <v>8899969</v>
      </c>
      <c r="F2206" s="43" t="s">
        <v>9469</v>
      </c>
      <c r="G2206" s="43" t="s">
        <v>14</v>
      </c>
      <c r="H2206" s="43">
        <v>28</v>
      </c>
      <c r="I2206" s="43">
        <v>3818</v>
      </c>
      <c r="J2206" s="43">
        <v>106910</v>
      </c>
      <c r="K2206" s="43">
        <v>0</v>
      </c>
      <c r="L2206" s="43">
        <v>0</v>
      </c>
      <c r="M2206" s="43">
        <v>0</v>
      </c>
      <c r="N2206" s="43">
        <v>5</v>
      </c>
      <c r="O2206" s="43">
        <v>3818</v>
      </c>
      <c r="P2206" s="43">
        <v>19091</v>
      </c>
      <c r="Q2206" s="43">
        <v>23</v>
      </c>
      <c r="R2206" s="43">
        <v>3818</v>
      </c>
      <c r="S2206" s="43">
        <v>87819</v>
      </c>
    </row>
    <row r="2207" spans="5:19">
      <c r="E2207" s="43">
        <v>8900017</v>
      </c>
      <c r="F2207" s="43" t="s">
        <v>5192</v>
      </c>
      <c r="G2207" s="43" t="s">
        <v>14</v>
      </c>
      <c r="H2207" s="43">
        <v>0</v>
      </c>
      <c r="I2207" s="43">
        <v>0</v>
      </c>
      <c r="J2207" s="43">
        <v>0</v>
      </c>
      <c r="K2207" s="43">
        <v>10</v>
      </c>
      <c r="L2207" s="43">
        <v>6530</v>
      </c>
      <c r="M2207" s="43">
        <v>65300</v>
      </c>
      <c r="N2207" s="43">
        <v>10</v>
      </c>
      <c r="O2207" s="43">
        <v>6530</v>
      </c>
      <c r="P2207" s="43">
        <v>65300</v>
      </c>
      <c r="Q2207" s="43">
        <v>0</v>
      </c>
      <c r="R2207" s="43">
        <v>0</v>
      </c>
      <c r="S2207" s="43">
        <v>0</v>
      </c>
    </row>
    <row r="2208" spans="5:19">
      <c r="E2208" s="43">
        <v>8900117</v>
      </c>
      <c r="F2208" s="43" t="s">
        <v>5193</v>
      </c>
      <c r="G2208" s="43" t="s">
        <v>14</v>
      </c>
      <c r="H2208" s="43">
        <v>0</v>
      </c>
      <c r="I2208" s="43">
        <v>0</v>
      </c>
      <c r="J2208" s="43">
        <v>0</v>
      </c>
      <c r="K2208" s="43">
        <v>1</v>
      </c>
      <c r="L2208" s="43">
        <v>6730</v>
      </c>
      <c r="M2208" s="43">
        <v>6730</v>
      </c>
      <c r="N2208" s="43">
        <v>1</v>
      </c>
      <c r="O2208" s="43">
        <v>6730</v>
      </c>
      <c r="P2208" s="43">
        <v>6730</v>
      </c>
      <c r="Q2208" s="43">
        <v>0</v>
      </c>
      <c r="R2208" s="43">
        <v>0</v>
      </c>
      <c r="S2208" s="43">
        <v>0</v>
      </c>
    </row>
    <row r="2209" spans="5:19">
      <c r="E2209" s="43">
        <v>8900122</v>
      </c>
      <c r="F2209" s="43" t="s">
        <v>5194</v>
      </c>
      <c r="G2209" s="43" t="s">
        <v>14</v>
      </c>
      <c r="H2209" s="43">
        <v>0</v>
      </c>
      <c r="I2209" s="43">
        <v>0</v>
      </c>
      <c r="J2209" s="43">
        <v>0</v>
      </c>
      <c r="K2209" s="43">
        <v>9</v>
      </c>
      <c r="L2209" s="43">
        <v>3410</v>
      </c>
      <c r="M2209" s="43">
        <v>30690</v>
      </c>
      <c r="N2209" s="43">
        <v>9</v>
      </c>
      <c r="O2209" s="43">
        <v>3410</v>
      </c>
      <c r="P2209" s="43">
        <v>30690</v>
      </c>
      <c r="Q2209" s="43">
        <v>0</v>
      </c>
      <c r="R2209" s="43">
        <v>0</v>
      </c>
      <c r="S2209" s="43">
        <v>0</v>
      </c>
    </row>
    <row r="2210" spans="5:19">
      <c r="E2210" s="43">
        <v>8900158</v>
      </c>
      <c r="F2210" s="43" t="s">
        <v>5195</v>
      </c>
      <c r="G2210" s="43" t="s">
        <v>14</v>
      </c>
      <c r="H2210" s="43">
        <v>0</v>
      </c>
      <c r="I2210" s="43">
        <v>0</v>
      </c>
      <c r="J2210" s="43">
        <v>0</v>
      </c>
      <c r="K2210" s="43">
        <v>20</v>
      </c>
      <c r="L2210" s="43">
        <v>840</v>
      </c>
      <c r="M2210" s="43">
        <v>16800</v>
      </c>
      <c r="N2210" s="43">
        <v>20</v>
      </c>
      <c r="O2210" s="43">
        <v>840</v>
      </c>
      <c r="P2210" s="43">
        <v>16800</v>
      </c>
      <c r="Q2210" s="43">
        <v>0</v>
      </c>
      <c r="R2210" s="43">
        <v>0</v>
      </c>
      <c r="S2210" s="43">
        <v>0</v>
      </c>
    </row>
    <row r="2211" spans="5:19">
      <c r="E2211" s="43">
        <v>8900159</v>
      </c>
      <c r="F2211" s="43" t="s">
        <v>5196</v>
      </c>
      <c r="G2211" s="43" t="s">
        <v>14</v>
      </c>
      <c r="H2211" s="43">
        <v>0</v>
      </c>
      <c r="I2211" s="43">
        <v>0</v>
      </c>
      <c r="J2211" s="43">
        <v>0</v>
      </c>
      <c r="K2211" s="43">
        <v>40</v>
      </c>
      <c r="L2211" s="43">
        <v>840</v>
      </c>
      <c r="M2211" s="43">
        <v>33600</v>
      </c>
      <c r="N2211" s="43">
        <v>40</v>
      </c>
      <c r="O2211" s="43">
        <v>840</v>
      </c>
      <c r="P2211" s="43">
        <v>33600</v>
      </c>
      <c r="Q2211" s="43">
        <v>0</v>
      </c>
      <c r="R2211" s="43">
        <v>0</v>
      </c>
      <c r="S2211" s="43">
        <v>0</v>
      </c>
    </row>
    <row r="2212" spans="5:19">
      <c r="E2212" s="43">
        <v>8900174</v>
      </c>
      <c r="F2212" s="43" t="s">
        <v>5197</v>
      </c>
      <c r="G2212" s="43" t="s">
        <v>14</v>
      </c>
      <c r="H2212" s="43">
        <v>0</v>
      </c>
      <c r="I2212" s="43">
        <v>0</v>
      </c>
      <c r="J2212" s="43">
        <v>0</v>
      </c>
      <c r="K2212" s="43">
        <v>29</v>
      </c>
      <c r="L2212" s="43">
        <v>3320</v>
      </c>
      <c r="M2212" s="43">
        <v>96280</v>
      </c>
      <c r="N2212" s="43">
        <v>29</v>
      </c>
      <c r="O2212" s="43">
        <v>3320</v>
      </c>
      <c r="P2212" s="43">
        <v>96280</v>
      </c>
      <c r="Q2212" s="43">
        <v>0</v>
      </c>
      <c r="R2212" s="43">
        <v>0</v>
      </c>
      <c r="S2212" s="43">
        <v>0</v>
      </c>
    </row>
    <row r="2213" spans="5:19">
      <c r="E2213" s="43">
        <v>8900178</v>
      </c>
      <c r="F2213" s="43" t="s">
        <v>5198</v>
      </c>
      <c r="G2213" s="43" t="s">
        <v>14</v>
      </c>
      <c r="H2213" s="43">
        <v>0</v>
      </c>
      <c r="I2213" s="43">
        <v>0</v>
      </c>
      <c r="J2213" s="43">
        <v>0</v>
      </c>
      <c r="K2213" s="43">
        <v>16</v>
      </c>
      <c r="L2213" s="43">
        <v>2650</v>
      </c>
      <c r="M2213" s="43">
        <v>42400</v>
      </c>
      <c r="N2213" s="43">
        <v>16</v>
      </c>
      <c r="O2213" s="43">
        <v>2650</v>
      </c>
      <c r="P2213" s="43">
        <v>42400</v>
      </c>
      <c r="Q2213" s="43">
        <v>0</v>
      </c>
      <c r="R2213" s="43">
        <v>0</v>
      </c>
      <c r="S2213" s="43">
        <v>0</v>
      </c>
    </row>
    <row r="2214" spans="5:19">
      <c r="E2214" s="43">
        <v>8900184</v>
      </c>
      <c r="F2214" s="43" t="s">
        <v>5199</v>
      </c>
      <c r="G2214" s="43" t="s">
        <v>14</v>
      </c>
      <c r="H2214" s="43">
        <v>0</v>
      </c>
      <c r="I2214" s="43">
        <v>0</v>
      </c>
      <c r="J2214" s="43">
        <v>0</v>
      </c>
      <c r="K2214" s="43">
        <v>34</v>
      </c>
      <c r="L2214" s="43">
        <v>2430</v>
      </c>
      <c r="M2214" s="43">
        <v>82620</v>
      </c>
      <c r="N2214" s="43">
        <v>34</v>
      </c>
      <c r="O2214" s="43">
        <v>2430</v>
      </c>
      <c r="P2214" s="43">
        <v>82620</v>
      </c>
      <c r="Q2214" s="43">
        <v>0</v>
      </c>
      <c r="R2214" s="43">
        <v>0</v>
      </c>
      <c r="S2214" s="43">
        <v>0</v>
      </c>
    </row>
    <row r="2215" spans="5:19">
      <c r="E2215" s="43">
        <v>8900191</v>
      </c>
      <c r="F2215" s="43" t="s">
        <v>5200</v>
      </c>
      <c r="G2215" s="43" t="s">
        <v>14</v>
      </c>
      <c r="H2215" s="43">
        <v>0</v>
      </c>
      <c r="I2215" s="43">
        <v>0</v>
      </c>
      <c r="J2215" s="43">
        <v>0</v>
      </c>
      <c r="K2215" s="43">
        <v>60</v>
      </c>
      <c r="L2215" s="43">
        <v>2040</v>
      </c>
      <c r="M2215" s="43">
        <v>122400</v>
      </c>
      <c r="N2215" s="43">
        <v>60</v>
      </c>
      <c r="O2215" s="43">
        <v>2040</v>
      </c>
      <c r="P2215" s="43">
        <v>122400</v>
      </c>
      <c r="Q2215" s="43">
        <v>0</v>
      </c>
      <c r="R2215" s="43">
        <v>0</v>
      </c>
      <c r="S2215" s="43">
        <v>0</v>
      </c>
    </row>
    <row r="2216" spans="5:19">
      <c r="E2216" s="43">
        <v>8900196</v>
      </c>
      <c r="F2216" s="43" t="s">
        <v>5201</v>
      </c>
      <c r="G2216" s="43" t="s">
        <v>14</v>
      </c>
      <c r="H2216" s="43">
        <v>0</v>
      </c>
      <c r="I2216" s="43">
        <v>0</v>
      </c>
      <c r="J2216" s="43">
        <v>0</v>
      </c>
      <c r="K2216" s="43">
        <v>6</v>
      </c>
      <c r="L2216" s="43">
        <v>5080</v>
      </c>
      <c r="M2216" s="43">
        <v>30480</v>
      </c>
      <c r="N2216" s="43">
        <v>6</v>
      </c>
      <c r="O2216" s="43">
        <v>5080</v>
      </c>
      <c r="P2216" s="43">
        <v>30480</v>
      </c>
      <c r="Q2216" s="43">
        <v>0</v>
      </c>
      <c r="R2216" s="43">
        <v>0</v>
      </c>
      <c r="S2216" s="43">
        <v>0</v>
      </c>
    </row>
    <row r="2217" spans="5:19">
      <c r="E2217" s="43">
        <v>8900210</v>
      </c>
      <c r="F2217" s="43" t="s">
        <v>5202</v>
      </c>
      <c r="G2217" s="43" t="s">
        <v>14</v>
      </c>
      <c r="H2217" s="43">
        <v>0</v>
      </c>
      <c r="I2217" s="43">
        <v>0</v>
      </c>
      <c r="J2217" s="43">
        <v>0</v>
      </c>
      <c r="K2217" s="43">
        <v>3</v>
      </c>
      <c r="L2217" s="43">
        <v>4330</v>
      </c>
      <c r="M2217" s="43">
        <v>12990</v>
      </c>
      <c r="N2217" s="43">
        <v>3</v>
      </c>
      <c r="O2217" s="43">
        <v>4330</v>
      </c>
      <c r="P2217" s="43">
        <v>12990</v>
      </c>
      <c r="Q2217" s="43">
        <v>0</v>
      </c>
      <c r="R2217" s="43">
        <v>0</v>
      </c>
      <c r="S2217" s="43">
        <v>0</v>
      </c>
    </row>
    <row r="2218" spans="5:19">
      <c r="E2218" s="43">
        <v>8900264</v>
      </c>
      <c r="F2218" s="43" t="s">
        <v>5203</v>
      </c>
      <c r="G2218" s="43" t="s">
        <v>14</v>
      </c>
      <c r="H2218" s="43">
        <v>0</v>
      </c>
      <c r="I2218" s="43">
        <v>0</v>
      </c>
      <c r="J2218" s="43">
        <v>0</v>
      </c>
      <c r="K2218" s="43">
        <v>7</v>
      </c>
      <c r="L2218" s="43">
        <v>6270</v>
      </c>
      <c r="M2218" s="43">
        <v>45771</v>
      </c>
      <c r="N2218" s="43">
        <v>7</v>
      </c>
      <c r="O2218" s="43">
        <v>6270</v>
      </c>
      <c r="P2218" s="43">
        <v>45771</v>
      </c>
      <c r="Q2218" s="43">
        <v>0</v>
      </c>
      <c r="R2218" s="43">
        <v>0</v>
      </c>
      <c r="S2218" s="43">
        <v>0</v>
      </c>
    </row>
    <row r="2219" spans="5:19">
      <c r="E2219" s="43">
        <v>8900265</v>
      </c>
      <c r="F2219" s="43" t="s">
        <v>5204</v>
      </c>
      <c r="G2219" s="43" t="s">
        <v>14</v>
      </c>
      <c r="H2219" s="43">
        <v>0</v>
      </c>
      <c r="I2219" s="43">
        <v>0</v>
      </c>
      <c r="J2219" s="43">
        <v>0</v>
      </c>
      <c r="K2219" s="43">
        <v>1</v>
      </c>
      <c r="L2219" s="43">
        <v>8110</v>
      </c>
      <c r="M2219" s="43">
        <v>4866</v>
      </c>
      <c r="N2219" s="43">
        <v>1</v>
      </c>
      <c r="O2219" s="43">
        <v>8110</v>
      </c>
      <c r="P2219" s="43">
        <v>4866</v>
      </c>
      <c r="Q2219" s="43">
        <v>0</v>
      </c>
      <c r="R2219" s="43">
        <v>0</v>
      </c>
      <c r="S2219" s="43">
        <v>0</v>
      </c>
    </row>
    <row r="2220" spans="5:19">
      <c r="E2220" s="43">
        <v>8900270</v>
      </c>
      <c r="F2220" s="43" t="s">
        <v>5205</v>
      </c>
      <c r="G2220" s="43" t="s">
        <v>14</v>
      </c>
      <c r="H2220" s="43">
        <v>3</v>
      </c>
      <c r="I2220" s="43">
        <v>2180</v>
      </c>
      <c r="J2220" s="43">
        <v>6540</v>
      </c>
      <c r="K2220" s="43">
        <v>10</v>
      </c>
      <c r="L2220" s="43">
        <v>2180</v>
      </c>
      <c r="M2220" s="43">
        <v>21800</v>
      </c>
      <c r="N2220" s="43">
        <v>13</v>
      </c>
      <c r="O2220" s="43">
        <v>2180</v>
      </c>
      <c r="P2220" s="43">
        <v>28340</v>
      </c>
      <c r="Q2220" s="43">
        <v>0</v>
      </c>
      <c r="R2220" s="43">
        <v>0</v>
      </c>
      <c r="S2220" s="43">
        <v>0</v>
      </c>
    </row>
    <row r="2221" spans="5:19">
      <c r="E2221" s="43">
        <v>8900276</v>
      </c>
      <c r="F2221" s="43" t="s">
        <v>5206</v>
      </c>
      <c r="G2221" s="43" t="s">
        <v>14</v>
      </c>
      <c r="H2221" s="43">
        <v>0</v>
      </c>
      <c r="I2221" s="43">
        <v>0</v>
      </c>
      <c r="J2221" s="43">
        <v>0</v>
      </c>
      <c r="K2221" s="43">
        <v>5</v>
      </c>
      <c r="L2221" s="43">
        <v>2710</v>
      </c>
      <c r="M2221" s="43">
        <v>13550</v>
      </c>
      <c r="N2221" s="43">
        <v>5</v>
      </c>
      <c r="O2221" s="43">
        <v>2710</v>
      </c>
      <c r="P2221" s="43">
        <v>13550</v>
      </c>
      <c r="Q2221" s="43">
        <v>0</v>
      </c>
      <c r="R2221" s="43">
        <v>0</v>
      </c>
      <c r="S2221" s="43">
        <v>0</v>
      </c>
    </row>
    <row r="2222" spans="5:19">
      <c r="E2222" s="43">
        <v>8900411</v>
      </c>
      <c r="F2222" s="43" t="s">
        <v>4696</v>
      </c>
      <c r="G2222" s="43" t="s">
        <v>14</v>
      </c>
      <c r="H2222" s="43">
        <v>0</v>
      </c>
      <c r="I2222" s="43">
        <v>0</v>
      </c>
      <c r="J2222" s="43">
        <v>0</v>
      </c>
      <c r="K2222" s="43">
        <v>56</v>
      </c>
      <c r="L2222" s="43">
        <v>3321</v>
      </c>
      <c r="M2222" s="43">
        <v>185339</v>
      </c>
      <c r="N2222" s="43">
        <v>56</v>
      </c>
      <c r="O2222" s="43">
        <v>3321</v>
      </c>
      <c r="P2222" s="43">
        <v>185339</v>
      </c>
      <c r="Q2222" s="43">
        <v>0</v>
      </c>
      <c r="R2222" s="43">
        <v>0</v>
      </c>
      <c r="S2222" s="43">
        <v>0</v>
      </c>
    </row>
    <row r="2223" spans="5:19">
      <c r="E2223" s="43">
        <v>8900436</v>
      </c>
      <c r="F2223" s="43" t="s">
        <v>5207</v>
      </c>
      <c r="G2223" s="43" t="s">
        <v>14</v>
      </c>
      <c r="H2223" s="43">
        <v>0</v>
      </c>
      <c r="I2223" s="43">
        <v>0</v>
      </c>
      <c r="J2223" s="43">
        <v>0</v>
      </c>
      <c r="K2223" s="43">
        <v>3</v>
      </c>
      <c r="L2223" s="43">
        <v>3820</v>
      </c>
      <c r="M2223" s="43">
        <v>11460</v>
      </c>
      <c r="N2223" s="43">
        <v>3</v>
      </c>
      <c r="O2223" s="43">
        <v>3820</v>
      </c>
      <c r="P2223" s="43">
        <v>11460</v>
      </c>
      <c r="Q2223" s="43">
        <v>0</v>
      </c>
      <c r="R2223" s="43">
        <v>0</v>
      </c>
      <c r="S2223" s="43">
        <v>0</v>
      </c>
    </row>
    <row r="2224" spans="5:19">
      <c r="E2224" s="43">
        <v>8900459</v>
      </c>
      <c r="F2224" s="43" t="s">
        <v>5208</v>
      </c>
      <c r="G2224" s="43" t="s">
        <v>14</v>
      </c>
      <c r="H2224" s="43">
        <v>0</v>
      </c>
      <c r="I2224" s="43">
        <v>0</v>
      </c>
      <c r="J2224" s="43">
        <v>0</v>
      </c>
      <c r="K2224" s="43">
        <v>6</v>
      </c>
      <c r="L2224" s="43">
        <v>8390</v>
      </c>
      <c r="M2224" s="43">
        <v>50340</v>
      </c>
      <c r="N2224" s="43">
        <v>6</v>
      </c>
      <c r="O2224" s="43">
        <v>8390</v>
      </c>
      <c r="P2224" s="43">
        <v>50340</v>
      </c>
      <c r="Q2224" s="43">
        <v>0</v>
      </c>
      <c r="R2224" s="43">
        <v>0</v>
      </c>
      <c r="S2224" s="43">
        <v>0</v>
      </c>
    </row>
    <row r="2225" spans="5:19">
      <c r="E2225" s="43">
        <v>8900502</v>
      </c>
      <c r="F2225" s="43" t="s">
        <v>5209</v>
      </c>
      <c r="G2225" s="43" t="s">
        <v>14</v>
      </c>
      <c r="H2225" s="43">
        <v>0</v>
      </c>
      <c r="I2225" s="43">
        <v>0</v>
      </c>
      <c r="J2225" s="43">
        <v>0</v>
      </c>
      <c r="K2225" s="43">
        <v>1</v>
      </c>
      <c r="L2225" s="43">
        <v>4690</v>
      </c>
      <c r="M2225" s="43">
        <v>4690</v>
      </c>
      <c r="N2225" s="43">
        <v>1</v>
      </c>
      <c r="O2225" s="43">
        <v>4690</v>
      </c>
      <c r="P2225" s="43">
        <v>4690</v>
      </c>
      <c r="Q2225" s="43">
        <v>0</v>
      </c>
      <c r="R2225" s="43">
        <v>0</v>
      </c>
      <c r="S2225" s="43">
        <v>0</v>
      </c>
    </row>
    <row r="2226" spans="5:19">
      <c r="E2226" s="43">
        <v>8900515</v>
      </c>
      <c r="F2226" s="43" t="s">
        <v>5210</v>
      </c>
      <c r="G2226" s="43" t="s">
        <v>14</v>
      </c>
      <c r="H2226" s="43">
        <v>0</v>
      </c>
      <c r="I2226" s="43">
        <v>0</v>
      </c>
      <c r="J2226" s="43">
        <v>0</v>
      </c>
      <c r="K2226" s="43">
        <v>5</v>
      </c>
      <c r="L2226" s="43">
        <v>780</v>
      </c>
      <c r="M2226" s="43">
        <v>3900</v>
      </c>
      <c r="N2226" s="43">
        <v>5</v>
      </c>
      <c r="O2226" s="43">
        <v>780</v>
      </c>
      <c r="P2226" s="43">
        <v>3900</v>
      </c>
      <c r="Q2226" s="43">
        <v>0</v>
      </c>
      <c r="R2226" s="43">
        <v>0</v>
      </c>
      <c r="S2226" s="43">
        <v>0</v>
      </c>
    </row>
    <row r="2227" spans="5:19">
      <c r="E2227" s="43">
        <v>8900534</v>
      </c>
      <c r="F2227" s="43" t="s">
        <v>5211</v>
      </c>
      <c r="G2227" s="43" t="s">
        <v>14</v>
      </c>
      <c r="H2227" s="43">
        <v>0</v>
      </c>
      <c r="I2227" s="43">
        <v>0</v>
      </c>
      <c r="J2227" s="43">
        <v>0</v>
      </c>
      <c r="K2227" s="43">
        <v>3</v>
      </c>
      <c r="L2227" s="43">
        <v>5395</v>
      </c>
      <c r="M2227" s="43">
        <v>17264</v>
      </c>
      <c r="N2227" s="43">
        <v>3</v>
      </c>
      <c r="O2227" s="43">
        <v>5395</v>
      </c>
      <c r="P2227" s="43">
        <v>17264</v>
      </c>
      <c r="Q2227" s="43">
        <v>0</v>
      </c>
      <c r="R2227" s="43">
        <v>0</v>
      </c>
      <c r="S2227" s="43">
        <v>0</v>
      </c>
    </row>
    <row r="2228" spans="5:19">
      <c r="E2228" s="43">
        <v>8900598</v>
      </c>
      <c r="F2228" s="43" t="s">
        <v>5212</v>
      </c>
      <c r="G2228" s="43" t="s">
        <v>14</v>
      </c>
      <c r="H2228" s="43">
        <v>0</v>
      </c>
      <c r="I2228" s="43">
        <v>0</v>
      </c>
      <c r="J2228" s="43">
        <v>0</v>
      </c>
      <c r="K2228" s="43">
        <v>3</v>
      </c>
      <c r="L2228" s="43">
        <v>1080</v>
      </c>
      <c r="M2228" s="43">
        <v>3240</v>
      </c>
      <c r="N2228" s="43">
        <v>3</v>
      </c>
      <c r="O2228" s="43">
        <v>1080</v>
      </c>
      <c r="P2228" s="43">
        <v>3240</v>
      </c>
      <c r="Q2228" s="43">
        <v>0</v>
      </c>
      <c r="R2228" s="43">
        <v>0</v>
      </c>
      <c r="S2228" s="43">
        <v>0</v>
      </c>
    </row>
    <row r="2229" spans="5:19">
      <c r="E2229" s="43">
        <v>8900749</v>
      </c>
      <c r="F2229" s="43" t="s">
        <v>5213</v>
      </c>
      <c r="G2229" s="43" t="s">
        <v>14</v>
      </c>
      <c r="H2229" s="43">
        <v>0</v>
      </c>
      <c r="I2229" s="43">
        <v>0</v>
      </c>
      <c r="J2229" s="43">
        <v>0</v>
      </c>
      <c r="K2229" s="43">
        <v>4</v>
      </c>
      <c r="L2229" s="43">
        <v>3490</v>
      </c>
      <c r="M2229" s="43">
        <v>13960</v>
      </c>
      <c r="N2229" s="43">
        <v>4</v>
      </c>
      <c r="O2229" s="43">
        <v>3490</v>
      </c>
      <c r="P2229" s="43">
        <v>13960</v>
      </c>
      <c r="Q2229" s="43">
        <v>0</v>
      </c>
      <c r="R2229" s="43">
        <v>0</v>
      </c>
      <c r="S2229" s="43">
        <v>0</v>
      </c>
    </row>
    <row r="2230" spans="5:19">
      <c r="E2230" s="43">
        <v>8900773</v>
      </c>
      <c r="F2230" s="43" t="s">
        <v>5214</v>
      </c>
      <c r="G2230" s="43" t="s">
        <v>14</v>
      </c>
      <c r="H2230" s="43">
        <v>0</v>
      </c>
      <c r="I2230" s="43">
        <v>0</v>
      </c>
      <c r="J2230" s="43">
        <v>0</v>
      </c>
      <c r="K2230" s="43">
        <v>0</v>
      </c>
      <c r="L2230" s="43">
        <v>9410</v>
      </c>
      <c r="M2230" s="43">
        <v>2823</v>
      </c>
      <c r="N2230" s="43">
        <v>0</v>
      </c>
      <c r="O2230" s="43">
        <v>9410</v>
      </c>
      <c r="P2230" s="43">
        <v>2823</v>
      </c>
      <c r="Q2230" s="43">
        <v>0</v>
      </c>
      <c r="R2230" s="43">
        <v>0</v>
      </c>
      <c r="S2230" s="43">
        <v>0</v>
      </c>
    </row>
    <row r="2231" spans="5:19">
      <c r="E2231" s="43">
        <v>8900820</v>
      </c>
      <c r="F2231" s="43" t="s">
        <v>5215</v>
      </c>
      <c r="G2231" s="43" t="s">
        <v>14</v>
      </c>
      <c r="H2231" s="43">
        <v>0</v>
      </c>
      <c r="I2231" s="43">
        <v>0</v>
      </c>
      <c r="J2231" s="43">
        <v>0</v>
      </c>
      <c r="K2231" s="43">
        <v>50</v>
      </c>
      <c r="L2231" s="43">
        <v>150</v>
      </c>
      <c r="M2231" s="43">
        <v>7500</v>
      </c>
      <c r="N2231" s="43">
        <v>50</v>
      </c>
      <c r="O2231" s="43">
        <v>150</v>
      </c>
      <c r="P2231" s="43">
        <v>7500</v>
      </c>
      <c r="Q2231" s="43">
        <v>0</v>
      </c>
      <c r="R2231" s="43">
        <v>0</v>
      </c>
      <c r="S2231" s="43">
        <v>0</v>
      </c>
    </row>
    <row r="2232" spans="5:19">
      <c r="E2232" s="43">
        <v>8900832</v>
      </c>
      <c r="F2232" s="43" t="s">
        <v>5216</v>
      </c>
      <c r="G2232" s="43" t="s">
        <v>14</v>
      </c>
      <c r="H2232" s="43">
        <v>0</v>
      </c>
      <c r="I2232" s="43">
        <v>0</v>
      </c>
      <c r="J2232" s="43">
        <v>0</v>
      </c>
      <c r="K2232" s="43">
        <v>8</v>
      </c>
      <c r="L2232" s="43">
        <v>2083</v>
      </c>
      <c r="M2232" s="43">
        <v>16660</v>
      </c>
      <c r="N2232" s="43">
        <v>8</v>
      </c>
      <c r="O2232" s="43">
        <v>2083</v>
      </c>
      <c r="P2232" s="43">
        <v>16660</v>
      </c>
      <c r="Q2232" s="43">
        <v>0</v>
      </c>
      <c r="R2232" s="43">
        <v>0</v>
      </c>
      <c r="S2232" s="43">
        <v>0</v>
      </c>
    </row>
    <row r="2233" spans="5:19">
      <c r="E2233" s="43">
        <v>8900833</v>
      </c>
      <c r="F2233" s="43" t="s">
        <v>5217</v>
      </c>
      <c r="G2233" s="43" t="s">
        <v>14</v>
      </c>
      <c r="H2233" s="43">
        <v>0</v>
      </c>
      <c r="I2233" s="43">
        <v>0</v>
      </c>
      <c r="J2233" s="43">
        <v>0</v>
      </c>
      <c r="K2233" s="43">
        <v>15</v>
      </c>
      <c r="L2233" s="43">
        <v>2323</v>
      </c>
      <c r="M2233" s="43">
        <v>34850</v>
      </c>
      <c r="N2233" s="43">
        <v>15</v>
      </c>
      <c r="O2233" s="43">
        <v>2323</v>
      </c>
      <c r="P2233" s="43">
        <v>34850</v>
      </c>
      <c r="Q2233" s="43">
        <v>0</v>
      </c>
      <c r="R2233" s="43">
        <v>0</v>
      </c>
      <c r="S2233" s="43">
        <v>0</v>
      </c>
    </row>
    <row r="2234" spans="5:19">
      <c r="E2234" s="43">
        <v>8900877</v>
      </c>
      <c r="F2234" s="43" t="s">
        <v>5218</v>
      </c>
      <c r="G2234" s="43" t="s">
        <v>14</v>
      </c>
      <c r="H2234" s="43">
        <v>0</v>
      </c>
      <c r="I2234" s="43">
        <v>0</v>
      </c>
      <c r="J2234" s="43">
        <v>0</v>
      </c>
      <c r="K2234" s="43">
        <v>19</v>
      </c>
      <c r="L2234" s="43">
        <v>3150</v>
      </c>
      <c r="M2234" s="43">
        <v>59850</v>
      </c>
      <c r="N2234" s="43">
        <v>19</v>
      </c>
      <c r="O2234" s="43">
        <v>3150</v>
      </c>
      <c r="P2234" s="43">
        <v>59850</v>
      </c>
      <c r="Q2234" s="43">
        <v>0</v>
      </c>
      <c r="R2234" s="43">
        <v>0</v>
      </c>
      <c r="S2234" s="43">
        <v>0</v>
      </c>
    </row>
    <row r="2235" spans="5:19">
      <c r="E2235" s="43">
        <v>8900900</v>
      </c>
      <c r="F2235" s="43" t="s">
        <v>5219</v>
      </c>
      <c r="G2235" s="43" t="s">
        <v>14</v>
      </c>
      <c r="H2235" s="43">
        <v>0</v>
      </c>
      <c r="I2235" s="43">
        <v>0</v>
      </c>
      <c r="J2235" s="43">
        <v>0</v>
      </c>
      <c r="K2235" s="43">
        <v>2</v>
      </c>
      <c r="L2235" s="43">
        <v>8300</v>
      </c>
      <c r="M2235" s="43">
        <v>16600</v>
      </c>
      <c r="N2235" s="43">
        <v>2</v>
      </c>
      <c r="O2235" s="43">
        <v>8300</v>
      </c>
      <c r="P2235" s="43">
        <v>16600</v>
      </c>
      <c r="Q2235" s="43">
        <v>0</v>
      </c>
      <c r="R2235" s="43">
        <v>0</v>
      </c>
      <c r="S2235" s="43">
        <v>0</v>
      </c>
    </row>
    <row r="2236" spans="5:19">
      <c r="E2236" s="43">
        <v>8900908</v>
      </c>
      <c r="F2236" s="43" t="s">
        <v>5220</v>
      </c>
      <c r="G2236" s="43" t="s">
        <v>14</v>
      </c>
      <c r="H2236" s="43">
        <v>0</v>
      </c>
      <c r="I2236" s="43">
        <v>0</v>
      </c>
      <c r="J2236" s="43">
        <v>0</v>
      </c>
      <c r="K2236" s="43">
        <v>18</v>
      </c>
      <c r="L2236" s="43">
        <v>4820</v>
      </c>
      <c r="M2236" s="43">
        <v>86760</v>
      </c>
      <c r="N2236" s="43">
        <v>18</v>
      </c>
      <c r="O2236" s="43">
        <v>4820</v>
      </c>
      <c r="P2236" s="43">
        <v>86760</v>
      </c>
      <c r="Q2236" s="43">
        <v>0</v>
      </c>
      <c r="R2236" s="43">
        <v>0</v>
      </c>
      <c r="S2236" s="43">
        <v>0</v>
      </c>
    </row>
    <row r="2237" spans="5:19">
      <c r="E2237" s="43">
        <v>8900919</v>
      </c>
      <c r="F2237" s="43" t="s">
        <v>5221</v>
      </c>
      <c r="G2237" s="43" t="s">
        <v>14</v>
      </c>
      <c r="H2237" s="43">
        <v>0</v>
      </c>
      <c r="I2237" s="43">
        <v>0</v>
      </c>
      <c r="J2237" s="43">
        <v>0</v>
      </c>
      <c r="K2237" s="43">
        <v>10</v>
      </c>
      <c r="L2237" s="43">
        <v>3230</v>
      </c>
      <c r="M2237" s="43">
        <v>32300</v>
      </c>
      <c r="N2237" s="43">
        <v>10</v>
      </c>
      <c r="O2237" s="43">
        <v>3230</v>
      </c>
      <c r="P2237" s="43">
        <v>32300</v>
      </c>
      <c r="Q2237" s="43">
        <v>0</v>
      </c>
      <c r="R2237" s="43">
        <v>0</v>
      </c>
      <c r="S2237" s="43">
        <v>0</v>
      </c>
    </row>
    <row r="2238" spans="5:19">
      <c r="E2238" s="43">
        <v>8901105</v>
      </c>
      <c r="F2238" s="43" t="s">
        <v>5222</v>
      </c>
      <c r="G2238" s="43" t="s">
        <v>14</v>
      </c>
      <c r="H2238" s="43">
        <v>0</v>
      </c>
      <c r="I2238" s="43">
        <v>0</v>
      </c>
      <c r="J2238" s="43">
        <v>0</v>
      </c>
      <c r="K2238" s="43">
        <v>2</v>
      </c>
      <c r="L2238" s="43">
        <v>8070</v>
      </c>
      <c r="M2238" s="43">
        <v>16140</v>
      </c>
      <c r="N2238" s="43">
        <v>2</v>
      </c>
      <c r="O2238" s="43">
        <v>8070</v>
      </c>
      <c r="P2238" s="43">
        <v>16140</v>
      </c>
      <c r="Q2238" s="43">
        <v>0</v>
      </c>
      <c r="R2238" s="43">
        <v>0</v>
      </c>
      <c r="S2238" s="43">
        <v>0</v>
      </c>
    </row>
    <row r="2239" spans="5:19">
      <c r="E2239" s="43">
        <v>8901107</v>
      </c>
      <c r="F2239" s="43" t="s">
        <v>5223</v>
      </c>
      <c r="G2239" s="43" t="s">
        <v>14</v>
      </c>
      <c r="H2239" s="43">
        <v>0</v>
      </c>
      <c r="I2239" s="43">
        <v>0</v>
      </c>
      <c r="J2239" s="43">
        <v>0</v>
      </c>
      <c r="K2239" s="43">
        <v>2</v>
      </c>
      <c r="L2239" s="43">
        <v>8070</v>
      </c>
      <c r="M2239" s="43">
        <v>16140</v>
      </c>
      <c r="N2239" s="43">
        <v>2</v>
      </c>
      <c r="O2239" s="43">
        <v>8070</v>
      </c>
      <c r="P2239" s="43">
        <v>16140</v>
      </c>
      <c r="Q2239" s="43">
        <v>0</v>
      </c>
      <c r="R2239" s="43">
        <v>0</v>
      </c>
      <c r="S2239" s="43">
        <v>0</v>
      </c>
    </row>
    <row r="2240" spans="5:19">
      <c r="E2240" s="43">
        <v>8901109</v>
      </c>
      <c r="F2240" s="43" t="s">
        <v>5224</v>
      </c>
      <c r="G2240" s="43" t="s">
        <v>14</v>
      </c>
      <c r="H2240" s="43">
        <v>0</v>
      </c>
      <c r="I2240" s="43">
        <v>0</v>
      </c>
      <c r="J2240" s="43">
        <v>0</v>
      </c>
      <c r="K2240" s="43">
        <v>2</v>
      </c>
      <c r="L2240" s="43">
        <v>8070</v>
      </c>
      <c r="M2240" s="43">
        <v>16140</v>
      </c>
      <c r="N2240" s="43">
        <v>2</v>
      </c>
      <c r="O2240" s="43">
        <v>8070</v>
      </c>
      <c r="P2240" s="43">
        <v>16140</v>
      </c>
      <c r="Q2240" s="43">
        <v>0</v>
      </c>
      <c r="R2240" s="43">
        <v>0</v>
      </c>
      <c r="S2240" s="43">
        <v>0</v>
      </c>
    </row>
    <row r="2241" spans="5:19">
      <c r="E2241" s="43">
        <v>8901148</v>
      </c>
      <c r="F2241" s="43" t="s">
        <v>5225</v>
      </c>
      <c r="G2241" s="43" t="s">
        <v>14</v>
      </c>
      <c r="H2241" s="43">
        <v>0</v>
      </c>
      <c r="I2241" s="43">
        <v>0</v>
      </c>
      <c r="J2241" s="43">
        <v>0</v>
      </c>
      <c r="K2241" s="43">
        <v>1</v>
      </c>
      <c r="L2241" s="43">
        <v>6470</v>
      </c>
      <c r="M2241" s="43">
        <v>6470</v>
      </c>
      <c r="N2241" s="43">
        <v>1</v>
      </c>
      <c r="O2241" s="43">
        <v>6470</v>
      </c>
      <c r="P2241" s="43">
        <v>6470</v>
      </c>
      <c r="Q2241" s="43">
        <v>0</v>
      </c>
      <c r="R2241" s="43">
        <v>0</v>
      </c>
      <c r="S2241" s="43">
        <v>0</v>
      </c>
    </row>
    <row r="2242" spans="5:19">
      <c r="E2242" s="43">
        <v>8901149</v>
      </c>
      <c r="F2242" s="43" t="s">
        <v>5226</v>
      </c>
      <c r="G2242" s="43" t="s">
        <v>14</v>
      </c>
      <c r="H2242" s="43">
        <v>0</v>
      </c>
      <c r="I2242" s="43">
        <v>0</v>
      </c>
      <c r="J2242" s="43">
        <v>0</v>
      </c>
      <c r="K2242" s="43">
        <v>1</v>
      </c>
      <c r="L2242" s="43">
        <v>6470</v>
      </c>
      <c r="M2242" s="43">
        <v>6470</v>
      </c>
      <c r="N2242" s="43">
        <v>1</v>
      </c>
      <c r="O2242" s="43">
        <v>6470</v>
      </c>
      <c r="P2242" s="43">
        <v>6470</v>
      </c>
      <c r="Q2242" s="43">
        <v>0</v>
      </c>
      <c r="R2242" s="43">
        <v>0</v>
      </c>
      <c r="S2242" s="43">
        <v>0</v>
      </c>
    </row>
    <row r="2243" spans="5:19">
      <c r="E2243" s="43">
        <v>8901150</v>
      </c>
      <c r="F2243" s="43" t="s">
        <v>5227</v>
      </c>
      <c r="G2243" s="43" t="s">
        <v>14</v>
      </c>
      <c r="H2243" s="43">
        <v>0</v>
      </c>
      <c r="I2243" s="43">
        <v>0</v>
      </c>
      <c r="J2243" s="43">
        <v>0</v>
      </c>
      <c r="K2243" s="43">
        <v>1</v>
      </c>
      <c r="L2243" s="43">
        <v>6470</v>
      </c>
      <c r="M2243" s="43">
        <v>6470</v>
      </c>
      <c r="N2243" s="43">
        <v>1</v>
      </c>
      <c r="O2243" s="43">
        <v>6470</v>
      </c>
      <c r="P2243" s="43">
        <v>6470</v>
      </c>
      <c r="Q2243" s="43">
        <v>0</v>
      </c>
      <c r="R2243" s="43">
        <v>0</v>
      </c>
      <c r="S2243" s="43">
        <v>0</v>
      </c>
    </row>
    <row r="2244" spans="5:19">
      <c r="E2244" s="43">
        <v>8901151</v>
      </c>
      <c r="F2244" s="43" t="s">
        <v>5228</v>
      </c>
      <c r="G2244" s="43" t="s">
        <v>14</v>
      </c>
      <c r="H2244" s="43">
        <v>0</v>
      </c>
      <c r="I2244" s="43">
        <v>0</v>
      </c>
      <c r="J2244" s="43">
        <v>0</v>
      </c>
      <c r="K2244" s="43">
        <v>1</v>
      </c>
      <c r="L2244" s="43">
        <v>6470</v>
      </c>
      <c r="M2244" s="43">
        <v>6470</v>
      </c>
      <c r="N2244" s="43">
        <v>1</v>
      </c>
      <c r="O2244" s="43">
        <v>6470</v>
      </c>
      <c r="P2244" s="43">
        <v>6470</v>
      </c>
      <c r="Q2244" s="43">
        <v>0</v>
      </c>
      <c r="R2244" s="43">
        <v>0</v>
      </c>
      <c r="S2244" s="43">
        <v>0</v>
      </c>
    </row>
    <row r="2245" spans="5:19">
      <c r="E2245" s="43">
        <v>8901152</v>
      </c>
      <c r="F2245" s="43" t="s">
        <v>5229</v>
      </c>
      <c r="G2245" s="43" t="s">
        <v>14</v>
      </c>
      <c r="H2245" s="43">
        <v>0</v>
      </c>
      <c r="I2245" s="43">
        <v>0</v>
      </c>
      <c r="J2245" s="43">
        <v>0</v>
      </c>
      <c r="K2245" s="43">
        <v>1</v>
      </c>
      <c r="L2245" s="43">
        <v>6470</v>
      </c>
      <c r="M2245" s="43">
        <v>6470</v>
      </c>
      <c r="N2245" s="43">
        <v>1</v>
      </c>
      <c r="O2245" s="43">
        <v>6470</v>
      </c>
      <c r="P2245" s="43">
        <v>6470</v>
      </c>
      <c r="Q2245" s="43">
        <v>0</v>
      </c>
      <c r="R2245" s="43">
        <v>0</v>
      </c>
      <c r="S2245" s="43">
        <v>0</v>
      </c>
    </row>
    <row r="2246" spans="5:19">
      <c r="E2246" s="43">
        <v>8901156</v>
      </c>
      <c r="F2246" s="43" t="s">
        <v>9470</v>
      </c>
      <c r="G2246" s="43" t="s">
        <v>14</v>
      </c>
      <c r="H2246" s="43">
        <v>11</v>
      </c>
      <c r="I2246" s="43">
        <v>3864</v>
      </c>
      <c r="J2246" s="43">
        <v>42500</v>
      </c>
      <c r="K2246" s="43">
        <v>56</v>
      </c>
      <c r="L2246" s="43">
        <v>3864</v>
      </c>
      <c r="M2246" s="43">
        <v>216364</v>
      </c>
      <c r="N2246" s="43">
        <v>49</v>
      </c>
      <c r="O2246" s="43">
        <v>3864</v>
      </c>
      <c r="P2246" s="43">
        <v>189318</v>
      </c>
      <c r="Q2246" s="43">
        <v>18</v>
      </c>
      <c r="R2246" s="43">
        <v>3864</v>
      </c>
      <c r="S2246" s="43">
        <v>69546</v>
      </c>
    </row>
    <row r="2247" spans="5:19">
      <c r="E2247" s="43">
        <v>8901182</v>
      </c>
      <c r="F2247" s="43" t="s">
        <v>5230</v>
      </c>
      <c r="G2247" s="43" t="s">
        <v>14</v>
      </c>
      <c r="H2247" s="43">
        <v>0</v>
      </c>
      <c r="I2247" s="43">
        <v>0</v>
      </c>
      <c r="J2247" s="43">
        <v>0</v>
      </c>
      <c r="K2247" s="43">
        <v>1</v>
      </c>
      <c r="L2247" s="43">
        <v>5580</v>
      </c>
      <c r="M2247" s="43">
        <v>5580</v>
      </c>
      <c r="N2247" s="43">
        <v>1</v>
      </c>
      <c r="O2247" s="43">
        <v>5580</v>
      </c>
      <c r="P2247" s="43">
        <v>5580</v>
      </c>
      <c r="Q2247" s="43">
        <v>0</v>
      </c>
      <c r="R2247" s="43">
        <v>0</v>
      </c>
      <c r="S2247" s="43">
        <v>0</v>
      </c>
    </row>
    <row r="2248" spans="5:19">
      <c r="E2248" s="43">
        <v>8901193</v>
      </c>
      <c r="F2248" s="43" t="s">
        <v>5231</v>
      </c>
      <c r="G2248" s="43" t="s">
        <v>14</v>
      </c>
      <c r="H2248" s="43">
        <v>0</v>
      </c>
      <c r="I2248" s="43">
        <v>0</v>
      </c>
      <c r="J2248" s="43">
        <v>0</v>
      </c>
      <c r="K2248" s="43">
        <v>12</v>
      </c>
      <c r="L2248" s="43">
        <v>4140</v>
      </c>
      <c r="M2248" s="43">
        <v>49680</v>
      </c>
      <c r="N2248" s="43">
        <v>12</v>
      </c>
      <c r="O2248" s="43">
        <v>4140</v>
      </c>
      <c r="P2248" s="43">
        <v>49680</v>
      </c>
      <c r="Q2248" s="43">
        <v>0</v>
      </c>
      <c r="R2248" s="43">
        <v>0</v>
      </c>
      <c r="S2248" s="43">
        <v>0</v>
      </c>
    </row>
    <row r="2249" spans="5:19">
      <c r="E2249" s="43">
        <v>8901215</v>
      </c>
      <c r="F2249" s="43" t="s">
        <v>5232</v>
      </c>
      <c r="G2249" s="43" t="s">
        <v>14</v>
      </c>
      <c r="H2249" s="43">
        <v>0</v>
      </c>
      <c r="I2249" s="43">
        <v>0</v>
      </c>
      <c r="J2249" s="43">
        <v>0</v>
      </c>
      <c r="K2249" s="43">
        <v>6</v>
      </c>
      <c r="L2249" s="43">
        <v>5993</v>
      </c>
      <c r="M2249" s="43">
        <v>35960</v>
      </c>
      <c r="N2249" s="43">
        <v>6</v>
      </c>
      <c r="O2249" s="43">
        <v>5993</v>
      </c>
      <c r="P2249" s="43">
        <v>35960</v>
      </c>
      <c r="Q2249" s="43">
        <v>0</v>
      </c>
      <c r="R2249" s="43">
        <v>0</v>
      </c>
      <c r="S2249" s="43">
        <v>0</v>
      </c>
    </row>
    <row r="2250" spans="5:19">
      <c r="E2250" s="43">
        <v>8901252</v>
      </c>
      <c r="F2250" s="43" t="s">
        <v>5233</v>
      </c>
      <c r="G2250" s="43" t="s">
        <v>14</v>
      </c>
      <c r="H2250" s="43">
        <v>0</v>
      </c>
      <c r="I2250" s="43">
        <v>0</v>
      </c>
      <c r="J2250" s="43">
        <v>0</v>
      </c>
      <c r="K2250" s="43">
        <v>28</v>
      </c>
      <c r="L2250" s="43">
        <v>1870</v>
      </c>
      <c r="M2250" s="43">
        <v>52360</v>
      </c>
      <c r="N2250" s="43">
        <v>28</v>
      </c>
      <c r="O2250" s="43">
        <v>1870</v>
      </c>
      <c r="P2250" s="43">
        <v>52360</v>
      </c>
      <c r="Q2250" s="43">
        <v>0</v>
      </c>
      <c r="R2250" s="43">
        <v>0</v>
      </c>
      <c r="S2250" s="43">
        <v>0</v>
      </c>
    </row>
    <row r="2251" spans="5:19">
      <c r="E2251" s="43">
        <v>8901261</v>
      </c>
      <c r="F2251" s="43" t="s">
        <v>5234</v>
      </c>
      <c r="G2251" s="43" t="s">
        <v>14</v>
      </c>
      <c r="H2251" s="43">
        <v>0</v>
      </c>
      <c r="I2251" s="43">
        <v>0</v>
      </c>
      <c r="J2251" s="43">
        <v>0</v>
      </c>
      <c r="K2251" s="43">
        <v>2</v>
      </c>
      <c r="L2251" s="43">
        <v>10310</v>
      </c>
      <c r="M2251" s="43">
        <v>20620</v>
      </c>
      <c r="N2251" s="43">
        <v>2</v>
      </c>
      <c r="O2251" s="43">
        <v>10310</v>
      </c>
      <c r="P2251" s="43">
        <v>20620</v>
      </c>
      <c r="Q2251" s="43">
        <v>0</v>
      </c>
      <c r="R2251" s="43">
        <v>0</v>
      </c>
      <c r="S2251" s="43">
        <v>0</v>
      </c>
    </row>
    <row r="2252" spans="5:19">
      <c r="E2252" s="43">
        <v>8901348</v>
      </c>
      <c r="F2252" s="43" t="s">
        <v>5235</v>
      </c>
      <c r="G2252" s="43" t="s">
        <v>14</v>
      </c>
      <c r="H2252" s="43">
        <v>0</v>
      </c>
      <c r="I2252" s="43">
        <v>0</v>
      </c>
      <c r="J2252" s="43">
        <v>0</v>
      </c>
      <c r="K2252" s="43">
        <v>14</v>
      </c>
      <c r="L2252" s="43">
        <v>3160</v>
      </c>
      <c r="M2252" s="43">
        <v>43292</v>
      </c>
      <c r="N2252" s="43">
        <v>14</v>
      </c>
      <c r="O2252" s="43">
        <v>3160</v>
      </c>
      <c r="P2252" s="43">
        <v>43292</v>
      </c>
      <c r="Q2252" s="43">
        <v>0</v>
      </c>
      <c r="R2252" s="43">
        <v>0</v>
      </c>
      <c r="S2252" s="43">
        <v>0</v>
      </c>
    </row>
    <row r="2253" spans="5:19">
      <c r="E2253" s="43">
        <v>8901355</v>
      </c>
      <c r="F2253" s="43" t="s">
        <v>5236</v>
      </c>
      <c r="G2253" s="43" t="s">
        <v>14</v>
      </c>
      <c r="H2253" s="43">
        <v>0</v>
      </c>
      <c r="I2253" s="43">
        <v>0</v>
      </c>
      <c r="J2253" s="43">
        <v>0</v>
      </c>
      <c r="K2253" s="43">
        <v>20</v>
      </c>
      <c r="L2253" s="43">
        <v>4900</v>
      </c>
      <c r="M2253" s="43">
        <v>98000</v>
      </c>
      <c r="N2253" s="43">
        <v>20</v>
      </c>
      <c r="O2253" s="43">
        <v>4900</v>
      </c>
      <c r="P2253" s="43">
        <v>98000</v>
      </c>
      <c r="Q2253" s="43">
        <v>0</v>
      </c>
      <c r="R2253" s="43">
        <v>0</v>
      </c>
      <c r="S2253" s="43">
        <v>0</v>
      </c>
    </row>
    <row r="2254" spans="5:19">
      <c r="E2254" s="43">
        <v>8901365</v>
      </c>
      <c r="F2254" s="43" t="s">
        <v>5237</v>
      </c>
      <c r="G2254" s="43" t="s">
        <v>14</v>
      </c>
      <c r="H2254" s="43">
        <v>0</v>
      </c>
      <c r="I2254" s="43">
        <v>0</v>
      </c>
      <c r="J2254" s="43">
        <v>0</v>
      </c>
      <c r="K2254" s="43">
        <v>1</v>
      </c>
      <c r="L2254" s="43">
        <v>1740</v>
      </c>
      <c r="M2254" s="43">
        <v>870</v>
      </c>
      <c r="N2254" s="43">
        <v>1</v>
      </c>
      <c r="O2254" s="43">
        <v>1740</v>
      </c>
      <c r="P2254" s="43">
        <v>870</v>
      </c>
      <c r="Q2254" s="43">
        <v>0</v>
      </c>
      <c r="R2254" s="43">
        <v>0</v>
      </c>
      <c r="S2254" s="43">
        <v>0</v>
      </c>
    </row>
    <row r="2255" spans="5:19">
      <c r="E2255" s="43">
        <v>8901402</v>
      </c>
      <c r="F2255" s="43" t="s">
        <v>5238</v>
      </c>
      <c r="G2255" s="43" t="s">
        <v>14</v>
      </c>
      <c r="H2255" s="43">
        <v>0</v>
      </c>
      <c r="I2255" s="43">
        <v>0</v>
      </c>
      <c r="J2255" s="43">
        <v>0</v>
      </c>
      <c r="K2255" s="43">
        <v>49</v>
      </c>
      <c r="L2255" s="43">
        <v>2924</v>
      </c>
      <c r="M2255" s="43">
        <v>143260</v>
      </c>
      <c r="N2255" s="43">
        <v>49</v>
      </c>
      <c r="O2255" s="43">
        <v>2924</v>
      </c>
      <c r="P2255" s="43">
        <v>143260</v>
      </c>
      <c r="Q2255" s="43">
        <v>0</v>
      </c>
      <c r="R2255" s="43">
        <v>0</v>
      </c>
      <c r="S2255" s="43">
        <v>0</v>
      </c>
    </row>
    <row r="2256" spans="5:19">
      <c r="E2256" s="43">
        <v>8901405</v>
      </c>
      <c r="F2256" s="43" t="s">
        <v>5239</v>
      </c>
      <c r="G2256" s="43" t="s">
        <v>14</v>
      </c>
      <c r="H2256" s="43">
        <v>0</v>
      </c>
      <c r="I2256" s="43">
        <v>0</v>
      </c>
      <c r="J2256" s="43">
        <v>0</v>
      </c>
      <c r="K2256" s="43">
        <v>33</v>
      </c>
      <c r="L2256" s="43">
        <v>1546</v>
      </c>
      <c r="M2256" s="43">
        <v>50260</v>
      </c>
      <c r="N2256" s="43">
        <v>33</v>
      </c>
      <c r="O2256" s="43">
        <v>1546</v>
      </c>
      <c r="P2256" s="43">
        <v>50260</v>
      </c>
      <c r="Q2256" s="43">
        <v>0</v>
      </c>
      <c r="R2256" s="43">
        <v>0</v>
      </c>
      <c r="S2256" s="43">
        <v>0</v>
      </c>
    </row>
    <row r="2257" spans="5:19">
      <c r="E2257" s="43">
        <v>8901458</v>
      </c>
      <c r="F2257" s="43" t="s">
        <v>9471</v>
      </c>
      <c r="G2257" s="43" t="s">
        <v>14</v>
      </c>
      <c r="H2257" s="43">
        <v>0</v>
      </c>
      <c r="I2257" s="43">
        <v>0</v>
      </c>
      <c r="J2257" s="43">
        <v>0</v>
      </c>
      <c r="K2257" s="43">
        <v>12</v>
      </c>
      <c r="L2257" s="43">
        <v>1000</v>
      </c>
      <c r="M2257" s="43">
        <v>12000</v>
      </c>
      <c r="N2257" s="43">
        <v>12</v>
      </c>
      <c r="O2257" s="43">
        <v>1000</v>
      </c>
      <c r="P2257" s="43">
        <v>12000</v>
      </c>
      <c r="Q2257" s="43">
        <v>0</v>
      </c>
      <c r="R2257" s="43">
        <v>0</v>
      </c>
      <c r="S2257" s="43">
        <v>0</v>
      </c>
    </row>
    <row r="2258" spans="5:19">
      <c r="E2258" s="43">
        <v>8901461</v>
      </c>
      <c r="F2258" s="43" t="s">
        <v>5240</v>
      </c>
      <c r="G2258" s="43" t="s">
        <v>14</v>
      </c>
      <c r="H2258" s="43">
        <v>0</v>
      </c>
      <c r="I2258" s="43">
        <v>0</v>
      </c>
      <c r="J2258" s="43">
        <v>0</v>
      </c>
      <c r="K2258" s="43">
        <v>27</v>
      </c>
      <c r="L2258" s="43">
        <v>2683</v>
      </c>
      <c r="M2258" s="43">
        <v>72440</v>
      </c>
      <c r="N2258" s="43">
        <v>27</v>
      </c>
      <c r="O2258" s="43">
        <v>2683</v>
      </c>
      <c r="P2258" s="43">
        <v>72440</v>
      </c>
      <c r="Q2258" s="43">
        <v>0</v>
      </c>
      <c r="R2258" s="43">
        <v>0</v>
      </c>
      <c r="S2258" s="43">
        <v>0</v>
      </c>
    </row>
    <row r="2259" spans="5:19">
      <c r="E2259" s="43">
        <v>8901465</v>
      </c>
      <c r="F2259" s="43" t="s">
        <v>5241</v>
      </c>
      <c r="G2259" s="43" t="s">
        <v>14</v>
      </c>
      <c r="H2259" s="43">
        <v>0</v>
      </c>
      <c r="I2259" s="43">
        <v>0</v>
      </c>
      <c r="J2259" s="43">
        <v>0</v>
      </c>
      <c r="K2259" s="43">
        <v>1</v>
      </c>
      <c r="L2259" s="43">
        <v>2180</v>
      </c>
      <c r="M2259" s="43">
        <v>2180</v>
      </c>
      <c r="N2259" s="43">
        <v>1</v>
      </c>
      <c r="O2259" s="43">
        <v>2180</v>
      </c>
      <c r="P2259" s="43">
        <v>2180</v>
      </c>
      <c r="Q2259" s="43">
        <v>0</v>
      </c>
      <c r="R2259" s="43">
        <v>0</v>
      </c>
      <c r="S2259" s="43">
        <v>0</v>
      </c>
    </row>
    <row r="2260" spans="5:19">
      <c r="E2260" s="43">
        <v>8901488</v>
      </c>
      <c r="F2260" s="43" t="s">
        <v>5242</v>
      </c>
      <c r="G2260" s="43" t="s">
        <v>14</v>
      </c>
      <c r="H2260" s="43">
        <v>0</v>
      </c>
      <c r="I2260" s="43">
        <v>0</v>
      </c>
      <c r="J2260" s="43">
        <v>0</v>
      </c>
      <c r="K2260" s="43">
        <v>1</v>
      </c>
      <c r="L2260" s="43">
        <v>2030</v>
      </c>
      <c r="M2260" s="43">
        <v>2030</v>
      </c>
      <c r="N2260" s="43">
        <v>1</v>
      </c>
      <c r="O2260" s="43">
        <v>2030</v>
      </c>
      <c r="P2260" s="43">
        <v>2030</v>
      </c>
      <c r="Q2260" s="43">
        <v>0</v>
      </c>
      <c r="R2260" s="43">
        <v>0</v>
      </c>
      <c r="S2260" s="43">
        <v>0</v>
      </c>
    </row>
    <row r="2261" spans="5:19">
      <c r="E2261" s="43">
        <v>8901725</v>
      </c>
      <c r="F2261" s="43" t="s">
        <v>5243</v>
      </c>
      <c r="G2261" s="43" t="s">
        <v>14</v>
      </c>
      <c r="H2261" s="43">
        <v>0</v>
      </c>
      <c r="I2261" s="43">
        <v>0</v>
      </c>
      <c r="J2261" s="43">
        <v>0</v>
      </c>
      <c r="K2261" s="43">
        <v>15</v>
      </c>
      <c r="L2261" s="43">
        <v>8773</v>
      </c>
      <c r="M2261" s="43">
        <v>131600</v>
      </c>
      <c r="N2261" s="43">
        <v>15</v>
      </c>
      <c r="O2261" s="43">
        <v>8773</v>
      </c>
      <c r="P2261" s="43">
        <v>131600</v>
      </c>
      <c r="Q2261" s="43">
        <v>0</v>
      </c>
      <c r="R2261" s="43">
        <v>0</v>
      </c>
      <c r="S2261" s="43">
        <v>0</v>
      </c>
    </row>
    <row r="2262" spans="5:19">
      <c r="E2262" s="43">
        <v>8901743</v>
      </c>
      <c r="F2262" s="43" t="s">
        <v>5244</v>
      </c>
      <c r="G2262" s="43" t="s">
        <v>14</v>
      </c>
      <c r="H2262" s="43">
        <v>0</v>
      </c>
      <c r="I2262" s="43">
        <v>0</v>
      </c>
      <c r="J2262" s="43">
        <v>0</v>
      </c>
      <c r="K2262" s="43">
        <v>2</v>
      </c>
      <c r="L2262" s="43">
        <v>26020</v>
      </c>
      <c r="M2262" s="43">
        <v>52040</v>
      </c>
      <c r="N2262" s="43">
        <v>2</v>
      </c>
      <c r="O2262" s="43">
        <v>26020</v>
      </c>
      <c r="P2262" s="43">
        <v>52040</v>
      </c>
      <c r="Q2262" s="43">
        <v>0</v>
      </c>
      <c r="R2262" s="43">
        <v>0</v>
      </c>
      <c r="S2262" s="43">
        <v>0</v>
      </c>
    </row>
    <row r="2263" spans="5:19">
      <c r="E2263" s="43">
        <v>8901775</v>
      </c>
      <c r="F2263" s="43" t="s">
        <v>5245</v>
      </c>
      <c r="G2263" s="43" t="s">
        <v>14</v>
      </c>
      <c r="H2263" s="43">
        <v>0</v>
      </c>
      <c r="I2263" s="43">
        <v>0</v>
      </c>
      <c r="J2263" s="43">
        <v>0</v>
      </c>
      <c r="K2263" s="43">
        <v>66</v>
      </c>
      <c r="L2263" s="43">
        <v>1990</v>
      </c>
      <c r="M2263" s="43">
        <v>131340</v>
      </c>
      <c r="N2263" s="43">
        <v>66</v>
      </c>
      <c r="O2263" s="43">
        <v>1990</v>
      </c>
      <c r="P2263" s="43">
        <v>131340</v>
      </c>
      <c r="Q2263" s="43">
        <v>0</v>
      </c>
      <c r="R2263" s="43">
        <v>0</v>
      </c>
      <c r="S2263" s="43">
        <v>0</v>
      </c>
    </row>
    <row r="2264" spans="5:19">
      <c r="E2264" s="43">
        <v>8901776</v>
      </c>
      <c r="F2264" s="43" t="s">
        <v>5246</v>
      </c>
      <c r="G2264" s="43" t="s">
        <v>14</v>
      </c>
      <c r="H2264" s="43">
        <v>0</v>
      </c>
      <c r="I2264" s="43">
        <v>0</v>
      </c>
      <c r="J2264" s="43">
        <v>0</v>
      </c>
      <c r="K2264" s="43">
        <v>1</v>
      </c>
      <c r="L2264" s="43">
        <v>3840</v>
      </c>
      <c r="M2264" s="43">
        <v>3840</v>
      </c>
      <c r="N2264" s="43">
        <v>1</v>
      </c>
      <c r="O2264" s="43">
        <v>3840</v>
      </c>
      <c r="P2264" s="43">
        <v>3840</v>
      </c>
      <c r="Q2264" s="43">
        <v>0</v>
      </c>
      <c r="R2264" s="43">
        <v>0</v>
      </c>
      <c r="S2264" s="43">
        <v>0</v>
      </c>
    </row>
    <row r="2265" spans="5:19">
      <c r="E2265" s="43">
        <v>8901778</v>
      </c>
      <c r="F2265" s="43" t="s">
        <v>5247</v>
      </c>
      <c r="G2265" s="43" t="s">
        <v>14</v>
      </c>
      <c r="H2265" s="43">
        <v>0</v>
      </c>
      <c r="I2265" s="43">
        <v>0</v>
      </c>
      <c r="J2265" s="43">
        <v>0</v>
      </c>
      <c r="K2265" s="43">
        <v>50</v>
      </c>
      <c r="L2265" s="43">
        <v>2500</v>
      </c>
      <c r="M2265" s="43">
        <v>125000</v>
      </c>
      <c r="N2265" s="43">
        <v>50</v>
      </c>
      <c r="O2265" s="43">
        <v>2500</v>
      </c>
      <c r="P2265" s="43">
        <v>125000</v>
      </c>
      <c r="Q2265" s="43">
        <v>0</v>
      </c>
      <c r="R2265" s="43">
        <v>0</v>
      </c>
      <c r="S2265" s="43">
        <v>0</v>
      </c>
    </row>
    <row r="2266" spans="5:19">
      <c r="E2266" s="43">
        <v>8901779</v>
      </c>
      <c r="F2266" s="43" t="s">
        <v>5248</v>
      </c>
      <c r="G2266" s="43" t="s">
        <v>14</v>
      </c>
      <c r="H2266" s="43">
        <v>0</v>
      </c>
      <c r="I2266" s="43">
        <v>0</v>
      </c>
      <c r="J2266" s="43">
        <v>0</v>
      </c>
      <c r="K2266" s="43">
        <v>12</v>
      </c>
      <c r="L2266" s="43">
        <v>2420</v>
      </c>
      <c r="M2266" s="43">
        <v>29040</v>
      </c>
      <c r="N2266" s="43">
        <v>12</v>
      </c>
      <c r="O2266" s="43">
        <v>2420</v>
      </c>
      <c r="P2266" s="43">
        <v>29040</v>
      </c>
      <c r="Q2266" s="43">
        <v>0</v>
      </c>
      <c r="R2266" s="43">
        <v>0</v>
      </c>
      <c r="S2266" s="43">
        <v>0</v>
      </c>
    </row>
    <row r="2267" spans="5:19">
      <c r="E2267" s="43">
        <v>8901793</v>
      </c>
      <c r="F2267" s="43" t="s">
        <v>5249</v>
      </c>
      <c r="G2267" s="43" t="s">
        <v>14</v>
      </c>
      <c r="H2267" s="43">
        <v>0</v>
      </c>
      <c r="I2267" s="43">
        <v>0</v>
      </c>
      <c r="J2267" s="43">
        <v>0</v>
      </c>
      <c r="K2267" s="43">
        <v>11</v>
      </c>
      <c r="L2267" s="43">
        <v>3880</v>
      </c>
      <c r="M2267" s="43">
        <v>42680</v>
      </c>
      <c r="N2267" s="43">
        <v>11</v>
      </c>
      <c r="O2267" s="43">
        <v>3880</v>
      </c>
      <c r="P2267" s="43">
        <v>42680</v>
      </c>
      <c r="Q2267" s="43">
        <v>0</v>
      </c>
      <c r="R2267" s="43">
        <v>0</v>
      </c>
      <c r="S2267" s="43">
        <v>0</v>
      </c>
    </row>
    <row r="2268" spans="5:19">
      <c r="E2268" s="43">
        <v>8901895</v>
      </c>
      <c r="F2268" s="43" t="s">
        <v>5250</v>
      </c>
      <c r="G2268" s="43" t="s">
        <v>14</v>
      </c>
      <c r="H2268" s="43">
        <v>4</v>
      </c>
      <c r="I2268" s="43">
        <v>4660</v>
      </c>
      <c r="J2268" s="43">
        <v>18640</v>
      </c>
      <c r="K2268" s="43">
        <v>18</v>
      </c>
      <c r="L2268" s="43">
        <v>4452</v>
      </c>
      <c r="M2268" s="43">
        <v>80140</v>
      </c>
      <c r="N2268" s="43">
        <v>22</v>
      </c>
      <c r="O2268" s="43">
        <v>4490</v>
      </c>
      <c r="P2268" s="43">
        <v>98780</v>
      </c>
      <c r="Q2268" s="43">
        <v>0</v>
      </c>
      <c r="R2268" s="43">
        <v>0</v>
      </c>
      <c r="S2268" s="43">
        <v>0</v>
      </c>
    </row>
    <row r="2269" spans="5:19">
      <c r="E2269" s="43">
        <v>8901907</v>
      </c>
      <c r="F2269" s="43" t="s">
        <v>5251</v>
      </c>
      <c r="G2269" s="43" t="s">
        <v>14</v>
      </c>
      <c r="H2269" s="43">
        <v>0</v>
      </c>
      <c r="I2269" s="43">
        <v>0</v>
      </c>
      <c r="J2269" s="43">
        <v>0</v>
      </c>
      <c r="K2269" s="43">
        <v>81</v>
      </c>
      <c r="L2269" s="43">
        <v>1200</v>
      </c>
      <c r="M2269" s="43">
        <v>97200</v>
      </c>
      <c r="N2269" s="43">
        <v>81</v>
      </c>
      <c r="O2269" s="43">
        <v>1200</v>
      </c>
      <c r="P2269" s="43">
        <v>97200</v>
      </c>
      <c r="Q2269" s="43">
        <v>0</v>
      </c>
      <c r="R2269" s="43">
        <v>0</v>
      </c>
      <c r="S2269" s="43">
        <v>0</v>
      </c>
    </row>
    <row r="2270" spans="5:19">
      <c r="E2270" s="43">
        <v>8901914</v>
      </c>
      <c r="F2270" s="43" t="s">
        <v>5252</v>
      </c>
      <c r="G2270" s="43" t="s">
        <v>14</v>
      </c>
      <c r="H2270" s="43">
        <v>0</v>
      </c>
      <c r="I2270" s="43">
        <v>0</v>
      </c>
      <c r="J2270" s="43">
        <v>0</v>
      </c>
      <c r="K2270" s="43">
        <v>2</v>
      </c>
      <c r="L2270" s="43">
        <v>9130</v>
      </c>
      <c r="M2270" s="43">
        <v>18260</v>
      </c>
      <c r="N2270" s="43">
        <v>2</v>
      </c>
      <c r="O2270" s="43">
        <v>9130</v>
      </c>
      <c r="P2270" s="43">
        <v>18260</v>
      </c>
      <c r="Q2270" s="43">
        <v>0</v>
      </c>
      <c r="R2270" s="43">
        <v>0</v>
      </c>
      <c r="S2270" s="43">
        <v>0</v>
      </c>
    </row>
    <row r="2271" spans="5:19">
      <c r="E2271" s="43">
        <v>8901949</v>
      </c>
      <c r="F2271" s="43" t="s">
        <v>5253</v>
      </c>
      <c r="G2271" s="43" t="s">
        <v>14</v>
      </c>
      <c r="H2271" s="43">
        <v>0</v>
      </c>
      <c r="I2271" s="43">
        <v>0</v>
      </c>
      <c r="J2271" s="43">
        <v>0</v>
      </c>
      <c r="K2271" s="43">
        <v>1</v>
      </c>
      <c r="L2271" s="43">
        <v>7170</v>
      </c>
      <c r="M2271" s="43">
        <v>7170</v>
      </c>
      <c r="N2271" s="43">
        <v>1</v>
      </c>
      <c r="O2271" s="43">
        <v>7170</v>
      </c>
      <c r="P2271" s="43">
        <v>7170</v>
      </c>
      <c r="Q2271" s="43">
        <v>0</v>
      </c>
      <c r="R2271" s="43">
        <v>0</v>
      </c>
      <c r="S2271" s="43">
        <v>0</v>
      </c>
    </row>
    <row r="2272" spans="5:19">
      <c r="E2272" s="43">
        <v>8901957</v>
      </c>
      <c r="F2272" s="43" t="s">
        <v>5254</v>
      </c>
      <c r="G2272" s="43" t="s">
        <v>14</v>
      </c>
      <c r="H2272" s="43">
        <v>0</v>
      </c>
      <c r="I2272" s="43">
        <v>0</v>
      </c>
      <c r="J2272" s="43">
        <v>0</v>
      </c>
      <c r="K2272" s="43">
        <v>7</v>
      </c>
      <c r="L2272" s="43">
        <v>7490</v>
      </c>
      <c r="M2272" s="43">
        <v>52430</v>
      </c>
      <c r="N2272" s="43">
        <v>7</v>
      </c>
      <c r="O2272" s="43">
        <v>7490</v>
      </c>
      <c r="P2272" s="43">
        <v>52430</v>
      </c>
      <c r="Q2272" s="43">
        <v>0</v>
      </c>
      <c r="R2272" s="43">
        <v>0</v>
      </c>
      <c r="S2272" s="43">
        <v>0</v>
      </c>
    </row>
    <row r="2273" spans="5:19">
      <c r="E2273" s="43">
        <v>8901986</v>
      </c>
      <c r="F2273" s="43" t="s">
        <v>5255</v>
      </c>
      <c r="G2273" s="43" t="s">
        <v>14</v>
      </c>
      <c r="H2273" s="43">
        <v>0</v>
      </c>
      <c r="I2273" s="43">
        <v>0</v>
      </c>
      <c r="J2273" s="43">
        <v>0</v>
      </c>
      <c r="K2273" s="43">
        <v>6</v>
      </c>
      <c r="L2273" s="43">
        <v>4760</v>
      </c>
      <c r="M2273" s="43">
        <v>28560</v>
      </c>
      <c r="N2273" s="43">
        <v>6</v>
      </c>
      <c r="O2273" s="43">
        <v>4760</v>
      </c>
      <c r="P2273" s="43">
        <v>28560</v>
      </c>
      <c r="Q2273" s="43">
        <v>0</v>
      </c>
      <c r="R2273" s="43">
        <v>0</v>
      </c>
      <c r="S2273" s="43">
        <v>0</v>
      </c>
    </row>
    <row r="2274" spans="5:19">
      <c r="E2274" s="43">
        <v>8902108</v>
      </c>
      <c r="F2274" s="43" t="s">
        <v>5256</v>
      </c>
      <c r="G2274" s="43" t="s">
        <v>14</v>
      </c>
      <c r="H2274" s="43">
        <v>0</v>
      </c>
      <c r="I2274" s="43">
        <v>0</v>
      </c>
      <c r="J2274" s="43">
        <v>0</v>
      </c>
      <c r="K2274" s="43">
        <v>37</v>
      </c>
      <c r="L2274" s="43">
        <v>1926</v>
      </c>
      <c r="M2274" s="43">
        <v>71270</v>
      </c>
      <c r="N2274" s="43">
        <v>37</v>
      </c>
      <c r="O2274" s="43">
        <v>1926</v>
      </c>
      <c r="P2274" s="43">
        <v>71270</v>
      </c>
      <c r="Q2274" s="43">
        <v>0</v>
      </c>
      <c r="R2274" s="43">
        <v>0</v>
      </c>
      <c r="S2274" s="43">
        <v>0</v>
      </c>
    </row>
    <row r="2275" spans="5:19">
      <c r="E2275" s="43">
        <v>8902109</v>
      </c>
      <c r="F2275" s="43" t="s">
        <v>5257</v>
      </c>
      <c r="G2275" s="43" t="s">
        <v>14</v>
      </c>
      <c r="H2275" s="43">
        <v>0</v>
      </c>
      <c r="I2275" s="43">
        <v>0</v>
      </c>
      <c r="J2275" s="43">
        <v>0</v>
      </c>
      <c r="K2275" s="43">
        <v>8</v>
      </c>
      <c r="L2275" s="43">
        <v>4323</v>
      </c>
      <c r="M2275" s="43">
        <v>34580</v>
      </c>
      <c r="N2275" s="43">
        <v>8</v>
      </c>
      <c r="O2275" s="43">
        <v>4323</v>
      </c>
      <c r="P2275" s="43">
        <v>34580</v>
      </c>
      <c r="Q2275" s="43">
        <v>0</v>
      </c>
      <c r="R2275" s="43">
        <v>0</v>
      </c>
      <c r="S2275" s="43">
        <v>0</v>
      </c>
    </row>
    <row r="2276" spans="5:19">
      <c r="E2276" s="43">
        <v>8902121</v>
      </c>
      <c r="F2276" s="43" t="s">
        <v>5258</v>
      </c>
      <c r="G2276" s="43" t="s">
        <v>14</v>
      </c>
      <c r="H2276" s="43">
        <v>0</v>
      </c>
      <c r="I2276" s="43">
        <v>0</v>
      </c>
      <c r="J2276" s="43">
        <v>0</v>
      </c>
      <c r="K2276" s="43">
        <v>33</v>
      </c>
      <c r="L2276" s="43">
        <v>3810</v>
      </c>
      <c r="M2276" s="43">
        <v>125730</v>
      </c>
      <c r="N2276" s="43">
        <v>33</v>
      </c>
      <c r="O2276" s="43">
        <v>3810</v>
      </c>
      <c r="P2276" s="43">
        <v>125730</v>
      </c>
      <c r="Q2276" s="43">
        <v>0</v>
      </c>
      <c r="R2276" s="43">
        <v>0</v>
      </c>
      <c r="S2276" s="43">
        <v>0</v>
      </c>
    </row>
    <row r="2277" spans="5:19">
      <c r="E2277" s="43">
        <v>8902137</v>
      </c>
      <c r="F2277" s="43" t="s">
        <v>5259</v>
      </c>
      <c r="G2277" s="43" t="s">
        <v>14</v>
      </c>
      <c r="H2277" s="43">
        <v>0</v>
      </c>
      <c r="I2277" s="43">
        <v>0</v>
      </c>
      <c r="J2277" s="43">
        <v>0</v>
      </c>
      <c r="K2277" s="43">
        <v>14</v>
      </c>
      <c r="L2277" s="43">
        <v>8380</v>
      </c>
      <c r="M2277" s="43">
        <v>117320</v>
      </c>
      <c r="N2277" s="43">
        <v>14</v>
      </c>
      <c r="O2277" s="43">
        <v>8380</v>
      </c>
      <c r="P2277" s="43">
        <v>117320</v>
      </c>
      <c r="Q2277" s="43">
        <v>0</v>
      </c>
      <c r="R2277" s="43">
        <v>0</v>
      </c>
      <c r="S2277" s="43">
        <v>0</v>
      </c>
    </row>
    <row r="2278" spans="5:19">
      <c r="E2278" s="43">
        <v>8902150</v>
      </c>
      <c r="F2278" s="43" t="s">
        <v>5260</v>
      </c>
      <c r="G2278" s="43" t="s">
        <v>14</v>
      </c>
      <c r="H2278" s="43">
        <v>0</v>
      </c>
      <c r="I2278" s="43">
        <v>0</v>
      </c>
      <c r="J2278" s="43">
        <v>0</v>
      </c>
      <c r="K2278" s="43">
        <v>7</v>
      </c>
      <c r="L2278" s="43">
        <v>11380</v>
      </c>
      <c r="M2278" s="43">
        <v>79660</v>
      </c>
      <c r="N2278" s="43">
        <v>7</v>
      </c>
      <c r="O2278" s="43">
        <v>11380</v>
      </c>
      <c r="P2278" s="43">
        <v>79660</v>
      </c>
      <c r="Q2278" s="43">
        <v>0</v>
      </c>
      <c r="R2278" s="43">
        <v>0</v>
      </c>
      <c r="S2278" s="43">
        <v>0</v>
      </c>
    </row>
    <row r="2279" spans="5:19">
      <c r="E2279" s="43">
        <v>8902158</v>
      </c>
      <c r="F2279" s="43" t="s">
        <v>5261</v>
      </c>
      <c r="G2279" s="43" t="s">
        <v>14</v>
      </c>
      <c r="H2279" s="43">
        <v>0</v>
      </c>
      <c r="I2279" s="43">
        <v>0</v>
      </c>
      <c r="J2279" s="43">
        <v>0</v>
      </c>
      <c r="K2279" s="43">
        <v>77</v>
      </c>
      <c r="L2279" s="43">
        <v>4640</v>
      </c>
      <c r="M2279" s="43">
        <v>357280</v>
      </c>
      <c r="N2279" s="43">
        <v>77</v>
      </c>
      <c r="O2279" s="43">
        <v>4640</v>
      </c>
      <c r="P2279" s="43">
        <v>357280</v>
      </c>
      <c r="Q2279" s="43">
        <v>0</v>
      </c>
      <c r="R2279" s="43">
        <v>0</v>
      </c>
      <c r="S2279" s="43">
        <v>0</v>
      </c>
    </row>
    <row r="2280" spans="5:19">
      <c r="E2280" s="43">
        <v>8902164</v>
      </c>
      <c r="F2280" s="43" t="s">
        <v>5262</v>
      </c>
      <c r="G2280" s="43" t="s">
        <v>14</v>
      </c>
      <c r="H2280" s="43">
        <v>0</v>
      </c>
      <c r="I2280" s="43">
        <v>0</v>
      </c>
      <c r="J2280" s="43">
        <v>0</v>
      </c>
      <c r="K2280" s="43">
        <v>10</v>
      </c>
      <c r="L2280" s="43">
        <v>2654</v>
      </c>
      <c r="M2280" s="43">
        <v>26540</v>
      </c>
      <c r="N2280" s="43">
        <v>10</v>
      </c>
      <c r="O2280" s="43">
        <v>2654</v>
      </c>
      <c r="P2280" s="43">
        <v>26540</v>
      </c>
      <c r="Q2280" s="43">
        <v>0</v>
      </c>
      <c r="R2280" s="43">
        <v>0</v>
      </c>
      <c r="S2280" s="43">
        <v>0</v>
      </c>
    </row>
    <row r="2281" spans="5:19">
      <c r="E2281" s="43">
        <v>8902165</v>
      </c>
      <c r="F2281" s="43" t="s">
        <v>5263</v>
      </c>
      <c r="G2281" s="43" t="s">
        <v>14</v>
      </c>
      <c r="H2281" s="43">
        <v>0</v>
      </c>
      <c r="I2281" s="43">
        <v>0</v>
      </c>
      <c r="J2281" s="43">
        <v>0</v>
      </c>
      <c r="K2281" s="43">
        <v>5</v>
      </c>
      <c r="L2281" s="43">
        <v>3950</v>
      </c>
      <c r="M2281" s="43">
        <v>19750</v>
      </c>
      <c r="N2281" s="43">
        <v>5</v>
      </c>
      <c r="O2281" s="43">
        <v>3950</v>
      </c>
      <c r="P2281" s="43">
        <v>19750</v>
      </c>
      <c r="Q2281" s="43">
        <v>0</v>
      </c>
      <c r="R2281" s="43">
        <v>0</v>
      </c>
      <c r="S2281" s="43">
        <v>0</v>
      </c>
    </row>
    <row r="2282" spans="5:19">
      <c r="E2282" s="43">
        <v>8902169</v>
      </c>
      <c r="F2282" s="43" t="s">
        <v>5264</v>
      </c>
      <c r="G2282" s="43" t="s">
        <v>14</v>
      </c>
      <c r="H2282" s="43">
        <v>0</v>
      </c>
      <c r="I2282" s="43">
        <v>0</v>
      </c>
      <c r="J2282" s="43">
        <v>0</v>
      </c>
      <c r="K2282" s="43">
        <v>24</v>
      </c>
      <c r="L2282" s="43">
        <v>5000</v>
      </c>
      <c r="M2282" s="43">
        <v>120000</v>
      </c>
      <c r="N2282" s="43">
        <v>24</v>
      </c>
      <c r="O2282" s="43">
        <v>5000</v>
      </c>
      <c r="P2282" s="43">
        <v>120000</v>
      </c>
      <c r="Q2282" s="43">
        <v>0</v>
      </c>
      <c r="R2282" s="43">
        <v>0</v>
      </c>
      <c r="S2282" s="43">
        <v>0</v>
      </c>
    </row>
    <row r="2283" spans="5:19">
      <c r="E2283" s="43">
        <v>8902170</v>
      </c>
      <c r="F2283" s="43" t="s">
        <v>5265</v>
      </c>
      <c r="G2283" s="43" t="s">
        <v>14</v>
      </c>
      <c r="H2283" s="43">
        <v>0</v>
      </c>
      <c r="I2283" s="43">
        <v>0</v>
      </c>
      <c r="J2283" s="43">
        <v>0</v>
      </c>
      <c r="K2283" s="43">
        <v>5</v>
      </c>
      <c r="L2283" s="43">
        <v>6820</v>
      </c>
      <c r="M2283" s="43">
        <v>34100</v>
      </c>
      <c r="N2283" s="43">
        <v>5</v>
      </c>
      <c r="O2283" s="43">
        <v>6820</v>
      </c>
      <c r="P2283" s="43">
        <v>34100</v>
      </c>
      <c r="Q2283" s="43">
        <v>0</v>
      </c>
      <c r="R2283" s="43">
        <v>0</v>
      </c>
      <c r="S2283" s="43">
        <v>0</v>
      </c>
    </row>
    <row r="2284" spans="5:19">
      <c r="E2284" s="43">
        <v>8902248</v>
      </c>
      <c r="F2284" s="43" t="s">
        <v>5266</v>
      </c>
      <c r="G2284" s="43" t="s">
        <v>14</v>
      </c>
      <c r="H2284" s="43">
        <v>0</v>
      </c>
      <c r="I2284" s="43">
        <v>0</v>
      </c>
      <c r="J2284" s="43">
        <v>0</v>
      </c>
      <c r="K2284" s="43">
        <v>2</v>
      </c>
      <c r="L2284" s="43">
        <v>4850</v>
      </c>
      <c r="M2284" s="43">
        <v>9700</v>
      </c>
      <c r="N2284" s="43">
        <v>2</v>
      </c>
      <c r="O2284" s="43">
        <v>4850</v>
      </c>
      <c r="P2284" s="43">
        <v>9700</v>
      </c>
      <c r="Q2284" s="43">
        <v>0</v>
      </c>
      <c r="R2284" s="43">
        <v>0</v>
      </c>
      <c r="S2284" s="43">
        <v>0</v>
      </c>
    </row>
    <row r="2285" spans="5:19">
      <c r="E2285" s="43">
        <v>8902301</v>
      </c>
      <c r="F2285" s="43" t="s">
        <v>5267</v>
      </c>
      <c r="G2285" s="43" t="s">
        <v>14</v>
      </c>
      <c r="H2285" s="43">
        <v>0</v>
      </c>
      <c r="I2285" s="43">
        <v>0</v>
      </c>
      <c r="J2285" s="43">
        <v>0</v>
      </c>
      <c r="K2285" s="43">
        <v>8</v>
      </c>
      <c r="L2285" s="43">
        <v>15920</v>
      </c>
      <c r="M2285" s="43">
        <v>127360</v>
      </c>
      <c r="N2285" s="43">
        <v>8</v>
      </c>
      <c r="O2285" s="43">
        <v>15920</v>
      </c>
      <c r="P2285" s="43">
        <v>127360</v>
      </c>
      <c r="Q2285" s="43">
        <v>0</v>
      </c>
      <c r="R2285" s="43">
        <v>0</v>
      </c>
      <c r="S2285" s="43">
        <v>0</v>
      </c>
    </row>
    <row r="2286" spans="5:19">
      <c r="E2286" s="43">
        <v>8902302</v>
      </c>
      <c r="F2286" s="43" t="s">
        <v>5268</v>
      </c>
      <c r="G2286" s="43" t="s">
        <v>14</v>
      </c>
      <c r="H2286" s="43">
        <v>0</v>
      </c>
      <c r="I2286" s="43">
        <v>0</v>
      </c>
      <c r="J2286" s="43">
        <v>0</v>
      </c>
      <c r="K2286" s="43">
        <v>8</v>
      </c>
      <c r="L2286" s="43">
        <v>15920</v>
      </c>
      <c r="M2286" s="43">
        <v>127360</v>
      </c>
      <c r="N2286" s="43">
        <v>8</v>
      </c>
      <c r="O2286" s="43">
        <v>15920</v>
      </c>
      <c r="P2286" s="43">
        <v>127360</v>
      </c>
      <c r="Q2286" s="43">
        <v>0</v>
      </c>
      <c r="R2286" s="43">
        <v>0</v>
      </c>
      <c r="S2286" s="43">
        <v>0</v>
      </c>
    </row>
    <row r="2287" spans="5:19">
      <c r="E2287" s="43">
        <v>8902536</v>
      </c>
      <c r="F2287" s="43" t="s">
        <v>5269</v>
      </c>
      <c r="G2287" s="43" t="s">
        <v>14</v>
      </c>
      <c r="H2287" s="43">
        <v>0</v>
      </c>
      <c r="I2287" s="43">
        <v>0</v>
      </c>
      <c r="J2287" s="43">
        <v>0</v>
      </c>
      <c r="K2287" s="43">
        <v>3</v>
      </c>
      <c r="L2287" s="43">
        <v>4120</v>
      </c>
      <c r="M2287" s="43">
        <v>12360</v>
      </c>
      <c r="N2287" s="43">
        <v>3</v>
      </c>
      <c r="O2287" s="43">
        <v>4120</v>
      </c>
      <c r="P2287" s="43">
        <v>12360</v>
      </c>
      <c r="Q2287" s="43">
        <v>0</v>
      </c>
      <c r="R2287" s="43">
        <v>0</v>
      </c>
      <c r="S2287" s="43">
        <v>0</v>
      </c>
    </row>
    <row r="2288" spans="5:19">
      <c r="E2288" s="43">
        <v>8902540</v>
      </c>
      <c r="F2288" s="43" t="s">
        <v>5270</v>
      </c>
      <c r="G2288" s="43" t="s">
        <v>14</v>
      </c>
      <c r="H2288" s="43">
        <v>0</v>
      </c>
      <c r="I2288" s="43">
        <v>0</v>
      </c>
      <c r="J2288" s="43">
        <v>0</v>
      </c>
      <c r="K2288" s="43">
        <v>7</v>
      </c>
      <c r="L2288" s="43">
        <v>6120</v>
      </c>
      <c r="M2288" s="43">
        <v>42840</v>
      </c>
      <c r="N2288" s="43">
        <v>7</v>
      </c>
      <c r="O2288" s="43">
        <v>6120</v>
      </c>
      <c r="P2288" s="43">
        <v>42840</v>
      </c>
      <c r="Q2288" s="43">
        <v>0</v>
      </c>
      <c r="R2288" s="43">
        <v>0</v>
      </c>
      <c r="S2288" s="43">
        <v>0</v>
      </c>
    </row>
    <row r="2289" spans="5:19">
      <c r="E2289" s="43">
        <v>8902714</v>
      </c>
      <c r="F2289" s="43" t="s">
        <v>5271</v>
      </c>
      <c r="G2289" s="43" t="s">
        <v>14</v>
      </c>
      <c r="H2289" s="43">
        <v>0</v>
      </c>
      <c r="I2289" s="43">
        <v>0</v>
      </c>
      <c r="J2289" s="43">
        <v>0</v>
      </c>
      <c r="K2289" s="43">
        <v>1</v>
      </c>
      <c r="L2289" s="43">
        <v>2620</v>
      </c>
      <c r="M2289" s="43">
        <v>2620</v>
      </c>
      <c r="N2289" s="43">
        <v>1</v>
      </c>
      <c r="O2289" s="43">
        <v>2620</v>
      </c>
      <c r="P2289" s="43">
        <v>2620</v>
      </c>
      <c r="Q2289" s="43">
        <v>0</v>
      </c>
      <c r="R2289" s="43">
        <v>0</v>
      </c>
      <c r="S2289" s="43">
        <v>0</v>
      </c>
    </row>
    <row r="2290" spans="5:19">
      <c r="E2290" s="43">
        <v>8902973</v>
      </c>
      <c r="F2290" s="43" t="s">
        <v>5272</v>
      </c>
      <c r="G2290" s="43" t="s">
        <v>14</v>
      </c>
      <c r="H2290" s="43">
        <v>0</v>
      </c>
      <c r="I2290" s="43">
        <v>0</v>
      </c>
      <c r="J2290" s="43">
        <v>0</v>
      </c>
      <c r="K2290" s="43">
        <v>12</v>
      </c>
      <c r="L2290" s="43">
        <v>2840</v>
      </c>
      <c r="M2290" s="43">
        <v>34080</v>
      </c>
      <c r="N2290" s="43">
        <v>12</v>
      </c>
      <c r="O2290" s="43">
        <v>2840</v>
      </c>
      <c r="P2290" s="43">
        <v>34080</v>
      </c>
      <c r="Q2290" s="43">
        <v>0</v>
      </c>
      <c r="R2290" s="43">
        <v>0</v>
      </c>
      <c r="S2290" s="43">
        <v>0</v>
      </c>
    </row>
    <row r="2291" spans="5:19">
      <c r="E2291" s="43">
        <v>8903136</v>
      </c>
      <c r="F2291" s="43" t="s">
        <v>4123</v>
      </c>
      <c r="G2291" s="43" t="s">
        <v>14</v>
      </c>
      <c r="H2291" s="43">
        <v>0</v>
      </c>
      <c r="I2291" s="43">
        <v>0</v>
      </c>
      <c r="J2291" s="43">
        <v>0</v>
      </c>
      <c r="K2291" s="43">
        <v>12</v>
      </c>
      <c r="L2291" s="43">
        <v>3320</v>
      </c>
      <c r="M2291" s="43">
        <v>39840</v>
      </c>
      <c r="N2291" s="43">
        <v>12</v>
      </c>
      <c r="O2291" s="43">
        <v>3320</v>
      </c>
      <c r="P2291" s="43">
        <v>39840</v>
      </c>
      <c r="Q2291" s="43">
        <v>0</v>
      </c>
      <c r="R2291" s="43">
        <v>0</v>
      </c>
      <c r="S2291" s="43">
        <v>0</v>
      </c>
    </row>
    <row r="2292" spans="5:19">
      <c r="E2292" s="43">
        <v>8903261</v>
      </c>
      <c r="F2292" s="43" t="s">
        <v>4261</v>
      </c>
      <c r="G2292" s="43" t="s">
        <v>14</v>
      </c>
      <c r="H2292" s="43">
        <v>0</v>
      </c>
      <c r="I2292" s="43">
        <v>0</v>
      </c>
      <c r="J2292" s="43">
        <v>0</v>
      </c>
      <c r="K2292" s="43">
        <v>11</v>
      </c>
      <c r="L2292" s="43">
        <v>2820</v>
      </c>
      <c r="M2292" s="43">
        <v>31020</v>
      </c>
      <c r="N2292" s="43">
        <v>11</v>
      </c>
      <c r="O2292" s="43">
        <v>2820</v>
      </c>
      <c r="P2292" s="43">
        <v>31020</v>
      </c>
      <c r="Q2292" s="43">
        <v>0</v>
      </c>
      <c r="R2292" s="43">
        <v>0</v>
      </c>
      <c r="S2292" s="43">
        <v>0</v>
      </c>
    </row>
    <row r="2293" spans="5:19">
      <c r="E2293" s="43">
        <v>8903448</v>
      </c>
      <c r="F2293" s="43" t="s">
        <v>5273</v>
      </c>
      <c r="G2293" s="43" t="s">
        <v>14</v>
      </c>
      <c r="H2293" s="43">
        <v>1</v>
      </c>
      <c r="I2293" s="43">
        <v>11380</v>
      </c>
      <c r="J2293" s="43">
        <v>11380</v>
      </c>
      <c r="K2293" s="43">
        <v>4</v>
      </c>
      <c r="L2293" s="43">
        <v>11380</v>
      </c>
      <c r="M2293" s="43">
        <v>45520</v>
      </c>
      <c r="N2293" s="43">
        <v>5</v>
      </c>
      <c r="O2293" s="43">
        <v>11380</v>
      </c>
      <c r="P2293" s="43">
        <v>56900</v>
      </c>
      <c r="Q2293" s="43">
        <v>0</v>
      </c>
      <c r="R2293" s="43">
        <v>0</v>
      </c>
      <c r="S2293" s="43">
        <v>0</v>
      </c>
    </row>
    <row r="2294" spans="5:19">
      <c r="E2294" s="43">
        <v>8903526</v>
      </c>
      <c r="F2294" s="43" t="s">
        <v>5274</v>
      </c>
      <c r="G2294" s="43" t="s">
        <v>14</v>
      </c>
      <c r="H2294" s="43">
        <v>0</v>
      </c>
      <c r="I2294" s="43">
        <v>0</v>
      </c>
      <c r="J2294" s="43">
        <v>0</v>
      </c>
      <c r="K2294" s="43">
        <v>30</v>
      </c>
      <c r="L2294" s="43">
        <v>16440</v>
      </c>
      <c r="M2294" s="43">
        <v>493190</v>
      </c>
      <c r="N2294" s="43">
        <v>30</v>
      </c>
      <c r="O2294" s="43">
        <v>16440</v>
      </c>
      <c r="P2294" s="43">
        <v>493190</v>
      </c>
      <c r="Q2294" s="43">
        <v>0</v>
      </c>
      <c r="R2294" s="43">
        <v>0</v>
      </c>
      <c r="S2294" s="43">
        <v>0</v>
      </c>
    </row>
    <row r="2295" spans="5:19">
      <c r="E2295" s="43">
        <v>8903577</v>
      </c>
      <c r="F2295" s="43" t="s">
        <v>5275</v>
      </c>
      <c r="G2295" s="43" t="s">
        <v>14</v>
      </c>
      <c r="H2295" s="43">
        <v>0</v>
      </c>
      <c r="I2295" s="43">
        <v>0</v>
      </c>
      <c r="J2295" s="43">
        <v>0</v>
      </c>
      <c r="K2295" s="43">
        <v>14</v>
      </c>
      <c r="L2295" s="43">
        <v>1811</v>
      </c>
      <c r="M2295" s="43">
        <v>25350</v>
      </c>
      <c r="N2295" s="43">
        <v>14</v>
      </c>
      <c r="O2295" s="43">
        <v>1811</v>
      </c>
      <c r="P2295" s="43">
        <v>25350</v>
      </c>
      <c r="Q2295" s="43">
        <v>0</v>
      </c>
      <c r="R2295" s="43">
        <v>0</v>
      </c>
      <c r="S2295" s="43">
        <v>0</v>
      </c>
    </row>
    <row r="2296" spans="5:19">
      <c r="E2296" s="43">
        <v>8903619</v>
      </c>
      <c r="F2296" s="43" t="s">
        <v>5276</v>
      </c>
      <c r="G2296" s="43" t="s">
        <v>14</v>
      </c>
      <c r="H2296" s="43">
        <v>0</v>
      </c>
      <c r="I2296" s="43">
        <v>0</v>
      </c>
      <c r="J2296" s="43">
        <v>0</v>
      </c>
      <c r="K2296" s="43">
        <v>1</v>
      </c>
      <c r="L2296" s="43">
        <v>27900</v>
      </c>
      <c r="M2296" s="43">
        <v>27900</v>
      </c>
      <c r="N2296" s="43">
        <v>1</v>
      </c>
      <c r="O2296" s="43">
        <v>27900</v>
      </c>
      <c r="P2296" s="43">
        <v>27900</v>
      </c>
      <c r="Q2296" s="43">
        <v>0</v>
      </c>
      <c r="R2296" s="43">
        <v>0</v>
      </c>
      <c r="S2296" s="43">
        <v>0</v>
      </c>
    </row>
    <row r="2297" spans="5:19">
      <c r="E2297" s="43">
        <v>8903633</v>
      </c>
      <c r="F2297" s="43" t="s">
        <v>5277</v>
      </c>
      <c r="G2297" s="43" t="s">
        <v>14</v>
      </c>
      <c r="H2297" s="43">
        <v>0</v>
      </c>
      <c r="I2297" s="43">
        <v>0</v>
      </c>
      <c r="J2297" s="43">
        <v>0</v>
      </c>
      <c r="K2297" s="43">
        <v>8</v>
      </c>
      <c r="L2297" s="43">
        <v>3650</v>
      </c>
      <c r="M2297" s="43">
        <v>29200</v>
      </c>
      <c r="N2297" s="43">
        <v>8</v>
      </c>
      <c r="O2297" s="43">
        <v>3650</v>
      </c>
      <c r="P2297" s="43">
        <v>29200</v>
      </c>
      <c r="Q2297" s="43">
        <v>0</v>
      </c>
      <c r="R2297" s="43">
        <v>0</v>
      </c>
      <c r="S2297" s="43">
        <v>0</v>
      </c>
    </row>
    <row r="2298" spans="5:19">
      <c r="E2298" s="43">
        <v>8903779</v>
      </c>
      <c r="F2298" s="43" t="s">
        <v>5278</v>
      </c>
      <c r="G2298" s="43" t="s">
        <v>14</v>
      </c>
      <c r="H2298" s="43">
        <v>0</v>
      </c>
      <c r="I2298" s="43">
        <v>0</v>
      </c>
      <c r="J2298" s="43">
        <v>0</v>
      </c>
      <c r="K2298" s="43">
        <v>4</v>
      </c>
      <c r="L2298" s="43">
        <v>2400</v>
      </c>
      <c r="M2298" s="43">
        <v>9600</v>
      </c>
      <c r="N2298" s="43">
        <v>4</v>
      </c>
      <c r="O2298" s="43">
        <v>2400</v>
      </c>
      <c r="P2298" s="43">
        <v>9600</v>
      </c>
      <c r="Q2298" s="43">
        <v>0</v>
      </c>
      <c r="R2298" s="43">
        <v>0</v>
      </c>
      <c r="S2298" s="43">
        <v>0</v>
      </c>
    </row>
    <row r="2299" spans="5:19">
      <c r="E2299" s="43">
        <v>8903812</v>
      </c>
      <c r="F2299" s="43" t="s">
        <v>5279</v>
      </c>
      <c r="G2299" s="43" t="s">
        <v>14</v>
      </c>
      <c r="H2299" s="43">
        <v>0</v>
      </c>
      <c r="I2299" s="43">
        <v>0</v>
      </c>
      <c r="J2299" s="43">
        <v>0</v>
      </c>
      <c r="K2299" s="43">
        <v>2</v>
      </c>
      <c r="L2299" s="43">
        <v>7045</v>
      </c>
      <c r="M2299" s="43">
        <v>14090</v>
      </c>
      <c r="N2299" s="43">
        <v>2</v>
      </c>
      <c r="O2299" s="43">
        <v>7045</v>
      </c>
      <c r="P2299" s="43">
        <v>14090</v>
      </c>
      <c r="Q2299" s="43">
        <v>0</v>
      </c>
      <c r="R2299" s="43">
        <v>0</v>
      </c>
      <c r="S2299" s="43">
        <v>0</v>
      </c>
    </row>
    <row r="2300" spans="5:19">
      <c r="E2300" s="43">
        <v>8904097</v>
      </c>
      <c r="F2300" s="43" t="s">
        <v>5280</v>
      </c>
      <c r="G2300" s="43" t="s">
        <v>14</v>
      </c>
      <c r="H2300" s="43">
        <v>0</v>
      </c>
      <c r="I2300" s="43">
        <v>0</v>
      </c>
      <c r="J2300" s="43">
        <v>0</v>
      </c>
      <c r="K2300" s="43">
        <v>8</v>
      </c>
      <c r="L2300" s="43">
        <v>3120</v>
      </c>
      <c r="M2300" s="43">
        <v>24960</v>
      </c>
      <c r="N2300" s="43">
        <v>8</v>
      </c>
      <c r="O2300" s="43">
        <v>3120</v>
      </c>
      <c r="P2300" s="43">
        <v>24960</v>
      </c>
      <c r="Q2300" s="43">
        <v>0</v>
      </c>
      <c r="R2300" s="43">
        <v>0</v>
      </c>
      <c r="S2300" s="43">
        <v>0</v>
      </c>
    </row>
    <row r="2301" spans="5:19">
      <c r="E2301" s="43">
        <v>8904110</v>
      </c>
      <c r="F2301" s="43" t="s">
        <v>5281</v>
      </c>
      <c r="G2301" s="43" t="s">
        <v>14</v>
      </c>
      <c r="H2301" s="43">
        <v>0</v>
      </c>
      <c r="I2301" s="43">
        <v>0</v>
      </c>
      <c r="J2301" s="43">
        <v>0</v>
      </c>
      <c r="K2301" s="43">
        <v>22</v>
      </c>
      <c r="L2301" s="43">
        <v>7450</v>
      </c>
      <c r="M2301" s="43">
        <v>163900</v>
      </c>
      <c r="N2301" s="43">
        <v>22</v>
      </c>
      <c r="O2301" s="43">
        <v>7450</v>
      </c>
      <c r="P2301" s="43">
        <v>163900</v>
      </c>
      <c r="Q2301" s="43">
        <v>0</v>
      </c>
      <c r="R2301" s="43">
        <v>0</v>
      </c>
      <c r="S2301" s="43">
        <v>0</v>
      </c>
    </row>
    <row r="2302" spans="5:19">
      <c r="E2302" s="43">
        <v>8904120</v>
      </c>
      <c r="F2302" s="43" t="s">
        <v>5282</v>
      </c>
      <c r="G2302" s="43" t="s">
        <v>14</v>
      </c>
      <c r="H2302" s="43">
        <v>0</v>
      </c>
      <c r="I2302" s="43">
        <v>0</v>
      </c>
      <c r="J2302" s="43">
        <v>0</v>
      </c>
      <c r="K2302" s="43">
        <v>6</v>
      </c>
      <c r="L2302" s="43">
        <v>13040</v>
      </c>
      <c r="M2302" s="43">
        <v>78240</v>
      </c>
      <c r="N2302" s="43">
        <v>6</v>
      </c>
      <c r="O2302" s="43">
        <v>13040</v>
      </c>
      <c r="P2302" s="43">
        <v>78240</v>
      </c>
      <c r="Q2302" s="43">
        <v>0</v>
      </c>
      <c r="R2302" s="43">
        <v>0</v>
      </c>
      <c r="S2302" s="43">
        <v>0</v>
      </c>
    </row>
    <row r="2303" spans="5:19">
      <c r="E2303" s="43">
        <v>8904145</v>
      </c>
      <c r="F2303" s="43" t="s">
        <v>5283</v>
      </c>
      <c r="G2303" s="43" t="s">
        <v>14</v>
      </c>
      <c r="H2303" s="43">
        <v>0</v>
      </c>
      <c r="I2303" s="43">
        <v>0</v>
      </c>
      <c r="J2303" s="43">
        <v>0</v>
      </c>
      <c r="K2303" s="43">
        <v>35</v>
      </c>
      <c r="L2303" s="43">
        <v>4250</v>
      </c>
      <c r="M2303" s="43">
        <v>148750</v>
      </c>
      <c r="N2303" s="43">
        <v>35</v>
      </c>
      <c r="O2303" s="43">
        <v>4250</v>
      </c>
      <c r="P2303" s="43">
        <v>148750</v>
      </c>
      <c r="Q2303" s="43">
        <v>0</v>
      </c>
      <c r="R2303" s="43">
        <v>0</v>
      </c>
      <c r="S2303" s="43">
        <v>0</v>
      </c>
    </row>
    <row r="2304" spans="5:19">
      <c r="E2304" s="43">
        <v>8904400</v>
      </c>
      <c r="F2304" s="43" t="s">
        <v>5284</v>
      </c>
      <c r="G2304" s="43" t="s">
        <v>14</v>
      </c>
      <c r="H2304" s="43">
        <v>0</v>
      </c>
      <c r="I2304" s="43">
        <v>0</v>
      </c>
      <c r="J2304" s="43">
        <v>0</v>
      </c>
      <c r="K2304" s="43">
        <v>7</v>
      </c>
      <c r="L2304" s="43">
        <v>17450</v>
      </c>
      <c r="M2304" s="43">
        <v>122150</v>
      </c>
      <c r="N2304" s="43">
        <v>7</v>
      </c>
      <c r="O2304" s="43">
        <v>17450</v>
      </c>
      <c r="P2304" s="43">
        <v>122150</v>
      </c>
      <c r="Q2304" s="43">
        <v>0</v>
      </c>
      <c r="R2304" s="43">
        <v>0</v>
      </c>
      <c r="S2304" s="43">
        <v>0</v>
      </c>
    </row>
    <row r="2305" spans="5:19">
      <c r="E2305" s="43">
        <v>8904401</v>
      </c>
      <c r="F2305" s="43" t="s">
        <v>5285</v>
      </c>
      <c r="G2305" s="43" t="s">
        <v>14</v>
      </c>
      <c r="H2305" s="43">
        <v>0</v>
      </c>
      <c r="I2305" s="43">
        <v>0</v>
      </c>
      <c r="J2305" s="43">
        <v>0</v>
      </c>
      <c r="K2305" s="43">
        <v>8</v>
      </c>
      <c r="L2305" s="43">
        <v>10280</v>
      </c>
      <c r="M2305" s="43">
        <v>82240</v>
      </c>
      <c r="N2305" s="43">
        <v>8</v>
      </c>
      <c r="O2305" s="43">
        <v>10280</v>
      </c>
      <c r="P2305" s="43">
        <v>82240</v>
      </c>
      <c r="Q2305" s="43">
        <v>0</v>
      </c>
      <c r="R2305" s="43">
        <v>0</v>
      </c>
      <c r="S2305" s="43">
        <v>0</v>
      </c>
    </row>
    <row r="2306" spans="5:19">
      <c r="E2306" s="43">
        <v>8904414</v>
      </c>
      <c r="F2306" s="43" t="s">
        <v>5286</v>
      </c>
      <c r="G2306" s="43" t="s">
        <v>14</v>
      </c>
      <c r="H2306" s="43">
        <v>1</v>
      </c>
      <c r="I2306" s="43">
        <v>6280</v>
      </c>
      <c r="J2306" s="43">
        <v>6280</v>
      </c>
      <c r="K2306" s="43">
        <v>3</v>
      </c>
      <c r="L2306" s="43">
        <v>6340</v>
      </c>
      <c r="M2306" s="43">
        <v>19020</v>
      </c>
      <c r="N2306" s="43">
        <v>4</v>
      </c>
      <c r="O2306" s="43">
        <v>6325</v>
      </c>
      <c r="P2306" s="43">
        <v>25300</v>
      </c>
      <c r="Q2306" s="43">
        <v>0</v>
      </c>
      <c r="R2306" s="43">
        <v>0</v>
      </c>
      <c r="S2306" s="43">
        <v>0</v>
      </c>
    </row>
    <row r="2307" spans="5:19">
      <c r="E2307" s="43">
        <v>8904440</v>
      </c>
      <c r="F2307" s="43" t="s">
        <v>5287</v>
      </c>
      <c r="G2307" s="43" t="s">
        <v>14</v>
      </c>
      <c r="H2307" s="43">
        <v>0</v>
      </c>
      <c r="I2307" s="43">
        <v>0</v>
      </c>
      <c r="J2307" s="43">
        <v>0</v>
      </c>
      <c r="K2307" s="43">
        <v>6</v>
      </c>
      <c r="L2307" s="43">
        <v>5670</v>
      </c>
      <c r="M2307" s="43">
        <v>34020</v>
      </c>
      <c r="N2307" s="43">
        <v>6</v>
      </c>
      <c r="O2307" s="43">
        <v>5670</v>
      </c>
      <c r="P2307" s="43">
        <v>34020</v>
      </c>
      <c r="Q2307" s="43">
        <v>0</v>
      </c>
      <c r="R2307" s="43">
        <v>0</v>
      </c>
      <c r="S2307" s="43">
        <v>0</v>
      </c>
    </row>
    <row r="2308" spans="5:19">
      <c r="E2308" s="43">
        <v>8904496</v>
      </c>
      <c r="F2308" s="43" t="s">
        <v>5288</v>
      </c>
      <c r="G2308" s="43" t="s">
        <v>14</v>
      </c>
      <c r="H2308" s="43">
        <v>0</v>
      </c>
      <c r="I2308" s="43">
        <v>0</v>
      </c>
      <c r="J2308" s="43">
        <v>0</v>
      </c>
      <c r="K2308" s="43">
        <v>10</v>
      </c>
      <c r="L2308" s="43">
        <v>240</v>
      </c>
      <c r="M2308" s="43">
        <v>2400</v>
      </c>
      <c r="N2308" s="43">
        <v>10</v>
      </c>
      <c r="O2308" s="43">
        <v>240</v>
      </c>
      <c r="P2308" s="43">
        <v>2400</v>
      </c>
      <c r="Q2308" s="43">
        <v>0</v>
      </c>
      <c r="R2308" s="43">
        <v>0</v>
      </c>
      <c r="S2308" s="43">
        <v>0</v>
      </c>
    </row>
    <row r="2309" spans="5:19">
      <c r="E2309" s="43">
        <v>8904699</v>
      </c>
      <c r="F2309" s="43" t="s">
        <v>5289</v>
      </c>
      <c r="G2309" s="43" t="s">
        <v>14</v>
      </c>
      <c r="H2309" s="43">
        <v>1</v>
      </c>
      <c r="I2309" s="43">
        <v>8000</v>
      </c>
      <c r="J2309" s="43">
        <v>8000</v>
      </c>
      <c r="K2309" s="43">
        <v>3</v>
      </c>
      <c r="L2309" s="43">
        <v>8000</v>
      </c>
      <c r="M2309" s="43">
        <v>24000</v>
      </c>
      <c r="N2309" s="43">
        <v>4</v>
      </c>
      <c r="O2309" s="43">
        <v>8000</v>
      </c>
      <c r="P2309" s="43">
        <v>32000</v>
      </c>
      <c r="Q2309" s="43">
        <v>0</v>
      </c>
      <c r="R2309" s="43">
        <v>0</v>
      </c>
      <c r="S2309" s="43">
        <v>0</v>
      </c>
    </row>
    <row r="2310" spans="5:19">
      <c r="E2310" s="43">
        <v>8904741</v>
      </c>
      <c r="F2310" s="43" t="s">
        <v>5290</v>
      </c>
      <c r="G2310" s="43" t="s">
        <v>14</v>
      </c>
      <c r="H2310" s="43">
        <v>0</v>
      </c>
      <c r="I2310" s="43">
        <v>0</v>
      </c>
      <c r="J2310" s="43">
        <v>0</v>
      </c>
      <c r="K2310" s="43">
        <v>55</v>
      </c>
      <c r="L2310" s="43">
        <v>6489</v>
      </c>
      <c r="M2310" s="43">
        <v>356900</v>
      </c>
      <c r="N2310" s="43">
        <v>46</v>
      </c>
      <c r="O2310" s="43">
        <v>6487</v>
      </c>
      <c r="P2310" s="43">
        <v>298400</v>
      </c>
      <c r="Q2310" s="43">
        <v>9</v>
      </c>
      <c r="R2310" s="43">
        <v>6500</v>
      </c>
      <c r="S2310" s="43">
        <v>58500</v>
      </c>
    </row>
    <row r="2311" spans="5:19">
      <c r="E2311" s="43">
        <v>8904755</v>
      </c>
      <c r="F2311" s="43" t="s">
        <v>5291</v>
      </c>
      <c r="G2311" s="43" t="s">
        <v>14</v>
      </c>
      <c r="H2311" s="43">
        <v>0</v>
      </c>
      <c r="I2311" s="43">
        <v>0</v>
      </c>
      <c r="J2311" s="43">
        <v>0</v>
      </c>
      <c r="K2311" s="43">
        <v>5</v>
      </c>
      <c r="L2311" s="43">
        <v>2770</v>
      </c>
      <c r="M2311" s="43">
        <v>13850</v>
      </c>
      <c r="N2311" s="43">
        <v>5</v>
      </c>
      <c r="O2311" s="43">
        <v>2770</v>
      </c>
      <c r="P2311" s="43">
        <v>13850</v>
      </c>
      <c r="Q2311" s="43">
        <v>0</v>
      </c>
      <c r="R2311" s="43">
        <v>0</v>
      </c>
      <c r="S2311" s="43">
        <v>0</v>
      </c>
    </row>
    <row r="2312" spans="5:19">
      <c r="E2312" s="43">
        <v>8904945</v>
      </c>
      <c r="F2312" s="43" t="s">
        <v>5292</v>
      </c>
      <c r="G2312" s="43" t="s">
        <v>14</v>
      </c>
      <c r="H2312" s="43">
        <v>1</v>
      </c>
      <c r="I2312" s="43">
        <v>3800</v>
      </c>
      <c r="J2312" s="43">
        <v>3800</v>
      </c>
      <c r="K2312" s="43">
        <v>3</v>
      </c>
      <c r="L2312" s="43">
        <v>3800</v>
      </c>
      <c r="M2312" s="43">
        <v>11400</v>
      </c>
      <c r="N2312" s="43">
        <v>4</v>
      </c>
      <c r="O2312" s="43">
        <v>3800</v>
      </c>
      <c r="P2312" s="43">
        <v>15200</v>
      </c>
      <c r="Q2312" s="43">
        <v>0</v>
      </c>
      <c r="R2312" s="43">
        <v>0</v>
      </c>
      <c r="S2312" s="43">
        <v>0</v>
      </c>
    </row>
    <row r="2313" spans="5:19">
      <c r="E2313" s="43">
        <v>8904963</v>
      </c>
      <c r="F2313" s="43" t="s">
        <v>5293</v>
      </c>
      <c r="G2313" s="43" t="s">
        <v>14</v>
      </c>
      <c r="H2313" s="43">
        <v>0</v>
      </c>
      <c r="I2313" s="43">
        <v>0</v>
      </c>
      <c r="J2313" s="43">
        <v>0</v>
      </c>
      <c r="K2313" s="43">
        <v>6</v>
      </c>
      <c r="L2313" s="43">
        <v>4240</v>
      </c>
      <c r="M2313" s="43">
        <v>25440</v>
      </c>
      <c r="N2313" s="43">
        <v>0</v>
      </c>
      <c r="O2313" s="43">
        <v>0</v>
      </c>
      <c r="P2313" s="43">
        <v>0</v>
      </c>
      <c r="Q2313" s="43">
        <v>6</v>
      </c>
      <c r="R2313" s="43">
        <v>4240</v>
      </c>
      <c r="S2313" s="43">
        <v>25440</v>
      </c>
    </row>
    <row r="2314" spans="5:19">
      <c r="E2314" s="43">
        <v>8905066</v>
      </c>
      <c r="F2314" s="43" t="s">
        <v>5294</v>
      </c>
      <c r="G2314" s="43" t="s">
        <v>14</v>
      </c>
      <c r="H2314" s="43">
        <v>0</v>
      </c>
      <c r="I2314" s="43">
        <v>0</v>
      </c>
      <c r="J2314" s="43">
        <v>0</v>
      </c>
      <c r="K2314" s="43">
        <v>80</v>
      </c>
      <c r="L2314" s="43">
        <v>3030</v>
      </c>
      <c r="M2314" s="43">
        <v>242400</v>
      </c>
      <c r="N2314" s="43">
        <v>70</v>
      </c>
      <c r="O2314" s="43">
        <v>3034</v>
      </c>
      <c r="P2314" s="43">
        <v>212400</v>
      </c>
      <c r="Q2314" s="43">
        <v>10</v>
      </c>
      <c r="R2314" s="43">
        <v>3000</v>
      </c>
      <c r="S2314" s="43">
        <v>30000</v>
      </c>
    </row>
    <row r="2315" spans="5:19">
      <c r="E2315" s="43">
        <v>8905196</v>
      </c>
      <c r="F2315" s="43" t="s">
        <v>5295</v>
      </c>
      <c r="G2315" s="43" t="s">
        <v>14</v>
      </c>
      <c r="H2315" s="43">
        <v>0</v>
      </c>
      <c r="I2315" s="43">
        <v>0</v>
      </c>
      <c r="J2315" s="43">
        <v>0</v>
      </c>
      <c r="K2315" s="43">
        <v>31</v>
      </c>
      <c r="L2315" s="43">
        <v>1977</v>
      </c>
      <c r="M2315" s="43">
        <v>61290</v>
      </c>
      <c r="N2315" s="43">
        <v>27</v>
      </c>
      <c r="O2315" s="43">
        <v>1975</v>
      </c>
      <c r="P2315" s="43">
        <v>53330</v>
      </c>
      <c r="Q2315" s="43">
        <v>4</v>
      </c>
      <c r="R2315" s="43">
        <v>1990</v>
      </c>
      <c r="S2315" s="43">
        <v>7960</v>
      </c>
    </row>
    <row r="2316" spans="5:19">
      <c r="E2316" s="43">
        <v>8905197</v>
      </c>
      <c r="F2316" s="43" t="s">
        <v>5296</v>
      </c>
      <c r="G2316" s="43" t="s">
        <v>14</v>
      </c>
      <c r="H2316" s="43">
        <v>0</v>
      </c>
      <c r="I2316" s="43">
        <v>0</v>
      </c>
      <c r="J2316" s="43">
        <v>0</v>
      </c>
      <c r="K2316" s="43">
        <v>65</v>
      </c>
      <c r="L2316" s="43">
        <v>1990</v>
      </c>
      <c r="M2316" s="43">
        <v>129350</v>
      </c>
      <c r="N2316" s="43">
        <v>65</v>
      </c>
      <c r="O2316" s="43">
        <v>1990</v>
      </c>
      <c r="P2316" s="43">
        <v>129350</v>
      </c>
      <c r="Q2316" s="43">
        <v>0</v>
      </c>
      <c r="R2316" s="43">
        <v>0</v>
      </c>
      <c r="S2316" s="43">
        <v>0</v>
      </c>
    </row>
    <row r="2317" spans="5:19">
      <c r="E2317" s="43">
        <v>8905232</v>
      </c>
      <c r="F2317" s="43" t="s">
        <v>5297</v>
      </c>
      <c r="G2317" s="43" t="s">
        <v>14</v>
      </c>
      <c r="H2317" s="43">
        <v>0</v>
      </c>
      <c r="I2317" s="43">
        <v>0</v>
      </c>
      <c r="J2317" s="43">
        <v>0</v>
      </c>
      <c r="K2317" s="43">
        <v>7</v>
      </c>
      <c r="L2317" s="43">
        <v>1980</v>
      </c>
      <c r="M2317" s="43">
        <v>13860</v>
      </c>
      <c r="N2317" s="43">
        <v>7</v>
      </c>
      <c r="O2317" s="43">
        <v>1980</v>
      </c>
      <c r="P2317" s="43">
        <v>13860</v>
      </c>
      <c r="Q2317" s="43">
        <v>0</v>
      </c>
      <c r="R2317" s="43">
        <v>0</v>
      </c>
      <c r="S2317" s="43">
        <v>0</v>
      </c>
    </row>
    <row r="2318" spans="5:19">
      <c r="E2318" s="43">
        <v>8905341</v>
      </c>
      <c r="F2318" s="43" t="s">
        <v>5298</v>
      </c>
      <c r="G2318" s="43" t="s">
        <v>14</v>
      </c>
      <c r="H2318" s="43">
        <v>8</v>
      </c>
      <c r="I2318" s="43">
        <v>4120</v>
      </c>
      <c r="J2318" s="43">
        <v>32960</v>
      </c>
      <c r="K2318" s="43">
        <v>0</v>
      </c>
      <c r="L2318" s="43">
        <v>0</v>
      </c>
      <c r="M2318" s="43">
        <v>0</v>
      </c>
      <c r="N2318" s="43">
        <v>8</v>
      </c>
      <c r="O2318" s="43">
        <v>4120</v>
      </c>
      <c r="P2318" s="43">
        <v>32960</v>
      </c>
      <c r="Q2318" s="43">
        <v>0</v>
      </c>
      <c r="R2318" s="43">
        <v>0</v>
      </c>
      <c r="S2318" s="43">
        <v>0</v>
      </c>
    </row>
    <row r="2319" spans="5:19">
      <c r="E2319" s="43">
        <v>8905581</v>
      </c>
      <c r="F2319" s="43" t="s">
        <v>5299</v>
      </c>
      <c r="G2319" s="43" t="s">
        <v>14</v>
      </c>
      <c r="H2319" s="43">
        <v>0</v>
      </c>
      <c r="I2319" s="43">
        <v>0</v>
      </c>
      <c r="J2319" s="43">
        <v>0</v>
      </c>
      <c r="K2319" s="43">
        <v>2</v>
      </c>
      <c r="L2319" s="43">
        <v>4560</v>
      </c>
      <c r="M2319" s="43">
        <v>9120</v>
      </c>
      <c r="N2319" s="43">
        <v>2</v>
      </c>
      <c r="O2319" s="43">
        <v>4560</v>
      </c>
      <c r="P2319" s="43">
        <v>9120</v>
      </c>
      <c r="Q2319" s="43">
        <v>0</v>
      </c>
      <c r="R2319" s="43">
        <v>0</v>
      </c>
      <c r="S2319" s="43">
        <v>0</v>
      </c>
    </row>
    <row r="2320" spans="5:19">
      <c r="E2320" s="43">
        <v>8905582</v>
      </c>
      <c r="F2320" s="43" t="s">
        <v>5300</v>
      </c>
      <c r="G2320" s="43" t="s">
        <v>14</v>
      </c>
      <c r="H2320" s="43">
        <v>0</v>
      </c>
      <c r="I2320" s="43">
        <v>0</v>
      </c>
      <c r="J2320" s="43">
        <v>0</v>
      </c>
      <c r="K2320" s="43">
        <v>10</v>
      </c>
      <c r="L2320" s="43">
        <v>4670</v>
      </c>
      <c r="M2320" s="43">
        <v>46700</v>
      </c>
      <c r="N2320" s="43">
        <v>8</v>
      </c>
      <c r="O2320" s="43">
        <v>4670</v>
      </c>
      <c r="P2320" s="43">
        <v>37360</v>
      </c>
      <c r="Q2320" s="43">
        <v>2</v>
      </c>
      <c r="R2320" s="43">
        <v>4670</v>
      </c>
      <c r="S2320" s="43">
        <v>9340</v>
      </c>
    </row>
    <row r="2321" spans="5:19">
      <c r="E2321" s="43">
        <v>8905605</v>
      </c>
      <c r="F2321" s="43" t="s">
        <v>5301</v>
      </c>
      <c r="G2321" s="43" t="s">
        <v>14</v>
      </c>
      <c r="H2321" s="43">
        <v>0</v>
      </c>
      <c r="I2321" s="43">
        <v>0</v>
      </c>
      <c r="J2321" s="43">
        <v>0</v>
      </c>
      <c r="K2321" s="43">
        <v>4</v>
      </c>
      <c r="L2321" s="43">
        <v>3880</v>
      </c>
      <c r="M2321" s="43">
        <v>15520</v>
      </c>
      <c r="N2321" s="43">
        <v>4</v>
      </c>
      <c r="O2321" s="43">
        <v>3880</v>
      </c>
      <c r="P2321" s="43">
        <v>15520</v>
      </c>
      <c r="Q2321" s="43">
        <v>0</v>
      </c>
      <c r="R2321" s="43">
        <v>0</v>
      </c>
      <c r="S2321" s="43">
        <v>0</v>
      </c>
    </row>
    <row r="2322" spans="5:19">
      <c r="E2322" s="43">
        <v>8905606</v>
      </c>
      <c r="F2322" s="43" t="s">
        <v>5302</v>
      </c>
      <c r="G2322" s="43" t="s">
        <v>14</v>
      </c>
      <c r="H2322" s="43">
        <v>0</v>
      </c>
      <c r="I2322" s="43">
        <v>0</v>
      </c>
      <c r="J2322" s="43">
        <v>0</v>
      </c>
      <c r="K2322" s="43">
        <v>3</v>
      </c>
      <c r="L2322" s="43">
        <v>6250</v>
      </c>
      <c r="M2322" s="43">
        <v>18750</v>
      </c>
      <c r="N2322" s="43">
        <v>3</v>
      </c>
      <c r="O2322" s="43">
        <v>6250</v>
      </c>
      <c r="P2322" s="43">
        <v>18750</v>
      </c>
      <c r="Q2322" s="43">
        <v>0</v>
      </c>
      <c r="R2322" s="43">
        <v>0</v>
      </c>
      <c r="S2322" s="43">
        <v>0</v>
      </c>
    </row>
    <row r="2323" spans="5:19">
      <c r="E2323" s="43">
        <v>8905632</v>
      </c>
      <c r="F2323" s="43" t="s">
        <v>5303</v>
      </c>
      <c r="G2323" s="43" t="s">
        <v>14</v>
      </c>
      <c r="H2323" s="43">
        <v>0</v>
      </c>
      <c r="I2323" s="43">
        <v>0</v>
      </c>
      <c r="J2323" s="43">
        <v>0</v>
      </c>
      <c r="K2323" s="43">
        <v>1</v>
      </c>
      <c r="L2323" s="43">
        <v>2650</v>
      </c>
      <c r="M2323" s="43">
        <v>2650</v>
      </c>
      <c r="N2323" s="43">
        <v>1</v>
      </c>
      <c r="O2323" s="43">
        <v>2650</v>
      </c>
      <c r="P2323" s="43">
        <v>2650</v>
      </c>
      <c r="Q2323" s="43">
        <v>0</v>
      </c>
      <c r="R2323" s="43">
        <v>0</v>
      </c>
      <c r="S2323" s="43">
        <v>0</v>
      </c>
    </row>
    <row r="2324" spans="5:19">
      <c r="E2324" s="43">
        <v>8905753</v>
      </c>
      <c r="F2324" s="43" t="s">
        <v>5304</v>
      </c>
      <c r="G2324" s="43" t="s">
        <v>14</v>
      </c>
      <c r="H2324" s="43">
        <v>0</v>
      </c>
      <c r="I2324" s="43">
        <v>0</v>
      </c>
      <c r="J2324" s="43">
        <v>0</v>
      </c>
      <c r="K2324" s="43">
        <v>1</v>
      </c>
      <c r="L2324" s="43">
        <v>10500</v>
      </c>
      <c r="M2324" s="43">
        <v>10500</v>
      </c>
      <c r="N2324" s="43">
        <v>1</v>
      </c>
      <c r="O2324" s="43">
        <v>10500</v>
      </c>
      <c r="P2324" s="43">
        <v>10500</v>
      </c>
      <c r="Q2324" s="43">
        <v>0</v>
      </c>
      <c r="R2324" s="43">
        <v>0</v>
      </c>
      <c r="S2324" s="43">
        <v>0</v>
      </c>
    </row>
    <row r="2325" spans="5:19">
      <c r="E2325" s="43">
        <v>8905868</v>
      </c>
      <c r="F2325" s="43" t="s">
        <v>5305</v>
      </c>
      <c r="G2325" s="43" t="s">
        <v>14</v>
      </c>
      <c r="H2325" s="43">
        <v>0</v>
      </c>
      <c r="I2325" s="43">
        <v>0</v>
      </c>
      <c r="J2325" s="43">
        <v>0</v>
      </c>
      <c r="K2325" s="43">
        <v>4</v>
      </c>
      <c r="L2325" s="43">
        <v>7160</v>
      </c>
      <c r="M2325" s="43">
        <v>28640</v>
      </c>
      <c r="N2325" s="43">
        <v>4</v>
      </c>
      <c r="O2325" s="43">
        <v>7160</v>
      </c>
      <c r="P2325" s="43">
        <v>28640</v>
      </c>
      <c r="Q2325" s="43">
        <v>0</v>
      </c>
      <c r="R2325" s="43">
        <v>0</v>
      </c>
      <c r="S2325" s="43">
        <v>0</v>
      </c>
    </row>
    <row r="2326" spans="5:19">
      <c r="E2326" s="43">
        <v>8906121</v>
      </c>
      <c r="F2326" s="43" t="s">
        <v>5306</v>
      </c>
      <c r="G2326" s="43" t="s">
        <v>14</v>
      </c>
      <c r="H2326" s="43">
        <v>0</v>
      </c>
      <c r="I2326" s="43">
        <v>0</v>
      </c>
      <c r="J2326" s="43">
        <v>0</v>
      </c>
      <c r="K2326" s="43">
        <v>5</v>
      </c>
      <c r="L2326" s="43">
        <v>12780</v>
      </c>
      <c r="M2326" s="43">
        <v>63900</v>
      </c>
      <c r="N2326" s="43">
        <v>5</v>
      </c>
      <c r="O2326" s="43">
        <v>12780</v>
      </c>
      <c r="P2326" s="43">
        <v>63900</v>
      </c>
      <c r="Q2326" s="43">
        <v>0</v>
      </c>
      <c r="R2326" s="43">
        <v>0</v>
      </c>
      <c r="S2326" s="43">
        <v>0</v>
      </c>
    </row>
    <row r="2327" spans="5:19">
      <c r="E2327" s="43">
        <v>8906166</v>
      </c>
      <c r="F2327" s="43" t="s">
        <v>5307</v>
      </c>
      <c r="G2327" s="43" t="s">
        <v>14</v>
      </c>
      <c r="H2327" s="43">
        <v>0</v>
      </c>
      <c r="I2327" s="43">
        <v>0</v>
      </c>
      <c r="J2327" s="43">
        <v>0</v>
      </c>
      <c r="K2327" s="43">
        <v>11</v>
      </c>
      <c r="L2327" s="43">
        <v>10240</v>
      </c>
      <c r="M2327" s="43">
        <v>112640</v>
      </c>
      <c r="N2327" s="43">
        <v>11</v>
      </c>
      <c r="O2327" s="43">
        <v>10240</v>
      </c>
      <c r="P2327" s="43">
        <v>112640</v>
      </c>
      <c r="Q2327" s="43">
        <v>0</v>
      </c>
      <c r="R2327" s="43">
        <v>0</v>
      </c>
      <c r="S2327" s="43">
        <v>0</v>
      </c>
    </row>
    <row r="2328" spans="5:19">
      <c r="E2328" s="43">
        <v>8906203</v>
      </c>
      <c r="F2328" s="43" t="s">
        <v>5308</v>
      </c>
      <c r="G2328" s="43" t="s">
        <v>14</v>
      </c>
      <c r="H2328" s="43">
        <v>0</v>
      </c>
      <c r="I2328" s="43">
        <v>0</v>
      </c>
      <c r="J2328" s="43">
        <v>0</v>
      </c>
      <c r="K2328" s="43">
        <v>2</v>
      </c>
      <c r="L2328" s="43">
        <v>9890</v>
      </c>
      <c r="M2328" s="43">
        <v>19780</v>
      </c>
      <c r="N2328" s="43">
        <v>2</v>
      </c>
      <c r="O2328" s="43">
        <v>9890</v>
      </c>
      <c r="P2328" s="43">
        <v>19780</v>
      </c>
      <c r="Q2328" s="43">
        <v>0</v>
      </c>
      <c r="R2328" s="43">
        <v>0</v>
      </c>
      <c r="S2328" s="43">
        <v>0</v>
      </c>
    </row>
    <row r="2329" spans="5:19">
      <c r="E2329" s="43">
        <v>8906236</v>
      </c>
      <c r="F2329" s="43" t="s">
        <v>5309</v>
      </c>
      <c r="G2329" s="43" t="s">
        <v>14</v>
      </c>
      <c r="H2329" s="43">
        <v>2</v>
      </c>
      <c r="I2329" s="43">
        <v>2120</v>
      </c>
      <c r="J2329" s="43">
        <v>4240</v>
      </c>
      <c r="K2329" s="43">
        <v>0</v>
      </c>
      <c r="L2329" s="43">
        <v>0</v>
      </c>
      <c r="M2329" s="43">
        <v>0</v>
      </c>
      <c r="N2329" s="43">
        <v>2</v>
      </c>
      <c r="O2329" s="43">
        <v>2120</v>
      </c>
      <c r="P2329" s="43">
        <v>4240</v>
      </c>
      <c r="Q2329" s="43">
        <v>0</v>
      </c>
      <c r="R2329" s="43">
        <v>0</v>
      </c>
      <c r="S2329" s="43">
        <v>0</v>
      </c>
    </row>
    <row r="2330" spans="5:19">
      <c r="E2330" s="43">
        <v>8906306</v>
      </c>
      <c r="F2330" s="43" t="s">
        <v>5310</v>
      </c>
      <c r="G2330" s="43" t="s">
        <v>14</v>
      </c>
      <c r="H2330" s="43">
        <v>0</v>
      </c>
      <c r="I2330" s="43">
        <v>0</v>
      </c>
      <c r="J2330" s="43">
        <v>0</v>
      </c>
      <c r="K2330" s="43">
        <v>3</v>
      </c>
      <c r="L2330" s="43">
        <v>6070</v>
      </c>
      <c r="M2330" s="43">
        <v>18210</v>
      </c>
      <c r="N2330" s="43">
        <v>3</v>
      </c>
      <c r="O2330" s="43">
        <v>6070</v>
      </c>
      <c r="P2330" s="43">
        <v>18210</v>
      </c>
      <c r="Q2330" s="43">
        <v>0</v>
      </c>
      <c r="R2330" s="43">
        <v>0</v>
      </c>
      <c r="S2330" s="43">
        <v>0</v>
      </c>
    </row>
    <row r="2331" spans="5:19">
      <c r="E2331" s="43">
        <v>8906410</v>
      </c>
      <c r="F2331" s="43" t="s">
        <v>5311</v>
      </c>
      <c r="G2331" s="43" t="s">
        <v>14</v>
      </c>
      <c r="H2331" s="43">
        <v>0</v>
      </c>
      <c r="I2331" s="43">
        <v>0</v>
      </c>
      <c r="J2331" s="43">
        <v>0</v>
      </c>
      <c r="K2331" s="43">
        <v>12</v>
      </c>
      <c r="L2331" s="43">
        <v>2930</v>
      </c>
      <c r="M2331" s="43">
        <v>35160</v>
      </c>
      <c r="N2331" s="43">
        <v>12</v>
      </c>
      <c r="O2331" s="43">
        <v>2930</v>
      </c>
      <c r="P2331" s="43">
        <v>35160</v>
      </c>
      <c r="Q2331" s="43">
        <v>0</v>
      </c>
      <c r="R2331" s="43">
        <v>0</v>
      </c>
      <c r="S2331" s="43">
        <v>0</v>
      </c>
    </row>
    <row r="2332" spans="5:19">
      <c r="E2332" s="43">
        <v>8906411</v>
      </c>
      <c r="F2332" s="43" t="s">
        <v>5312</v>
      </c>
      <c r="G2332" s="43" t="s">
        <v>14</v>
      </c>
      <c r="H2332" s="43">
        <v>3</v>
      </c>
      <c r="I2332" s="43">
        <v>3230</v>
      </c>
      <c r="J2332" s="43">
        <v>9690</v>
      </c>
      <c r="K2332" s="43">
        <v>39</v>
      </c>
      <c r="L2332" s="43">
        <v>3230</v>
      </c>
      <c r="M2332" s="43">
        <v>125970</v>
      </c>
      <c r="N2332" s="43">
        <v>42</v>
      </c>
      <c r="O2332" s="43">
        <v>3230</v>
      </c>
      <c r="P2332" s="43">
        <v>135660</v>
      </c>
      <c r="Q2332" s="43">
        <v>0</v>
      </c>
      <c r="R2332" s="43">
        <v>0</v>
      </c>
      <c r="S2332" s="43">
        <v>0</v>
      </c>
    </row>
    <row r="2333" spans="5:19">
      <c r="E2333" s="43">
        <v>8906442</v>
      </c>
      <c r="F2333" s="43" t="s">
        <v>5313</v>
      </c>
      <c r="G2333" s="43" t="s">
        <v>14</v>
      </c>
      <c r="H2333" s="43">
        <v>0</v>
      </c>
      <c r="I2333" s="43">
        <v>0</v>
      </c>
      <c r="J2333" s="43">
        <v>0</v>
      </c>
      <c r="K2333" s="43">
        <v>7</v>
      </c>
      <c r="L2333" s="43">
        <v>2120</v>
      </c>
      <c r="M2333" s="43">
        <v>14840</v>
      </c>
      <c r="N2333" s="43">
        <v>7</v>
      </c>
      <c r="O2333" s="43">
        <v>2120</v>
      </c>
      <c r="P2333" s="43">
        <v>14840</v>
      </c>
      <c r="Q2333" s="43">
        <v>0</v>
      </c>
      <c r="R2333" s="43">
        <v>0</v>
      </c>
      <c r="S2333" s="43">
        <v>0</v>
      </c>
    </row>
    <row r="2334" spans="5:19">
      <c r="E2334" s="43">
        <v>8906458</v>
      </c>
      <c r="F2334" s="43" t="s">
        <v>5314</v>
      </c>
      <c r="G2334" s="43" t="s">
        <v>14</v>
      </c>
      <c r="H2334" s="43">
        <v>0</v>
      </c>
      <c r="I2334" s="43">
        <v>0</v>
      </c>
      <c r="J2334" s="43">
        <v>0</v>
      </c>
      <c r="K2334" s="43">
        <v>13</v>
      </c>
      <c r="L2334" s="43">
        <v>4468</v>
      </c>
      <c r="M2334" s="43">
        <v>58535</v>
      </c>
      <c r="N2334" s="43">
        <v>13</v>
      </c>
      <c r="O2334" s="43">
        <v>4468</v>
      </c>
      <c r="P2334" s="43">
        <v>58535</v>
      </c>
      <c r="Q2334" s="43">
        <v>0</v>
      </c>
      <c r="R2334" s="43">
        <v>0</v>
      </c>
      <c r="S2334" s="43">
        <v>0</v>
      </c>
    </row>
    <row r="2335" spans="5:19">
      <c r="E2335" s="43">
        <v>8906459</v>
      </c>
      <c r="F2335" s="43" t="s">
        <v>5315</v>
      </c>
      <c r="G2335" s="43" t="s">
        <v>14</v>
      </c>
      <c r="H2335" s="43">
        <v>0</v>
      </c>
      <c r="I2335" s="43">
        <v>0</v>
      </c>
      <c r="J2335" s="43">
        <v>0</v>
      </c>
      <c r="K2335" s="43">
        <v>0</v>
      </c>
      <c r="L2335" s="43">
        <v>9450</v>
      </c>
      <c r="M2335" s="43">
        <v>945</v>
      </c>
      <c r="N2335" s="43">
        <v>0</v>
      </c>
      <c r="O2335" s="43">
        <v>9450</v>
      </c>
      <c r="P2335" s="43">
        <v>945</v>
      </c>
      <c r="Q2335" s="43">
        <v>0</v>
      </c>
      <c r="R2335" s="43">
        <v>0</v>
      </c>
      <c r="S2335" s="43">
        <v>0</v>
      </c>
    </row>
    <row r="2336" spans="5:19">
      <c r="E2336" s="43">
        <v>8906478</v>
      </c>
      <c r="F2336" s="43" t="s">
        <v>5316</v>
      </c>
      <c r="G2336" s="43" t="s">
        <v>14</v>
      </c>
      <c r="H2336" s="43">
        <v>0</v>
      </c>
      <c r="I2336" s="43">
        <v>0</v>
      </c>
      <c r="J2336" s="43">
        <v>0</v>
      </c>
      <c r="K2336" s="43">
        <v>2</v>
      </c>
      <c r="L2336" s="43">
        <v>2865</v>
      </c>
      <c r="M2336" s="43">
        <v>5730</v>
      </c>
      <c r="N2336" s="43">
        <v>2</v>
      </c>
      <c r="O2336" s="43">
        <v>2865</v>
      </c>
      <c r="P2336" s="43">
        <v>5730</v>
      </c>
      <c r="Q2336" s="43">
        <v>0</v>
      </c>
      <c r="R2336" s="43">
        <v>0</v>
      </c>
      <c r="S2336" s="43">
        <v>0</v>
      </c>
    </row>
    <row r="2337" spans="5:19">
      <c r="E2337" s="43">
        <v>8906484</v>
      </c>
      <c r="F2337" s="43" t="s">
        <v>5317</v>
      </c>
      <c r="G2337" s="43" t="s">
        <v>14</v>
      </c>
      <c r="H2337" s="43">
        <v>0</v>
      </c>
      <c r="I2337" s="43">
        <v>0</v>
      </c>
      <c r="J2337" s="43">
        <v>0</v>
      </c>
      <c r="K2337" s="43">
        <v>1</v>
      </c>
      <c r="L2337" s="43">
        <v>7210</v>
      </c>
      <c r="M2337" s="43">
        <v>7210</v>
      </c>
      <c r="N2337" s="43">
        <v>1</v>
      </c>
      <c r="O2337" s="43">
        <v>7210</v>
      </c>
      <c r="P2337" s="43">
        <v>7210</v>
      </c>
      <c r="Q2337" s="43">
        <v>0</v>
      </c>
      <c r="R2337" s="43">
        <v>0</v>
      </c>
      <c r="S2337" s="43">
        <v>0</v>
      </c>
    </row>
    <row r="2338" spans="5:19">
      <c r="E2338" s="43">
        <v>8906496</v>
      </c>
      <c r="F2338" s="43" t="s">
        <v>5318</v>
      </c>
      <c r="G2338" s="43" t="s">
        <v>14</v>
      </c>
      <c r="H2338" s="43">
        <v>0</v>
      </c>
      <c r="I2338" s="43">
        <v>0</v>
      </c>
      <c r="J2338" s="43">
        <v>0</v>
      </c>
      <c r="K2338" s="43">
        <v>2</v>
      </c>
      <c r="L2338" s="43">
        <v>7390</v>
      </c>
      <c r="M2338" s="43">
        <v>14780</v>
      </c>
      <c r="N2338" s="43">
        <v>2</v>
      </c>
      <c r="O2338" s="43">
        <v>7390</v>
      </c>
      <c r="P2338" s="43">
        <v>14780</v>
      </c>
      <c r="Q2338" s="43">
        <v>0</v>
      </c>
      <c r="R2338" s="43">
        <v>0</v>
      </c>
      <c r="S2338" s="43">
        <v>0</v>
      </c>
    </row>
    <row r="2339" spans="5:19">
      <c r="E2339" s="43">
        <v>8906501</v>
      </c>
      <c r="F2339" s="43" t="s">
        <v>5319</v>
      </c>
      <c r="G2339" s="43" t="s">
        <v>14</v>
      </c>
      <c r="H2339" s="43">
        <v>0</v>
      </c>
      <c r="I2339" s="43">
        <v>0</v>
      </c>
      <c r="J2339" s="43">
        <v>0</v>
      </c>
      <c r="K2339" s="43">
        <v>2</v>
      </c>
      <c r="L2339" s="43">
        <v>33120</v>
      </c>
      <c r="M2339" s="43">
        <v>66240</v>
      </c>
      <c r="N2339" s="43">
        <v>2</v>
      </c>
      <c r="O2339" s="43">
        <v>33120</v>
      </c>
      <c r="P2339" s="43">
        <v>66240</v>
      </c>
      <c r="Q2339" s="43">
        <v>0</v>
      </c>
      <c r="R2339" s="43">
        <v>0</v>
      </c>
      <c r="S2339" s="43">
        <v>0</v>
      </c>
    </row>
    <row r="2340" spans="5:19">
      <c r="E2340" s="43">
        <v>8906668</v>
      </c>
      <c r="F2340" s="43" t="s">
        <v>5320</v>
      </c>
      <c r="G2340" s="43" t="s">
        <v>14</v>
      </c>
      <c r="H2340" s="43">
        <v>0</v>
      </c>
      <c r="I2340" s="43">
        <v>0</v>
      </c>
      <c r="J2340" s="43">
        <v>0</v>
      </c>
      <c r="K2340" s="43">
        <v>6</v>
      </c>
      <c r="L2340" s="43">
        <v>5310</v>
      </c>
      <c r="M2340" s="43">
        <v>31860</v>
      </c>
      <c r="N2340" s="43">
        <v>6</v>
      </c>
      <c r="O2340" s="43">
        <v>5310</v>
      </c>
      <c r="P2340" s="43">
        <v>31860</v>
      </c>
      <c r="Q2340" s="43">
        <v>0</v>
      </c>
      <c r="R2340" s="43">
        <v>0</v>
      </c>
      <c r="S2340" s="43">
        <v>0</v>
      </c>
    </row>
    <row r="2341" spans="5:19">
      <c r="E2341" s="43">
        <v>8906868</v>
      </c>
      <c r="F2341" s="43" t="s">
        <v>5321</v>
      </c>
      <c r="G2341" s="43" t="s">
        <v>14</v>
      </c>
      <c r="H2341" s="43">
        <v>0</v>
      </c>
      <c r="I2341" s="43">
        <v>0</v>
      </c>
      <c r="J2341" s="43">
        <v>0</v>
      </c>
      <c r="K2341" s="43">
        <v>1</v>
      </c>
      <c r="L2341" s="43">
        <v>17780</v>
      </c>
      <c r="M2341" s="43">
        <v>17780</v>
      </c>
      <c r="N2341" s="43">
        <v>1</v>
      </c>
      <c r="O2341" s="43">
        <v>17780</v>
      </c>
      <c r="P2341" s="43">
        <v>17780</v>
      </c>
      <c r="Q2341" s="43">
        <v>0</v>
      </c>
      <c r="R2341" s="43">
        <v>0</v>
      </c>
      <c r="S2341" s="43">
        <v>0</v>
      </c>
    </row>
    <row r="2342" spans="5:19">
      <c r="E2342" s="43">
        <v>8906884</v>
      </c>
      <c r="F2342" s="43" t="s">
        <v>5322</v>
      </c>
      <c r="G2342" s="43" t="s">
        <v>14</v>
      </c>
      <c r="H2342" s="43">
        <v>0</v>
      </c>
      <c r="I2342" s="43">
        <v>0</v>
      </c>
      <c r="J2342" s="43">
        <v>0</v>
      </c>
      <c r="K2342" s="43">
        <v>22</v>
      </c>
      <c r="L2342" s="43">
        <v>2220</v>
      </c>
      <c r="M2342" s="43">
        <v>48840</v>
      </c>
      <c r="N2342" s="43">
        <v>22</v>
      </c>
      <c r="O2342" s="43">
        <v>2220</v>
      </c>
      <c r="P2342" s="43">
        <v>48840</v>
      </c>
      <c r="Q2342" s="43">
        <v>0</v>
      </c>
      <c r="R2342" s="43">
        <v>0</v>
      </c>
      <c r="S2342" s="43">
        <v>0</v>
      </c>
    </row>
    <row r="2343" spans="5:19">
      <c r="E2343" s="43">
        <v>8906887</v>
      </c>
      <c r="F2343" s="43" t="s">
        <v>5323</v>
      </c>
      <c r="G2343" s="43" t="s">
        <v>14</v>
      </c>
      <c r="H2343" s="43">
        <v>0</v>
      </c>
      <c r="I2343" s="43">
        <v>0</v>
      </c>
      <c r="J2343" s="43">
        <v>0</v>
      </c>
      <c r="K2343" s="43">
        <v>1</v>
      </c>
      <c r="L2343" s="43">
        <v>7630</v>
      </c>
      <c r="M2343" s="43">
        <v>7630</v>
      </c>
      <c r="N2343" s="43">
        <v>1</v>
      </c>
      <c r="O2343" s="43">
        <v>7630</v>
      </c>
      <c r="P2343" s="43">
        <v>7630</v>
      </c>
      <c r="Q2343" s="43">
        <v>0</v>
      </c>
      <c r="R2343" s="43">
        <v>0</v>
      </c>
      <c r="S2343" s="43">
        <v>0</v>
      </c>
    </row>
    <row r="2344" spans="5:19">
      <c r="E2344" s="43">
        <v>8906894</v>
      </c>
      <c r="F2344" s="43" t="s">
        <v>5324</v>
      </c>
      <c r="G2344" s="43" t="s">
        <v>14</v>
      </c>
      <c r="H2344" s="43">
        <v>0</v>
      </c>
      <c r="I2344" s="43">
        <v>0</v>
      </c>
      <c r="J2344" s="43">
        <v>0</v>
      </c>
      <c r="K2344" s="43">
        <v>28</v>
      </c>
      <c r="L2344" s="43">
        <v>26670</v>
      </c>
      <c r="M2344" s="43">
        <v>746760</v>
      </c>
      <c r="N2344" s="43">
        <v>28</v>
      </c>
      <c r="O2344" s="43">
        <v>26670</v>
      </c>
      <c r="P2344" s="43">
        <v>746760</v>
      </c>
      <c r="Q2344" s="43">
        <v>0</v>
      </c>
      <c r="R2344" s="43">
        <v>0</v>
      </c>
      <c r="S2344" s="43">
        <v>0</v>
      </c>
    </row>
    <row r="2345" spans="5:19">
      <c r="E2345" s="43">
        <v>8906897</v>
      </c>
      <c r="F2345" s="43" t="s">
        <v>5325</v>
      </c>
      <c r="G2345" s="43" t="s">
        <v>14</v>
      </c>
      <c r="H2345" s="43">
        <v>0</v>
      </c>
      <c r="I2345" s="43">
        <v>0</v>
      </c>
      <c r="J2345" s="43">
        <v>0</v>
      </c>
      <c r="K2345" s="43">
        <v>70</v>
      </c>
      <c r="L2345" s="43">
        <v>2730</v>
      </c>
      <c r="M2345" s="43">
        <v>191100</v>
      </c>
      <c r="N2345" s="43">
        <v>70</v>
      </c>
      <c r="O2345" s="43">
        <v>2730</v>
      </c>
      <c r="P2345" s="43">
        <v>191100</v>
      </c>
      <c r="Q2345" s="43">
        <v>0</v>
      </c>
      <c r="R2345" s="43">
        <v>0</v>
      </c>
      <c r="S2345" s="43">
        <v>0</v>
      </c>
    </row>
    <row r="2346" spans="5:19">
      <c r="E2346" s="43">
        <v>8906907</v>
      </c>
      <c r="F2346" s="43" t="s">
        <v>5326</v>
      </c>
      <c r="G2346" s="43" t="s">
        <v>14</v>
      </c>
      <c r="H2346" s="43">
        <v>0</v>
      </c>
      <c r="I2346" s="43">
        <v>0</v>
      </c>
      <c r="J2346" s="43">
        <v>0</v>
      </c>
      <c r="K2346" s="43">
        <v>3</v>
      </c>
      <c r="L2346" s="43">
        <v>1800</v>
      </c>
      <c r="M2346" s="43">
        <v>5400</v>
      </c>
      <c r="N2346" s="43">
        <v>3</v>
      </c>
      <c r="O2346" s="43">
        <v>1800</v>
      </c>
      <c r="P2346" s="43">
        <v>5400</v>
      </c>
      <c r="Q2346" s="43">
        <v>0</v>
      </c>
      <c r="R2346" s="43">
        <v>0</v>
      </c>
      <c r="S2346" s="43">
        <v>0</v>
      </c>
    </row>
    <row r="2347" spans="5:19">
      <c r="E2347" s="43">
        <v>8906927</v>
      </c>
      <c r="F2347" s="43" t="s">
        <v>5327</v>
      </c>
      <c r="G2347" s="43" t="s">
        <v>14</v>
      </c>
      <c r="H2347" s="43">
        <v>0</v>
      </c>
      <c r="I2347" s="43">
        <v>0</v>
      </c>
      <c r="J2347" s="43">
        <v>0</v>
      </c>
      <c r="K2347" s="43">
        <v>1</v>
      </c>
      <c r="L2347" s="43">
        <v>7780</v>
      </c>
      <c r="M2347" s="43">
        <v>7780</v>
      </c>
      <c r="N2347" s="43">
        <v>1</v>
      </c>
      <c r="O2347" s="43">
        <v>7780</v>
      </c>
      <c r="P2347" s="43">
        <v>7780</v>
      </c>
      <c r="Q2347" s="43">
        <v>0</v>
      </c>
      <c r="R2347" s="43">
        <v>0</v>
      </c>
      <c r="S2347" s="43">
        <v>0</v>
      </c>
    </row>
    <row r="2348" spans="5:19">
      <c r="E2348" s="43">
        <v>8906972</v>
      </c>
      <c r="F2348" s="43" t="s">
        <v>5328</v>
      </c>
      <c r="G2348" s="43" t="s">
        <v>14</v>
      </c>
      <c r="H2348" s="43">
        <v>0</v>
      </c>
      <c r="I2348" s="43">
        <v>0</v>
      </c>
      <c r="J2348" s="43">
        <v>0</v>
      </c>
      <c r="K2348" s="43">
        <v>4</v>
      </c>
      <c r="L2348" s="43">
        <v>7040</v>
      </c>
      <c r="M2348" s="43">
        <v>28160</v>
      </c>
      <c r="N2348" s="43">
        <v>4</v>
      </c>
      <c r="O2348" s="43">
        <v>7040</v>
      </c>
      <c r="P2348" s="43">
        <v>28160</v>
      </c>
      <c r="Q2348" s="43">
        <v>0</v>
      </c>
      <c r="R2348" s="43">
        <v>0</v>
      </c>
      <c r="S2348" s="43">
        <v>0</v>
      </c>
    </row>
    <row r="2349" spans="5:19">
      <c r="E2349" s="43">
        <v>8906989</v>
      </c>
      <c r="F2349" s="43" t="s">
        <v>5329</v>
      </c>
      <c r="G2349" s="43" t="s">
        <v>14</v>
      </c>
      <c r="H2349" s="43">
        <v>0</v>
      </c>
      <c r="I2349" s="43">
        <v>0</v>
      </c>
      <c r="J2349" s="43">
        <v>0</v>
      </c>
      <c r="K2349" s="43">
        <v>3</v>
      </c>
      <c r="L2349" s="43">
        <v>8000</v>
      </c>
      <c r="M2349" s="43">
        <v>24000</v>
      </c>
      <c r="N2349" s="43">
        <v>3</v>
      </c>
      <c r="O2349" s="43">
        <v>8000</v>
      </c>
      <c r="P2349" s="43">
        <v>24000</v>
      </c>
      <c r="Q2349" s="43">
        <v>0</v>
      </c>
      <c r="R2349" s="43">
        <v>0</v>
      </c>
      <c r="S2349" s="43">
        <v>0</v>
      </c>
    </row>
    <row r="2350" spans="5:19">
      <c r="E2350" s="43">
        <v>8907022</v>
      </c>
      <c r="F2350" s="43" t="s">
        <v>5330</v>
      </c>
      <c r="G2350" s="43" t="s">
        <v>14</v>
      </c>
      <c r="H2350" s="43">
        <v>0</v>
      </c>
      <c r="I2350" s="43">
        <v>0</v>
      </c>
      <c r="J2350" s="43">
        <v>0</v>
      </c>
      <c r="K2350" s="43">
        <v>5</v>
      </c>
      <c r="L2350" s="43">
        <v>3610</v>
      </c>
      <c r="M2350" s="43">
        <v>18050</v>
      </c>
      <c r="N2350" s="43">
        <v>5</v>
      </c>
      <c r="O2350" s="43">
        <v>3610</v>
      </c>
      <c r="P2350" s="43">
        <v>18050</v>
      </c>
      <c r="Q2350" s="43">
        <v>0</v>
      </c>
      <c r="R2350" s="43">
        <v>0</v>
      </c>
      <c r="S2350" s="43">
        <v>0</v>
      </c>
    </row>
    <row r="2351" spans="5:19">
      <c r="E2351" s="43">
        <v>8907029</v>
      </c>
      <c r="F2351" s="43" t="s">
        <v>5331</v>
      </c>
      <c r="G2351" s="43" t="s">
        <v>14</v>
      </c>
      <c r="H2351" s="43">
        <v>0</v>
      </c>
      <c r="I2351" s="43">
        <v>0</v>
      </c>
      <c r="J2351" s="43">
        <v>0</v>
      </c>
      <c r="K2351" s="43">
        <v>10</v>
      </c>
      <c r="L2351" s="43">
        <v>9360</v>
      </c>
      <c r="M2351" s="43">
        <v>93600</v>
      </c>
      <c r="N2351" s="43">
        <v>10</v>
      </c>
      <c r="O2351" s="43">
        <v>9360</v>
      </c>
      <c r="P2351" s="43">
        <v>93600</v>
      </c>
      <c r="Q2351" s="43">
        <v>0</v>
      </c>
      <c r="R2351" s="43">
        <v>0</v>
      </c>
      <c r="S2351" s="43">
        <v>0</v>
      </c>
    </row>
    <row r="2352" spans="5:19">
      <c r="E2352" s="43">
        <v>8907040</v>
      </c>
      <c r="F2352" s="43" t="s">
        <v>5332</v>
      </c>
      <c r="G2352" s="43" t="s">
        <v>14</v>
      </c>
      <c r="H2352" s="43">
        <v>0</v>
      </c>
      <c r="I2352" s="43">
        <v>0</v>
      </c>
      <c r="J2352" s="43">
        <v>0</v>
      </c>
      <c r="K2352" s="43">
        <v>13</v>
      </c>
      <c r="L2352" s="43">
        <v>5340</v>
      </c>
      <c r="M2352" s="43">
        <v>69420</v>
      </c>
      <c r="N2352" s="43">
        <v>13</v>
      </c>
      <c r="O2352" s="43">
        <v>5340</v>
      </c>
      <c r="P2352" s="43">
        <v>69420</v>
      </c>
      <c r="Q2352" s="43">
        <v>0</v>
      </c>
      <c r="R2352" s="43">
        <v>0</v>
      </c>
      <c r="S2352" s="43">
        <v>0</v>
      </c>
    </row>
    <row r="2353" spans="5:19">
      <c r="E2353" s="43">
        <v>8907070</v>
      </c>
      <c r="F2353" s="43" t="s">
        <v>5333</v>
      </c>
      <c r="G2353" s="43" t="s">
        <v>14</v>
      </c>
      <c r="H2353" s="43">
        <v>0</v>
      </c>
      <c r="I2353" s="43">
        <v>0</v>
      </c>
      <c r="J2353" s="43">
        <v>0</v>
      </c>
      <c r="K2353" s="43">
        <v>45</v>
      </c>
      <c r="L2353" s="43">
        <v>230</v>
      </c>
      <c r="M2353" s="43">
        <v>10350</v>
      </c>
      <c r="N2353" s="43">
        <v>45</v>
      </c>
      <c r="O2353" s="43">
        <v>230</v>
      </c>
      <c r="P2353" s="43">
        <v>10350</v>
      </c>
      <c r="Q2353" s="43">
        <v>0</v>
      </c>
      <c r="R2353" s="43">
        <v>0</v>
      </c>
      <c r="S2353" s="43">
        <v>0</v>
      </c>
    </row>
    <row r="2354" spans="5:19">
      <c r="E2354" s="43">
        <v>8907095</v>
      </c>
      <c r="F2354" s="43" t="s">
        <v>5334</v>
      </c>
      <c r="G2354" s="43" t="s">
        <v>14</v>
      </c>
      <c r="H2354" s="43">
        <v>0</v>
      </c>
      <c r="I2354" s="43">
        <v>0</v>
      </c>
      <c r="J2354" s="43">
        <v>0</v>
      </c>
      <c r="K2354" s="43">
        <v>2</v>
      </c>
      <c r="L2354" s="43">
        <v>3855</v>
      </c>
      <c r="M2354" s="43">
        <v>7710</v>
      </c>
      <c r="N2354" s="43">
        <v>2</v>
      </c>
      <c r="O2354" s="43">
        <v>3855</v>
      </c>
      <c r="P2354" s="43">
        <v>7710</v>
      </c>
      <c r="Q2354" s="43">
        <v>0</v>
      </c>
      <c r="R2354" s="43">
        <v>0</v>
      </c>
      <c r="S2354" s="43">
        <v>0</v>
      </c>
    </row>
    <row r="2355" spans="5:19">
      <c r="E2355" s="43">
        <v>8907101</v>
      </c>
      <c r="F2355" s="43" t="s">
        <v>5335</v>
      </c>
      <c r="G2355" s="43" t="s">
        <v>14</v>
      </c>
      <c r="H2355" s="43">
        <v>0</v>
      </c>
      <c r="I2355" s="43">
        <v>0</v>
      </c>
      <c r="J2355" s="43">
        <v>0</v>
      </c>
      <c r="K2355" s="43">
        <v>1</v>
      </c>
      <c r="L2355" s="43">
        <v>16450</v>
      </c>
      <c r="M2355" s="43">
        <v>16450</v>
      </c>
      <c r="N2355" s="43">
        <v>1</v>
      </c>
      <c r="O2355" s="43">
        <v>16450</v>
      </c>
      <c r="P2355" s="43">
        <v>16450</v>
      </c>
      <c r="Q2355" s="43">
        <v>0</v>
      </c>
      <c r="R2355" s="43">
        <v>0</v>
      </c>
      <c r="S2355" s="43">
        <v>0</v>
      </c>
    </row>
    <row r="2356" spans="5:19">
      <c r="E2356" s="43">
        <v>8907123</v>
      </c>
      <c r="F2356" s="43" t="s">
        <v>5336</v>
      </c>
      <c r="G2356" s="43" t="s">
        <v>14</v>
      </c>
      <c r="H2356" s="43">
        <v>0</v>
      </c>
      <c r="I2356" s="43">
        <v>0</v>
      </c>
      <c r="J2356" s="43">
        <v>0</v>
      </c>
      <c r="K2356" s="43">
        <v>9</v>
      </c>
      <c r="L2356" s="43">
        <v>4630</v>
      </c>
      <c r="M2356" s="43">
        <v>41670</v>
      </c>
      <c r="N2356" s="43">
        <v>9</v>
      </c>
      <c r="O2356" s="43">
        <v>4630</v>
      </c>
      <c r="P2356" s="43">
        <v>41670</v>
      </c>
      <c r="Q2356" s="43">
        <v>0</v>
      </c>
      <c r="R2356" s="43">
        <v>0</v>
      </c>
      <c r="S2356" s="43">
        <v>0</v>
      </c>
    </row>
    <row r="2357" spans="5:19">
      <c r="E2357" s="43">
        <v>8907124</v>
      </c>
      <c r="F2357" s="43" t="s">
        <v>5337</v>
      </c>
      <c r="G2357" s="43" t="s">
        <v>14</v>
      </c>
      <c r="H2357" s="43">
        <v>0</v>
      </c>
      <c r="I2357" s="43">
        <v>0</v>
      </c>
      <c r="J2357" s="43">
        <v>0</v>
      </c>
      <c r="K2357" s="43">
        <v>1</v>
      </c>
      <c r="L2357" s="43">
        <v>7250</v>
      </c>
      <c r="M2357" s="43">
        <v>7250</v>
      </c>
      <c r="N2357" s="43">
        <v>1</v>
      </c>
      <c r="O2357" s="43">
        <v>7250</v>
      </c>
      <c r="P2357" s="43">
        <v>7250</v>
      </c>
      <c r="Q2357" s="43">
        <v>0</v>
      </c>
      <c r="R2357" s="43">
        <v>0</v>
      </c>
      <c r="S2357" s="43">
        <v>0</v>
      </c>
    </row>
    <row r="2358" spans="5:19">
      <c r="E2358" s="43">
        <v>8907126</v>
      </c>
      <c r="F2358" s="43" t="s">
        <v>5338</v>
      </c>
      <c r="G2358" s="43" t="s">
        <v>14</v>
      </c>
      <c r="H2358" s="43">
        <v>0</v>
      </c>
      <c r="I2358" s="43">
        <v>0</v>
      </c>
      <c r="J2358" s="43">
        <v>0</v>
      </c>
      <c r="K2358" s="43">
        <v>2</v>
      </c>
      <c r="L2358" s="43">
        <v>6770</v>
      </c>
      <c r="M2358" s="43">
        <v>13540</v>
      </c>
      <c r="N2358" s="43">
        <v>2</v>
      </c>
      <c r="O2358" s="43">
        <v>6770</v>
      </c>
      <c r="P2358" s="43">
        <v>13540</v>
      </c>
      <c r="Q2358" s="43">
        <v>0</v>
      </c>
      <c r="R2358" s="43">
        <v>0</v>
      </c>
      <c r="S2358" s="43">
        <v>0</v>
      </c>
    </row>
    <row r="2359" spans="5:19">
      <c r="E2359" s="43">
        <v>8907130</v>
      </c>
      <c r="F2359" s="43" t="s">
        <v>5339</v>
      </c>
      <c r="G2359" s="43" t="s">
        <v>14</v>
      </c>
      <c r="H2359" s="43">
        <v>0</v>
      </c>
      <c r="I2359" s="43">
        <v>0</v>
      </c>
      <c r="J2359" s="43">
        <v>0</v>
      </c>
      <c r="K2359" s="43">
        <v>2</v>
      </c>
      <c r="L2359" s="43">
        <v>4930</v>
      </c>
      <c r="M2359" s="43">
        <v>9860</v>
      </c>
      <c r="N2359" s="43">
        <v>2</v>
      </c>
      <c r="O2359" s="43">
        <v>4930</v>
      </c>
      <c r="P2359" s="43">
        <v>9860</v>
      </c>
      <c r="Q2359" s="43">
        <v>0</v>
      </c>
      <c r="R2359" s="43">
        <v>0</v>
      </c>
      <c r="S2359" s="43">
        <v>0</v>
      </c>
    </row>
    <row r="2360" spans="5:19">
      <c r="E2360" s="43">
        <v>8907131</v>
      </c>
      <c r="F2360" s="43" t="s">
        <v>5340</v>
      </c>
      <c r="G2360" s="43" t="s">
        <v>14</v>
      </c>
      <c r="H2360" s="43">
        <v>0</v>
      </c>
      <c r="I2360" s="43">
        <v>0</v>
      </c>
      <c r="J2360" s="43">
        <v>0</v>
      </c>
      <c r="K2360" s="43">
        <v>3</v>
      </c>
      <c r="L2360" s="43">
        <v>10890</v>
      </c>
      <c r="M2360" s="43">
        <v>32670</v>
      </c>
      <c r="N2360" s="43">
        <v>3</v>
      </c>
      <c r="O2360" s="43">
        <v>10890</v>
      </c>
      <c r="P2360" s="43">
        <v>32670</v>
      </c>
      <c r="Q2360" s="43">
        <v>0</v>
      </c>
      <c r="R2360" s="43">
        <v>0</v>
      </c>
      <c r="S2360" s="43">
        <v>0</v>
      </c>
    </row>
    <row r="2361" spans="5:19">
      <c r="E2361" s="43">
        <v>8907134</v>
      </c>
      <c r="F2361" s="43" t="s">
        <v>5341</v>
      </c>
      <c r="G2361" s="43" t="s">
        <v>14</v>
      </c>
      <c r="H2361" s="43">
        <v>0</v>
      </c>
      <c r="I2361" s="43">
        <v>0</v>
      </c>
      <c r="J2361" s="43">
        <v>0</v>
      </c>
      <c r="K2361" s="43">
        <v>3</v>
      </c>
      <c r="L2361" s="43">
        <v>7300</v>
      </c>
      <c r="M2361" s="43">
        <v>21900</v>
      </c>
      <c r="N2361" s="43">
        <v>3</v>
      </c>
      <c r="O2361" s="43">
        <v>7300</v>
      </c>
      <c r="P2361" s="43">
        <v>21900</v>
      </c>
      <c r="Q2361" s="43">
        <v>0</v>
      </c>
      <c r="R2361" s="43">
        <v>0</v>
      </c>
      <c r="S2361" s="43">
        <v>0</v>
      </c>
    </row>
    <row r="2362" spans="5:19">
      <c r="E2362" s="43">
        <v>8907136</v>
      </c>
      <c r="F2362" s="43" t="s">
        <v>4774</v>
      </c>
      <c r="G2362" s="43" t="s">
        <v>14</v>
      </c>
      <c r="H2362" s="43">
        <v>0</v>
      </c>
      <c r="I2362" s="43">
        <v>0</v>
      </c>
      <c r="J2362" s="43">
        <v>0</v>
      </c>
      <c r="K2362" s="43">
        <v>1</v>
      </c>
      <c r="L2362" s="43">
        <v>5560</v>
      </c>
      <c r="M2362" s="43">
        <v>5560</v>
      </c>
      <c r="N2362" s="43">
        <v>1</v>
      </c>
      <c r="O2362" s="43">
        <v>5560</v>
      </c>
      <c r="P2362" s="43">
        <v>5560</v>
      </c>
      <c r="Q2362" s="43">
        <v>0</v>
      </c>
      <c r="R2362" s="43">
        <v>0</v>
      </c>
      <c r="S2362" s="43">
        <v>0</v>
      </c>
    </row>
    <row r="2363" spans="5:19">
      <c r="E2363" s="43">
        <v>8907155</v>
      </c>
      <c r="F2363" s="43" t="s">
        <v>5342</v>
      </c>
      <c r="G2363" s="43" t="s">
        <v>14</v>
      </c>
      <c r="H2363" s="43">
        <v>0</v>
      </c>
      <c r="I2363" s="43">
        <v>0</v>
      </c>
      <c r="J2363" s="43">
        <v>0</v>
      </c>
      <c r="K2363" s="43">
        <v>139</v>
      </c>
      <c r="L2363" s="43">
        <v>291</v>
      </c>
      <c r="M2363" s="43">
        <v>40500</v>
      </c>
      <c r="N2363" s="43">
        <v>139</v>
      </c>
      <c r="O2363" s="43">
        <v>291</v>
      </c>
      <c r="P2363" s="43">
        <v>40500</v>
      </c>
      <c r="Q2363" s="43">
        <v>0</v>
      </c>
      <c r="R2363" s="43">
        <v>0</v>
      </c>
      <c r="S2363" s="43">
        <v>0</v>
      </c>
    </row>
    <row r="2364" spans="5:19">
      <c r="E2364" s="43">
        <v>8907166</v>
      </c>
      <c r="F2364" s="43" t="s">
        <v>5343</v>
      </c>
      <c r="G2364" s="43" t="s">
        <v>14</v>
      </c>
      <c r="H2364" s="43">
        <v>0</v>
      </c>
      <c r="I2364" s="43">
        <v>0</v>
      </c>
      <c r="J2364" s="43">
        <v>0</v>
      </c>
      <c r="K2364" s="43">
        <v>4</v>
      </c>
      <c r="L2364" s="43">
        <v>13263</v>
      </c>
      <c r="M2364" s="43">
        <v>53050</v>
      </c>
      <c r="N2364" s="43">
        <v>4</v>
      </c>
      <c r="O2364" s="43">
        <v>13263</v>
      </c>
      <c r="P2364" s="43">
        <v>53050</v>
      </c>
      <c r="Q2364" s="43">
        <v>0</v>
      </c>
      <c r="R2364" s="43">
        <v>0</v>
      </c>
      <c r="S2364" s="43">
        <v>0</v>
      </c>
    </row>
    <row r="2365" spans="5:19">
      <c r="E2365" s="43">
        <v>8907171</v>
      </c>
      <c r="F2365" s="43" t="s">
        <v>5344</v>
      </c>
      <c r="G2365" s="43" t="s">
        <v>14</v>
      </c>
      <c r="H2365" s="43">
        <v>0</v>
      </c>
      <c r="I2365" s="43">
        <v>0</v>
      </c>
      <c r="J2365" s="43">
        <v>0</v>
      </c>
      <c r="K2365" s="43">
        <v>2</v>
      </c>
      <c r="L2365" s="43">
        <v>4290</v>
      </c>
      <c r="M2365" s="43">
        <v>8580</v>
      </c>
      <c r="N2365" s="43">
        <v>2</v>
      </c>
      <c r="O2365" s="43">
        <v>4290</v>
      </c>
      <c r="P2365" s="43">
        <v>8580</v>
      </c>
      <c r="Q2365" s="43">
        <v>0</v>
      </c>
      <c r="R2365" s="43">
        <v>0</v>
      </c>
      <c r="S2365" s="43">
        <v>0</v>
      </c>
    </row>
    <row r="2366" spans="5:19">
      <c r="E2366" s="43">
        <v>8907226</v>
      </c>
      <c r="F2366" s="43" t="s">
        <v>4714</v>
      </c>
      <c r="G2366" s="43" t="s">
        <v>14</v>
      </c>
      <c r="H2366" s="43">
        <v>0</v>
      </c>
      <c r="I2366" s="43">
        <v>0</v>
      </c>
      <c r="J2366" s="43">
        <v>0</v>
      </c>
      <c r="K2366" s="43">
        <v>18</v>
      </c>
      <c r="L2366" s="43">
        <v>9244</v>
      </c>
      <c r="M2366" s="43">
        <v>166400</v>
      </c>
      <c r="N2366" s="43">
        <v>18</v>
      </c>
      <c r="O2366" s="43">
        <v>9244</v>
      </c>
      <c r="P2366" s="43">
        <v>166400</v>
      </c>
      <c r="Q2366" s="43">
        <v>0</v>
      </c>
      <c r="R2366" s="43">
        <v>0</v>
      </c>
      <c r="S2366" s="43">
        <v>0</v>
      </c>
    </row>
    <row r="2367" spans="5:19">
      <c r="E2367" s="43">
        <v>8907244</v>
      </c>
      <c r="F2367" s="43" t="s">
        <v>5275</v>
      </c>
      <c r="G2367" s="43" t="s">
        <v>14</v>
      </c>
      <c r="H2367" s="43">
        <v>0</v>
      </c>
      <c r="I2367" s="43">
        <v>0</v>
      </c>
      <c r="J2367" s="43">
        <v>0</v>
      </c>
      <c r="K2367" s="43">
        <v>46</v>
      </c>
      <c r="L2367" s="43">
        <v>1808</v>
      </c>
      <c r="M2367" s="43">
        <v>83170</v>
      </c>
      <c r="N2367" s="43">
        <v>46</v>
      </c>
      <c r="O2367" s="43">
        <v>1808</v>
      </c>
      <c r="P2367" s="43">
        <v>83170</v>
      </c>
      <c r="Q2367" s="43">
        <v>0</v>
      </c>
      <c r="R2367" s="43">
        <v>0</v>
      </c>
      <c r="S2367" s="43">
        <v>0</v>
      </c>
    </row>
    <row r="2368" spans="5:19">
      <c r="E2368" s="43">
        <v>8907313</v>
      </c>
      <c r="F2368" s="43" t="s">
        <v>5345</v>
      </c>
      <c r="G2368" s="43" t="s">
        <v>14</v>
      </c>
      <c r="H2368" s="43">
        <v>0</v>
      </c>
      <c r="I2368" s="43">
        <v>0</v>
      </c>
      <c r="J2368" s="43">
        <v>0</v>
      </c>
      <c r="K2368" s="43">
        <v>3</v>
      </c>
      <c r="L2368" s="43">
        <v>4140</v>
      </c>
      <c r="M2368" s="43">
        <v>12420</v>
      </c>
      <c r="N2368" s="43">
        <v>3</v>
      </c>
      <c r="O2368" s="43">
        <v>4140</v>
      </c>
      <c r="P2368" s="43">
        <v>12420</v>
      </c>
      <c r="Q2368" s="43">
        <v>0</v>
      </c>
      <c r="R2368" s="43">
        <v>0</v>
      </c>
      <c r="S2368" s="43">
        <v>0</v>
      </c>
    </row>
    <row r="2369" spans="5:19">
      <c r="E2369" s="43">
        <v>8907376</v>
      </c>
      <c r="F2369" s="43" t="s">
        <v>5346</v>
      </c>
      <c r="G2369" s="43" t="s">
        <v>14</v>
      </c>
      <c r="H2369" s="43">
        <v>0</v>
      </c>
      <c r="I2369" s="43">
        <v>0</v>
      </c>
      <c r="J2369" s="43">
        <v>0</v>
      </c>
      <c r="K2369" s="43">
        <v>8</v>
      </c>
      <c r="L2369" s="43">
        <v>2780</v>
      </c>
      <c r="M2369" s="43">
        <v>22240</v>
      </c>
      <c r="N2369" s="43">
        <v>8</v>
      </c>
      <c r="O2369" s="43">
        <v>2780</v>
      </c>
      <c r="P2369" s="43">
        <v>22240</v>
      </c>
      <c r="Q2369" s="43">
        <v>0</v>
      </c>
      <c r="R2369" s="43">
        <v>0</v>
      </c>
      <c r="S2369" s="43">
        <v>0</v>
      </c>
    </row>
    <row r="2370" spans="5:19">
      <c r="E2370" s="43">
        <v>8907399</v>
      </c>
      <c r="F2370" s="43" t="s">
        <v>5347</v>
      </c>
      <c r="G2370" s="43" t="s">
        <v>14</v>
      </c>
      <c r="H2370" s="43">
        <v>0</v>
      </c>
      <c r="I2370" s="43">
        <v>0</v>
      </c>
      <c r="J2370" s="43">
        <v>0</v>
      </c>
      <c r="K2370" s="43">
        <v>5</v>
      </c>
      <c r="L2370" s="43">
        <v>32900</v>
      </c>
      <c r="M2370" s="43">
        <v>164500</v>
      </c>
      <c r="N2370" s="43">
        <v>5</v>
      </c>
      <c r="O2370" s="43">
        <v>32900</v>
      </c>
      <c r="P2370" s="43">
        <v>164500</v>
      </c>
      <c r="Q2370" s="43">
        <v>0</v>
      </c>
      <c r="R2370" s="43">
        <v>0</v>
      </c>
      <c r="S2370" s="43">
        <v>0</v>
      </c>
    </row>
    <row r="2371" spans="5:19">
      <c r="E2371" s="43">
        <v>8907451</v>
      </c>
      <c r="F2371" s="43" t="s">
        <v>5348</v>
      </c>
      <c r="G2371" s="43" t="s">
        <v>14</v>
      </c>
      <c r="H2371" s="43">
        <v>0</v>
      </c>
      <c r="I2371" s="43">
        <v>0</v>
      </c>
      <c r="J2371" s="43">
        <v>0</v>
      </c>
      <c r="K2371" s="43">
        <v>15</v>
      </c>
      <c r="L2371" s="43">
        <v>3230</v>
      </c>
      <c r="M2371" s="43">
        <v>48450</v>
      </c>
      <c r="N2371" s="43">
        <v>15</v>
      </c>
      <c r="O2371" s="43">
        <v>3230</v>
      </c>
      <c r="P2371" s="43">
        <v>48450</v>
      </c>
      <c r="Q2371" s="43">
        <v>0</v>
      </c>
      <c r="R2371" s="43">
        <v>0</v>
      </c>
      <c r="S2371" s="43">
        <v>0</v>
      </c>
    </row>
    <row r="2372" spans="5:19">
      <c r="E2372" s="43">
        <v>8907469</v>
      </c>
      <c r="F2372" s="43" t="s">
        <v>5349</v>
      </c>
      <c r="G2372" s="43" t="s">
        <v>14</v>
      </c>
      <c r="H2372" s="43">
        <v>0</v>
      </c>
      <c r="I2372" s="43">
        <v>0</v>
      </c>
      <c r="J2372" s="43">
        <v>0</v>
      </c>
      <c r="K2372" s="43">
        <v>20</v>
      </c>
      <c r="L2372" s="43">
        <v>640</v>
      </c>
      <c r="M2372" s="43">
        <v>12800</v>
      </c>
      <c r="N2372" s="43">
        <v>20</v>
      </c>
      <c r="O2372" s="43">
        <v>640</v>
      </c>
      <c r="P2372" s="43">
        <v>12800</v>
      </c>
      <c r="Q2372" s="43">
        <v>0</v>
      </c>
      <c r="R2372" s="43">
        <v>0</v>
      </c>
      <c r="S2372" s="43">
        <v>0</v>
      </c>
    </row>
    <row r="2373" spans="5:19">
      <c r="E2373" s="43">
        <v>8907494</v>
      </c>
      <c r="F2373" s="43" t="s">
        <v>5350</v>
      </c>
      <c r="G2373" s="43" t="s">
        <v>14</v>
      </c>
      <c r="H2373" s="43">
        <v>0</v>
      </c>
      <c r="I2373" s="43">
        <v>0</v>
      </c>
      <c r="J2373" s="43">
        <v>0</v>
      </c>
      <c r="K2373" s="43">
        <v>1</v>
      </c>
      <c r="L2373" s="43">
        <v>1180</v>
      </c>
      <c r="M2373" s="43">
        <v>1180</v>
      </c>
      <c r="N2373" s="43">
        <v>1</v>
      </c>
      <c r="O2373" s="43">
        <v>1180</v>
      </c>
      <c r="P2373" s="43">
        <v>1180</v>
      </c>
      <c r="Q2373" s="43">
        <v>0</v>
      </c>
      <c r="R2373" s="43">
        <v>0</v>
      </c>
      <c r="S2373" s="43">
        <v>0</v>
      </c>
    </row>
    <row r="2374" spans="5:19">
      <c r="E2374" s="43">
        <v>8907508</v>
      </c>
      <c r="F2374" s="43" t="s">
        <v>5351</v>
      </c>
      <c r="G2374" s="43" t="s">
        <v>14</v>
      </c>
      <c r="H2374" s="43">
        <v>0</v>
      </c>
      <c r="I2374" s="43">
        <v>0</v>
      </c>
      <c r="J2374" s="43">
        <v>0</v>
      </c>
      <c r="K2374" s="43">
        <v>3</v>
      </c>
      <c r="L2374" s="43">
        <v>4690</v>
      </c>
      <c r="M2374" s="43">
        <v>14070</v>
      </c>
      <c r="N2374" s="43">
        <v>3</v>
      </c>
      <c r="O2374" s="43">
        <v>4690</v>
      </c>
      <c r="P2374" s="43">
        <v>14070</v>
      </c>
      <c r="Q2374" s="43">
        <v>0</v>
      </c>
      <c r="R2374" s="43">
        <v>0</v>
      </c>
      <c r="S2374" s="43">
        <v>0</v>
      </c>
    </row>
    <row r="2375" spans="5:19">
      <c r="E2375" s="43">
        <v>8907529</v>
      </c>
      <c r="F2375" s="43" t="s">
        <v>4782</v>
      </c>
      <c r="G2375" s="43" t="s">
        <v>14</v>
      </c>
      <c r="H2375" s="43">
        <v>0</v>
      </c>
      <c r="I2375" s="43">
        <v>0</v>
      </c>
      <c r="J2375" s="43">
        <v>0</v>
      </c>
      <c r="K2375" s="43">
        <v>24</v>
      </c>
      <c r="L2375" s="43">
        <v>4680</v>
      </c>
      <c r="M2375" s="43">
        <v>112320</v>
      </c>
      <c r="N2375" s="43">
        <v>24</v>
      </c>
      <c r="O2375" s="43">
        <v>4680</v>
      </c>
      <c r="P2375" s="43">
        <v>112320</v>
      </c>
      <c r="Q2375" s="43">
        <v>0</v>
      </c>
      <c r="R2375" s="43">
        <v>0</v>
      </c>
      <c r="S2375" s="43">
        <v>0</v>
      </c>
    </row>
    <row r="2376" spans="5:19">
      <c r="E2376" s="43">
        <v>8907595</v>
      </c>
      <c r="F2376" s="43" t="s">
        <v>5352</v>
      </c>
      <c r="G2376" s="43" t="s">
        <v>14</v>
      </c>
      <c r="H2376" s="43">
        <v>0</v>
      </c>
      <c r="I2376" s="43">
        <v>0</v>
      </c>
      <c r="J2376" s="43">
        <v>0</v>
      </c>
      <c r="K2376" s="43">
        <v>1</v>
      </c>
      <c r="L2376" s="43">
        <v>14270</v>
      </c>
      <c r="M2376" s="43">
        <v>14270</v>
      </c>
      <c r="N2376" s="43">
        <v>1</v>
      </c>
      <c r="O2376" s="43">
        <v>14270</v>
      </c>
      <c r="P2376" s="43">
        <v>14270</v>
      </c>
      <c r="Q2376" s="43">
        <v>0</v>
      </c>
      <c r="R2376" s="43">
        <v>0</v>
      </c>
      <c r="S2376" s="43">
        <v>0</v>
      </c>
    </row>
    <row r="2377" spans="5:19">
      <c r="E2377" s="43">
        <v>8907596</v>
      </c>
      <c r="F2377" s="43" t="s">
        <v>5353</v>
      </c>
      <c r="G2377" s="43" t="s">
        <v>14</v>
      </c>
      <c r="H2377" s="43">
        <v>0</v>
      </c>
      <c r="I2377" s="43">
        <v>0</v>
      </c>
      <c r="J2377" s="43">
        <v>0</v>
      </c>
      <c r="K2377" s="43">
        <v>1</v>
      </c>
      <c r="L2377" s="43">
        <v>20210</v>
      </c>
      <c r="M2377" s="43">
        <v>20210</v>
      </c>
      <c r="N2377" s="43">
        <v>1</v>
      </c>
      <c r="O2377" s="43">
        <v>20210</v>
      </c>
      <c r="P2377" s="43">
        <v>20210</v>
      </c>
      <c r="Q2377" s="43">
        <v>0</v>
      </c>
      <c r="R2377" s="43">
        <v>0</v>
      </c>
      <c r="S2377" s="43">
        <v>0</v>
      </c>
    </row>
    <row r="2378" spans="5:19">
      <c r="E2378" s="43">
        <v>8907597</v>
      </c>
      <c r="F2378" s="43" t="s">
        <v>5354</v>
      </c>
      <c r="G2378" s="43" t="s">
        <v>14</v>
      </c>
      <c r="H2378" s="43">
        <v>0</v>
      </c>
      <c r="I2378" s="43">
        <v>0</v>
      </c>
      <c r="J2378" s="43">
        <v>0</v>
      </c>
      <c r="K2378" s="43">
        <v>7</v>
      </c>
      <c r="L2378" s="43">
        <v>2890</v>
      </c>
      <c r="M2378" s="43">
        <v>20230</v>
      </c>
      <c r="N2378" s="43">
        <v>7</v>
      </c>
      <c r="O2378" s="43">
        <v>2890</v>
      </c>
      <c r="P2378" s="43">
        <v>20230</v>
      </c>
      <c r="Q2378" s="43">
        <v>0</v>
      </c>
      <c r="R2378" s="43">
        <v>0</v>
      </c>
      <c r="S2378" s="43">
        <v>0</v>
      </c>
    </row>
    <row r="2379" spans="5:19">
      <c r="E2379" s="43">
        <v>8907614</v>
      </c>
      <c r="F2379" s="43" t="s">
        <v>5355</v>
      </c>
      <c r="G2379" s="43" t="s">
        <v>14</v>
      </c>
      <c r="H2379" s="43">
        <v>0</v>
      </c>
      <c r="I2379" s="43">
        <v>0</v>
      </c>
      <c r="J2379" s="43">
        <v>0</v>
      </c>
      <c r="K2379" s="43">
        <v>9</v>
      </c>
      <c r="L2379" s="43">
        <v>1480</v>
      </c>
      <c r="M2379" s="43">
        <v>13320</v>
      </c>
      <c r="N2379" s="43">
        <v>9</v>
      </c>
      <c r="O2379" s="43">
        <v>1480</v>
      </c>
      <c r="P2379" s="43">
        <v>13320</v>
      </c>
      <c r="Q2379" s="43">
        <v>0</v>
      </c>
      <c r="R2379" s="43">
        <v>0</v>
      </c>
      <c r="S2379" s="43">
        <v>0</v>
      </c>
    </row>
    <row r="2380" spans="5:19">
      <c r="E2380" s="43">
        <v>8907634</v>
      </c>
      <c r="F2380" s="43" t="s">
        <v>5356</v>
      </c>
      <c r="G2380" s="43" t="s">
        <v>14</v>
      </c>
      <c r="H2380" s="43">
        <v>0</v>
      </c>
      <c r="I2380" s="43">
        <v>0</v>
      </c>
      <c r="J2380" s="43">
        <v>0</v>
      </c>
      <c r="K2380" s="43">
        <v>4</v>
      </c>
      <c r="L2380" s="43">
        <v>1240</v>
      </c>
      <c r="M2380" s="43">
        <v>4960</v>
      </c>
      <c r="N2380" s="43">
        <v>4</v>
      </c>
      <c r="O2380" s="43">
        <v>1240</v>
      </c>
      <c r="P2380" s="43">
        <v>4960</v>
      </c>
      <c r="Q2380" s="43">
        <v>0</v>
      </c>
      <c r="R2380" s="43">
        <v>0</v>
      </c>
      <c r="S2380" s="43">
        <v>0</v>
      </c>
    </row>
    <row r="2381" spans="5:19">
      <c r="E2381" s="43">
        <v>8907639</v>
      </c>
      <c r="F2381" s="43" t="s">
        <v>5357</v>
      </c>
      <c r="G2381" s="43" t="s">
        <v>14</v>
      </c>
      <c r="H2381" s="43">
        <v>0</v>
      </c>
      <c r="I2381" s="43">
        <v>0</v>
      </c>
      <c r="J2381" s="43">
        <v>0</v>
      </c>
      <c r="K2381" s="43">
        <v>3</v>
      </c>
      <c r="L2381" s="43">
        <v>2520</v>
      </c>
      <c r="M2381" s="43">
        <v>7560</v>
      </c>
      <c r="N2381" s="43">
        <v>3</v>
      </c>
      <c r="O2381" s="43">
        <v>2520</v>
      </c>
      <c r="P2381" s="43">
        <v>7560</v>
      </c>
      <c r="Q2381" s="43">
        <v>0</v>
      </c>
      <c r="R2381" s="43">
        <v>0</v>
      </c>
      <c r="S2381" s="43">
        <v>0</v>
      </c>
    </row>
    <row r="2382" spans="5:19">
      <c r="E2382" s="43">
        <v>8907660</v>
      </c>
      <c r="F2382" s="43" t="s">
        <v>5358</v>
      </c>
      <c r="G2382" s="43" t="s">
        <v>14</v>
      </c>
      <c r="H2382" s="43">
        <v>0</v>
      </c>
      <c r="I2382" s="43">
        <v>0</v>
      </c>
      <c r="J2382" s="43">
        <v>0</v>
      </c>
      <c r="K2382" s="43">
        <v>1</v>
      </c>
      <c r="L2382" s="43">
        <v>6130</v>
      </c>
      <c r="M2382" s="43">
        <v>3065</v>
      </c>
      <c r="N2382" s="43">
        <v>1</v>
      </c>
      <c r="O2382" s="43">
        <v>6130</v>
      </c>
      <c r="P2382" s="43">
        <v>3065</v>
      </c>
      <c r="Q2382" s="43">
        <v>0</v>
      </c>
      <c r="R2382" s="43">
        <v>0</v>
      </c>
      <c r="S2382" s="43">
        <v>0</v>
      </c>
    </row>
    <row r="2383" spans="5:19">
      <c r="E2383" s="43">
        <v>8907671</v>
      </c>
      <c r="F2383" s="43" t="s">
        <v>5359</v>
      </c>
      <c r="G2383" s="43" t="s">
        <v>14</v>
      </c>
      <c r="H2383" s="43">
        <v>0</v>
      </c>
      <c r="I2383" s="43">
        <v>0</v>
      </c>
      <c r="J2383" s="43">
        <v>0</v>
      </c>
      <c r="K2383" s="43">
        <v>11</v>
      </c>
      <c r="L2383" s="43">
        <v>8780</v>
      </c>
      <c r="M2383" s="43">
        <v>96580</v>
      </c>
      <c r="N2383" s="43">
        <v>11</v>
      </c>
      <c r="O2383" s="43">
        <v>8780</v>
      </c>
      <c r="P2383" s="43">
        <v>96580</v>
      </c>
      <c r="Q2383" s="43">
        <v>0</v>
      </c>
      <c r="R2383" s="43">
        <v>0</v>
      </c>
      <c r="S2383" s="43">
        <v>0</v>
      </c>
    </row>
    <row r="2384" spans="5:19">
      <c r="E2384" s="43">
        <v>8907686</v>
      </c>
      <c r="F2384" s="43" t="s">
        <v>5360</v>
      </c>
      <c r="G2384" s="43" t="s">
        <v>14</v>
      </c>
      <c r="H2384" s="43">
        <v>0</v>
      </c>
      <c r="I2384" s="43">
        <v>0</v>
      </c>
      <c r="J2384" s="43">
        <v>0</v>
      </c>
      <c r="K2384" s="43">
        <v>1</v>
      </c>
      <c r="L2384" s="43">
        <v>15840</v>
      </c>
      <c r="M2384" s="43">
        <v>15840</v>
      </c>
      <c r="N2384" s="43">
        <v>1</v>
      </c>
      <c r="O2384" s="43">
        <v>15840</v>
      </c>
      <c r="P2384" s="43">
        <v>15840</v>
      </c>
      <c r="Q2384" s="43">
        <v>0</v>
      </c>
      <c r="R2384" s="43">
        <v>0</v>
      </c>
      <c r="S2384" s="43">
        <v>0</v>
      </c>
    </row>
    <row r="2385" spans="5:19">
      <c r="E2385" s="43">
        <v>8907770</v>
      </c>
      <c r="F2385" s="43" t="s">
        <v>5361</v>
      </c>
      <c r="G2385" s="43" t="s">
        <v>14</v>
      </c>
      <c r="H2385" s="43">
        <v>0</v>
      </c>
      <c r="I2385" s="43">
        <v>0</v>
      </c>
      <c r="J2385" s="43">
        <v>0</v>
      </c>
      <c r="K2385" s="43">
        <v>10</v>
      </c>
      <c r="L2385" s="43">
        <v>3320</v>
      </c>
      <c r="M2385" s="43">
        <v>33200</v>
      </c>
      <c r="N2385" s="43">
        <v>10</v>
      </c>
      <c r="O2385" s="43">
        <v>3320</v>
      </c>
      <c r="P2385" s="43">
        <v>33200</v>
      </c>
      <c r="Q2385" s="43">
        <v>0</v>
      </c>
      <c r="R2385" s="43">
        <v>0</v>
      </c>
      <c r="S2385" s="43">
        <v>0</v>
      </c>
    </row>
    <row r="2386" spans="5:19">
      <c r="E2386" s="43">
        <v>8907778</v>
      </c>
      <c r="F2386" s="43" t="s">
        <v>5362</v>
      </c>
      <c r="G2386" s="43" t="s">
        <v>14</v>
      </c>
      <c r="H2386" s="43">
        <v>0</v>
      </c>
      <c r="I2386" s="43">
        <v>0</v>
      </c>
      <c r="J2386" s="43">
        <v>0</v>
      </c>
      <c r="K2386" s="43">
        <v>1</v>
      </c>
      <c r="L2386" s="43">
        <v>19120</v>
      </c>
      <c r="M2386" s="43">
        <v>19120</v>
      </c>
      <c r="N2386" s="43">
        <v>1</v>
      </c>
      <c r="O2386" s="43">
        <v>19120</v>
      </c>
      <c r="P2386" s="43">
        <v>19120</v>
      </c>
      <c r="Q2386" s="43">
        <v>0</v>
      </c>
      <c r="R2386" s="43">
        <v>0</v>
      </c>
      <c r="S2386" s="43">
        <v>0</v>
      </c>
    </row>
    <row r="2387" spans="5:19">
      <c r="E2387" s="43">
        <v>8907807</v>
      </c>
      <c r="F2387" s="43" t="s">
        <v>5363</v>
      </c>
      <c r="G2387" s="43" t="s">
        <v>14</v>
      </c>
      <c r="H2387" s="43">
        <v>0</v>
      </c>
      <c r="I2387" s="43">
        <v>0</v>
      </c>
      <c r="J2387" s="43">
        <v>0</v>
      </c>
      <c r="K2387" s="43">
        <v>2</v>
      </c>
      <c r="L2387" s="43">
        <v>3780</v>
      </c>
      <c r="M2387" s="43">
        <v>7560</v>
      </c>
      <c r="N2387" s="43">
        <v>2</v>
      </c>
      <c r="O2387" s="43">
        <v>3780</v>
      </c>
      <c r="P2387" s="43">
        <v>7560</v>
      </c>
      <c r="Q2387" s="43">
        <v>0</v>
      </c>
      <c r="R2387" s="43">
        <v>0</v>
      </c>
      <c r="S2387" s="43">
        <v>0</v>
      </c>
    </row>
    <row r="2388" spans="5:19">
      <c r="E2388" s="43">
        <v>8907839</v>
      </c>
      <c r="F2388" s="43" t="s">
        <v>5364</v>
      </c>
      <c r="G2388" s="43" t="s">
        <v>14</v>
      </c>
      <c r="H2388" s="43">
        <v>0</v>
      </c>
      <c r="I2388" s="43">
        <v>0</v>
      </c>
      <c r="J2388" s="43">
        <v>0</v>
      </c>
      <c r="K2388" s="43">
        <v>3</v>
      </c>
      <c r="L2388" s="43">
        <v>13290</v>
      </c>
      <c r="M2388" s="43">
        <v>39870</v>
      </c>
      <c r="N2388" s="43">
        <v>3</v>
      </c>
      <c r="O2388" s="43">
        <v>13290</v>
      </c>
      <c r="P2388" s="43">
        <v>39870</v>
      </c>
      <c r="Q2388" s="43">
        <v>0</v>
      </c>
      <c r="R2388" s="43">
        <v>0</v>
      </c>
      <c r="S2388" s="43">
        <v>0</v>
      </c>
    </row>
    <row r="2389" spans="5:19">
      <c r="E2389" s="43">
        <v>8907843</v>
      </c>
      <c r="F2389" s="43" t="s">
        <v>5365</v>
      </c>
      <c r="G2389" s="43" t="s">
        <v>14</v>
      </c>
      <c r="H2389" s="43">
        <v>0</v>
      </c>
      <c r="I2389" s="43">
        <v>0</v>
      </c>
      <c r="J2389" s="43">
        <v>0</v>
      </c>
      <c r="K2389" s="43">
        <v>2</v>
      </c>
      <c r="L2389" s="43">
        <v>9180</v>
      </c>
      <c r="M2389" s="43">
        <v>18360</v>
      </c>
      <c r="N2389" s="43">
        <v>2</v>
      </c>
      <c r="O2389" s="43">
        <v>9180</v>
      </c>
      <c r="P2389" s="43">
        <v>18360</v>
      </c>
      <c r="Q2389" s="43">
        <v>0</v>
      </c>
      <c r="R2389" s="43">
        <v>0</v>
      </c>
      <c r="S2389" s="43">
        <v>0</v>
      </c>
    </row>
    <row r="2390" spans="5:19">
      <c r="E2390" s="43">
        <v>8907848</v>
      </c>
      <c r="F2390" s="43" t="s">
        <v>5366</v>
      </c>
      <c r="G2390" s="43" t="s">
        <v>14</v>
      </c>
      <c r="H2390" s="43">
        <v>0</v>
      </c>
      <c r="I2390" s="43">
        <v>0</v>
      </c>
      <c r="J2390" s="43">
        <v>0</v>
      </c>
      <c r="K2390" s="43">
        <v>2</v>
      </c>
      <c r="L2390" s="43">
        <v>9760</v>
      </c>
      <c r="M2390" s="43">
        <v>19520</v>
      </c>
      <c r="N2390" s="43">
        <v>2</v>
      </c>
      <c r="O2390" s="43">
        <v>9760</v>
      </c>
      <c r="P2390" s="43">
        <v>19520</v>
      </c>
      <c r="Q2390" s="43">
        <v>0</v>
      </c>
      <c r="R2390" s="43">
        <v>0</v>
      </c>
      <c r="S2390" s="43">
        <v>0</v>
      </c>
    </row>
    <row r="2391" spans="5:19">
      <c r="E2391" s="43">
        <v>8907853</v>
      </c>
      <c r="F2391" s="43" t="s">
        <v>4777</v>
      </c>
      <c r="G2391" s="43" t="s">
        <v>14</v>
      </c>
      <c r="H2391" s="43">
        <v>0</v>
      </c>
      <c r="I2391" s="43">
        <v>0</v>
      </c>
      <c r="J2391" s="43">
        <v>0</v>
      </c>
      <c r="K2391" s="43">
        <v>5</v>
      </c>
      <c r="L2391" s="43">
        <v>5820</v>
      </c>
      <c r="M2391" s="43">
        <v>29100</v>
      </c>
      <c r="N2391" s="43">
        <v>5</v>
      </c>
      <c r="O2391" s="43">
        <v>5820</v>
      </c>
      <c r="P2391" s="43">
        <v>29100</v>
      </c>
      <c r="Q2391" s="43">
        <v>0</v>
      </c>
      <c r="R2391" s="43">
        <v>0</v>
      </c>
      <c r="S2391" s="43">
        <v>0</v>
      </c>
    </row>
    <row r="2392" spans="5:19">
      <c r="E2392" s="43">
        <v>8907887</v>
      </c>
      <c r="F2392" s="43" t="s">
        <v>5278</v>
      </c>
      <c r="G2392" s="43" t="s">
        <v>14</v>
      </c>
      <c r="H2392" s="43">
        <v>0</v>
      </c>
      <c r="I2392" s="43">
        <v>0</v>
      </c>
      <c r="J2392" s="43">
        <v>0</v>
      </c>
      <c r="K2392" s="43">
        <v>17</v>
      </c>
      <c r="L2392" s="43">
        <v>2747</v>
      </c>
      <c r="M2392" s="43">
        <v>46700</v>
      </c>
      <c r="N2392" s="43">
        <v>17</v>
      </c>
      <c r="O2392" s="43">
        <v>2747</v>
      </c>
      <c r="P2392" s="43">
        <v>46700</v>
      </c>
      <c r="Q2392" s="43">
        <v>0</v>
      </c>
      <c r="R2392" s="43">
        <v>0</v>
      </c>
      <c r="S2392" s="43">
        <v>0</v>
      </c>
    </row>
    <row r="2393" spans="5:19">
      <c r="E2393" s="43">
        <v>8907917</v>
      </c>
      <c r="F2393" s="43" t="s">
        <v>5367</v>
      </c>
      <c r="G2393" s="43" t="s">
        <v>14</v>
      </c>
      <c r="H2393" s="43">
        <v>0</v>
      </c>
      <c r="I2393" s="43">
        <v>0</v>
      </c>
      <c r="J2393" s="43">
        <v>0</v>
      </c>
      <c r="K2393" s="43">
        <v>9</v>
      </c>
      <c r="L2393" s="43">
        <v>10560</v>
      </c>
      <c r="M2393" s="43">
        <v>95040</v>
      </c>
      <c r="N2393" s="43">
        <v>9</v>
      </c>
      <c r="O2393" s="43">
        <v>10560</v>
      </c>
      <c r="P2393" s="43">
        <v>95040</v>
      </c>
      <c r="Q2393" s="43">
        <v>0</v>
      </c>
      <c r="R2393" s="43">
        <v>0</v>
      </c>
      <c r="S2393" s="43">
        <v>0</v>
      </c>
    </row>
    <row r="2394" spans="5:19">
      <c r="E2394" s="43">
        <v>8907918</v>
      </c>
      <c r="F2394" s="43" t="s">
        <v>5368</v>
      </c>
      <c r="G2394" s="43" t="s">
        <v>14</v>
      </c>
      <c r="H2394" s="43">
        <v>0</v>
      </c>
      <c r="I2394" s="43">
        <v>0</v>
      </c>
      <c r="J2394" s="43">
        <v>0</v>
      </c>
      <c r="K2394" s="43">
        <v>43</v>
      </c>
      <c r="L2394" s="43">
        <v>4790</v>
      </c>
      <c r="M2394" s="43">
        <v>205970</v>
      </c>
      <c r="N2394" s="43">
        <v>43</v>
      </c>
      <c r="O2394" s="43">
        <v>4790</v>
      </c>
      <c r="P2394" s="43">
        <v>205970</v>
      </c>
      <c r="Q2394" s="43">
        <v>0</v>
      </c>
      <c r="R2394" s="43">
        <v>0</v>
      </c>
      <c r="S2394" s="43">
        <v>0</v>
      </c>
    </row>
    <row r="2395" spans="5:19">
      <c r="E2395" s="43">
        <v>8907950</v>
      </c>
      <c r="F2395" s="43" t="s">
        <v>5369</v>
      </c>
      <c r="G2395" s="43" t="s">
        <v>14</v>
      </c>
      <c r="H2395" s="43">
        <v>0</v>
      </c>
      <c r="I2395" s="43">
        <v>0</v>
      </c>
      <c r="J2395" s="43">
        <v>0</v>
      </c>
      <c r="K2395" s="43">
        <v>8</v>
      </c>
      <c r="L2395" s="43">
        <v>5430</v>
      </c>
      <c r="M2395" s="43">
        <v>43440</v>
      </c>
      <c r="N2395" s="43">
        <v>8</v>
      </c>
      <c r="O2395" s="43">
        <v>5430</v>
      </c>
      <c r="P2395" s="43">
        <v>43440</v>
      </c>
      <c r="Q2395" s="43">
        <v>0</v>
      </c>
      <c r="R2395" s="43">
        <v>0</v>
      </c>
      <c r="S2395" s="43">
        <v>0</v>
      </c>
    </row>
    <row r="2396" spans="5:19">
      <c r="E2396" s="43">
        <v>8907973</v>
      </c>
      <c r="F2396" s="43" t="s">
        <v>5279</v>
      </c>
      <c r="G2396" s="43" t="s">
        <v>14</v>
      </c>
      <c r="H2396" s="43">
        <v>0</v>
      </c>
      <c r="I2396" s="43">
        <v>0</v>
      </c>
      <c r="J2396" s="43">
        <v>0</v>
      </c>
      <c r="K2396" s="43">
        <v>1</v>
      </c>
      <c r="L2396" s="43">
        <v>6830</v>
      </c>
      <c r="M2396" s="43">
        <v>6830</v>
      </c>
      <c r="N2396" s="43">
        <v>1</v>
      </c>
      <c r="O2396" s="43">
        <v>6830</v>
      </c>
      <c r="P2396" s="43">
        <v>6830</v>
      </c>
      <c r="Q2396" s="43">
        <v>0</v>
      </c>
      <c r="R2396" s="43">
        <v>0</v>
      </c>
      <c r="S2396" s="43">
        <v>0</v>
      </c>
    </row>
    <row r="2397" spans="5:19">
      <c r="E2397" s="43">
        <v>8907974</v>
      </c>
      <c r="F2397" s="43" t="s">
        <v>5370</v>
      </c>
      <c r="G2397" s="43" t="s">
        <v>14</v>
      </c>
      <c r="H2397" s="43">
        <v>0</v>
      </c>
      <c r="I2397" s="43">
        <v>0</v>
      </c>
      <c r="J2397" s="43">
        <v>0</v>
      </c>
      <c r="K2397" s="43">
        <v>9</v>
      </c>
      <c r="L2397" s="43">
        <v>3420</v>
      </c>
      <c r="M2397" s="43">
        <v>30780</v>
      </c>
      <c r="N2397" s="43">
        <v>9</v>
      </c>
      <c r="O2397" s="43">
        <v>3420</v>
      </c>
      <c r="P2397" s="43">
        <v>30780</v>
      </c>
      <c r="Q2397" s="43">
        <v>0</v>
      </c>
      <c r="R2397" s="43">
        <v>0</v>
      </c>
      <c r="S2397" s="43">
        <v>0</v>
      </c>
    </row>
    <row r="2398" spans="5:19">
      <c r="E2398" s="43">
        <v>8907975</v>
      </c>
      <c r="F2398" s="43" t="s">
        <v>5371</v>
      </c>
      <c r="G2398" s="43" t="s">
        <v>14</v>
      </c>
      <c r="H2398" s="43">
        <v>0</v>
      </c>
      <c r="I2398" s="43">
        <v>0</v>
      </c>
      <c r="J2398" s="43">
        <v>0</v>
      </c>
      <c r="K2398" s="43">
        <v>24</v>
      </c>
      <c r="L2398" s="43">
        <v>2990</v>
      </c>
      <c r="M2398" s="43">
        <v>71760</v>
      </c>
      <c r="N2398" s="43">
        <v>24</v>
      </c>
      <c r="O2398" s="43">
        <v>2990</v>
      </c>
      <c r="P2398" s="43">
        <v>71760</v>
      </c>
      <c r="Q2398" s="43">
        <v>0</v>
      </c>
      <c r="R2398" s="43">
        <v>0</v>
      </c>
      <c r="S2398" s="43">
        <v>0</v>
      </c>
    </row>
    <row r="2399" spans="5:19">
      <c r="E2399" s="43">
        <v>8908024</v>
      </c>
      <c r="F2399" s="43" t="s">
        <v>5372</v>
      </c>
      <c r="G2399" s="43" t="s">
        <v>14</v>
      </c>
      <c r="H2399" s="43">
        <v>0</v>
      </c>
      <c r="I2399" s="43">
        <v>0</v>
      </c>
      <c r="J2399" s="43">
        <v>0</v>
      </c>
      <c r="K2399" s="43">
        <v>3</v>
      </c>
      <c r="L2399" s="43">
        <v>1360</v>
      </c>
      <c r="M2399" s="43">
        <v>4080</v>
      </c>
      <c r="N2399" s="43">
        <v>3</v>
      </c>
      <c r="O2399" s="43">
        <v>1360</v>
      </c>
      <c r="P2399" s="43">
        <v>4080</v>
      </c>
      <c r="Q2399" s="43">
        <v>0</v>
      </c>
      <c r="R2399" s="43">
        <v>0</v>
      </c>
      <c r="S2399" s="43">
        <v>0</v>
      </c>
    </row>
    <row r="2400" spans="5:19">
      <c r="E2400" s="43">
        <v>8908025</v>
      </c>
      <c r="F2400" s="43" t="s">
        <v>5373</v>
      </c>
      <c r="G2400" s="43" t="s">
        <v>14</v>
      </c>
      <c r="H2400" s="43">
        <v>0</v>
      </c>
      <c r="I2400" s="43">
        <v>0</v>
      </c>
      <c r="J2400" s="43">
        <v>0</v>
      </c>
      <c r="K2400" s="43">
        <v>6</v>
      </c>
      <c r="L2400" s="43">
        <v>1360</v>
      </c>
      <c r="M2400" s="43">
        <v>8160</v>
      </c>
      <c r="N2400" s="43">
        <v>6</v>
      </c>
      <c r="O2400" s="43">
        <v>1360</v>
      </c>
      <c r="P2400" s="43">
        <v>8160</v>
      </c>
      <c r="Q2400" s="43">
        <v>0</v>
      </c>
      <c r="R2400" s="43">
        <v>0</v>
      </c>
      <c r="S2400" s="43">
        <v>0</v>
      </c>
    </row>
    <row r="2401" spans="5:19">
      <c r="E2401" s="43">
        <v>8908026</v>
      </c>
      <c r="F2401" s="43" t="s">
        <v>5374</v>
      </c>
      <c r="G2401" s="43" t="s">
        <v>14</v>
      </c>
      <c r="H2401" s="43">
        <v>0</v>
      </c>
      <c r="I2401" s="43">
        <v>0</v>
      </c>
      <c r="J2401" s="43">
        <v>0</v>
      </c>
      <c r="K2401" s="43">
        <v>30</v>
      </c>
      <c r="L2401" s="43">
        <v>1250</v>
      </c>
      <c r="M2401" s="43">
        <v>37500</v>
      </c>
      <c r="N2401" s="43">
        <v>30</v>
      </c>
      <c r="O2401" s="43">
        <v>1250</v>
      </c>
      <c r="P2401" s="43">
        <v>37500</v>
      </c>
      <c r="Q2401" s="43">
        <v>0</v>
      </c>
      <c r="R2401" s="43">
        <v>0</v>
      </c>
      <c r="S2401" s="43">
        <v>0</v>
      </c>
    </row>
    <row r="2402" spans="5:19">
      <c r="E2402" s="43">
        <v>8908027</v>
      </c>
      <c r="F2402" s="43" t="s">
        <v>5375</v>
      </c>
      <c r="G2402" s="43" t="s">
        <v>14</v>
      </c>
      <c r="H2402" s="43">
        <v>0</v>
      </c>
      <c r="I2402" s="43">
        <v>0</v>
      </c>
      <c r="J2402" s="43">
        <v>0</v>
      </c>
      <c r="K2402" s="43">
        <v>27</v>
      </c>
      <c r="L2402" s="43">
        <v>1360</v>
      </c>
      <c r="M2402" s="43">
        <v>36720</v>
      </c>
      <c r="N2402" s="43">
        <v>27</v>
      </c>
      <c r="O2402" s="43">
        <v>1360</v>
      </c>
      <c r="P2402" s="43">
        <v>36720</v>
      </c>
      <c r="Q2402" s="43">
        <v>0</v>
      </c>
      <c r="R2402" s="43">
        <v>0</v>
      </c>
      <c r="S2402" s="43">
        <v>0</v>
      </c>
    </row>
    <row r="2403" spans="5:19">
      <c r="E2403" s="43">
        <v>8908045</v>
      </c>
      <c r="F2403" s="43" t="s">
        <v>5376</v>
      </c>
      <c r="G2403" s="43" t="s">
        <v>14</v>
      </c>
      <c r="H2403" s="43">
        <v>0</v>
      </c>
      <c r="I2403" s="43">
        <v>0</v>
      </c>
      <c r="J2403" s="43">
        <v>0</v>
      </c>
      <c r="K2403" s="43">
        <v>2</v>
      </c>
      <c r="L2403" s="43">
        <v>4390</v>
      </c>
      <c r="M2403" s="43">
        <v>8780</v>
      </c>
      <c r="N2403" s="43">
        <v>2</v>
      </c>
      <c r="O2403" s="43">
        <v>4390</v>
      </c>
      <c r="P2403" s="43">
        <v>8780</v>
      </c>
      <c r="Q2403" s="43">
        <v>0</v>
      </c>
      <c r="R2403" s="43">
        <v>0</v>
      </c>
      <c r="S2403" s="43">
        <v>0</v>
      </c>
    </row>
    <row r="2404" spans="5:19">
      <c r="E2404" s="43">
        <v>8908137</v>
      </c>
      <c r="F2404" s="43" t="s">
        <v>5377</v>
      </c>
      <c r="G2404" s="43" t="s">
        <v>14</v>
      </c>
      <c r="H2404" s="43">
        <v>0</v>
      </c>
      <c r="I2404" s="43">
        <v>0</v>
      </c>
      <c r="J2404" s="43">
        <v>0</v>
      </c>
      <c r="K2404" s="43">
        <v>4</v>
      </c>
      <c r="L2404" s="43">
        <v>3760</v>
      </c>
      <c r="M2404" s="43">
        <v>15040</v>
      </c>
      <c r="N2404" s="43">
        <v>4</v>
      </c>
      <c r="O2404" s="43">
        <v>3760</v>
      </c>
      <c r="P2404" s="43">
        <v>15040</v>
      </c>
      <c r="Q2404" s="43">
        <v>0</v>
      </c>
      <c r="R2404" s="43">
        <v>0</v>
      </c>
      <c r="S2404" s="43">
        <v>0</v>
      </c>
    </row>
    <row r="2405" spans="5:19">
      <c r="E2405" s="43">
        <v>8908245</v>
      </c>
      <c r="F2405" s="43" t="s">
        <v>5378</v>
      </c>
      <c r="G2405" s="43" t="s">
        <v>14</v>
      </c>
      <c r="H2405" s="43">
        <v>0</v>
      </c>
      <c r="I2405" s="43">
        <v>0</v>
      </c>
      <c r="J2405" s="43">
        <v>0</v>
      </c>
      <c r="K2405" s="43">
        <v>1</v>
      </c>
      <c r="L2405" s="43">
        <v>3780</v>
      </c>
      <c r="M2405" s="43">
        <v>3780</v>
      </c>
      <c r="N2405" s="43">
        <v>1</v>
      </c>
      <c r="O2405" s="43">
        <v>3780</v>
      </c>
      <c r="P2405" s="43">
        <v>3780</v>
      </c>
      <c r="Q2405" s="43">
        <v>0</v>
      </c>
      <c r="R2405" s="43">
        <v>0</v>
      </c>
      <c r="S2405" s="43">
        <v>0</v>
      </c>
    </row>
    <row r="2406" spans="5:19">
      <c r="E2406" s="43">
        <v>8908264</v>
      </c>
      <c r="F2406" s="43" t="s">
        <v>5379</v>
      </c>
      <c r="G2406" s="43" t="s">
        <v>14</v>
      </c>
      <c r="H2406" s="43">
        <v>0</v>
      </c>
      <c r="I2406" s="43">
        <v>0</v>
      </c>
      <c r="J2406" s="43">
        <v>0</v>
      </c>
      <c r="K2406" s="43">
        <v>1</v>
      </c>
      <c r="L2406" s="43">
        <v>9860</v>
      </c>
      <c r="M2406" s="43">
        <v>9860</v>
      </c>
      <c r="N2406" s="43">
        <v>1</v>
      </c>
      <c r="O2406" s="43">
        <v>9860</v>
      </c>
      <c r="P2406" s="43">
        <v>9860</v>
      </c>
      <c r="Q2406" s="43">
        <v>0</v>
      </c>
      <c r="R2406" s="43">
        <v>0</v>
      </c>
      <c r="S2406" s="43">
        <v>0</v>
      </c>
    </row>
    <row r="2407" spans="5:19">
      <c r="E2407" s="43">
        <v>8908268</v>
      </c>
      <c r="F2407" s="43" t="s">
        <v>5380</v>
      </c>
      <c r="G2407" s="43" t="s">
        <v>14</v>
      </c>
      <c r="H2407" s="43">
        <v>0</v>
      </c>
      <c r="I2407" s="43">
        <v>0</v>
      </c>
      <c r="J2407" s="43">
        <v>0</v>
      </c>
      <c r="K2407" s="43">
        <v>21</v>
      </c>
      <c r="L2407" s="43">
        <v>4567</v>
      </c>
      <c r="M2407" s="43">
        <v>95900</v>
      </c>
      <c r="N2407" s="43">
        <v>21</v>
      </c>
      <c r="O2407" s="43">
        <v>4567</v>
      </c>
      <c r="P2407" s="43">
        <v>95900</v>
      </c>
      <c r="Q2407" s="43">
        <v>0</v>
      </c>
      <c r="R2407" s="43">
        <v>0</v>
      </c>
      <c r="S2407" s="43">
        <v>0</v>
      </c>
    </row>
    <row r="2408" spans="5:19">
      <c r="E2408" s="43">
        <v>8908302</v>
      </c>
      <c r="F2408" s="43" t="s">
        <v>5381</v>
      </c>
      <c r="G2408" s="43" t="s">
        <v>14</v>
      </c>
      <c r="H2408" s="43">
        <v>0</v>
      </c>
      <c r="I2408" s="43">
        <v>0</v>
      </c>
      <c r="J2408" s="43">
        <v>0</v>
      </c>
      <c r="K2408" s="43">
        <v>2</v>
      </c>
      <c r="L2408" s="43">
        <v>5360</v>
      </c>
      <c r="M2408" s="43">
        <v>10720</v>
      </c>
      <c r="N2408" s="43">
        <v>2</v>
      </c>
      <c r="O2408" s="43">
        <v>5360</v>
      </c>
      <c r="P2408" s="43">
        <v>10720</v>
      </c>
      <c r="Q2408" s="43">
        <v>0</v>
      </c>
      <c r="R2408" s="43">
        <v>0</v>
      </c>
      <c r="S2408" s="43">
        <v>0</v>
      </c>
    </row>
    <row r="2409" spans="5:19">
      <c r="E2409" s="43">
        <v>8908305</v>
      </c>
      <c r="F2409" s="43" t="s">
        <v>5382</v>
      </c>
      <c r="G2409" s="43" t="s">
        <v>14</v>
      </c>
      <c r="H2409" s="43">
        <v>0</v>
      </c>
      <c r="I2409" s="43">
        <v>0</v>
      </c>
      <c r="J2409" s="43">
        <v>0</v>
      </c>
      <c r="K2409" s="43">
        <v>30</v>
      </c>
      <c r="L2409" s="43">
        <v>3160</v>
      </c>
      <c r="M2409" s="43">
        <v>94800</v>
      </c>
      <c r="N2409" s="43">
        <v>30</v>
      </c>
      <c r="O2409" s="43">
        <v>3160</v>
      </c>
      <c r="P2409" s="43">
        <v>94800</v>
      </c>
      <c r="Q2409" s="43">
        <v>0</v>
      </c>
      <c r="R2409" s="43">
        <v>0</v>
      </c>
      <c r="S2409" s="43">
        <v>0</v>
      </c>
    </row>
    <row r="2410" spans="5:19">
      <c r="E2410" s="43">
        <v>8908307</v>
      </c>
      <c r="F2410" s="43" t="s">
        <v>5383</v>
      </c>
      <c r="G2410" s="43" t="s">
        <v>14</v>
      </c>
      <c r="H2410" s="43">
        <v>0</v>
      </c>
      <c r="I2410" s="43">
        <v>0</v>
      </c>
      <c r="J2410" s="43">
        <v>0</v>
      </c>
      <c r="K2410" s="43">
        <v>250</v>
      </c>
      <c r="L2410" s="43">
        <v>3206</v>
      </c>
      <c r="M2410" s="43">
        <v>801600</v>
      </c>
      <c r="N2410" s="43">
        <v>250</v>
      </c>
      <c r="O2410" s="43">
        <v>3206</v>
      </c>
      <c r="P2410" s="43">
        <v>801600</v>
      </c>
      <c r="Q2410" s="43">
        <v>0</v>
      </c>
      <c r="R2410" s="43">
        <v>0</v>
      </c>
      <c r="S2410" s="43">
        <v>0</v>
      </c>
    </row>
    <row r="2411" spans="5:19">
      <c r="E2411" s="43">
        <v>8908329</v>
      </c>
      <c r="F2411" s="43" t="s">
        <v>5384</v>
      </c>
      <c r="G2411" s="43" t="s">
        <v>14</v>
      </c>
      <c r="H2411" s="43">
        <v>0</v>
      </c>
      <c r="I2411" s="43">
        <v>0</v>
      </c>
      <c r="J2411" s="43">
        <v>0</v>
      </c>
      <c r="K2411" s="43">
        <v>6</v>
      </c>
      <c r="L2411" s="43">
        <v>2670</v>
      </c>
      <c r="M2411" s="43">
        <v>16020</v>
      </c>
      <c r="N2411" s="43">
        <v>6</v>
      </c>
      <c r="O2411" s="43">
        <v>2670</v>
      </c>
      <c r="P2411" s="43">
        <v>16020</v>
      </c>
      <c r="Q2411" s="43">
        <v>0</v>
      </c>
      <c r="R2411" s="43">
        <v>0</v>
      </c>
      <c r="S2411" s="43">
        <v>0</v>
      </c>
    </row>
    <row r="2412" spans="5:19">
      <c r="E2412" s="43">
        <v>8908342</v>
      </c>
      <c r="F2412" s="43" t="s">
        <v>5385</v>
      </c>
      <c r="G2412" s="43" t="s">
        <v>14</v>
      </c>
      <c r="H2412" s="43">
        <v>0</v>
      </c>
      <c r="I2412" s="43">
        <v>0</v>
      </c>
      <c r="J2412" s="43">
        <v>0</v>
      </c>
      <c r="K2412" s="43">
        <v>16</v>
      </c>
      <c r="L2412" s="43">
        <v>6601</v>
      </c>
      <c r="M2412" s="43">
        <v>105620</v>
      </c>
      <c r="N2412" s="43">
        <v>16</v>
      </c>
      <c r="O2412" s="43">
        <v>6601</v>
      </c>
      <c r="P2412" s="43">
        <v>105620</v>
      </c>
      <c r="Q2412" s="43">
        <v>0</v>
      </c>
      <c r="R2412" s="43">
        <v>0</v>
      </c>
      <c r="S2412" s="43">
        <v>0</v>
      </c>
    </row>
    <row r="2413" spans="5:19">
      <c r="E2413" s="43">
        <v>8908391</v>
      </c>
      <c r="F2413" s="43" t="s">
        <v>5386</v>
      </c>
      <c r="G2413" s="43" t="s">
        <v>14</v>
      </c>
      <c r="H2413" s="43">
        <v>0</v>
      </c>
      <c r="I2413" s="43">
        <v>0</v>
      </c>
      <c r="J2413" s="43">
        <v>0</v>
      </c>
      <c r="K2413" s="43">
        <v>65</v>
      </c>
      <c r="L2413" s="43">
        <v>3282</v>
      </c>
      <c r="M2413" s="43">
        <v>213310</v>
      </c>
      <c r="N2413" s="43">
        <v>65</v>
      </c>
      <c r="O2413" s="43">
        <v>3282</v>
      </c>
      <c r="P2413" s="43">
        <v>213310</v>
      </c>
      <c r="Q2413" s="43">
        <v>0</v>
      </c>
      <c r="R2413" s="43">
        <v>0</v>
      </c>
      <c r="S2413" s="43">
        <v>0</v>
      </c>
    </row>
    <row r="2414" spans="5:19">
      <c r="E2414" s="43">
        <v>8908421</v>
      </c>
      <c r="F2414" s="43" t="s">
        <v>5387</v>
      </c>
      <c r="G2414" s="43" t="s">
        <v>14</v>
      </c>
      <c r="H2414" s="43">
        <v>0</v>
      </c>
      <c r="I2414" s="43">
        <v>0</v>
      </c>
      <c r="J2414" s="43">
        <v>0</v>
      </c>
      <c r="K2414" s="43">
        <v>220</v>
      </c>
      <c r="L2414" s="43">
        <v>3603</v>
      </c>
      <c r="M2414" s="43">
        <v>792600</v>
      </c>
      <c r="N2414" s="43">
        <v>220</v>
      </c>
      <c r="O2414" s="43">
        <v>3603</v>
      </c>
      <c r="P2414" s="43">
        <v>792600</v>
      </c>
      <c r="Q2414" s="43">
        <v>0</v>
      </c>
      <c r="R2414" s="43">
        <v>0</v>
      </c>
      <c r="S2414" s="43">
        <v>0</v>
      </c>
    </row>
    <row r="2415" spans="5:19">
      <c r="E2415" s="43">
        <v>8908424</v>
      </c>
      <c r="F2415" s="43" t="s">
        <v>5388</v>
      </c>
      <c r="G2415" s="43" t="s">
        <v>14</v>
      </c>
      <c r="H2415" s="43">
        <v>0</v>
      </c>
      <c r="I2415" s="43">
        <v>0</v>
      </c>
      <c r="J2415" s="43">
        <v>0</v>
      </c>
      <c r="K2415" s="43">
        <v>5</v>
      </c>
      <c r="L2415" s="43">
        <v>2800</v>
      </c>
      <c r="M2415" s="43">
        <v>14000</v>
      </c>
      <c r="N2415" s="43">
        <v>5</v>
      </c>
      <c r="O2415" s="43">
        <v>2800</v>
      </c>
      <c r="P2415" s="43">
        <v>14000</v>
      </c>
      <c r="Q2415" s="43">
        <v>0</v>
      </c>
      <c r="R2415" s="43">
        <v>0</v>
      </c>
      <c r="S2415" s="43">
        <v>0</v>
      </c>
    </row>
    <row r="2416" spans="5:19">
      <c r="E2416" s="43">
        <v>8908436</v>
      </c>
      <c r="F2416" s="43" t="s">
        <v>5389</v>
      </c>
      <c r="G2416" s="43" t="s">
        <v>14</v>
      </c>
      <c r="H2416" s="43">
        <v>0</v>
      </c>
      <c r="I2416" s="43">
        <v>0</v>
      </c>
      <c r="J2416" s="43">
        <v>0</v>
      </c>
      <c r="K2416" s="43">
        <v>5</v>
      </c>
      <c r="L2416" s="43">
        <v>3970</v>
      </c>
      <c r="M2416" s="43">
        <v>19850</v>
      </c>
      <c r="N2416" s="43">
        <v>5</v>
      </c>
      <c r="O2416" s="43">
        <v>3970</v>
      </c>
      <c r="P2416" s="43">
        <v>19850</v>
      </c>
      <c r="Q2416" s="43">
        <v>0</v>
      </c>
      <c r="R2416" s="43">
        <v>0</v>
      </c>
      <c r="S2416" s="43">
        <v>0</v>
      </c>
    </row>
    <row r="2417" spans="5:19">
      <c r="E2417" s="43">
        <v>8908451</v>
      </c>
      <c r="F2417" s="43" t="s">
        <v>5390</v>
      </c>
      <c r="G2417" s="43" t="s">
        <v>14</v>
      </c>
      <c r="H2417" s="43">
        <v>0</v>
      </c>
      <c r="I2417" s="43">
        <v>0</v>
      </c>
      <c r="J2417" s="43">
        <v>0</v>
      </c>
      <c r="K2417" s="43">
        <v>15</v>
      </c>
      <c r="L2417" s="43">
        <v>34401</v>
      </c>
      <c r="M2417" s="43">
        <v>516020</v>
      </c>
      <c r="N2417" s="43">
        <v>15</v>
      </c>
      <c r="O2417" s="43">
        <v>34401</v>
      </c>
      <c r="P2417" s="43">
        <v>516020</v>
      </c>
      <c r="Q2417" s="43">
        <v>0</v>
      </c>
      <c r="R2417" s="43">
        <v>0</v>
      </c>
      <c r="S2417" s="43">
        <v>0</v>
      </c>
    </row>
    <row r="2418" spans="5:19">
      <c r="E2418" s="43">
        <v>8908452</v>
      </c>
      <c r="F2418" s="43" t="s">
        <v>5391</v>
      </c>
      <c r="G2418" s="43" t="s">
        <v>14</v>
      </c>
      <c r="H2418" s="43">
        <v>0</v>
      </c>
      <c r="I2418" s="43">
        <v>0</v>
      </c>
      <c r="J2418" s="43">
        <v>0</v>
      </c>
      <c r="K2418" s="43">
        <v>26</v>
      </c>
      <c r="L2418" s="43">
        <v>35271</v>
      </c>
      <c r="M2418" s="43">
        <v>917040</v>
      </c>
      <c r="N2418" s="43">
        <v>26</v>
      </c>
      <c r="O2418" s="43">
        <v>35271</v>
      </c>
      <c r="P2418" s="43">
        <v>917040</v>
      </c>
      <c r="Q2418" s="43">
        <v>0</v>
      </c>
      <c r="R2418" s="43">
        <v>0</v>
      </c>
      <c r="S2418" s="43">
        <v>0</v>
      </c>
    </row>
    <row r="2419" spans="5:19">
      <c r="E2419" s="43">
        <v>8908466</v>
      </c>
      <c r="F2419" s="43" t="s">
        <v>5392</v>
      </c>
      <c r="G2419" s="43" t="s">
        <v>14</v>
      </c>
      <c r="H2419" s="43">
        <v>0</v>
      </c>
      <c r="I2419" s="43">
        <v>0</v>
      </c>
      <c r="J2419" s="43">
        <v>0</v>
      </c>
      <c r="K2419" s="43">
        <v>2</v>
      </c>
      <c r="L2419" s="43">
        <v>7870</v>
      </c>
      <c r="M2419" s="43">
        <v>15740</v>
      </c>
      <c r="N2419" s="43">
        <v>2</v>
      </c>
      <c r="O2419" s="43">
        <v>7870</v>
      </c>
      <c r="P2419" s="43">
        <v>15740</v>
      </c>
      <c r="Q2419" s="43">
        <v>0</v>
      </c>
      <c r="R2419" s="43">
        <v>0</v>
      </c>
      <c r="S2419" s="43">
        <v>0</v>
      </c>
    </row>
    <row r="2420" spans="5:19">
      <c r="E2420" s="43">
        <v>8908558</v>
      </c>
      <c r="F2420" s="43" t="s">
        <v>5283</v>
      </c>
      <c r="G2420" s="43" t="s">
        <v>14</v>
      </c>
      <c r="H2420" s="43">
        <v>0</v>
      </c>
      <c r="I2420" s="43">
        <v>0</v>
      </c>
      <c r="J2420" s="43">
        <v>0</v>
      </c>
      <c r="K2420" s="43">
        <v>82</v>
      </c>
      <c r="L2420" s="43">
        <v>4250</v>
      </c>
      <c r="M2420" s="43">
        <v>348500</v>
      </c>
      <c r="N2420" s="43">
        <v>82</v>
      </c>
      <c r="O2420" s="43">
        <v>4250</v>
      </c>
      <c r="P2420" s="43">
        <v>348500</v>
      </c>
      <c r="Q2420" s="43">
        <v>0</v>
      </c>
      <c r="R2420" s="43">
        <v>0</v>
      </c>
      <c r="S2420" s="43">
        <v>0</v>
      </c>
    </row>
    <row r="2421" spans="5:19">
      <c r="E2421" s="43">
        <v>8908560</v>
      </c>
      <c r="F2421" s="43" t="s">
        <v>5393</v>
      </c>
      <c r="G2421" s="43" t="s">
        <v>14</v>
      </c>
      <c r="H2421" s="43">
        <v>0</v>
      </c>
      <c r="I2421" s="43">
        <v>0</v>
      </c>
      <c r="J2421" s="43">
        <v>0</v>
      </c>
      <c r="K2421" s="43">
        <v>6</v>
      </c>
      <c r="L2421" s="43">
        <v>3640</v>
      </c>
      <c r="M2421" s="43">
        <v>21840</v>
      </c>
      <c r="N2421" s="43">
        <v>6</v>
      </c>
      <c r="O2421" s="43">
        <v>3640</v>
      </c>
      <c r="P2421" s="43">
        <v>21840</v>
      </c>
      <c r="Q2421" s="43">
        <v>0</v>
      </c>
      <c r="R2421" s="43">
        <v>0</v>
      </c>
      <c r="S2421" s="43">
        <v>0</v>
      </c>
    </row>
    <row r="2422" spans="5:19">
      <c r="E2422" s="43">
        <v>8908581</v>
      </c>
      <c r="F2422" s="43" t="s">
        <v>5394</v>
      </c>
      <c r="G2422" s="43" t="s">
        <v>14</v>
      </c>
      <c r="H2422" s="43">
        <v>0</v>
      </c>
      <c r="I2422" s="43">
        <v>0</v>
      </c>
      <c r="J2422" s="43">
        <v>0</v>
      </c>
      <c r="K2422" s="43">
        <v>12</v>
      </c>
      <c r="L2422" s="43">
        <v>5280</v>
      </c>
      <c r="M2422" s="43">
        <v>63360</v>
      </c>
      <c r="N2422" s="43">
        <v>12</v>
      </c>
      <c r="O2422" s="43">
        <v>5280</v>
      </c>
      <c r="P2422" s="43">
        <v>63360</v>
      </c>
      <c r="Q2422" s="43">
        <v>0</v>
      </c>
      <c r="R2422" s="43">
        <v>0</v>
      </c>
      <c r="S2422" s="43">
        <v>0</v>
      </c>
    </row>
    <row r="2423" spans="5:19">
      <c r="E2423" s="43">
        <v>8908584</v>
      </c>
      <c r="F2423" s="43" t="s">
        <v>5395</v>
      </c>
      <c r="G2423" s="43" t="s">
        <v>14</v>
      </c>
      <c r="H2423" s="43">
        <v>0</v>
      </c>
      <c r="I2423" s="43">
        <v>0</v>
      </c>
      <c r="J2423" s="43">
        <v>0</v>
      </c>
      <c r="K2423" s="43">
        <v>1</v>
      </c>
      <c r="L2423" s="43">
        <v>1220</v>
      </c>
      <c r="M2423" s="43">
        <v>1220</v>
      </c>
      <c r="N2423" s="43">
        <v>1</v>
      </c>
      <c r="O2423" s="43">
        <v>1220</v>
      </c>
      <c r="P2423" s="43">
        <v>1220</v>
      </c>
      <c r="Q2423" s="43">
        <v>0</v>
      </c>
      <c r="R2423" s="43">
        <v>0</v>
      </c>
      <c r="S2423" s="43">
        <v>0</v>
      </c>
    </row>
    <row r="2424" spans="5:19">
      <c r="E2424" s="43">
        <v>8908594</v>
      </c>
      <c r="F2424" s="43" t="s">
        <v>5396</v>
      </c>
      <c r="G2424" s="43" t="s">
        <v>14</v>
      </c>
      <c r="H2424" s="43">
        <v>0</v>
      </c>
      <c r="I2424" s="43">
        <v>0</v>
      </c>
      <c r="J2424" s="43">
        <v>0</v>
      </c>
      <c r="K2424" s="43">
        <v>420</v>
      </c>
      <c r="L2424" s="43">
        <v>110</v>
      </c>
      <c r="M2424" s="43">
        <v>46200</v>
      </c>
      <c r="N2424" s="43">
        <v>420</v>
      </c>
      <c r="O2424" s="43">
        <v>110</v>
      </c>
      <c r="P2424" s="43">
        <v>46200</v>
      </c>
      <c r="Q2424" s="43">
        <v>0</v>
      </c>
      <c r="R2424" s="43">
        <v>0</v>
      </c>
      <c r="S2424" s="43">
        <v>0</v>
      </c>
    </row>
    <row r="2425" spans="5:19">
      <c r="E2425" s="43">
        <v>8908649</v>
      </c>
      <c r="F2425" s="43" t="s">
        <v>5397</v>
      </c>
      <c r="G2425" s="43" t="s">
        <v>14</v>
      </c>
      <c r="H2425" s="43">
        <v>0</v>
      </c>
      <c r="I2425" s="43">
        <v>0</v>
      </c>
      <c r="J2425" s="43">
        <v>0</v>
      </c>
      <c r="K2425" s="43">
        <v>1</v>
      </c>
      <c r="L2425" s="43">
        <v>6120</v>
      </c>
      <c r="M2425" s="43">
        <v>6120</v>
      </c>
      <c r="N2425" s="43">
        <v>1</v>
      </c>
      <c r="O2425" s="43">
        <v>6120</v>
      </c>
      <c r="P2425" s="43">
        <v>6120</v>
      </c>
      <c r="Q2425" s="43">
        <v>0</v>
      </c>
      <c r="R2425" s="43">
        <v>0</v>
      </c>
      <c r="S2425" s="43">
        <v>0</v>
      </c>
    </row>
    <row r="2426" spans="5:19">
      <c r="E2426" s="43">
        <v>8908700</v>
      </c>
      <c r="F2426" s="43" t="s">
        <v>5398</v>
      </c>
      <c r="G2426" s="43" t="s">
        <v>14</v>
      </c>
      <c r="H2426" s="43">
        <v>0</v>
      </c>
      <c r="I2426" s="43">
        <v>0</v>
      </c>
      <c r="J2426" s="43">
        <v>0</v>
      </c>
      <c r="K2426" s="43">
        <v>2</v>
      </c>
      <c r="L2426" s="43">
        <v>4450</v>
      </c>
      <c r="M2426" s="43">
        <v>8900</v>
      </c>
      <c r="N2426" s="43">
        <v>2</v>
      </c>
      <c r="O2426" s="43">
        <v>4450</v>
      </c>
      <c r="P2426" s="43">
        <v>8900</v>
      </c>
      <c r="Q2426" s="43">
        <v>0</v>
      </c>
      <c r="R2426" s="43">
        <v>0</v>
      </c>
      <c r="S2426" s="43">
        <v>0</v>
      </c>
    </row>
    <row r="2427" spans="5:19">
      <c r="E2427" s="43">
        <v>8908711</v>
      </c>
      <c r="F2427" s="43" t="s">
        <v>5399</v>
      </c>
      <c r="G2427" s="43" t="s">
        <v>14</v>
      </c>
      <c r="H2427" s="43">
        <v>0</v>
      </c>
      <c r="I2427" s="43">
        <v>0</v>
      </c>
      <c r="J2427" s="43">
        <v>0</v>
      </c>
      <c r="K2427" s="43">
        <v>5</v>
      </c>
      <c r="L2427" s="43">
        <v>12100</v>
      </c>
      <c r="M2427" s="43">
        <v>60500</v>
      </c>
      <c r="N2427" s="43">
        <v>5</v>
      </c>
      <c r="O2427" s="43">
        <v>12100</v>
      </c>
      <c r="P2427" s="43">
        <v>60500</v>
      </c>
      <c r="Q2427" s="43">
        <v>0</v>
      </c>
      <c r="R2427" s="43">
        <v>0</v>
      </c>
      <c r="S2427" s="43">
        <v>0</v>
      </c>
    </row>
    <row r="2428" spans="5:19">
      <c r="E2428" s="43">
        <v>8908730</v>
      </c>
      <c r="F2428" s="43" t="s">
        <v>5400</v>
      </c>
      <c r="G2428" s="43" t="s">
        <v>14</v>
      </c>
      <c r="H2428" s="43">
        <v>0</v>
      </c>
      <c r="I2428" s="43">
        <v>0</v>
      </c>
      <c r="J2428" s="43">
        <v>0</v>
      </c>
      <c r="K2428" s="43">
        <v>10</v>
      </c>
      <c r="L2428" s="43">
        <v>5780</v>
      </c>
      <c r="M2428" s="43">
        <v>57800</v>
      </c>
      <c r="N2428" s="43">
        <v>10</v>
      </c>
      <c r="O2428" s="43">
        <v>5780</v>
      </c>
      <c r="P2428" s="43">
        <v>57800</v>
      </c>
      <c r="Q2428" s="43">
        <v>0</v>
      </c>
      <c r="R2428" s="43">
        <v>0</v>
      </c>
      <c r="S2428" s="43">
        <v>0</v>
      </c>
    </row>
    <row r="2429" spans="5:19">
      <c r="E2429" s="43">
        <v>8908731</v>
      </c>
      <c r="F2429" s="43" t="s">
        <v>5401</v>
      </c>
      <c r="G2429" s="43" t="s">
        <v>14</v>
      </c>
      <c r="H2429" s="43">
        <v>0</v>
      </c>
      <c r="I2429" s="43">
        <v>0</v>
      </c>
      <c r="J2429" s="43">
        <v>0</v>
      </c>
      <c r="K2429" s="43">
        <v>29</v>
      </c>
      <c r="L2429" s="43">
        <v>1000</v>
      </c>
      <c r="M2429" s="43">
        <v>29000</v>
      </c>
      <c r="N2429" s="43">
        <v>29</v>
      </c>
      <c r="O2429" s="43">
        <v>1000</v>
      </c>
      <c r="P2429" s="43">
        <v>29000</v>
      </c>
      <c r="Q2429" s="43">
        <v>0</v>
      </c>
      <c r="R2429" s="43">
        <v>0</v>
      </c>
      <c r="S2429" s="43">
        <v>0</v>
      </c>
    </row>
    <row r="2430" spans="5:19">
      <c r="E2430" s="43">
        <v>8908758</v>
      </c>
      <c r="F2430" s="43" t="s">
        <v>5402</v>
      </c>
      <c r="G2430" s="43" t="s">
        <v>14</v>
      </c>
      <c r="H2430" s="43">
        <v>0</v>
      </c>
      <c r="I2430" s="43">
        <v>0</v>
      </c>
      <c r="J2430" s="43">
        <v>0</v>
      </c>
      <c r="K2430" s="43">
        <v>1</v>
      </c>
      <c r="L2430" s="43">
        <v>1640</v>
      </c>
      <c r="M2430" s="43">
        <v>1640</v>
      </c>
      <c r="N2430" s="43">
        <v>1</v>
      </c>
      <c r="O2430" s="43">
        <v>1640</v>
      </c>
      <c r="P2430" s="43">
        <v>1640</v>
      </c>
      <c r="Q2430" s="43">
        <v>0</v>
      </c>
      <c r="R2430" s="43">
        <v>0</v>
      </c>
      <c r="S2430" s="43">
        <v>0</v>
      </c>
    </row>
    <row r="2431" spans="5:19">
      <c r="E2431" s="43">
        <v>8908796</v>
      </c>
      <c r="F2431" s="43" t="s">
        <v>5403</v>
      </c>
      <c r="G2431" s="43" t="s">
        <v>14</v>
      </c>
      <c r="H2431" s="43">
        <v>0</v>
      </c>
      <c r="I2431" s="43">
        <v>0</v>
      </c>
      <c r="J2431" s="43">
        <v>0</v>
      </c>
      <c r="K2431" s="43">
        <v>6</v>
      </c>
      <c r="L2431" s="43">
        <v>16670</v>
      </c>
      <c r="M2431" s="43">
        <v>100020</v>
      </c>
      <c r="N2431" s="43">
        <v>6</v>
      </c>
      <c r="O2431" s="43">
        <v>16670</v>
      </c>
      <c r="P2431" s="43">
        <v>100020</v>
      </c>
      <c r="Q2431" s="43">
        <v>0</v>
      </c>
      <c r="R2431" s="43">
        <v>0</v>
      </c>
      <c r="S2431" s="43">
        <v>0</v>
      </c>
    </row>
    <row r="2432" spans="5:19">
      <c r="E2432" s="43">
        <v>8908798</v>
      </c>
      <c r="F2432" s="43" t="s">
        <v>5404</v>
      </c>
      <c r="G2432" s="43" t="s">
        <v>14</v>
      </c>
      <c r="H2432" s="43">
        <v>0</v>
      </c>
      <c r="I2432" s="43">
        <v>0</v>
      </c>
      <c r="J2432" s="43">
        <v>0</v>
      </c>
      <c r="K2432" s="43">
        <v>1</v>
      </c>
      <c r="L2432" s="43">
        <v>6880</v>
      </c>
      <c r="M2432" s="43">
        <v>6880</v>
      </c>
      <c r="N2432" s="43">
        <v>1</v>
      </c>
      <c r="O2432" s="43">
        <v>6880</v>
      </c>
      <c r="P2432" s="43">
        <v>6880</v>
      </c>
      <c r="Q2432" s="43">
        <v>0</v>
      </c>
      <c r="R2432" s="43">
        <v>0</v>
      </c>
      <c r="S2432" s="43">
        <v>0</v>
      </c>
    </row>
    <row r="2433" spans="5:19">
      <c r="E2433" s="43">
        <v>8908814</v>
      </c>
      <c r="F2433" s="43" t="s">
        <v>5405</v>
      </c>
      <c r="G2433" s="43" t="s">
        <v>14</v>
      </c>
      <c r="H2433" s="43">
        <v>0</v>
      </c>
      <c r="I2433" s="43">
        <v>0</v>
      </c>
      <c r="J2433" s="43">
        <v>0</v>
      </c>
      <c r="K2433" s="43">
        <v>1</v>
      </c>
      <c r="L2433" s="43">
        <v>32670</v>
      </c>
      <c r="M2433" s="43">
        <v>32670</v>
      </c>
      <c r="N2433" s="43">
        <v>1</v>
      </c>
      <c r="O2433" s="43">
        <v>32670</v>
      </c>
      <c r="P2433" s="43">
        <v>32670</v>
      </c>
      <c r="Q2433" s="43">
        <v>0</v>
      </c>
      <c r="R2433" s="43">
        <v>0</v>
      </c>
      <c r="S2433" s="43">
        <v>0</v>
      </c>
    </row>
    <row r="2434" spans="5:19">
      <c r="E2434" s="43">
        <v>8908845</v>
      </c>
      <c r="F2434" s="43" t="s">
        <v>5287</v>
      </c>
      <c r="G2434" s="43" t="s">
        <v>14</v>
      </c>
      <c r="H2434" s="43">
        <v>0</v>
      </c>
      <c r="I2434" s="43">
        <v>0</v>
      </c>
      <c r="J2434" s="43">
        <v>0</v>
      </c>
      <c r="K2434" s="43">
        <v>9</v>
      </c>
      <c r="L2434" s="43">
        <v>4992</v>
      </c>
      <c r="M2434" s="43">
        <v>44930</v>
      </c>
      <c r="N2434" s="43">
        <v>9</v>
      </c>
      <c r="O2434" s="43">
        <v>4992</v>
      </c>
      <c r="P2434" s="43">
        <v>44930</v>
      </c>
      <c r="Q2434" s="43">
        <v>0</v>
      </c>
      <c r="R2434" s="43">
        <v>0</v>
      </c>
      <c r="S2434" s="43">
        <v>0</v>
      </c>
    </row>
    <row r="2435" spans="5:19">
      <c r="E2435" s="43">
        <v>8908890</v>
      </c>
      <c r="F2435" s="43" t="s">
        <v>5406</v>
      </c>
      <c r="G2435" s="43" t="s">
        <v>14</v>
      </c>
      <c r="H2435" s="43">
        <v>0</v>
      </c>
      <c r="I2435" s="43">
        <v>0</v>
      </c>
      <c r="J2435" s="43">
        <v>0</v>
      </c>
      <c r="K2435" s="43">
        <v>1</v>
      </c>
      <c r="L2435" s="43">
        <v>3890</v>
      </c>
      <c r="M2435" s="43">
        <v>3890</v>
      </c>
      <c r="N2435" s="43">
        <v>1</v>
      </c>
      <c r="O2435" s="43">
        <v>3890</v>
      </c>
      <c r="P2435" s="43">
        <v>3890</v>
      </c>
      <c r="Q2435" s="43">
        <v>0</v>
      </c>
      <c r="R2435" s="43">
        <v>0</v>
      </c>
      <c r="S2435" s="43">
        <v>0</v>
      </c>
    </row>
    <row r="2436" spans="5:19">
      <c r="E2436" s="43">
        <v>8908929</v>
      </c>
      <c r="F2436" s="43" t="s">
        <v>5407</v>
      </c>
      <c r="G2436" s="43" t="s">
        <v>14</v>
      </c>
      <c r="H2436" s="43">
        <v>0</v>
      </c>
      <c r="I2436" s="43">
        <v>0</v>
      </c>
      <c r="J2436" s="43">
        <v>0</v>
      </c>
      <c r="K2436" s="43">
        <v>5</v>
      </c>
      <c r="L2436" s="43">
        <v>4000</v>
      </c>
      <c r="M2436" s="43">
        <v>20000</v>
      </c>
      <c r="N2436" s="43">
        <v>5</v>
      </c>
      <c r="O2436" s="43">
        <v>4000</v>
      </c>
      <c r="P2436" s="43">
        <v>20000</v>
      </c>
      <c r="Q2436" s="43">
        <v>0</v>
      </c>
      <c r="R2436" s="43">
        <v>0</v>
      </c>
      <c r="S2436" s="43">
        <v>0</v>
      </c>
    </row>
    <row r="2437" spans="5:19">
      <c r="E2437" s="43">
        <v>8908933</v>
      </c>
      <c r="F2437" s="43" t="s">
        <v>5408</v>
      </c>
      <c r="G2437" s="43" t="s">
        <v>14</v>
      </c>
      <c r="H2437" s="43">
        <v>0</v>
      </c>
      <c r="I2437" s="43">
        <v>0</v>
      </c>
      <c r="J2437" s="43">
        <v>0</v>
      </c>
      <c r="K2437" s="43">
        <v>6</v>
      </c>
      <c r="L2437" s="43">
        <v>3670</v>
      </c>
      <c r="M2437" s="43">
        <v>22020</v>
      </c>
      <c r="N2437" s="43">
        <v>6</v>
      </c>
      <c r="O2437" s="43">
        <v>3670</v>
      </c>
      <c r="P2437" s="43">
        <v>22020</v>
      </c>
      <c r="Q2437" s="43">
        <v>0</v>
      </c>
      <c r="R2437" s="43">
        <v>0</v>
      </c>
      <c r="S2437" s="43">
        <v>0</v>
      </c>
    </row>
    <row r="2438" spans="5:19">
      <c r="E2438" s="43">
        <v>8908935</v>
      </c>
      <c r="F2438" s="43" t="s">
        <v>5409</v>
      </c>
      <c r="G2438" s="43" t="s">
        <v>14</v>
      </c>
      <c r="H2438" s="43">
        <v>0</v>
      </c>
      <c r="I2438" s="43">
        <v>0</v>
      </c>
      <c r="J2438" s="43">
        <v>0</v>
      </c>
      <c r="K2438" s="43">
        <v>10</v>
      </c>
      <c r="L2438" s="43">
        <v>5120</v>
      </c>
      <c r="M2438" s="43">
        <v>51200</v>
      </c>
      <c r="N2438" s="43">
        <v>10</v>
      </c>
      <c r="O2438" s="43">
        <v>5120</v>
      </c>
      <c r="P2438" s="43">
        <v>51200</v>
      </c>
      <c r="Q2438" s="43">
        <v>0</v>
      </c>
      <c r="R2438" s="43">
        <v>0</v>
      </c>
      <c r="S2438" s="43">
        <v>0</v>
      </c>
    </row>
    <row r="2439" spans="5:19">
      <c r="E2439" s="43">
        <v>8908944</v>
      </c>
      <c r="F2439" s="43" t="s">
        <v>5410</v>
      </c>
      <c r="G2439" s="43" t="s">
        <v>14</v>
      </c>
      <c r="H2439" s="43">
        <v>0</v>
      </c>
      <c r="I2439" s="43">
        <v>0</v>
      </c>
      <c r="J2439" s="43">
        <v>0</v>
      </c>
      <c r="K2439" s="43">
        <v>1</v>
      </c>
      <c r="L2439" s="43">
        <v>9820</v>
      </c>
      <c r="M2439" s="43">
        <v>9820</v>
      </c>
      <c r="N2439" s="43">
        <v>1</v>
      </c>
      <c r="O2439" s="43">
        <v>9820</v>
      </c>
      <c r="P2439" s="43">
        <v>9820</v>
      </c>
      <c r="Q2439" s="43">
        <v>0</v>
      </c>
      <c r="R2439" s="43">
        <v>0</v>
      </c>
      <c r="S2439" s="43">
        <v>0</v>
      </c>
    </row>
    <row r="2440" spans="5:19">
      <c r="E2440" s="43">
        <v>8908963</v>
      </c>
      <c r="F2440" s="43" t="s">
        <v>5411</v>
      </c>
      <c r="G2440" s="43" t="s">
        <v>14</v>
      </c>
      <c r="H2440" s="43">
        <v>0</v>
      </c>
      <c r="I2440" s="43">
        <v>0</v>
      </c>
      <c r="J2440" s="43">
        <v>0</v>
      </c>
      <c r="K2440" s="43">
        <v>35</v>
      </c>
      <c r="L2440" s="43">
        <v>6450</v>
      </c>
      <c r="M2440" s="43">
        <v>225750</v>
      </c>
      <c r="N2440" s="43">
        <v>35</v>
      </c>
      <c r="O2440" s="43">
        <v>6450</v>
      </c>
      <c r="P2440" s="43">
        <v>225750</v>
      </c>
      <c r="Q2440" s="43">
        <v>0</v>
      </c>
      <c r="R2440" s="43">
        <v>0</v>
      </c>
      <c r="S2440" s="43">
        <v>0</v>
      </c>
    </row>
    <row r="2441" spans="5:19">
      <c r="E2441" s="43">
        <v>8909010</v>
      </c>
      <c r="F2441" s="43" t="s">
        <v>5412</v>
      </c>
      <c r="G2441" s="43" t="s">
        <v>14</v>
      </c>
      <c r="H2441" s="43">
        <v>0</v>
      </c>
      <c r="I2441" s="43">
        <v>0</v>
      </c>
      <c r="J2441" s="43">
        <v>0</v>
      </c>
      <c r="K2441" s="43">
        <v>45</v>
      </c>
      <c r="L2441" s="43">
        <v>560</v>
      </c>
      <c r="M2441" s="43">
        <v>25200</v>
      </c>
      <c r="N2441" s="43">
        <v>45</v>
      </c>
      <c r="O2441" s="43">
        <v>560</v>
      </c>
      <c r="P2441" s="43">
        <v>25200</v>
      </c>
      <c r="Q2441" s="43">
        <v>0</v>
      </c>
      <c r="R2441" s="43">
        <v>0</v>
      </c>
      <c r="S2441" s="43">
        <v>0</v>
      </c>
    </row>
    <row r="2442" spans="5:19">
      <c r="E2442" s="43">
        <v>8909027</v>
      </c>
      <c r="F2442" s="43" t="s">
        <v>5413</v>
      </c>
      <c r="G2442" s="43" t="s">
        <v>14</v>
      </c>
      <c r="H2442" s="43">
        <v>0</v>
      </c>
      <c r="I2442" s="43">
        <v>0</v>
      </c>
      <c r="J2442" s="43">
        <v>0</v>
      </c>
      <c r="K2442" s="43">
        <v>18</v>
      </c>
      <c r="L2442" s="43">
        <v>3300</v>
      </c>
      <c r="M2442" s="43">
        <v>59400</v>
      </c>
      <c r="N2442" s="43">
        <v>18</v>
      </c>
      <c r="O2442" s="43">
        <v>3300</v>
      </c>
      <c r="P2442" s="43">
        <v>59400</v>
      </c>
      <c r="Q2442" s="43">
        <v>0</v>
      </c>
      <c r="R2442" s="43">
        <v>0</v>
      </c>
      <c r="S2442" s="43">
        <v>0</v>
      </c>
    </row>
    <row r="2443" spans="5:19">
      <c r="E2443" s="43">
        <v>8909081</v>
      </c>
      <c r="F2443" s="43" t="s">
        <v>5414</v>
      </c>
      <c r="G2443" s="43" t="s">
        <v>14</v>
      </c>
      <c r="H2443" s="43">
        <v>0</v>
      </c>
      <c r="I2443" s="43">
        <v>0</v>
      </c>
      <c r="J2443" s="43">
        <v>0</v>
      </c>
      <c r="K2443" s="43">
        <v>3</v>
      </c>
      <c r="L2443" s="43">
        <v>4900</v>
      </c>
      <c r="M2443" s="43">
        <v>14700</v>
      </c>
      <c r="N2443" s="43">
        <v>3</v>
      </c>
      <c r="O2443" s="43">
        <v>4900</v>
      </c>
      <c r="P2443" s="43">
        <v>14700</v>
      </c>
      <c r="Q2443" s="43">
        <v>0</v>
      </c>
      <c r="R2443" s="43">
        <v>0</v>
      </c>
      <c r="S2443" s="43">
        <v>0</v>
      </c>
    </row>
    <row r="2444" spans="5:19">
      <c r="E2444" s="43">
        <v>8909088</v>
      </c>
      <c r="F2444" s="43" t="s">
        <v>5415</v>
      </c>
      <c r="G2444" s="43" t="s">
        <v>14</v>
      </c>
      <c r="H2444" s="43">
        <v>0</v>
      </c>
      <c r="I2444" s="43">
        <v>0</v>
      </c>
      <c r="J2444" s="43">
        <v>0</v>
      </c>
      <c r="K2444" s="43">
        <v>2</v>
      </c>
      <c r="L2444" s="43">
        <v>2780</v>
      </c>
      <c r="M2444" s="43">
        <v>5560</v>
      </c>
      <c r="N2444" s="43">
        <v>2</v>
      </c>
      <c r="O2444" s="43">
        <v>2780</v>
      </c>
      <c r="P2444" s="43">
        <v>5560</v>
      </c>
      <c r="Q2444" s="43">
        <v>0</v>
      </c>
      <c r="R2444" s="43">
        <v>0</v>
      </c>
      <c r="S2444" s="43">
        <v>0</v>
      </c>
    </row>
    <row r="2445" spans="5:19">
      <c r="E2445" s="43">
        <v>8909097</v>
      </c>
      <c r="F2445" s="43" t="s">
        <v>5289</v>
      </c>
      <c r="G2445" s="43" t="s">
        <v>14</v>
      </c>
      <c r="H2445" s="43">
        <v>0</v>
      </c>
      <c r="I2445" s="43">
        <v>0</v>
      </c>
      <c r="J2445" s="43">
        <v>0</v>
      </c>
      <c r="K2445" s="43">
        <v>9</v>
      </c>
      <c r="L2445" s="43">
        <v>8000</v>
      </c>
      <c r="M2445" s="43">
        <v>72000</v>
      </c>
      <c r="N2445" s="43">
        <v>9</v>
      </c>
      <c r="O2445" s="43">
        <v>8000</v>
      </c>
      <c r="P2445" s="43">
        <v>72000</v>
      </c>
      <c r="Q2445" s="43">
        <v>0</v>
      </c>
      <c r="R2445" s="43">
        <v>0</v>
      </c>
      <c r="S2445" s="43">
        <v>0</v>
      </c>
    </row>
    <row r="2446" spans="5:19">
      <c r="E2446" s="43">
        <v>8909098</v>
      </c>
      <c r="F2446" s="43" t="s">
        <v>5416</v>
      </c>
      <c r="G2446" s="43" t="s">
        <v>14</v>
      </c>
      <c r="H2446" s="43">
        <v>0</v>
      </c>
      <c r="I2446" s="43">
        <v>0</v>
      </c>
      <c r="J2446" s="43">
        <v>0</v>
      </c>
      <c r="K2446" s="43">
        <v>2</v>
      </c>
      <c r="L2446" s="43">
        <v>8000</v>
      </c>
      <c r="M2446" s="43">
        <v>16000</v>
      </c>
      <c r="N2446" s="43">
        <v>2</v>
      </c>
      <c r="O2446" s="43">
        <v>8000</v>
      </c>
      <c r="P2446" s="43">
        <v>16000</v>
      </c>
      <c r="Q2446" s="43">
        <v>0</v>
      </c>
      <c r="R2446" s="43">
        <v>0</v>
      </c>
      <c r="S2446" s="43">
        <v>0</v>
      </c>
    </row>
    <row r="2447" spans="5:19">
      <c r="E2447" s="43">
        <v>8909102</v>
      </c>
      <c r="F2447" s="43" t="s">
        <v>5417</v>
      </c>
      <c r="G2447" s="43" t="s">
        <v>14</v>
      </c>
      <c r="H2447" s="43">
        <v>0</v>
      </c>
      <c r="I2447" s="43">
        <v>0</v>
      </c>
      <c r="J2447" s="43">
        <v>0</v>
      </c>
      <c r="K2447" s="43">
        <v>32</v>
      </c>
      <c r="L2447" s="43">
        <v>4450</v>
      </c>
      <c r="M2447" s="43">
        <v>142400</v>
      </c>
      <c r="N2447" s="43">
        <v>32</v>
      </c>
      <c r="O2447" s="43">
        <v>4450</v>
      </c>
      <c r="P2447" s="43">
        <v>142400</v>
      </c>
      <c r="Q2447" s="43">
        <v>0</v>
      </c>
      <c r="R2447" s="43">
        <v>0</v>
      </c>
      <c r="S2447" s="43">
        <v>0</v>
      </c>
    </row>
    <row r="2448" spans="5:19">
      <c r="E2448" s="43">
        <v>8909117</v>
      </c>
      <c r="F2448" s="43" t="s">
        <v>5418</v>
      </c>
      <c r="G2448" s="43" t="s">
        <v>14</v>
      </c>
      <c r="H2448" s="43">
        <v>0</v>
      </c>
      <c r="I2448" s="43">
        <v>0</v>
      </c>
      <c r="J2448" s="43">
        <v>0</v>
      </c>
      <c r="K2448" s="43">
        <v>10</v>
      </c>
      <c r="L2448" s="43">
        <v>440</v>
      </c>
      <c r="M2448" s="43">
        <v>4400</v>
      </c>
      <c r="N2448" s="43">
        <v>10</v>
      </c>
      <c r="O2448" s="43">
        <v>440</v>
      </c>
      <c r="P2448" s="43">
        <v>4400</v>
      </c>
      <c r="Q2448" s="43">
        <v>0</v>
      </c>
      <c r="R2448" s="43">
        <v>0</v>
      </c>
      <c r="S2448" s="43">
        <v>0</v>
      </c>
    </row>
    <row r="2449" spans="5:19">
      <c r="E2449" s="43">
        <v>8909118</v>
      </c>
      <c r="F2449" s="43" t="s">
        <v>5419</v>
      </c>
      <c r="G2449" s="43" t="s">
        <v>14</v>
      </c>
      <c r="H2449" s="43">
        <v>0</v>
      </c>
      <c r="I2449" s="43">
        <v>0</v>
      </c>
      <c r="J2449" s="43">
        <v>0</v>
      </c>
      <c r="K2449" s="43">
        <v>10</v>
      </c>
      <c r="L2449" s="43">
        <v>440</v>
      </c>
      <c r="M2449" s="43">
        <v>4400</v>
      </c>
      <c r="N2449" s="43">
        <v>10</v>
      </c>
      <c r="O2449" s="43">
        <v>440</v>
      </c>
      <c r="P2449" s="43">
        <v>4400</v>
      </c>
      <c r="Q2449" s="43">
        <v>0</v>
      </c>
      <c r="R2449" s="43">
        <v>0</v>
      </c>
      <c r="S2449" s="43">
        <v>0</v>
      </c>
    </row>
    <row r="2450" spans="5:19">
      <c r="E2450" s="43">
        <v>8909119</v>
      </c>
      <c r="F2450" s="43" t="s">
        <v>5420</v>
      </c>
      <c r="G2450" s="43" t="s">
        <v>14</v>
      </c>
      <c r="H2450" s="43">
        <v>0</v>
      </c>
      <c r="I2450" s="43">
        <v>0</v>
      </c>
      <c r="J2450" s="43">
        <v>0</v>
      </c>
      <c r="K2450" s="43">
        <v>10</v>
      </c>
      <c r="L2450" s="43">
        <v>440</v>
      </c>
      <c r="M2450" s="43">
        <v>4400</v>
      </c>
      <c r="N2450" s="43">
        <v>10</v>
      </c>
      <c r="O2450" s="43">
        <v>440</v>
      </c>
      <c r="P2450" s="43">
        <v>4400</v>
      </c>
      <c r="Q2450" s="43">
        <v>0</v>
      </c>
      <c r="R2450" s="43">
        <v>0</v>
      </c>
      <c r="S2450" s="43">
        <v>0</v>
      </c>
    </row>
    <row r="2451" spans="5:19">
      <c r="E2451" s="43">
        <v>8909127</v>
      </c>
      <c r="F2451" s="43" t="s">
        <v>5421</v>
      </c>
      <c r="G2451" s="43" t="s">
        <v>14</v>
      </c>
      <c r="H2451" s="43">
        <v>0</v>
      </c>
      <c r="I2451" s="43">
        <v>0</v>
      </c>
      <c r="J2451" s="43">
        <v>0</v>
      </c>
      <c r="K2451" s="43">
        <v>2</v>
      </c>
      <c r="L2451" s="43">
        <v>9450</v>
      </c>
      <c r="M2451" s="43">
        <v>18900</v>
      </c>
      <c r="N2451" s="43">
        <v>2</v>
      </c>
      <c r="O2451" s="43">
        <v>9450</v>
      </c>
      <c r="P2451" s="43">
        <v>18900</v>
      </c>
      <c r="Q2451" s="43">
        <v>0</v>
      </c>
      <c r="R2451" s="43">
        <v>0</v>
      </c>
      <c r="S2451" s="43">
        <v>0</v>
      </c>
    </row>
    <row r="2452" spans="5:19">
      <c r="E2452" s="43">
        <v>8909147</v>
      </c>
      <c r="F2452" s="43" t="s">
        <v>5291</v>
      </c>
      <c r="G2452" s="43" t="s">
        <v>14</v>
      </c>
      <c r="H2452" s="43">
        <v>0</v>
      </c>
      <c r="I2452" s="43">
        <v>0</v>
      </c>
      <c r="J2452" s="43">
        <v>0</v>
      </c>
      <c r="K2452" s="43">
        <v>19</v>
      </c>
      <c r="L2452" s="43">
        <v>2770</v>
      </c>
      <c r="M2452" s="43">
        <v>52630</v>
      </c>
      <c r="N2452" s="43">
        <v>19</v>
      </c>
      <c r="O2452" s="43">
        <v>2770</v>
      </c>
      <c r="P2452" s="43">
        <v>52630</v>
      </c>
      <c r="Q2452" s="43">
        <v>0</v>
      </c>
      <c r="R2452" s="43">
        <v>0</v>
      </c>
      <c r="S2452" s="43">
        <v>0</v>
      </c>
    </row>
    <row r="2453" spans="5:19">
      <c r="E2453" s="43">
        <v>8909149</v>
      </c>
      <c r="F2453" s="43" t="s">
        <v>5422</v>
      </c>
      <c r="G2453" s="43" t="s">
        <v>14</v>
      </c>
      <c r="H2453" s="43">
        <v>0</v>
      </c>
      <c r="I2453" s="43">
        <v>0</v>
      </c>
      <c r="J2453" s="43">
        <v>0</v>
      </c>
      <c r="K2453" s="43">
        <v>8</v>
      </c>
      <c r="L2453" s="43">
        <v>16580</v>
      </c>
      <c r="M2453" s="43">
        <v>132640</v>
      </c>
      <c r="N2453" s="43">
        <v>8</v>
      </c>
      <c r="O2453" s="43">
        <v>16580</v>
      </c>
      <c r="P2453" s="43">
        <v>132640</v>
      </c>
      <c r="Q2453" s="43">
        <v>0</v>
      </c>
      <c r="R2453" s="43">
        <v>0</v>
      </c>
      <c r="S2453" s="43">
        <v>0</v>
      </c>
    </row>
    <row r="2454" spans="5:19">
      <c r="E2454" s="43">
        <v>8909162</v>
      </c>
      <c r="F2454" s="43" t="s">
        <v>5423</v>
      </c>
      <c r="G2454" s="43" t="s">
        <v>14</v>
      </c>
      <c r="H2454" s="43">
        <v>0</v>
      </c>
      <c r="I2454" s="43">
        <v>0</v>
      </c>
      <c r="J2454" s="43">
        <v>0</v>
      </c>
      <c r="K2454" s="43">
        <v>1</v>
      </c>
      <c r="L2454" s="43">
        <v>10820</v>
      </c>
      <c r="M2454" s="43">
        <v>10820</v>
      </c>
      <c r="N2454" s="43">
        <v>1</v>
      </c>
      <c r="O2454" s="43">
        <v>10820</v>
      </c>
      <c r="P2454" s="43">
        <v>10820</v>
      </c>
      <c r="Q2454" s="43">
        <v>0</v>
      </c>
      <c r="R2454" s="43">
        <v>0</v>
      </c>
      <c r="S2454" s="43">
        <v>0</v>
      </c>
    </row>
    <row r="2455" spans="5:19">
      <c r="E2455" s="43">
        <v>8909175</v>
      </c>
      <c r="F2455" s="43" t="s">
        <v>5424</v>
      </c>
      <c r="G2455" s="43" t="s">
        <v>14</v>
      </c>
      <c r="H2455" s="43">
        <v>0</v>
      </c>
      <c r="I2455" s="43">
        <v>0</v>
      </c>
      <c r="J2455" s="43">
        <v>0</v>
      </c>
      <c r="K2455" s="43">
        <v>6</v>
      </c>
      <c r="L2455" s="43">
        <v>10120</v>
      </c>
      <c r="M2455" s="43">
        <v>60720</v>
      </c>
      <c r="N2455" s="43">
        <v>6</v>
      </c>
      <c r="O2455" s="43">
        <v>10120</v>
      </c>
      <c r="P2455" s="43">
        <v>60720</v>
      </c>
      <c r="Q2455" s="43">
        <v>0</v>
      </c>
      <c r="R2455" s="43">
        <v>0</v>
      </c>
      <c r="S2455" s="43">
        <v>0</v>
      </c>
    </row>
    <row r="2456" spans="5:19">
      <c r="E2456" s="43">
        <v>8909343</v>
      </c>
      <c r="F2456" s="43" t="s">
        <v>5425</v>
      </c>
      <c r="G2456" s="43" t="s">
        <v>14</v>
      </c>
      <c r="H2456" s="43">
        <v>0</v>
      </c>
      <c r="I2456" s="43">
        <v>0</v>
      </c>
      <c r="J2456" s="43">
        <v>0</v>
      </c>
      <c r="K2456" s="43">
        <v>2</v>
      </c>
      <c r="L2456" s="43">
        <v>1080</v>
      </c>
      <c r="M2456" s="43">
        <v>2160</v>
      </c>
      <c r="N2456" s="43">
        <v>2</v>
      </c>
      <c r="O2456" s="43">
        <v>1080</v>
      </c>
      <c r="P2456" s="43">
        <v>2160</v>
      </c>
      <c r="Q2456" s="43">
        <v>0</v>
      </c>
      <c r="R2456" s="43">
        <v>0</v>
      </c>
      <c r="S2456" s="43">
        <v>0</v>
      </c>
    </row>
    <row r="2457" spans="5:19">
      <c r="E2457" s="43">
        <v>8909402</v>
      </c>
      <c r="F2457" s="43" t="s">
        <v>5426</v>
      </c>
      <c r="G2457" s="43" t="s">
        <v>14</v>
      </c>
      <c r="H2457" s="43">
        <v>0</v>
      </c>
      <c r="I2457" s="43">
        <v>0</v>
      </c>
      <c r="J2457" s="43">
        <v>0</v>
      </c>
      <c r="K2457" s="43">
        <v>47</v>
      </c>
      <c r="L2457" s="43">
        <v>5230</v>
      </c>
      <c r="M2457" s="43">
        <v>245810</v>
      </c>
      <c r="N2457" s="43">
        <v>47</v>
      </c>
      <c r="O2457" s="43">
        <v>5230</v>
      </c>
      <c r="P2457" s="43">
        <v>245810</v>
      </c>
      <c r="Q2457" s="43">
        <v>0</v>
      </c>
      <c r="R2457" s="43">
        <v>0</v>
      </c>
      <c r="S2457" s="43">
        <v>0</v>
      </c>
    </row>
    <row r="2458" spans="5:19">
      <c r="E2458" s="43">
        <v>8909410</v>
      </c>
      <c r="F2458" s="43" t="s">
        <v>5427</v>
      </c>
      <c r="G2458" s="43" t="s">
        <v>14</v>
      </c>
      <c r="H2458" s="43">
        <v>0</v>
      </c>
      <c r="I2458" s="43">
        <v>0</v>
      </c>
      <c r="J2458" s="43">
        <v>0</v>
      </c>
      <c r="K2458" s="43">
        <v>1</v>
      </c>
      <c r="L2458" s="43">
        <v>5520</v>
      </c>
      <c r="M2458" s="43">
        <v>5520</v>
      </c>
      <c r="N2458" s="43">
        <v>1</v>
      </c>
      <c r="O2458" s="43">
        <v>5520</v>
      </c>
      <c r="P2458" s="43">
        <v>5520</v>
      </c>
      <c r="Q2458" s="43">
        <v>0</v>
      </c>
      <c r="R2458" s="43">
        <v>0</v>
      </c>
      <c r="S2458" s="43">
        <v>0</v>
      </c>
    </row>
    <row r="2459" spans="5:19">
      <c r="E2459" s="43">
        <v>8909415</v>
      </c>
      <c r="F2459" s="43" t="s">
        <v>5294</v>
      </c>
      <c r="G2459" s="43" t="s">
        <v>14</v>
      </c>
      <c r="H2459" s="43">
        <v>0</v>
      </c>
      <c r="I2459" s="43">
        <v>0</v>
      </c>
      <c r="J2459" s="43">
        <v>0</v>
      </c>
      <c r="K2459" s="43">
        <v>9</v>
      </c>
      <c r="L2459" s="43">
        <v>3040</v>
      </c>
      <c r="M2459" s="43">
        <v>27360</v>
      </c>
      <c r="N2459" s="43">
        <v>9</v>
      </c>
      <c r="O2459" s="43">
        <v>3040</v>
      </c>
      <c r="P2459" s="43">
        <v>27360</v>
      </c>
      <c r="Q2459" s="43">
        <v>0</v>
      </c>
      <c r="R2459" s="43">
        <v>0</v>
      </c>
      <c r="S2459" s="43">
        <v>0</v>
      </c>
    </row>
    <row r="2460" spans="5:19">
      <c r="E2460" s="43">
        <v>8909503</v>
      </c>
      <c r="F2460" s="43" t="s">
        <v>5428</v>
      </c>
      <c r="G2460" s="43" t="s">
        <v>14</v>
      </c>
      <c r="H2460" s="43">
        <v>0</v>
      </c>
      <c r="I2460" s="43">
        <v>0</v>
      </c>
      <c r="J2460" s="43">
        <v>0</v>
      </c>
      <c r="K2460" s="43">
        <v>13</v>
      </c>
      <c r="L2460" s="43">
        <v>3751</v>
      </c>
      <c r="M2460" s="43">
        <v>48760</v>
      </c>
      <c r="N2460" s="43">
        <v>13</v>
      </c>
      <c r="O2460" s="43">
        <v>3751</v>
      </c>
      <c r="P2460" s="43">
        <v>48760</v>
      </c>
      <c r="Q2460" s="43">
        <v>0</v>
      </c>
      <c r="R2460" s="43">
        <v>0</v>
      </c>
      <c r="S2460" s="43">
        <v>0</v>
      </c>
    </row>
    <row r="2461" spans="5:19">
      <c r="E2461" s="43">
        <v>8909515</v>
      </c>
      <c r="F2461" s="43" t="s">
        <v>5296</v>
      </c>
      <c r="G2461" s="43" t="s">
        <v>14</v>
      </c>
      <c r="H2461" s="43">
        <v>0</v>
      </c>
      <c r="I2461" s="43">
        <v>0</v>
      </c>
      <c r="J2461" s="43">
        <v>0</v>
      </c>
      <c r="K2461" s="43">
        <v>130</v>
      </c>
      <c r="L2461" s="43">
        <v>1963</v>
      </c>
      <c r="M2461" s="43">
        <v>255220</v>
      </c>
      <c r="N2461" s="43">
        <v>130</v>
      </c>
      <c r="O2461" s="43">
        <v>1963</v>
      </c>
      <c r="P2461" s="43">
        <v>255220</v>
      </c>
      <c r="Q2461" s="43">
        <v>0</v>
      </c>
      <c r="R2461" s="43">
        <v>0</v>
      </c>
      <c r="S2461" s="43">
        <v>0</v>
      </c>
    </row>
    <row r="2462" spans="5:19">
      <c r="E2462" s="43">
        <v>8909522</v>
      </c>
      <c r="F2462" s="43" t="s">
        <v>5429</v>
      </c>
      <c r="G2462" s="43" t="s">
        <v>14</v>
      </c>
      <c r="H2462" s="43">
        <v>0</v>
      </c>
      <c r="I2462" s="43">
        <v>0</v>
      </c>
      <c r="J2462" s="43">
        <v>0</v>
      </c>
      <c r="K2462" s="43">
        <v>15</v>
      </c>
      <c r="L2462" s="43">
        <v>1838</v>
      </c>
      <c r="M2462" s="43">
        <v>27570</v>
      </c>
      <c r="N2462" s="43">
        <v>15</v>
      </c>
      <c r="O2462" s="43">
        <v>1838</v>
      </c>
      <c r="P2462" s="43">
        <v>27570</v>
      </c>
      <c r="Q2462" s="43">
        <v>0</v>
      </c>
      <c r="R2462" s="43">
        <v>0</v>
      </c>
      <c r="S2462" s="43">
        <v>0</v>
      </c>
    </row>
    <row r="2463" spans="5:19">
      <c r="E2463" s="43">
        <v>8909544</v>
      </c>
      <c r="F2463" s="43" t="s">
        <v>5430</v>
      </c>
      <c r="G2463" s="43" t="s">
        <v>14</v>
      </c>
      <c r="H2463" s="43">
        <v>0</v>
      </c>
      <c r="I2463" s="43">
        <v>0</v>
      </c>
      <c r="J2463" s="43">
        <v>0</v>
      </c>
      <c r="K2463" s="43">
        <v>6</v>
      </c>
      <c r="L2463" s="43">
        <v>490</v>
      </c>
      <c r="M2463" s="43">
        <v>2940</v>
      </c>
      <c r="N2463" s="43">
        <v>6</v>
      </c>
      <c r="O2463" s="43">
        <v>490</v>
      </c>
      <c r="P2463" s="43">
        <v>2940</v>
      </c>
      <c r="Q2463" s="43">
        <v>0</v>
      </c>
      <c r="R2463" s="43">
        <v>0</v>
      </c>
      <c r="S2463" s="43">
        <v>0</v>
      </c>
    </row>
    <row r="2464" spans="5:19">
      <c r="E2464" s="43">
        <v>8909548</v>
      </c>
      <c r="F2464" s="43" t="s">
        <v>5431</v>
      </c>
      <c r="G2464" s="43" t="s">
        <v>14</v>
      </c>
      <c r="H2464" s="43">
        <v>0</v>
      </c>
      <c r="I2464" s="43">
        <v>0</v>
      </c>
      <c r="J2464" s="43">
        <v>0</v>
      </c>
      <c r="K2464" s="43">
        <v>9</v>
      </c>
      <c r="L2464" s="43">
        <v>13890</v>
      </c>
      <c r="M2464" s="43">
        <v>125010</v>
      </c>
      <c r="N2464" s="43">
        <v>9</v>
      </c>
      <c r="O2464" s="43">
        <v>13890</v>
      </c>
      <c r="P2464" s="43">
        <v>125010</v>
      </c>
      <c r="Q2464" s="43">
        <v>0</v>
      </c>
      <c r="R2464" s="43">
        <v>0</v>
      </c>
      <c r="S2464" s="43">
        <v>0</v>
      </c>
    </row>
    <row r="2465" spans="5:19">
      <c r="E2465" s="43">
        <v>8909558</v>
      </c>
      <c r="F2465" s="43" t="s">
        <v>5432</v>
      </c>
      <c r="G2465" s="43" t="s">
        <v>14</v>
      </c>
      <c r="H2465" s="43">
        <v>0</v>
      </c>
      <c r="I2465" s="43">
        <v>0</v>
      </c>
      <c r="J2465" s="43">
        <v>0</v>
      </c>
      <c r="K2465" s="43">
        <v>8</v>
      </c>
      <c r="L2465" s="43">
        <v>1390</v>
      </c>
      <c r="M2465" s="43">
        <v>11120</v>
      </c>
      <c r="N2465" s="43">
        <v>8</v>
      </c>
      <c r="O2465" s="43">
        <v>1390</v>
      </c>
      <c r="P2465" s="43">
        <v>11120</v>
      </c>
      <c r="Q2465" s="43">
        <v>0</v>
      </c>
      <c r="R2465" s="43">
        <v>0</v>
      </c>
      <c r="S2465" s="43">
        <v>0</v>
      </c>
    </row>
    <row r="2466" spans="5:19">
      <c r="E2466" s="43">
        <v>8909568</v>
      </c>
      <c r="F2466" s="43" t="s">
        <v>5433</v>
      </c>
      <c r="G2466" s="43" t="s">
        <v>14</v>
      </c>
      <c r="H2466" s="43">
        <v>0</v>
      </c>
      <c r="I2466" s="43">
        <v>0</v>
      </c>
      <c r="J2466" s="43">
        <v>0</v>
      </c>
      <c r="K2466" s="43">
        <v>4</v>
      </c>
      <c r="L2466" s="43">
        <v>3480</v>
      </c>
      <c r="M2466" s="43">
        <v>13920</v>
      </c>
      <c r="N2466" s="43">
        <v>4</v>
      </c>
      <c r="O2466" s="43">
        <v>3480</v>
      </c>
      <c r="P2466" s="43">
        <v>13920</v>
      </c>
      <c r="Q2466" s="43">
        <v>0</v>
      </c>
      <c r="R2466" s="43">
        <v>0</v>
      </c>
      <c r="S2466" s="43">
        <v>0</v>
      </c>
    </row>
    <row r="2467" spans="5:19">
      <c r="E2467" s="43">
        <v>8909602</v>
      </c>
      <c r="F2467" s="43" t="s">
        <v>5434</v>
      </c>
      <c r="G2467" s="43" t="s">
        <v>14</v>
      </c>
      <c r="H2467" s="43">
        <v>0</v>
      </c>
      <c r="I2467" s="43">
        <v>0</v>
      </c>
      <c r="J2467" s="43">
        <v>0</v>
      </c>
      <c r="K2467" s="43">
        <v>1</v>
      </c>
      <c r="L2467" s="43">
        <v>4670</v>
      </c>
      <c r="M2467" s="43">
        <v>4670</v>
      </c>
      <c r="N2467" s="43">
        <v>1</v>
      </c>
      <c r="O2467" s="43">
        <v>4670</v>
      </c>
      <c r="P2467" s="43">
        <v>4670</v>
      </c>
      <c r="Q2467" s="43">
        <v>0</v>
      </c>
      <c r="R2467" s="43">
        <v>0</v>
      </c>
      <c r="S2467" s="43">
        <v>0</v>
      </c>
    </row>
    <row r="2468" spans="5:19">
      <c r="E2468" s="43">
        <v>8909603</v>
      </c>
      <c r="F2468" s="43" t="s">
        <v>5435</v>
      </c>
      <c r="G2468" s="43" t="s">
        <v>14</v>
      </c>
      <c r="H2468" s="43">
        <v>0</v>
      </c>
      <c r="I2468" s="43">
        <v>0</v>
      </c>
      <c r="J2468" s="43">
        <v>0</v>
      </c>
      <c r="K2468" s="43">
        <v>2</v>
      </c>
      <c r="L2468" s="43">
        <v>6000</v>
      </c>
      <c r="M2468" s="43">
        <v>12000</v>
      </c>
      <c r="N2468" s="43">
        <v>2</v>
      </c>
      <c r="O2468" s="43">
        <v>6000</v>
      </c>
      <c r="P2468" s="43">
        <v>12000</v>
      </c>
      <c r="Q2468" s="43">
        <v>0</v>
      </c>
      <c r="R2468" s="43">
        <v>0</v>
      </c>
      <c r="S2468" s="43">
        <v>0</v>
      </c>
    </row>
    <row r="2469" spans="5:19">
      <c r="E2469" s="43">
        <v>8909642</v>
      </c>
      <c r="F2469" s="43" t="s">
        <v>5436</v>
      </c>
      <c r="G2469" s="43" t="s">
        <v>14</v>
      </c>
      <c r="H2469" s="43">
        <v>0</v>
      </c>
      <c r="I2469" s="43">
        <v>0</v>
      </c>
      <c r="J2469" s="43">
        <v>0</v>
      </c>
      <c r="K2469" s="43">
        <v>5</v>
      </c>
      <c r="L2469" s="43">
        <v>3440</v>
      </c>
      <c r="M2469" s="43">
        <v>17200</v>
      </c>
      <c r="N2469" s="43">
        <v>5</v>
      </c>
      <c r="O2469" s="43">
        <v>3440</v>
      </c>
      <c r="P2469" s="43">
        <v>17200</v>
      </c>
      <c r="Q2469" s="43">
        <v>0</v>
      </c>
      <c r="R2469" s="43">
        <v>0</v>
      </c>
      <c r="S2469" s="43">
        <v>0</v>
      </c>
    </row>
    <row r="2470" spans="5:19">
      <c r="E2470" s="43">
        <v>8909680</v>
      </c>
      <c r="F2470" s="43" t="s">
        <v>5437</v>
      </c>
      <c r="G2470" s="43" t="s">
        <v>14</v>
      </c>
      <c r="H2470" s="43">
        <v>0</v>
      </c>
      <c r="I2470" s="43">
        <v>0</v>
      </c>
      <c r="J2470" s="43">
        <v>0</v>
      </c>
      <c r="K2470" s="43">
        <v>13</v>
      </c>
      <c r="L2470" s="43">
        <v>8280</v>
      </c>
      <c r="M2470" s="43">
        <v>107640</v>
      </c>
      <c r="N2470" s="43">
        <v>13</v>
      </c>
      <c r="O2470" s="43">
        <v>8280</v>
      </c>
      <c r="P2470" s="43">
        <v>107640</v>
      </c>
      <c r="Q2470" s="43">
        <v>0</v>
      </c>
      <c r="R2470" s="43">
        <v>0</v>
      </c>
      <c r="S2470" s="43">
        <v>0</v>
      </c>
    </row>
    <row r="2471" spans="5:19">
      <c r="E2471" s="43">
        <v>8909686</v>
      </c>
      <c r="F2471" s="43" t="s">
        <v>5438</v>
      </c>
      <c r="G2471" s="43" t="s">
        <v>14</v>
      </c>
      <c r="H2471" s="43">
        <v>0</v>
      </c>
      <c r="I2471" s="43">
        <v>0</v>
      </c>
      <c r="J2471" s="43">
        <v>0</v>
      </c>
      <c r="K2471" s="43">
        <v>3</v>
      </c>
      <c r="L2471" s="43">
        <v>12930</v>
      </c>
      <c r="M2471" s="43">
        <v>38790</v>
      </c>
      <c r="N2471" s="43">
        <v>3</v>
      </c>
      <c r="O2471" s="43">
        <v>12930</v>
      </c>
      <c r="P2471" s="43">
        <v>38790</v>
      </c>
      <c r="Q2471" s="43">
        <v>0</v>
      </c>
      <c r="R2471" s="43">
        <v>0</v>
      </c>
      <c r="S2471" s="43">
        <v>0</v>
      </c>
    </row>
    <row r="2472" spans="5:19">
      <c r="E2472" s="43">
        <v>8909716</v>
      </c>
      <c r="F2472" s="43" t="s">
        <v>5439</v>
      </c>
      <c r="G2472" s="43" t="s">
        <v>14</v>
      </c>
      <c r="H2472" s="43">
        <v>0</v>
      </c>
      <c r="I2472" s="43">
        <v>0</v>
      </c>
      <c r="J2472" s="43">
        <v>0</v>
      </c>
      <c r="K2472" s="43">
        <v>1</v>
      </c>
      <c r="L2472" s="43">
        <v>3060</v>
      </c>
      <c r="M2472" s="43">
        <v>3060</v>
      </c>
      <c r="N2472" s="43">
        <v>1</v>
      </c>
      <c r="O2472" s="43">
        <v>3060</v>
      </c>
      <c r="P2472" s="43">
        <v>3060</v>
      </c>
      <c r="Q2472" s="43">
        <v>0</v>
      </c>
      <c r="R2472" s="43">
        <v>0</v>
      </c>
      <c r="S2472" s="43">
        <v>0</v>
      </c>
    </row>
    <row r="2473" spans="5:19">
      <c r="E2473" s="43">
        <v>8909729</v>
      </c>
      <c r="F2473" s="43" t="s">
        <v>5440</v>
      </c>
      <c r="G2473" s="43" t="s">
        <v>14</v>
      </c>
      <c r="H2473" s="43">
        <v>0</v>
      </c>
      <c r="I2473" s="43">
        <v>0</v>
      </c>
      <c r="J2473" s="43">
        <v>0</v>
      </c>
      <c r="K2473" s="43">
        <v>1</v>
      </c>
      <c r="L2473" s="43">
        <v>3890</v>
      </c>
      <c r="M2473" s="43">
        <v>3890</v>
      </c>
      <c r="N2473" s="43">
        <v>1</v>
      </c>
      <c r="O2473" s="43">
        <v>3890</v>
      </c>
      <c r="P2473" s="43">
        <v>3890</v>
      </c>
      <c r="Q2473" s="43">
        <v>0</v>
      </c>
      <c r="R2473" s="43">
        <v>0</v>
      </c>
      <c r="S2473" s="43">
        <v>0</v>
      </c>
    </row>
    <row r="2474" spans="5:19">
      <c r="E2474" s="43">
        <v>8909730</v>
      </c>
      <c r="F2474" s="43" t="s">
        <v>5441</v>
      </c>
      <c r="G2474" s="43" t="s">
        <v>14</v>
      </c>
      <c r="H2474" s="43">
        <v>0</v>
      </c>
      <c r="I2474" s="43">
        <v>0</v>
      </c>
      <c r="J2474" s="43">
        <v>0</v>
      </c>
      <c r="K2474" s="43">
        <v>2</v>
      </c>
      <c r="L2474" s="43">
        <v>3890</v>
      </c>
      <c r="M2474" s="43">
        <v>7780</v>
      </c>
      <c r="N2474" s="43">
        <v>2</v>
      </c>
      <c r="O2474" s="43">
        <v>3890</v>
      </c>
      <c r="P2474" s="43">
        <v>7780</v>
      </c>
      <c r="Q2474" s="43">
        <v>0</v>
      </c>
      <c r="R2474" s="43">
        <v>0</v>
      </c>
      <c r="S2474" s="43">
        <v>0</v>
      </c>
    </row>
    <row r="2475" spans="5:19">
      <c r="E2475" s="43">
        <v>8909744</v>
      </c>
      <c r="F2475" s="43" t="s">
        <v>5442</v>
      </c>
      <c r="G2475" s="43" t="s">
        <v>14</v>
      </c>
      <c r="H2475" s="43">
        <v>0</v>
      </c>
      <c r="I2475" s="43">
        <v>0</v>
      </c>
      <c r="J2475" s="43">
        <v>0</v>
      </c>
      <c r="K2475" s="43">
        <v>6</v>
      </c>
      <c r="L2475" s="43">
        <v>3190</v>
      </c>
      <c r="M2475" s="43">
        <v>19140</v>
      </c>
      <c r="N2475" s="43">
        <v>6</v>
      </c>
      <c r="O2475" s="43">
        <v>3190</v>
      </c>
      <c r="P2475" s="43">
        <v>19140</v>
      </c>
      <c r="Q2475" s="43">
        <v>0</v>
      </c>
      <c r="R2475" s="43">
        <v>0</v>
      </c>
      <c r="S2475" s="43">
        <v>0</v>
      </c>
    </row>
    <row r="2476" spans="5:19">
      <c r="E2476" s="43">
        <v>8909760</v>
      </c>
      <c r="F2476" s="43" t="s">
        <v>5443</v>
      </c>
      <c r="G2476" s="43" t="s">
        <v>14</v>
      </c>
      <c r="H2476" s="43">
        <v>0</v>
      </c>
      <c r="I2476" s="43">
        <v>0</v>
      </c>
      <c r="J2476" s="43">
        <v>0</v>
      </c>
      <c r="K2476" s="43">
        <v>15</v>
      </c>
      <c r="L2476" s="43">
        <v>770</v>
      </c>
      <c r="M2476" s="43">
        <v>11550</v>
      </c>
      <c r="N2476" s="43">
        <v>15</v>
      </c>
      <c r="O2476" s="43">
        <v>770</v>
      </c>
      <c r="P2476" s="43">
        <v>11550</v>
      </c>
      <c r="Q2476" s="43">
        <v>0</v>
      </c>
      <c r="R2476" s="43">
        <v>0</v>
      </c>
      <c r="S2476" s="43">
        <v>0</v>
      </c>
    </row>
    <row r="2477" spans="5:19">
      <c r="E2477" s="43">
        <v>8909764</v>
      </c>
      <c r="F2477" s="43" t="s">
        <v>5444</v>
      </c>
      <c r="G2477" s="43" t="s">
        <v>14</v>
      </c>
      <c r="H2477" s="43">
        <v>0</v>
      </c>
      <c r="I2477" s="43">
        <v>0</v>
      </c>
      <c r="J2477" s="43">
        <v>0</v>
      </c>
      <c r="K2477" s="43">
        <v>6</v>
      </c>
      <c r="L2477" s="43">
        <v>830</v>
      </c>
      <c r="M2477" s="43">
        <v>4980</v>
      </c>
      <c r="N2477" s="43">
        <v>6</v>
      </c>
      <c r="O2477" s="43">
        <v>830</v>
      </c>
      <c r="P2477" s="43">
        <v>4980</v>
      </c>
      <c r="Q2477" s="43">
        <v>0</v>
      </c>
      <c r="R2477" s="43">
        <v>0</v>
      </c>
      <c r="S2477" s="43">
        <v>0</v>
      </c>
    </row>
    <row r="2478" spans="5:19">
      <c r="E2478" s="43">
        <v>8909806</v>
      </c>
      <c r="F2478" s="43" t="s">
        <v>5445</v>
      </c>
      <c r="G2478" s="43" t="s">
        <v>14</v>
      </c>
      <c r="H2478" s="43">
        <v>0</v>
      </c>
      <c r="I2478" s="43">
        <v>0</v>
      </c>
      <c r="J2478" s="43">
        <v>0</v>
      </c>
      <c r="K2478" s="43">
        <v>1</v>
      </c>
      <c r="L2478" s="43">
        <v>4700</v>
      </c>
      <c r="M2478" s="43">
        <v>4700</v>
      </c>
      <c r="N2478" s="43">
        <v>1</v>
      </c>
      <c r="O2478" s="43">
        <v>4700</v>
      </c>
      <c r="P2478" s="43">
        <v>4700</v>
      </c>
      <c r="Q2478" s="43">
        <v>0</v>
      </c>
      <c r="R2478" s="43">
        <v>0</v>
      </c>
      <c r="S2478" s="43">
        <v>0</v>
      </c>
    </row>
    <row r="2479" spans="5:19">
      <c r="E2479" s="43">
        <v>8909872</v>
      </c>
      <c r="F2479" s="43" t="s">
        <v>5446</v>
      </c>
      <c r="G2479" s="43" t="s">
        <v>14</v>
      </c>
      <c r="H2479" s="43">
        <v>0</v>
      </c>
      <c r="I2479" s="43">
        <v>0</v>
      </c>
      <c r="J2479" s="43">
        <v>0</v>
      </c>
      <c r="K2479" s="43">
        <v>32</v>
      </c>
      <c r="L2479" s="43">
        <v>3260</v>
      </c>
      <c r="M2479" s="43">
        <v>104320</v>
      </c>
      <c r="N2479" s="43">
        <v>32</v>
      </c>
      <c r="O2479" s="43">
        <v>3260</v>
      </c>
      <c r="P2479" s="43">
        <v>104320</v>
      </c>
      <c r="Q2479" s="43">
        <v>0</v>
      </c>
      <c r="R2479" s="43">
        <v>0</v>
      </c>
      <c r="S2479" s="43">
        <v>0</v>
      </c>
    </row>
    <row r="2480" spans="5:19">
      <c r="E2480" s="43">
        <v>8909881</v>
      </c>
      <c r="F2480" s="43" t="s">
        <v>5447</v>
      </c>
      <c r="G2480" s="43" t="s">
        <v>14</v>
      </c>
      <c r="H2480" s="43">
        <v>0</v>
      </c>
      <c r="I2480" s="43">
        <v>0</v>
      </c>
      <c r="J2480" s="43">
        <v>0</v>
      </c>
      <c r="K2480" s="43">
        <v>1</v>
      </c>
      <c r="L2480" s="43">
        <v>13600</v>
      </c>
      <c r="M2480" s="43">
        <v>13600</v>
      </c>
      <c r="N2480" s="43">
        <v>1</v>
      </c>
      <c r="O2480" s="43">
        <v>13600</v>
      </c>
      <c r="P2480" s="43">
        <v>13600</v>
      </c>
      <c r="Q2480" s="43">
        <v>0</v>
      </c>
      <c r="R2480" s="43">
        <v>0</v>
      </c>
      <c r="S2480" s="43">
        <v>0</v>
      </c>
    </row>
    <row r="2481" spans="5:19">
      <c r="E2481" s="43">
        <v>8909889</v>
      </c>
      <c r="F2481" s="43" t="s">
        <v>5448</v>
      </c>
      <c r="G2481" s="43" t="s">
        <v>14</v>
      </c>
      <c r="H2481" s="43">
        <v>0</v>
      </c>
      <c r="I2481" s="43">
        <v>0</v>
      </c>
      <c r="J2481" s="43">
        <v>0</v>
      </c>
      <c r="K2481" s="43">
        <v>15</v>
      </c>
      <c r="L2481" s="43">
        <v>5340</v>
      </c>
      <c r="M2481" s="43">
        <v>80100</v>
      </c>
      <c r="N2481" s="43">
        <v>15</v>
      </c>
      <c r="O2481" s="43">
        <v>5340</v>
      </c>
      <c r="P2481" s="43">
        <v>80100</v>
      </c>
      <c r="Q2481" s="43">
        <v>0</v>
      </c>
      <c r="R2481" s="43">
        <v>0</v>
      </c>
      <c r="S2481" s="43">
        <v>0</v>
      </c>
    </row>
    <row r="2482" spans="5:19">
      <c r="E2482" s="43">
        <v>8909891</v>
      </c>
      <c r="F2482" s="43" t="s">
        <v>5449</v>
      </c>
      <c r="G2482" s="43" t="s">
        <v>14</v>
      </c>
      <c r="H2482" s="43">
        <v>0</v>
      </c>
      <c r="I2482" s="43">
        <v>0</v>
      </c>
      <c r="J2482" s="43">
        <v>0</v>
      </c>
      <c r="K2482" s="43">
        <v>1</v>
      </c>
      <c r="L2482" s="43">
        <v>2920</v>
      </c>
      <c r="M2482" s="43">
        <v>2920</v>
      </c>
      <c r="N2482" s="43">
        <v>1</v>
      </c>
      <c r="O2482" s="43">
        <v>2920</v>
      </c>
      <c r="P2482" s="43">
        <v>2920</v>
      </c>
      <c r="Q2482" s="43">
        <v>0</v>
      </c>
      <c r="R2482" s="43">
        <v>0</v>
      </c>
      <c r="S2482" s="43">
        <v>0</v>
      </c>
    </row>
    <row r="2483" spans="5:19">
      <c r="E2483" s="43">
        <v>8909899</v>
      </c>
      <c r="F2483" s="43" t="s">
        <v>5450</v>
      </c>
      <c r="G2483" s="43" t="s">
        <v>14</v>
      </c>
      <c r="H2483" s="43">
        <v>0</v>
      </c>
      <c r="I2483" s="43">
        <v>0</v>
      </c>
      <c r="J2483" s="43">
        <v>0</v>
      </c>
      <c r="K2483" s="43">
        <v>145</v>
      </c>
      <c r="L2483" s="43">
        <v>990</v>
      </c>
      <c r="M2483" s="43">
        <v>143550</v>
      </c>
      <c r="N2483" s="43">
        <v>145</v>
      </c>
      <c r="O2483" s="43">
        <v>990</v>
      </c>
      <c r="P2483" s="43">
        <v>143550</v>
      </c>
      <c r="Q2483" s="43">
        <v>0</v>
      </c>
      <c r="R2483" s="43">
        <v>0</v>
      </c>
      <c r="S2483" s="43">
        <v>0</v>
      </c>
    </row>
    <row r="2484" spans="5:19">
      <c r="E2484" s="43">
        <v>8909901</v>
      </c>
      <c r="F2484" s="43" t="s">
        <v>5300</v>
      </c>
      <c r="G2484" s="43" t="s">
        <v>14</v>
      </c>
      <c r="H2484" s="43">
        <v>0</v>
      </c>
      <c r="I2484" s="43">
        <v>0</v>
      </c>
      <c r="J2484" s="43">
        <v>0</v>
      </c>
      <c r="K2484" s="43">
        <v>12</v>
      </c>
      <c r="L2484" s="43">
        <v>4670</v>
      </c>
      <c r="M2484" s="43">
        <v>56040</v>
      </c>
      <c r="N2484" s="43">
        <v>12</v>
      </c>
      <c r="O2484" s="43">
        <v>4670</v>
      </c>
      <c r="P2484" s="43">
        <v>56040</v>
      </c>
      <c r="Q2484" s="43">
        <v>0</v>
      </c>
      <c r="R2484" s="43">
        <v>0</v>
      </c>
      <c r="S2484" s="43">
        <v>0</v>
      </c>
    </row>
    <row r="2485" spans="5:19">
      <c r="E2485" s="43">
        <v>8909924</v>
      </c>
      <c r="F2485" s="43" t="s">
        <v>5301</v>
      </c>
      <c r="G2485" s="43" t="s">
        <v>14</v>
      </c>
      <c r="H2485" s="43">
        <v>0</v>
      </c>
      <c r="I2485" s="43">
        <v>0</v>
      </c>
      <c r="J2485" s="43">
        <v>0</v>
      </c>
      <c r="K2485" s="43">
        <v>7</v>
      </c>
      <c r="L2485" s="43">
        <v>3859</v>
      </c>
      <c r="M2485" s="43">
        <v>27010</v>
      </c>
      <c r="N2485" s="43">
        <v>7</v>
      </c>
      <c r="O2485" s="43">
        <v>3859</v>
      </c>
      <c r="P2485" s="43">
        <v>27010</v>
      </c>
      <c r="Q2485" s="43">
        <v>0</v>
      </c>
      <c r="R2485" s="43">
        <v>0</v>
      </c>
      <c r="S2485" s="43">
        <v>0</v>
      </c>
    </row>
    <row r="2486" spans="5:19">
      <c r="E2486" s="43">
        <v>8909925</v>
      </c>
      <c r="F2486" s="43" t="s">
        <v>5302</v>
      </c>
      <c r="G2486" s="43" t="s">
        <v>14</v>
      </c>
      <c r="H2486" s="43">
        <v>0</v>
      </c>
      <c r="I2486" s="43">
        <v>0</v>
      </c>
      <c r="J2486" s="43">
        <v>0</v>
      </c>
      <c r="K2486" s="43">
        <v>30</v>
      </c>
      <c r="L2486" s="43">
        <v>6250</v>
      </c>
      <c r="M2486" s="43">
        <v>187500</v>
      </c>
      <c r="N2486" s="43">
        <v>30</v>
      </c>
      <c r="O2486" s="43">
        <v>6250</v>
      </c>
      <c r="P2486" s="43">
        <v>187500</v>
      </c>
      <c r="Q2486" s="43">
        <v>0</v>
      </c>
      <c r="R2486" s="43">
        <v>0</v>
      </c>
      <c r="S2486" s="43">
        <v>0</v>
      </c>
    </row>
    <row r="2487" spans="5:19">
      <c r="E2487" s="43">
        <v>8909963</v>
      </c>
      <c r="F2487" s="43" t="s">
        <v>5451</v>
      </c>
      <c r="G2487" s="43" t="s">
        <v>14</v>
      </c>
      <c r="H2487" s="43">
        <v>0</v>
      </c>
      <c r="I2487" s="43">
        <v>0</v>
      </c>
      <c r="J2487" s="43">
        <v>0</v>
      </c>
      <c r="K2487" s="43">
        <v>3</v>
      </c>
      <c r="L2487" s="43">
        <v>4450</v>
      </c>
      <c r="M2487" s="43">
        <v>13350</v>
      </c>
      <c r="N2487" s="43">
        <v>3</v>
      </c>
      <c r="O2487" s="43">
        <v>4450</v>
      </c>
      <c r="P2487" s="43">
        <v>13350</v>
      </c>
      <c r="Q2487" s="43">
        <v>0</v>
      </c>
      <c r="R2487" s="43">
        <v>0</v>
      </c>
      <c r="S2487" s="43">
        <v>0</v>
      </c>
    </row>
    <row r="2488" spans="5:19">
      <c r="E2488" s="43">
        <v>8910024</v>
      </c>
      <c r="F2488" s="43" t="s">
        <v>5452</v>
      </c>
      <c r="G2488" s="43" t="s">
        <v>14</v>
      </c>
      <c r="H2488" s="43">
        <v>0</v>
      </c>
      <c r="I2488" s="43">
        <v>0</v>
      </c>
      <c r="J2488" s="43">
        <v>0</v>
      </c>
      <c r="K2488" s="43">
        <v>8</v>
      </c>
      <c r="L2488" s="43">
        <v>4470</v>
      </c>
      <c r="M2488" s="43">
        <v>35760</v>
      </c>
      <c r="N2488" s="43">
        <v>8</v>
      </c>
      <c r="O2488" s="43">
        <v>4470</v>
      </c>
      <c r="P2488" s="43">
        <v>35760</v>
      </c>
      <c r="Q2488" s="43">
        <v>0</v>
      </c>
      <c r="R2488" s="43">
        <v>0</v>
      </c>
      <c r="S2488" s="43">
        <v>0</v>
      </c>
    </row>
    <row r="2489" spans="5:19">
      <c r="E2489" s="43">
        <v>8910039</v>
      </c>
      <c r="F2489" s="43" t="s">
        <v>5453</v>
      </c>
      <c r="G2489" s="43" t="s">
        <v>14</v>
      </c>
      <c r="H2489" s="43">
        <v>0</v>
      </c>
      <c r="I2489" s="43">
        <v>0</v>
      </c>
      <c r="J2489" s="43">
        <v>0</v>
      </c>
      <c r="K2489" s="43">
        <v>7</v>
      </c>
      <c r="L2489" s="43">
        <v>5130</v>
      </c>
      <c r="M2489" s="43">
        <v>35910</v>
      </c>
      <c r="N2489" s="43">
        <v>7</v>
      </c>
      <c r="O2489" s="43">
        <v>5130</v>
      </c>
      <c r="P2489" s="43">
        <v>35910</v>
      </c>
      <c r="Q2489" s="43">
        <v>0</v>
      </c>
      <c r="R2489" s="43">
        <v>0</v>
      </c>
      <c r="S2489" s="43">
        <v>0</v>
      </c>
    </row>
    <row r="2490" spans="5:19">
      <c r="E2490" s="43">
        <v>8910086</v>
      </c>
      <c r="F2490" s="43" t="s">
        <v>5454</v>
      </c>
      <c r="G2490" s="43" t="s">
        <v>14</v>
      </c>
      <c r="H2490" s="43">
        <v>0</v>
      </c>
      <c r="I2490" s="43">
        <v>0</v>
      </c>
      <c r="J2490" s="43">
        <v>0</v>
      </c>
      <c r="K2490" s="43">
        <v>1</v>
      </c>
      <c r="L2490" s="43">
        <v>1890</v>
      </c>
      <c r="M2490" s="43">
        <v>1890</v>
      </c>
      <c r="N2490" s="43">
        <v>1</v>
      </c>
      <c r="O2490" s="43">
        <v>1890</v>
      </c>
      <c r="P2490" s="43">
        <v>1890</v>
      </c>
      <c r="Q2490" s="43">
        <v>0</v>
      </c>
      <c r="R2490" s="43">
        <v>0</v>
      </c>
      <c r="S2490" s="43">
        <v>0</v>
      </c>
    </row>
    <row r="2491" spans="5:19">
      <c r="E2491" s="43">
        <v>8910129</v>
      </c>
      <c r="F2491" s="43" t="s">
        <v>5455</v>
      </c>
      <c r="G2491" s="43" t="s">
        <v>14</v>
      </c>
      <c r="H2491" s="43">
        <v>0</v>
      </c>
      <c r="I2491" s="43">
        <v>0</v>
      </c>
      <c r="J2491" s="43">
        <v>0</v>
      </c>
      <c r="K2491" s="43">
        <v>1</v>
      </c>
      <c r="L2491" s="43">
        <v>760</v>
      </c>
      <c r="M2491" s="43">
        <v>760</v>
      </c>
      <c r="N2491" s="43">
        <v>1</v>
      </c>
      <c r="O2491" s="43">
        <v>760</v>
      </c>
      <c r="P2491" s="43">
        <v>760</v>
      </c>
      <c r="Q2491" s="43">
        <v>0</v>
      </c>
      <c r="R2491" s="43">
        <v>0</v>
      </c>
      <c r="S2491" s="43">
        <v>0</v>
      </c>
    </row>
    <row r="2492" spans="5:19">
      <c r="E2492" s="43">
        <v>8910212</v>
      </c>
      <c r="F2492" s="43" t="s">
        <v>5456</v>
      </c>
      <c r="G2492" s="43" t="s">
        <v>14</v>
      </c>
      <c r="H2492" s="43">
        <v>0</v>
      </c>
      <c r="I2492" s="43">
        <v>0</v>
      </c>
      <c r="J2492" s="43">
        <v>0</v>
      </c>
      <c r="K2492" s="43">
        <v>25</v>
      </c>
      <c r="L2492" s="43">
        <v>3369</v>
      </c>
      <c r="M2492" s="43">
        <v>84215</v>
      </c>
      <c r="N2492" s="43">
        <v>25</v>
      </c>
      <c r="O2492" s="43">
        <v>3369</v>
      </c>
      <c r="P2492" s="43">
        <v>84215</v>
      </c>
      <c r="Q2492" s="43">
        <v>0</v>
      </c>
      <c r="R2492" s="43">
        <v>0</v>
      </c>
      <c r="S2492" s="43">
        <v>0</v>
      </c>
    </row>
    <row r="2493" spans="5:19">
      <c r="E2493" s="43">
        <v>8910262</v>
      </c>
      <c r="F2493" s="43" t="s">
        <v>5457</v>
      </c>
      <c r="G2493" s="43" t="s">
        <v>14</v>
      </c>
      <c r="H2493" s="43">
        <v>0</v>
      </c>
      <c r="I2493" s="43">
        <v>0</v>
      </c>
      <c r="J2493" s="43">
        <v>0</v>
      </c>
      <c r="K2493" s="43">
        <v>70</v>
      </c>
      <c r="L2493" s="43">
        <v>3092</v>
      </c>
      <c r="M2493" s="43">
        <v>216410</v>
      </c>
      <c r="N2493" s="43">
        <v>70</v>
      </c>
      <c r="O2493" s="43">
        <v>3092</v>
      </c>
      <c r="P2493" s="43">
        <v>216410</v>
      </c>
      <c r="Q2493" s="43">
        <v>0</v>
      </c>
      <c r="R2493" s="43">
        <v>0</v>
      </c>
      <c r="S2493" s="43">
        <v>0</v>
      </c>
    </row>
    <row r="2494" spans="5:19">
      <c r="E2494" s="43">
        <v>8910263</v>
      </c>
      <c r="F2494" s="43" t="s">
        <v>5458</v>
      </c>
      <c r="G2494" s="43" t="s">
        <v>14</v>
      </c>
      <c r="H2494" s="43">
        <v>0</v>
      </c>
      <c r="I2494" s="43">
        <v>0</v>
      </c>
      <c r="J2494" s="43">
        <v>0</v>
      </c>
      <c r="K2494" s="43">
        <v>84</v>
      </c>
      <c r="L2494" s="43">
        <v>3230</v>
      </c>
      <c r="M2494" s="43">
        <v>271320</v>
      </c>
      <c r="N2494" s="43">
        <v>84</v>
      </c>
      <c r="O2494" s="43">
        <v>3230</v>
      </c>
      <c r="P2494" s="43">
        <v>271320</v>
      </c>
      <c r="Q2494" s="43">
        <v>0</v>
      </c>
      <c r="R2494" s="43">
        <v>0</v>
      </c>
      <c r="S2494" s="43">
        <v>0</v>
      </c>
    </row>
    <row r="2495" spans="5:19">
      <c r="E2495" s="43">
        <v>8910264</v>
      </c>
      <c r="F2495" s="43" t="s">
        <v>5459</v>
      </c>
      <c r="G2495" s="43" t="s">
        <v>14</v>
      </c>
      <c r="H2495" s="43">
        <v>0</v>
      </c>
      <c r="I2495" s="43">
        <v>0</v>
      </c>
      <c r="J2495" s="43">
        <v>0</v>
      </c>
      <c r="K2495" s="43">
        <v>134</v>
      </c>
      <c r="L2495" s="43">
        <v>3230</v>
      </c>
      <c r="M2495" s="43">
        <v>432820</v>
      </c>
      <c r="N2495" s="43">
        <v>134</v>
      </c>
      <c r="O2495" s="43">
        <v>3230</v>
      </c>
      <c r="P2495" s="43">
        <v>432820</v>
      </c>
      <c r="Q2495" s="43">
        <v>0</v>
      </c>
      <c r="R2495" s="43">
        <v>0</v>
      </c>
      <c r="S2495" s="43">
        <v>0</v>
      </c>
    </row>
    <row r="2496" spans="5:19">
      <c r="E2496" s="43">
        <v>8910277</v>
      </c>
      <c r="F2496" s="43" t="s">
        <v>5460</v>
      </c>
      <c r="G2496" s="43" t="s">
        <v>14</v>
      </c>
      <c r="H2496" s="43">
        <v>0</v>
      </c>
      <c r="I2496" s="43">
        <v>0</v>
      </c>
      <c r="J2496" s="43">
        <v>0</v>
      </c>
      <c r="K2496" s="43">
        <v>7</v>
      </c>
      <c r="L2496" s="43">
        <v>4450</v>
      </c>
      <c r="M2496" s="43">
        <v>31150</v>
      </c>
      <c r="N2496" s="43">
        <v>7</v>
      </c>
      <c r="O2496" s="43">
        <v>4450</v>
      </c>
      <c r="P2496" s="43">
        <v>31150</v>
      </c>
      <c r="Q2496" s="43">
        <v>0</v>
      </c>
      <c r="R2496" s="43">
        <v>0</v>
      </c>
      <c r="S2496" s="43">
        <v>0</v>
      </c>
    </row>
    <row r="2497" spans="5:19">
      <c r="E2497" s="43">
        <v>8910300</v>
      </c>
      <c r="F2497" s="43" t="s">
        <v>5461</v>
      </c>
      <c r="G2497" s="43" t="s">
        <v>14</v>
      </c>
      <c r="H2497" s="43">
        <v>0</v>
      </c>
      <c r="I2497" s="43">
        <v>0</v>
      </c>
      <c r="J2497" s="43">
        <v>0</v>
      </c>
      <c r="K2497" s="43">
        <v>38</v>
      </c>
      <c r="L2497" s="43">
        <v>4265</v>
      </c>
      <c r="M2497" s="43">
        <v>162080</v>
      </c>
      <c r="N2497" s="43">
        <v>38</v>
      </c>
      <c r="O2497" s="43">
        <v>4265</v>
      </c>
      <c r="P2497" s="43">
        <v>162080</v>
      </c>
      <c r="Q2497" s="43">
        <v>0</v>
      </c>
      <c r="R2497" s="43">
        <v>0</v>
      </c>
      <c r="S2497" s="43">
        <v>0</v>
      </c>
    </row>
    <row r="2498" spans="5:19">
      <c r="E2498" s="43">
        <v>8910301</v>
      </c>
      <c r="F2498" s="43" t="s">
        <v>5462</v>
      </c>
      <c r="G2498" s="43" t="s">
        <v>14</v>
      </c>
      <c r="H2498" s="43">
        <v>0</v>
      </c>
      <c r="I2498" s="43">
        <v>0</v>
      </c>
      <c r="J2498" s="43">
        <v>0</v>
      </c>
      <c r="K2498" s="43">
        <v>2</v>
      </c>
      <c r="L2498" s="43">
        <v>3360</v>
      </c>
      <c r="M2498" s="43">
        <v>6720</v>
      </c>
      <c r="N2498" s="43">
        <v>2</v>
      </c>
      <c r="O2498" s="43">
        <v>3360</v>
      </c>
      <c r="P2498" s="43">
        <v>6720</v>
      </c>
      <c r="Q2498" s="43">
        <v>0</v>
      </c>
      <c r="R2498" s="43">
        <v>0</v>
      </c>
      <c r="S2498" s="43">
        <v>0</v>
      </c>
    </row>
    <row r="2499" spans="5:19">
      <c r="E2499" s="43">
        <v>8910358</v>
      </c>
      <c r="F2499" s="43" t="s">
        <v>5463</v>
      </c>
      <c r="G2499" s="43" t="s">
        <v>14</v>
      </c>
      <c r="H2499" s="43">
        <v>0</v>
      </c>
      <c r="I2499" s="43">
        <v>0</v>
      </c>
      <c r="J2499" s="43">
        <v>0</v>
      </c>
      <c r="K2499" s="43">
        <v>1</v>
      </c>
      <c r="L2499" s="43">
        <v>9455</v>
      </c>
      <c r="M2499" s="43">
        <v>9455</v>
      </c>
      <c r="N2499" s="43">
        <v>1</v>
      </c>
      <c r="O2499" s="43">
        <v>9455</v>
      </c>
      <c r="P2499" s="43">
        <v>9455</v>
      </c>
      <c r="Q2499" s="43">
        <v>0</v>
      </c>
      <c r="R2499" s="43">
        <v>0</v>
      </c>
      <c r="S2499" s="43">
        <v>0</v>
      </c>
    </row>
    <row r="2500" spans="5:19">
      <c r="E2500" s="43">
        <v>8910365</v>
      </c>
      <c r="F2500" s="43" t="s">
        <v>5464</v>
      </c>
      <c r="G2500" s="43" t="s">
        <v>14</v>
      </c>
      <c r="H2500" s="43">
        <v>0</v>
      </c>
      <c r="I2500" s="43">
        <v>0</v>
      </c>
      <c r="J2500" s="43">
        <v>0</v>
      </c>
      <c r="K2500" s="43">
        <v>100</v>
      </c>
      <c r="L2500" s="43">
        <v>3610</v>
      </c>
      <c r="M2500" s="43">
        <v>361040</v>
      </c>
      <c r="N2500" s="43">
        <v>100</v>
      </c>
      <c r="O2500" s="43">
        <v>3610</v>
      </c>
      <c r="P2500" s="43">
        <v>361040</v>
      </c>
      <c r="Q2500" s="43">
        <v>0</v>
      </c>
      <c r="R2500" s="43">
        <v>0</v>
      </c>
      <c r="S2500" s="43">
        <v>0</v>
      </c>
    </row>
    <row r="2501" spans="5:19">
      <c r="E2501" s="43">
        <v>8910366</v>
      </c>
      <c r="F2501" s="43" t="s">
        <v>5465</v>
      </c>
      <c r="G2501" s="43" t="s">
        <v>14</v>
      </c>
      <c r="H2501" s="43">
        <v>0</v>
      </c>
      <c r="I2501" s="43">
        <v>0</v>
      </c>
      <c r="J2501" s="43">
        <v>0</v>
      </c>
      <c r="K2501" s="43">
        <v>1</v>
      </c>
      <c r="L2501" s="43">
        <v>4400</v>
      </c>
      <c r="M2501" s="43">
        <v>4400</v>
      </c>
      <c r="N2501" s="43">
        <v>1</v>
      </c>
      <c r="O2501" s="43">
        <v>4400</v>
      </c>
      <c r="P2501" s="43">
        <v>4400</v>
      </c>
      <c r="Q2501" s="43">
        <v>0</v>
      </c>
      <c r="R2501" s="43">
        <v>0</v>
      </c>
      <c r="S2501" s="43">
        <v>0</v>
      </c>
    </row>
    <row r="2502" spans="5:19">
      <c r="E2502" s="43">
        <v>8910405</v>
      </c>
      <c r="F2502" s="43" t="s">
        <v>5466</v>
      </c>
      <c r="G2502" s="43" t="s">
        <v>14</v>
      </c>
      <c r="H2502" s="43">
        <v>0</v>
      </c>
      <c r="I2502" s="43">
        <v>0</v>
      </c>
      <c r="J2502" s="43">
        <v>0</v>
      </c>
      <c r="K2502" s="43">
        <v>1</v>
      </c>
      <c r="L2502" s="43">
        <v>3320</v>
      </c>
      <c r="M2502" s="43">
        <v>3320</v>
      </c>
      <c r="N2502" s="43">
        <v>1</v>
      </c>
      <c r="O2502" s="43">
        <v>3320</v>
      </c>
      <c r="P2502" s="43">
        <v>3320</v>
      </c>
      <c r="Q2502" s="43">
        <v>0</v>
      </c>
      <c r="R2502" s="43">
        <v>0</v>
      </c>
      <c r="S2502" s="43">
        <v>0</v>
      </c>
    </row>
    <row r="2503" spans="5:19">
      <c r="E2503" s="43">
        <v>8910479</v>
      </c>
      <c r="F2503" s="43" t="s">
        <v>5467</v>
      </c>
      <c r="G2503" s="43" t="s">
        <v>14</v>
      </c>
      <c r="H2503" s="43">
        <v>0</v>
      </c>
      <c r="I2503" s="43">
        <v>0</v>
      </c>
      <c r="J2503" s="43">
        <v>0</v>
      </c>
      <c r="K2503" s="43">
        <v>14</v>
      </c>
      <c r="L2503" s="43">
        <v>4560</v>
      </c>
      <c r="M2503" s="43">
        <v>63840</v>
      </c>
      <c r="N2503" s="43">
        <v>14</v>
      </c>
      <c r="O2503" s="43">
        <v>4560</v>
      </c>
      <c r="P2503" s="43">
        <v>63840</v>
      </c>
      <c r="Q2503" s="43">
        <v>0</v>
      </c>
      <c r="R2503" s="43">
        <v>0</v>
      </c>
      <c r="S2503" s="43">
        <v>0</v>
      </c>
    </row>
    <row r="2504" spans="5:19">
      <c r="E2504" s="43">
        <v>8910482</v>
      </c>
      <c r="F2504" s="43" t="s">
        <v>5468</v>
      </c>
      <c r="G2504" s="43" t="s">
        <v>14</v>
      </c>
      <c r="H2504" s="43">
        <v>0</v>
      </c>
      <c r="I2504" s="43">
        <v>0</v>
      </c>
      <c r="J2504" s="43">
        <v>0</v>
      </c>
      <c r="K2504" s="43">
        <v>45</v>
      </c>
      <c r="L2504" s="43">
        <v>2219</v>
      </c>
      <c r="M2504" s="43">
        <v>99850</v>
      </c>
      <c r="N2504" s="43">
        <v>45</v>
      </c>
      <c r="O2504" s="43">
        <v>2219</v>
      </c>
      <c r="P2504" s="43">
        <v>99850</v>
      </c>
      <c r="Q2504" s="43">
        <v>0</v>
      </c>
      <c r="R2504" s="43">
        <v>0</v>
      </c>
      <c r="S2504" s="43">
        <v>0</v>
      </c>
    </row>
    <row r="2505" spans="5:19">
      <c r="E2505" s="43">
        <v>8910491</v>
      </c>
      <c r="F2505" s="43" t="s">
        <v>5469</v>
      </c>
      <c r="G2505" s="43" t="s">
        <v>14</v>
      </c>
      <c r="H2505" s="43">
        <v>0</v>
      </c>
      <c r="I2505" s="43">
        <v>0</v>
      </c>
      <c r="J2505" s="43">
        <v>0</v>
      </c>
      <c r="K2505" s="43">
        <v>10</v>
      </c>
      <c r="L2505" s="43">
        <v>10240</v>
      </c>
      <c r="M2505" s="43">
        <v>102400</v>
      </c>
      <c r="N2505" s="43">
        <v>10</v>
      </c>
      <c r="O2505" s="43">
        <v>10240</v>
      </c>
      <c r="P2505" s="43">
        <v>102400</v>
      </c>
      <c r="Q2505" s="43">
        <v>0</v>
      </c>
      <c r="R2505" s="43">
        <v>0</v>
      </c>
      <c r="S2505" s="43">
        <v>0</v>
      </c>
    </row>
    <row r="2506" spans="5:19">
      <c r="E2506" s="43">
        <v>8910492</v>
      </c>
      <c r="F2506" s="43" t="s">
        <v>5470</v>
      </c>
      <c r="G2506" s="43" t="s">
        <v>14</v>
      </c>
      <c r="H2506" s="43">
        <v>0</v>
      </c>
      <c r="I2506" s="43">
        <v>0</v>
      </c>
      <c r="J2506" s="43">
        <v>0</v>
      </c>
      <c r="K2506" s="43">
        <v>3</v>
      </c>
      <c r="L2506" s="43">
        <v>9780</v>
      </c>
      <c r="M2506" s="43">
        <v>29340</v>
      </c>
      <c r="N2506" s="43">
        <v>3</v>
      </c>
      <c r="O2506" s="43">
        <v>9780</v>
      </c>
      <c r="P2506" s="43">
        <v>29340</v>
      </c>
      <c r="Q2506" s="43">
        <v>0</v>
      </c>
      <c r="R2506" s="43">
        <v>0</v>
      </c>
      <c r="S2506" s="43">
        <v>0</v>
      </c>
    </row>
    <row r="2507" spans="5:19">
      <c r="E2507" s="43">
        <v>8910517</v>
      </c>
      <c r="F2507" s="43" t="s">
        <v>5471</v>
      </c>
      <c r="G2507" s="43" t="s">
        <v>14</v>
      </c>
      <c r="H2507" s="43">
        <v>0</v>
      </c>
      <c r="I2507" s="43">
        <v>0</v>
      </c>
      <c r="J2507" s="43">
        <v>0</v>
      </c>
      <c r="K2507" s="43">
        <v>1</v>
      </c>
      <c r="L2507" s="43">
        <v>97230</v>
      </c>
      <c r="M2507" s="43">
        <v>97230</v>
      </c>
      <c r="N2507" s="43">
        <v>1</v>
      </c>
      <c r="O2507" s="43">
        <v>97230</v>
      </c>
      <c r="P2507" s="43">
        <v>97230</v>
      </c>
      <c r="Q2507" s="43">
        <v>0</v>
      </c>
      <c r="R2507" s="43">
        <v>0</v>
      </c>
      <c r="S2507" s="43">
        <v>0</v>
      </c>
    </row>
    <row r="2508" spans="5:19">
      <c r="E2508" s="43">
        <v>8910526</v>
      </c>
      <c r="F2508" s="43" t="s">
        <v>5472</v>
      </c>
      <c r="G2508" s="43" t="s">
        <v>14</v>
      </c>
      <c r="H2508" s="43">
        <v>0</v>
      </c>
      <c r="I2508" s="43">
        <v>0</v>
      </c>
      <c r="J2508" s="43">
        <v>0</v>
      </c>
      <c r="K2508" s="43">
        <v>2</v>
      </c>
      <c r="L2508" s="43">
        <v>2950</v>
      </c>
      <c r="M2508" s="43">
        <v>5900</v>
      </c>
      <c r="N2508" s="43">
        <v>2</v>
      </c>
      <c r="O2508" s="43">
        <v>2950</v>
      </c>
      <c r="P2508" s="43">
        <v>5900</v>
      </c>
      <c r="Q2508" s="43">
        <v>0</v>
      </c>
      <c r="R2508" s="43">
        <v>0</v>
      </c>
      <c r="S2508" s="43">
        <v>0</v>
      </c>
    </row>
    <row r="2509" spans="5:19">
      <c r="E2509" s="43">
        <v>8910528</v>
      </c>
      <c r="F2509" s="43" t="s">
        <v>5473</v>
      </c>
      <c r="G2509" s="43" t="s">
        <v>14</v>
      </c>
      <c r="H2509" s="43">
        <v>0</v>
      </c>
      <c r="I2509" s="43">
        <v>0</v>
      </c>
      <c r="J2509" s="43">
        <v>0</v>
      </c>
      <c r="K2509" s="43">
        <v>4</v>
      </c>
      <c r="L2509" s="43">
        <v>9785</v>
      </c>
      <c r="M2509" s="43">
        <v>39140</v>
      </c>
      <c r="N2509" s="43">
        <v>4</v>
      </c>
      <c r="O2509" s="43">
        <v>9785</v>
      </c>
      <c r="P2509" s="43">
        <v>39140</v>
      </c>
      <c r="Q2509" s="43">
        <v>0</v>
      </c>
      <c r="R2509" s="43">
        <v>0</v>
      </c>
      <c r="S2509" s="43">
        <v>0</v>
      </c>
    </row>
    <row r="2510" spans="5:19">
      <c r="E2510" s="43">
        <v>8910529</v>
      </c>
      <c r="F2510" s="43" t="s">
        <v>5474</v>
      </c>
      <c r="G2510" s="43" t="s">
        <v>14</v>
      </c>
      <c r="H2510" s="43">
        <v>0</v>
      </c>
      <c r="I2510" s="43">
        <v>0</v>
      </c>
      <c r="J2510" s="43">
        <v>0</v>
      </c>
      <c r="K2510" s="43">
        <v>10</v>
      </c>
      <c r="L2510" s="43">
        <v>6670</v>
      </c>
      <c r="M2510" s="43">
        <v>66700</v>
      </c>
      <c r="N2510" s="43">
        <v>10</v>
      </c>
      <c r="O2510" s="43">
        <v>6670</v>
      </c>
      <c r="P2510" s="43">
        <v>66700</v>
      </c>
      <c r="Q2510" s="43">
        <v>0</v>
      </c>
      <c r="R2510" s="43">
        <v>0</v>
      </c>
      <c r="S2510" s="43">
        <v>0</v>
      </c>
    </row>
    <row r="2511" spans="5:19">
      <c r="E2511" s="43">
        <v>8910531</v>
      </c>
      <c r="F2511" s="43" t="s">
        <v>5475</v>
      </c>
      <c r="G2511" s="43" t="s">
        <v>14</v>
      </c>
      <c r="H2511" s="43">
        <v>0</v>
      </c>
      <c r="I2511" s="43">
        <v>0</v>
      </c>
      <c r="J2511" s="43">
        <v>0</v>
      </c>
      <c r="K2511" s="43">
        <v>2</v>
      </c>
      <c r="L2511" s="43">
        <v>3230</v>
      </c>
      <c r="M2511" s="43">
        <v>6460</v>
      </c>
      <c r="N2511" s="43">
        <v>2</v>
      </c>
      <c r="O2511" s="43">
        <v>3230</v>
      </c>
      <c r="P2511" s="43">
        <v>6460</v>
      </c>
      <c r="Q2511" s="43">
        <v>0</v>
      </c>
      <c r="R2511" s="43">
        <v>0</v>
      </c>
      <c r="S2511" s="43">
        <v>0</v>
      </c>
    </row>
    <row r="2512" spans="5:19">
      <c r="E2512" s="43">
        <v>8910534</v>
      </c>
      <c r="F2512" s="43" t="s">
        <v>5476</v>
      </c>
      <c r="G2512" s="43" t="s">
        <v>14</v>
      </c>
      <c r="H2512" s="43">
        <v>0</v>
      </c>
      <c r="I2512" s="43">
        <v>0</v>
      </c>
      <c r="J2512" s="43">
        <v>0</v>
      </c>
      <c r="K2512" s="43">
        <v>5</v>
      </c>
      <c r="L2512" s="43">
        <v>3720</v>
      </c>
      <c r="M2512" s="43">
        <v>18600</v>
      </c>
      <c r="N2512" s="43">
        <v>5</v>
      </c>
      <c r="O2512" s="43">
        <v>3720</v>
      </c>
      <c r="P2512" s="43">
        <v>18600</v>
      </c>
      <c r="Q2512" s="43">
        <v>0</v>
      </c>
      <c r="R2512" s="43">
        <v>0</v>
      </c>
      <c r="S2512" s="43">
        <v>0</v>
      </c>
    </row>
    <row r="2513" spans="5:19">
      <c r="E2513" s="43">
        <v>8910559</v>
      </c>
      <c r="F2513" s="43" t="s">
        <v>5477</v>
      </c>
      <c r="G2513" s="43" t="s">
        <v>14</v>
      </c>
      <c r="H2513" s="43">
        <v>0</v>
      </c>
      <c r="I2513" s="43">
        <v>0</v>
      </c>
      <c r="J2513" s="43">
        <v>0</v>
      </c>
      <c r="K2513" s="43">
        <v>1</v>
      </c>
      <c r="L2513" s="43">
        <v>22230</v>
      </c>
      <c r="M2513" s="43">
        <v>22230</v>
      </c>
      <c r="N2513" s="43">
        <v>1</v>
      </c>
      <c r="O2513" s="43">
        <v>22230</v>
      </c>
      <c r="P2513" s="43">
        <v>22230</v>
      </c>
      <c r="Q2513" s="43">
        <v>0</v>
      </c>
      <c r="R2513" s="43">
        <v>0</v>
      </c>
      <c r="S2513" s="43">
        <v>0</v>
      </c>
    </row>
    <row r="2514" spans="5:19">
      <c r="E2514" s="43">
        <v>8910561</v>
      </c>
      <c r="F2514" s="43" t="s">
        <v>5309</v>
      </c>
      <c r="G2514" s="43" t="s">
        <v>14</v>
      </c>
      <c r="H2514" s="43">
        <v>0</v>
      </c>
      <c r="I2514" s="43">
        <v>0</v>
      </c>
      <c r="J2514" s="43">
        <v>0</v>
      </c>
      <c r="K2514" s="43">
        <v>4</v>
      </c>
      <c r="L2514" s="43">
        <v>2090</v>
      </c>
      <c r="M2514" s="43">
        <v>8360</v>
      </c>
      <c r="N2514" s="43">
        <v>4</v>
      </c>
      <c r="O2514" s="43">
        <v>2090</v>
      </c>
      <c r="P2514" s="43">
        <v>8360</v>
      </c>
      <c r="Q2514" s="43">
        <v>0</v>
      </c>
      <c r="R2514" s="43">
        <v>0</v>
      </c>
      <c r="S2514" s="43">
        <v>0</v>
      </c>
    </row>
    <row r="2515" spans="5:19">
      <c r="E2515" s="43">
        <v>8910596</v>
      </c>
      <c r="F2515" s="43" t="s">
        <v>5478</v>
      </c>
      <c r="G2515" s="43" t="s">
        <v>14</v>
      </c>
      <c r="H2515" s="43">
        <v>0</v>
      </c>
      <c r="I2515" s="43">
        <v>0</v>
      </c>
      <c r="J2515" s="43">
        <v>0</v>
      </c>
      <c r="K2515" s="43">
        <v>2</v>
      </c>
      <c r="L2515" s="43">
        <v>12230</v>
      </c>
      <c r="M2515" s="43">
        <v>24460</v>
      </c>
      <c r="N2515" s="43">
        <v>2</v>
      </c>
      <c r="O2515" s="43">
        <v>12230</v>
      </c>
      <c r="P2515" s="43">
        <v>24460</v>
      </c>
      <c r="Q2515" s="43">
        <v>0</v>
      </c>
      <c r="R2515" s="43">
        <v>0</v>
      </c>
      <c r="S2515" s="43">
        <v>0</v>
      </c>
    </row>
    <row r="2516" spans="5:19">
      <c r="E2516" s="43">
        <v>8910631</v>
      </c>
      <c r="F2516" s="43" t="s">
        <v>5310</v>
      </c>
      <c r="G2516" s="43" t="s">
        <v>14</v>
      </c>
      <c r="H2516" s="43">
        <v>0</v>
      </c>
      <c r="I2516" s="43">
        <v>0</v>
      </c>
      <c r="J2516" s="43">
        <v>0</v>
      </c>
      <c r="K2516" s="43">
        <v>14</v>
      </c>
      <c r="L2516" s="43">
        <v>6182</v>
      </c>
      <c r="M2516" s="43">
        <v>86550</v>
      </c>
      <c r="N2516" s="43">
        <v>14</v>
      </c>
      <c r="O2516" s="43">
        <v>6182</v>
      </c>
      <c r="P2516" s="43">
        <v>86550</v>
      </c>
      <c r="Q2516" s="43">
        <v>0</v>
      </c>
      <c r="R2516" s="43">
        <v>0</v>
      </c>
      <c r="S2516" s="43">
        <v>0</v>
      </c>
    </row>
    <row r="2517" spans="5:19">
      <c r="E2517" s="43">
        <v>8910719</v>
      </c>
      <c r="F2517" s="43" t="s">
        <v>5479</v>
      </c>
      <c r="G2517" s="43" t="s">
        <v>14</v>
      </c>
      <c r="H2517" s="43">
        <v>0</v>
      </c>
      <c r="I2517" s="43">
        <v>0</v>
      </c>
      <c r="J2517" s="43">
        <v>0</v>
      </c>
      <c r="K2517" s="43">
        <v>2</v>
      </c>
      <c r="L2517" s="43">
        <v>4670</v>
      </c>
      <c r="M2517" s="43">
        <v>9340</v>
      </c>
      <c r="N2517" s="43">
        <v>2</v>
      </c>
      <c r="O2517" s="43">
        <v>4670</v>
      </c>
      <c r="P2517" s="43">
        <v>9340</v>
      </c>
      <c r="Q2517" s="43">
        <v>0</v>
      </c>
      <c r="R2517" s="43">
        <v>0</v>
      </c>
      <c r="S2517" s="43">
        <v>0</v>
      </c>
    </row>
    <row r="2518" spans="5:19">
      <c r="E2518" s="43">
        <v>8910723</v>
      </c>
      <c r="F2518" s="43" t="s">
        <v>5480</v>
      </c>
      <c r="G2518" s="43" t="s">
        <v>14</v>
      </c>
      <c r="H2518" s="43">
        <v>0</v>
      </c>
      <c r="I2518" s="43">
        <v>0</v>
      </c>
      <c r="J2518" s="43">
        <v>0</v>
      </c>
      <c r="K2518" s="43">
        <v>2</v>
      </c>
      <c r="L2518" s="43">
        <v>4560</v>
      </c>
      <c r="M2518" s="43">
        <v>9120</v>
      </c>
      <c r="N2518" s="43">
        <v>2</v>
      </c>
      <c r="O2518" s="43">
        <v>4560</v>
      </c>
      <c r="P2518" s="43">
        <v>9120</v>
      </c>
      <c r="Q2518" s="43">
        <v>0</v>
      </c>
      <c r="R2518" s="43">
        <v>0</v>
      </c>
      <c r="S2518" s="43">
        <v>0</v>
      </c>
    </row>
    <row r="2519" spans="5:19">
      <c r="E2519" s="43">
        <v>8910726</v>
      </c>
      <c r="F2519" s="43" t="s">
        <v>5481</v>
      </c>
      <c r="G2519" s="43" t="s">
        <v>14</v>
      </c>
      <c r="H2519" s="43">
        <v>0</v>
      </c>
      <c r="I2519" s="43">
        <v>0</v>
      </c>
      <c r="J2519" s="43">
        <v>0</v>
      </c>
      <c r="K2519" s="43">
        <v>8</v>
      </c>
      <c r="L2519" s="43">
        <v>4746</v>
      </c>
      <c r="M2519" s="43">
        <v>37970</v>
      </c>
      <c r="N2519" s="43">
        <v>8</v>
      </c>
      <c r="O2519" s="43">
        <v>4746</v>
      </c>
      <c r="P2519" s="43">
        <v>37970</v>
      </c>
      <c r="Q2519" s="43">
        <v>0</v>
      </c>
      <c r="R2519" s="43">
        <v>0</v>
      </c>
      <c r="S2519" s="43">
        <v>0</v>
      </c>
    </row>
    <row r="2520" spans="5:19">
      <c r="E2520" s="43">
        <v>8910732</v>
      </c>
      <c r="F2520" s="43" t="s">
        <v>5101</v>
      </c>
      <c r="G2520" s="43" t="s">
        <v>14</v>
      </c>
      <c r="H2520" s="43">
        <v>0</v>
      </c>
      <c r="I2520" s="43">
        <v>0</v>
      </c>
      <c r="J2520" s="43">
        <v>0</v>
      </c>
      <c r="K2520" s="43">
        <v>4</v>
      </c>
      <c r="L2520" s="43">
        <v>3610</v>
      </c>
      <c r="M2520" s="43">
        <v>14440</v>
      </c>
      <c r="N2520" s="43">
        <v>4</v>
      </c>
      <c r="O2520" s="43">
        <v>3610</v>
      </c>
      <c r="P2520" s="43">
        <v>14440</v>
      </c>
      <c r="Q2520" s="43">
        <v>0</v>
      </c>
      <c r="R2520" s="43">
        <v>0</v>
      </c>
      <c r="S2520" s="43">
        <v>0</v>
      </c>
    </row>
    <row r="2521" spans="5:19">
      <c r="E2521" s="43">
        <v>8910735</v>
      </c>
      <c r="F2521" s="43" t="s">
        <v>5312</v>
      </c>
      <c r="G2521" s="43" t="s">
        <v>14</v>
      </c>
      <c r="H2521" s="43">
        <v>0</v>
      </c>
      <c r="I2521" s="43">
        <v>0</v>
      </c>
      <c r="J2521" s="43">
        <v>0</v>
      </c>
      <c r="K2521" s="43">
        <v>43</v>
      </c>
      <c r="L2521" s="43">
        <v>3230</v>
      </c>
      <c r="M2521" s="43">
        <v>138890</v>
      </c>
      <c r="N2521" s="43">
        <v>43</v>
      </c>
      <c r="O2521" s="43">
        <v>3230</v>
      </c>
      <c r="P2521" s="43">
        <v>138890</v>
      </c>
      <c r="Q2521" s="43">
        <v>0</v>
      </c>
      <c r="R2521" s="43">
        <v>0</v>
      </c>
      <c r="S2521" s="43">
        <v>0</v>
      </c>
    </row>
    <row r="2522" spans="5:19">
      <c r="E2522" s="43">
        <v>8910871</v>
      </c>
      <c r="F2522" s="43" t="s">
        <v>5482</v>
      </c>
      <c r="G2522" s="43" t="s">
        <v>14</v>
      </c>
      <c r="H2522" s="43">
        <v>0</v>
      </c>
      <c r="I2522" s="43">
        <v>0</v>
      </c>
      <c r="J2522" s="43">
        <v>0</v>
      </c>
      <c r="K2522" s="43">
        <v>2</v>
      </c>
      <c r="L2522" s="43">
        <v>13640</v>
      </c>
      <c r="M2522" s="43">
        <v>27280</v>
      </c>
      <c r="N2522" s="43">
        <v>2</v>
      </c>
      <c r="O2522" s="43">
        <v>13640</v>
      </c>
      <c r="P2522" s="43">
        <v>27280</v>
      </c>
      <c r="Q2522" s="43">
        <v>0</v>
      </c>
      <c r="R2522" s="43">
        <v>0</v>
      </c>
      <c r="S2522" s="43">
        <v>0</v>
      </c>
    </row>
    <row r="2523" spans="5:19">
      <c r="E2523" s="43">
        <v>8910878</v>
      </c>
      <c r="F2523" s="43" t="s">
        <v>5482</v>
      </c>
      <c r="G2523" s="43" t="s">
        <v>14</v>
      </c>
      <c r="H2523" s="43">
        <v>0</v>
      </c>
      <c r="I2523" s="43">
        <v>0</v>
      </c>
      <c r="J2523" s="43">
        <v>0</v>
      </c>
      <c r="K2523" s="43">
        <v>1</v>
      </c>
      <c r="L2523" s="43">
        <v>13050</v>
      </c>
      <c r="M2523" s="43">
        <v>13050</v>
      </c>
      <c r="N2523" s="43">
        <v>1</v>
      </c>
      <c r="O2523" s="43">
        <v>13050</v>
      </c>
      <c r="P2523" s="43">
        <v>13050</v>
      </c>
      <c r="Q2523" s="43">
        <v>0</v>
      </c>
      <c r="R2523" s="43">
        <v>0</v>
      </c>
      <c r="S2523" s="43">
        <v>0</v>
      </c>
    </row>
    <row r="2524" spans="5:19">
      <c r="E2524" s="43">
        <v>8910884</v>
      </c>
      <c r="F2524" s="43" t="s">
        <v>5483</v>
      </c>
      <c r="G2524" s="43" t="s">
        <v>14</v>
      </c>
      <c r="H2524" s="43">
        <v>15</v>
      </c>
      <c r="I2524" s="43">
        <v>1360</v>
      </c>
      <c r="J2524" s="43">
        <v>20400</v>
      </c>
      <c r="K2524" s="43">
        <v>1581</v>
      </c>
      <c r="L2524" s="43">
        <v>1641</v>
      </c>
      <c r="M2524" s="43">
        <v>2594280</v>
      </c>
      <c r="N2524" s="43">
        <v>1586</v>
      </c>
      <c r="O2524" s="43">
        <v>1636</v>
      </c>
      <c r="P2524" s="43">
        <v>2595680</v>
      </c>
      <c r="Q2524" s="43">
        <v>10</v>
      </c>
      <c r="R2524" s="43">
        <v>1900</v>
      </c>
      <c r="S2524" s="43">
        <v>19000</v>
      </c>
    </row>
    <row r="2525" spans="5:19">
      <c r="E2525" s="43">
        <v>8910891</v>
      </c>
      <c r="F2525" s="43" t="s">
        <v>5484</v>
      </c>
      <c r="G2525" s="43" t="s">
        <v>14</v>
      </c>
      <c r="H2525" s="43">
        <v>0</v>
      </c>
      <c r="I2525" s="43">
        <v>0</v>
      </c>
      <c r="J2525" s="43">
        <v>0</v>
      </c>
      <c r="K2525" s="43">
        <v>3</v>
      </c>
      <c r="L2525" s="43">
        <v>3830</v>
      </c>
      <c r="M2525" s="43">
        <v>11490</v>
      </c>
      <c r="N2525" s="43">
        <v>3</v>
      </c>
      <c r="O2525" s="43">
        <v>3830</v>
      </c>
      <c r="P2525" s="43">
        <v>11490</v>
      </c>
      <c r="Q2525" s="43">
        <v>0</v>
      </c>
      <c r="R2525" s="43">
        <v>0</v>
      </c>
      <c r="S2525" s="43">
        <v>0</v>
      </c>
    </row>
    <row r="2526" spans="5:19">
      <c r="E2526" s="43">
        <v>8910892</v>
      </c>
      <c r="F2526" s="43" t="s">
        <v>5485</v>
      </c>
      <c r="G2526" s="43" t="s">
        <v>14</v>
      </c>
      <c r="H2526" s="43">
        <v>0</v>
      </c>
      <c r="I2526" s="43">
        <v>0</v>
      </c>
      <c r="J2526" s="43">
        <v>0</v>
      </c>
      <c r="K2526" s="43">
        <v>31</v>
      </c>
      <c r="L2526" s="43">
        <v>4589</v>
      </c>
      <c r="M2526" s="43">
        <v>140430</v>
      </c>
      <c r="N2526" s="43">
        <v>31</v>
      </c>
      <c r="O2526" s="43">
        <v>4589</v>
      </c>
      <c r="P2526" s="43">
        <v>140430</v>
      </c>
      <c r="Q2526" s="43">
        <v>0</v>
      </c>
      <c r="R2526" s="43">
        <v>0</v>
      </c>
      <c r="S2526" s="43">
        <v>0</v>
      </c>
    </row>
    <row r="2527" spans="5:19">
      <c r="E2527" s="43">
        <v>8910893</v>
      </c>
      <c r="F2527" s="43" t="s">
        <v>5486</v>
      </c>
      <c r="G2527" s="43" t="s">
        <v>14</v>
      </c>
      <c r="H2527" s="43">
        <v>0</v>
      </c>
      <c r="I2527" s="43">
        <v>0</v>
      </c>
      <c r="J2527" s="43">
        <v>0</v>
      </c>
      <c r="K2527" s="43">
        <v>37</v>
      </c>
      <c r="L2527" s="43">
        <v>6220</v>
      </c>
      <c r="M2527" s="43">
        <v>227017</v>
      </c>
      <c r="N2527" s="43">
        <v>37</v>
      </c>
      <c r="O2527" s="43">
        <v>6220</v>
      </c>
      <c r="P2527" s="43">
        <v>227017</v>
      </c>
      <c r="Q2527" s="43">
        <v>0</v>
      </c>
      <c r="R2527" s="43">
        <v>0</v>
      </c>
      <c r="S2527" s="43">
        <v>0</v>
      </c>
    </row>
    <row r="2528" spans="5:19">
      <c r="E2528" s="43">
        <v>8910908</v>
      </c>
      <c r="F2528" s="43" t="s">
        <v>5487</v>
      </c>
      <c r="G2528" s="43" t="s">
        <v>14</v>
      </c>
      <c r="H2528" s="43">
        <v>0</v>
      </c>
      <c r="I2528" s="43">
        <v>0</v>
      </c>
      <c r="J2528" s="43">
        <v>0</v>
      </c>
      <c r="K2528" s="43">
        <v>29</v>
      </c>
      <c r="L2528" s="43">
        <v>2850</v>
      </c>
      <c r="M2528" s="43">
        <v>82650</v>
      </c>
      <c r="N2528" s="43">
        <v>29</v>
      </c>
      <c r="O2528" s="43">
        <v>2850</v>
      </c>
      <c r="P2528" s="43">
        <v>82650</v>
      </c>
      <c r="Q2528" s="43">
        <v>0</v>
      </c>
      <c r="R2528" s="43">
        <v>0</v>
      </c>
      <c r="S2528" s="43">
        <v>0</v>
      </c>
    </row>
    <row r="2529" spans="5:19">
      <c r="E2529" s="43">
        <v>8910909</v>
      </c>
      <c r="F2529" s="43" t="s">
        <v>5488</v>
      </c>
      <c r="G2529" s="43" t="s">
        <v>14</v>
      </c>
      <c r="H2529" s="43">
        <v>0</v>
      </c>
      <c r="I2529" s="43">
        <v>0</v>
      </c>
      <c r="J2529" s="43">
        <v>0</v>
      </c>
      <c r="K2529" s="43">
        <v>12</v>
      </c>
      <c r="L2529" s="43">
        <v>7470</v>
      </c>
      <c r="M2529" s="43">
        <v>85905</v>
      </c>
      <c r="N2529" s="43">
        <v>12</v>
      </c>
      <c r="O2529" s="43">
        <v>7470</v>
      </c>
      <c r="P2529" s="43">
        <v>85905</v>
      </c>
      <c r="Q2529" s="43">
        <v>0</v>
      </c>
      <c r="R2529" s="43">
        <v>0</v>
      </c>
      <c r="S2529" s="43">
        <v>0</v>
      </c>
    </row>
    <row r="2530" spans="5:19">
      <c r="E2530" s="43">
        <v>8910912</v>
      </c>
      <c r="F2530" s="43" t="s">
        <v>5489</v>
      </c>
      <c r="G2530" s="43" t="s">
        <v>14</v>
      </c>
      <c r="H2530" s="43">
        <v>0</v>
      </c>
      <c r="I2530" s="43">
        <v>0</v>
      </c>
      <c r="J2530" s="43">
        <v>0</v>
      </c>
      <c r="K2530" s="43">
        <v>13</v>
      </c>
      <c r="L2530" s="43">
        <v>6283</v>
      </c>
      <c r="M2530" s="43">
        <v>84192</v>
      </c>
      <c r="N2530" s="43">
        <v>13</v>
      </c>
      <c r="O2530" s="43">
        <v>6283</v>
      </c>
      <c r="P2530" s="43">
        <v>84192</v>
      </c>
      <c r="Q2530" s="43">
        <v>0</v>
      </c>
      <c r="R2530" s="43">
        <v>0</v>
      </c>
      <c r="S2530" s="43">
        <v>0</v>
      </c>
    </row>
    <row r="2531" spans="5:19">
      <c r="E2531" s="43">
        <v>8910914</v>
      </c>
      <c r="F2531" s="43" t="s">
        <v>5490</v>
      </c>
      <c r="G2531" s="43" t="s">
        <v>14</v>
      </c>
      <c r="H2531" s="43">
        <v>0</v>
      </c>
      <c r="I2531" s="43">
        <v>0</v>
      </c>
      <c r="J2531" s="43">
        <v>0</v>
      </c>
      <c r="K2531" s="43">
        <v>2</v>
      </c>
      <c r="L2531" s="43">
        <v>4950</v>
      </c>
      <c r="M2531" s="43">
        <v>7920</v>
      </c>
      <c r="N2531" s="43">
        <v>2</v>
      </c>
      <c r="O2531" s="43">
        <v>4950</v>
      </c>
      <c r="P2531" s="43">
        <v>7920</v>
      </c>
      <c r="Q2531" s="43">
        <v>0</v>
      </c>
      <c r="R2531" s="43">
        <v>0</v>
      </c>
      <c r="S2531" s="43">
        <v>0</v>
      </c>
    </row>
    <row r="2532" spans="5:19">
      <c r="E2532" s="43">
        <v>8910917</v>
      </c>
      <c r="F2532" s="43" t="s">
        <v>5491</v>
      </c>
      <c r="G2532" s="43" t="s">
        <v>14</v>
      </c>
      <c r="H2532" s="43">
        <v>0</v>
      </c>
      <c r="I2532" s="43">
        <v>0</v>
      </c>
      <c r="J2532" s="43">
        <v>0</v>
      </c>
      <c r="K2532" s="43">
        <v>20</v>
      </c>
      <c r="L2532" s="43">
        <v>4505</v>
      </c>
      <c r="M2532" s="43">
        <v>90556</v>
      </c>
      <c r="N2532" s="43">
        <v>20</v>
      </c>
      <c r="O2532" s="43">
        <v>4505</v>
      </c>
      <c r="P2532" s="43">
        <v>90556</v>
      </c>
      <c r="Q2532" s="43">
        <v>0</v>
      </c>
      <c r="R2532" s="43">
        <v>0</v>
      </c>
      <c r="S2532" s="43">
        <v>0</v>
      </c>
    </row>
    <row r="2533" spans="5:19">
      <c r="E2533" s="43">
        <v>8910922</v>
      </c>
      <c r="F2533" s="43" t="s">
        <v>5492</v>
      </c>
      <c r="G2533" s="43" t="s">
        <v>14</v>
      </c>
      <c r="H2533" s="43">
        <v>0</v>
      </c>
      <c r="I2533" s="43">
        <v>0</v>
      </c>
      <c r="J2533" s="43">
        <v>0</v>
      </c>
      <c r="K2533" s="43">
        <v>6</v>
      </c>
      <c r="L2533" s="43">
        <v>10570</v>
      </c>
      <c r="M2533" s="43">
        <v>58135</v>
      </c>
      <c r="N2533" s="43">
        <v>6</v>
      </c>
      <c r="O2533" s="43">
        <v>10570</v>
      </c>
      <c r="P2533" s="43">
        <v>58135</v>
      </c>
      <c r="Q2533" s="43">
        <v>0</v>
      </c>
      <c r="R2533" s="43">
        <v>0</v>
      </c>
      <c r="S2533" s="43">
        <v>0</v>
      </c>
    </row>
    <row r="2534" spans="5:19">
      <c r="E2534" s="43">
        <v>8910923</v>
      </c>
      <c r="F2534" s="43" t="s">
        <v>5493</v>
      </c>
      <c r="G2534" s="43" t="s">
        <v>14</v>
      </c>
      <c r="H2534" s="43">
        <v>0</v>
      </c>
      <c r="I2534" s="43">
        <v>0</v>
      </c>
      <c r="J2534" s="43">
        <v>0</v>
      </c>
      <c r="K2534" s="43">
        <v>3</v>
      </c>
      <c r="L2534" s="43">
        <v>9480</v>
      </c>
      <c r="M2534" s="43">
        <v>25596</v>
      </c>
      <c r="N2534" s="43">
        <v>3</v>
      </c>
      <c r="O2534" s="43">
        <v>9480</v>
      </c>
      <c r="P2534" s="43">
        <v>25596</v>
      </c>
      <c r="Q2534" s="43">
        <v>0</v>
      </c>
      <c r="R2534" s="43">
        <v>0</v>
      </c>
      <c r="S2534" s="43">
        <v>0</v>
      </c>
    </row>
    <row r="2535" spans="5:19">
      <c r="E2535" s="43">
        <v>8910926</v>
      </c>
      <c r="F2535" s="43" t="s">
        <v>5494</v>
      </c>
      <c r="G2535" s="43" t="s">
        <v>14</v>
      </c>
      <c r="H2535" s="43">
        <v>7</v>
      </c>
      <c r="I2535" s="43">
        <v>2780</v>
      </c>
      <c r="J2535" s="43">
        <v>19460</v>
      </c>
      <c r="K2535" s="43">
        <v>172</v>
      </c>
      <c r="L2535" s="43">
        <v>2771</v>
      </c>
      <c r="M2535" s="43">
        <v>476640</v>
      </c>
      <c r="N2535" s="43">
        <v>176</v>
      </c>
      <c r="O2535" s="43">
        <v>2772</v>
      </c>
      <c r="P2535" s="43">
        <v>487820</v>
      </c>
      <c r="Q2535" s="43">
        <v>3</v>
      </c>
      <c r="R2535" s="43">
        <v>2760</v>
      </c>
      <c r="S2535" s="43">
        <v>8280</v>
      </c>
    </row>
    <row r="2536" spans="5:19">
      <c r="E2536" s="43">
        <v>8910928</v>
      </c>
      <c r="F2536" s="43" t="s">
        <v>5495</v>
      </c>
      <c r="G2536" s="43" t="s">
        <v>14</v>
      </c>
      <c r="H2536" s="43">
        <v>0</v>
      </c>
      <c r="I2536" s="43">
        <v>0</v>
      </c>
      <c r="J2536" s="43">
        <v>0</v>
      </c>
      <c r="K2536" s="43">
        <v>5</v>
      </c>
      <c r="L2536" s="43">
        <v>6440</v>
      </c>
      <c r="M2536" s="43">
        <v>32200</v>
      </c>
      <c r="N2536" s="43">
        <v>5</v>
      </c>
      <c r="O2536" s="43">
        <v>6440</v>
      </c>
      <c r="P2536" s="43">
        <v>32200</v>
      </c>
      <c r="Q2536" s="43">
        <v>0</v>
      </c>
      <c r="R2536" s="43">
        <v>0</v>
      </c>
      <c r="S2536" s="43">
        <v>0</v>
      </c>
    </row>
    <row r="2537" spans="5:19">
      <c r="E2537" s="43">
        <v>8910929</v>
      </c>
      <c r="F2537" s="43" t="s">
        <v>5496</v>
      </c>
      <c r="G2537" s="43" t="s">
        <v>14</v>
      </c>
      <c r="H2537" s="43">
        <v>0</v>
      </c>
      <c r="I2537" s="43">
        <v>0</v>
      </c>
      <c r="J2537" s="43">
        <v>0</v>
      </c>
      <c r="K2537" s="43">
        <v>3</v>
      </c>
      <c r="L2537" s="43">
        <v>12880</v>
      </c>
      <c r="M2537" s="43">
        <v>32200</v>
      </c>
      <c r="N2537" s="43">
        <v>3</v>
      </c>
      <c r="O2537" s="43">
        <v>12880</v>
      </c>
      <c r="P2537" s="43">
        <v>32200</v>
      </c>
      <c r="Q2537" s="43">
        <v>0</v>
      </c>
      <c r="R2537" s="43">
        <v>0</v>
      </c>
      <c r="S2537" s="43">
        <v>0</v>
      </c>
    </row>
    <row r="2538" spans="5:19">
      <c r="E2538" s="43">
        <v>8910932</v>
      </c>
      <c r="F2538" s="43" t="s">
        <v>5497</v>
      </c>
      <c r="G2538" s="43" t="s">
        <v>14</v>
      </c>
      <c r="H2538" s="43">
        <v>0</v>
      </c>
      <c r="I2538" s="43">
        <v>0</v>
      </c>
      <c r="J2538" s="43">
        <v>0</v>
      </c>
      <c r="K2538" s="43">
        <v>3</v>
      </c>
      <c r="L2538" s="43">
        <v>9967</v>
      </c>
      <c r="M2538" s="43">
        <v>29900</v>
      </c>
      <c r="N2538" s="43">
        <v>3</v>
      </c>
      <c r="O2538" s="43">
        <v>9967</v>
      </c>
      <c r="P2538" s="43">
        <v>29900</v>
      </c>
      <c r="Q2538" s="43">
        <v>0</v>
      </c>
      <c r="R2538" s="43">
        <v>0</v>
      </c>
      <c r="S2538" s="43">
        <v>0</v>
      </c>
    </row>
    <row r="2539" spans="5:19">
      <c r="E2539" s="43">
        <v>8910934</v>
      </c>
      <c r="F2539" s="43" t="s">
        <v>5498</v>
      </c>
      <c r="G2539" s="43" t="s">
        <v>14</v>
      </c>
      <c r="H2539" s="43">
        <v>0</v>
      </c>
      <c r="I2539" s="43">
        <v>0</v>
      </c>
      <c r="J2539" s="43">
        <v>0</v>
      </c>
      <c r="K2539" s="43">
        <v>2</v>
      </c>
      <c r="L2539" s="43">
        <v>6460</v>
      </c>
      <c r="M2539" s="43">
        <v>12920</v>
      </c>
      <c r="N2539" s="43">
        <v>2</v>
      </c>
      <c r="O2539" s="43">
        <v>6460</v>
      </c>
      <c r="P2539" s="43">
        <v>12920</v>
      </c>
      <c r="Q2539" s="43">
        <v>0</v>
      </c>
      <c r="R2539" s="43">
        <v>0</v>
      </c>
      <c r="S2539" s="43">
        <v>0</v>
      </c>
    </row>
    <row r="2540" spans="5:19">
      <c r="E2540" s="43">
        <v>8910940</v>
      </c>
      <c r="F2540" s="43" t="s">
        <v>5499</v>
      </c>
      <c r="G2540" s="43" t="s">
        <v>14</v>
      </c>
      <c r="H2540" s="43">
        <v>0</v>
      </c>
      <c r="I2540" s="43">
        <v>0</v>
      </c>
      <c r="J2540" s="43">
        <v>0</v>
      </c>
      <c r="K2540" s="43">
        <v>2</v>
      </c>
      <c r="L2540" s="43">
        <v>13005</v>
      </c>
      <c r="M2540" s="43">
        <v>26010</v>
      </c>
      <c r="N2540" s="43">
        <v>2</v>
      </c>
      <c r="O2540" s="43">
        <v>13005</v>
      </c>
      <c r="P2540" s="43">
        <v>26010</v>
      </c>
      <c r="Q2540" s="43">
        <v>0</v>
      </c>
      <c r="R2540" s="43">
        <v>0</v>
      </c>
      <c r="S2540" s="43">
        <v>0</v>
      </c>
    </row>
    <row r="2541" spans="5:19">
      <c r="E2541" s="43">
        <v>8910942</v>
      </c>
      <c r="F2541" s="43" t="s">
        <v>5500</v>
      </c>
      <c r="G2541" s="43" t="s">
        <v>14</v>
      </c>
      <c r="H2541" s="43">
        <v>0</v>
      </c>
      <c r="I2541" s="43">
        <v>0</v>
      </c>
      <c r="J2541" s="43">
        <v>0</v>
      </c>
      <c r="K2541" s="43">
        <v>10</v>
      </c>
      <c r="L2541" s="43">
        <v>5500</v>
      </c>
      <c r="M2541" s="43">
        <v>55000</v>
      </c>
      <c r="N2541" s="43">
        <v>10</v>
      </c>
      <c r="O2541" s="43">
        <v>5500</v>
      </c>
      <c r="P2541" s="43">
        <v>55000</v>
      </c>
      <c r="Q2541" s="43">
        <v>0</v>
      </c>
      <c r="R2541" s="43">
        <v>0</v>
      </c>
      <c r="S2541" s="43">
        <v>0</v>
      </c>
    </row>
    <row r="2542" spans="5:19">
      <c r="E2542" s="43">
        <v>8910951</v>
      </c>
      <c r="F2542" s="43" t="s">
        <v>5501</v>
      </c>
      <c r="G2542" s="43" t="s">
        <v>14</v>
      </c>
      <c r="H2542" s="43">
        <v>0</v>
      </c>
      <c r="I2542" s="43">
        <v>0</v>
      </c>
      <c r="J2542" s="43">
        <v>0</v>
      </c>
      <c r="K2542" s="43">
        <v>2</v>
      </c>
      <c r="L2542" s="43">
        <v>22510</v>
      </c>
      <c r="M2542" s="43">
        <v>45020</v>
      </c>
      <c r="N2542" s="43">
        <v>2</v>
      </c>
      <c r="O2542" s="43">
        <v>22510</v>
      </c>
      <c r="P2542" s="43">
        <v>45020</v>
      </c>
      <c r="Q2542" s="43">
        <v>0</v>
      </c>
      <c r="R2542" s="43">
        <v>0</v>
      </c>
      <c r="S2542" s="43">
        <v>0</v>
      </c>
    </row>
    <row r="2543" spans="5:19">
      <c r="E2543" s="43">
        <v>8910954</v>
      </c>
      <c r="F2543" s="43" t="s">
        <v>5502</v>
      </c>
      <c r="G2543" s="43" t="s">
        <v>14</v>
      </c>
      <c r="H2543" s="43">
        <v>0</v>
      </c>
      <c r="I2543" s="43">
        <v>0</v>
      </c>
      <c r="J2543" s="43">
        <v>0</v>
      </c>
      <c r="K2543" s="43">
        <v>9</v>
      </c>
      <c r="L2543" s="43">
        <v>8714</v>
      </c>
      <c r="M2543" s="43">
        <v>78430</v>
      </c>
      <c r="N2543" s="43">
        <v>9</v>
      </c>
      <c r="O2543" s="43">
        <v>8714</v>
      </c>
      <c r="P2543" s="43">
        <v>78430</v>
      </c>
      <c r="Q2543" s="43">
        <v>0</v>
      </c>
      <c r="R2543" s="43">
        <v>0</v>
      </c>
      <c r="S2543" s="43">
        <v>0</v>
      </c>
    </row>
    <row r="2544" spans="5:19">
      <c r="E2544" s="43">
        <v>8910956</v>
      </c>
      <c r="F2544" s="43" t="s">
        <v>5503</v>
      </c>
      <c r="G2544" s="43" t="s">
        <v>14</v>
      </c>
      <c r="H2544" s="43">
        <v>0</v>
      </c>
      <c r="I2544" s="43">
        <v>0</v>
      </c>
      <c r="J2544" s="43">
        <v>0</v>
      </c>
      <c r="K2544" s="43">
        <v>2</v>
      </c>
      <c r="L2544" s="43">
        <v>9730</v>
      </c>
      <c r="M2544" s="43">
        <v>19460</v>
      </c>
      <c r="N2544" s="43">
        <v>2</v>
      </c>
      <c r="O2544" s="43">
        <v>9730</v>
      </c>
      <c r="P2544" s="43">
        <v>19460</v>
      </c>
      <c r="Q2544" s="43">
        <v>0</v>
      </c>
      <c r="R2544" s="43">
        <v>0</v>
      </c>
      <c r="S2544" s="43">
        <v>0</v>
      </c>
    </row>
    <row r="2545" spans="5:19">
      <c r="E2545" s="43">
        <v>8910959</v>
      </c>
      <c r="F2545" s="43" t="s">
        <v>5504</v>
      </c>
      <c r="G2545" s="43" t="s">
        <v>14</v>
      </c>
      <c r="H2545" s="43">
        <v>0</v>
      </c>
      <c r="I2545" s="43">
        <v>0</v>
      </c>
      <c r="J2545" s="43">
        <v>0</v>
      </c>
      <c r="K2545" s="43">
        <v>3</v>
      </c>
      <c r="L2545" s="43">
        <v>5580</v>
      </c>
      <c r="M2545" s="43">
        <v>16740</v>
      </c>
      <c r="N2545" s="43">
        <v>3</v>
      </c>
      <c r="O2545" s="43">
        <v>5580</v>
      </c>
      <c r="P2545" s="43">
        <v>16740</v>
      </c>
      <c r="Q2545" s="43">
        <v>0</v>
      </c>
      <c r="R2545" s="43">
        <v>0</v>
      </c>
      <c r="S2545" s="43">
        <v>0</v>
      </c>
    </row>
    <row r="2546" spans="5:19">
      <c r="E2546" s="43">
        <v>8910984</v>
      </c>
      <c r="F2546" s="43" t="s">
        <v>5505</v>
      </c>
      <c r="G2546" s="43" t="s">
        <v>14</v>
      </c>
      <c r="H2546" s="43">
        <v>0</v>
      </c>
      <c r="I2546" s="43">
        <v>0</v>
      </c>
      <c r="J2546" s="43">
        <v>0</v>
      </c>
      <c r="K2546" s="43">
        <v>2</v>
      </c>
      <c r="L2546" s="43">
        <v>6490</v>
      </c>
      <c r="M2546" s="43">
        <v>12980</v>
      </c>
      <c r="N2546" s="43">
        <v>2</v>
      </c>
      <c r="O2546" s="43">
        <v>6490</v>
      </c>
      <c r="P2546" s="43">
        <v>12980</v>
      </c>
      <c r="Q2546" s="43">
        <v>0</v>
      </c>
      <c r="R2546" s="43">
        <v>0</v>
      </c>
      <c r="S2546" s="43">
        <v>0</v>
      </c>
    </row>
    <row r="2547" spans="5:19">
      <c r="E2547" s="43">
        <v>8910986</v>
      </c>
      <c r="F2547" s="43" t="s">
        <v>5506</v>
      </c>
      <c r="G2547" s="43" t="s">
        <v>14</v>
      </c>
      <c r="H2547" s="43">
        <v>0</v>
      </c>
      <c r="I2547" s="43">
        <v>0</v>
      </c>
      <c r="J2547" s="43">
        <v>0</v>
      </c>
      <c r="K2547" s="43">
        <v>105</v>
      </c>
      <c r="L2547" s="43">
        <v>3994</v>
      </c>
      <c r="M2547" s="43">
        <v>419380</v>
      </c>
      <c r="N2547" s="43">
        <v>105</v>
      </c>
      <c r="O2547" s="43">
        <v>3994</v>
      </c>
      <c r="P2547" s="43">
        <v>419380</v>
      </c>
      <c r="Q2547" s="43">
        <v>0</v>
      </c>
      <c r="R2547" s="43">
        <v>0</v>
      </c>
      <c r="S2547" s="43">
        <v>0</v>
      </c>
    </row>
    <row r="2548" spans="5:19">
      <c r="E2548" s="43">
        <v>8910988</v>
      </c>
      <c r="F2548" s="43" t="s">
        <v>5507</v>
      </c>
      <c r="G2548" s="43" t="s">
        <v>14</v>
      </c>
      <c r="H2548" s="43">
        <v>0</v>
      </c>
      <c r="I2548" s="43">
        <v>0</v>
      </c>
      <c r="J2548" s="43">
        <v>0</v>
      </c>
      <c r="K2548" s="43">
        <v>12</v>
      </c>
      <c r="L2548" s="43">
        <v>9013</v>
      </c>
      <c r="M2548" s="43">
        <v>109057</v>
      </c>
      <c r="N2548" s="43">
        <v>12</v>
      </c>
      <c r="O2548" s="43">
        <v>9013</v>
      </c>
      <c r="P2548" s="43">
        <v>109057</v>
      </c>
      <c r="Q2548" s="43">
        <v>0</v>
      </c>
      <c r="R2548" s="43">
        <v>0</v>
      </c>
      <c r="S2548" s="43">
        <v>0</v>
      </c>
    </row>
    <row r="2549" spans="5:19">
      <c r="E2549" s="43">
        <v>8910994</v>
      </c>
      <c r="F2549" s="43" t="s">
        <v>5508</v>
      </c>
      <c r="G2549" s="43" t="s">
        <v>14</v>
      </c>
      <c r="H2549" s="43">
        <v>0</v>
      </c>
      <c r="I2549" s="43">
        <v>0</v>
      </c>
      <c r="J2549" s="43">
        <v>0</v>
      </c>
      <c r="K2549" s="43">
        <v>5</v>
      </c>
      <c r="L2549" s="43">
        <v>7810</v>
      </c>
      <c r="M2549" s="43">
        <v>38268</v>
      </c>
      <c r="N2549" s="43">
        <v>5</v>
      </c>
      <c r="O2549" s="43">
        <v>7810</v>
      </c>
      <c r="P2549" s="43">
        <v>38268</v>
      </c>
      <c r="Q2549" s="43">
        <v>0</v>
      </c>
      <c r="R2549" s="43">
        <v>0</v>
      </c>
      <c r="S2549" s="43">
        <v>0</v>
      </c>
    </row>
    <row r="2550" spans="5:19">
      <c r="E2550" s="43">
        <v>8910996</v>
      </c>
      <c r="F2550" s="43" t="s">
        <v>5509</v>
      </c>
      <c r="G2550" s="43" t="s">
        <v>14</v>
      </c>
      <c r="H2550" s="43">
        <v>0</v>
      </c>
      <c r="I2550" s="43">
        <v>0</v>
      </c>
      <c r="J2550" s="43">
        <v>0</v>
      </c>
      <c r="K2550" s="43">
        <v>32</v>
      </c>
      <c r="L2550" s="43">
        <v>5034</v>
      </c>
      <c r="M2550" s="43">
        <v>159068</v>
      </c>
      <c r="N2550" s="43">
        <v>32</v>
      </c>
      <c r="O2550" s="43">
        <v>5034</v>
      </c>
      <c r="P2550" s="43">
        <v>159068</v>
      </c>
      <c r="Q2550" s="43">
        <v>0</v>
      </c>
      <c r="R2550" s="43">
        <v>0</v>
      </c>
      <c r="S2550" s="43">
        <v>0</v>
      </c>
    </row>
    <row r="2551" spans="5:19">
      <c r="E2551" s="43">
        <v>8910999</v>
      </c>
      <c r="F2551" s="43" t="s">
        <v>5510</v>
      </c>
      <c r="G2551" s="43" t="s">
        <v>14</v>
      </c>
      <c r="H2551" s="43">
        <v>0</v>
      </c>
      <c r="I2551" s="43">
        <v>0</v>
      </c>
      <c r="J2551" s="43">
        <v>0</v>
      </c>
      <c r="K2551" s="43">
        <v>7</v>
      </c>
      <c r="L2551" s="43">
        <v>7675</v>
      </c>
      <c r="M2551" s="43">
        <v>51424</v>
      </c>
      <c r="N2551" s="43">
        <v>7</v>
      </c>
      <c r="O2551" s="43">
        <v>7675</v>
      </c>
      <c r="P2551" s="43">
        <v>51424</v>
      </c>
      <c r="Q2551" s="43">
        <v>0</v>
      </c>
      <c r="R2551" s="43">
        <v>0</v>
      </c>
      <c r="S2551" s="43">
        <v>0</v>
      </c>
    </row>
    <row r="2552" spans="5:19">
      <c r="E2552" s="43">
        <v>8911000</v>
      </c>
      <c r="F2552" s="43" t="s">
        <v>5511</v>
      </c>
      <c r="G2552" s="43" t="s">
        <v>14</v>
      </c>
      <c r="H2552" s="43">
        <v>0</v>
      </c>
      <c r="I2552" s="43">
        <v>0</v>
      </c>
      <c r="J2552" s="43">
        <v>0</v>
      </c>
      <c r="K2552" s="43">
        <v>7</v>
      </c>
      <c r="L2552" s="43">
        <v>7462</v>
      </c>
      <c r="M2552" s="43">
        <v>51490</v>
      </c>
      <c r="N2552" s="43">
        <v>7</v>
      </c>
      <c r="O2552" s="43">
        <v>7462</v>
      </c>
      <c r="P2552" s="43">
        <v>51490</v>
      </c>
      <c r="Q2552" s="43">
        <v>0</v>
      </c>
      <c r="R2552" s="43">
        <v>0</v>
      </c>
      <c r="S2552" s="43">
        <v>0</v>
      </c>
    </row>
    <row r="2553" spans="5:19">
      <c r="E2553" s="43">
        <v>8911003</v>
      </c>
      <c r="F2553" s="43" t="s">
        <v>5512</v>
      </c>
      <c r="G2553" s="43" t="s">
        <v>14</v>
      </c>
      <c r="H2553" s="43">
        <v>0</v>
      </c>
      <c r="I2553" s="43">
        <v>0</v>
      </c>
      <c r="J2553" s="43">
        <v>0</v>
      </c>
      <c r="K2553" s="43">
        <v>1</v>
      </c>
      <c r="L2553" s="43">
        <v>6204</v>
      </c>
      <c r="M2553" s="43">
        <v>5584</v>
      </c>
      <c r="N2553" s="43">
        <v>1</v>
      </c>
      <c r="O2553" s="43">
        <v>6204</v>
      </c>
      <c r="P2553" s="43">
        <v>5584</v>
      </c>
      <c r="Q2553" s="43">
        <v>0</v>
      </c>
      <c r="R2553" s="43">
        <v>0</v>
      </c>
      <c r="S2553" s="43">
        <v>0</v>
      </c>
    </row>
    <row r="2554" spans="5:19">
      <c r="E2554" s="43">
        <v>8911012</v>
      </c>
      <c r="F2554" s="43" t="s">
        <v>5513</v>
      </c>
      <c r="G2554" s="43" t="s">
        <v>14</v>
      </c>
      <c r="H2554" s="43">
        <v>0</v>
      </c>
      <c r="I2554" s="43">
        <v>0</v>
      </c>
      <c r="J2554" s="43">
        <v>0</v>
      </c>
      <c r="K2554" s="43">
        <v>189</v>
      </c>
      <c r="L2554" s="43">
        <v>400</v>
      </c>
      <c r="M2554" s="43">
        <v>75600</v>
      </c>
      <c r="N2554" s="43">
        <v>189</v>
      </c>
      <c r="O2554" s="43">
        <v>400</v>
      </c>
      <c r="P2554" s="43">
        <v>75600</v>
      </c>
      <c r="Q2554" s="43">
        <v>0</v>
      </c>
      <c r="R2554" s="43">
        <v>0</v>
      </c>
      <c r="S2554" s="43">
        <v>0</v>
      </c>
    </row>
    <row r="2555" spans="5:19">
      <c r="E2555" s="43">
        <v>8911014</v>
      </c>
      <c r="F2555" s="43" t="s">
        <v>5514</v>
      </c>
      <c r="G2555" s="43" t="s">
        <v>14</v>
      </c>
      <c r="H2555" s="43">
        <v>0</v>
      </c>
      <c r="I2555" s="43">
        <v>0</v>
      </c>
      <c r="J2555" s="43">
        <v>0</v>
      </c>
      <c r="K2555" s="43">
        <v>13</v>
      </c>
      <c r="L2555" s="43">
        <v>9733</v>
      </c>
      <c r="M2555" s="43">
        <v>126529</v>
      </c>
      <c r="N2555" s="43">
        <v>13</v>
      </c>
      <c r="O2555" s="43">
        <v>9733</v>
      </c>
      <c r="P2555" s="43">
        <v>126529</v>
      </c>
      <c r="Q2555" s="43">
        <v>0</v>
      </c>
      <c r="R2555" s="43">
        <v>0</v>
      </c>
      <c r="S2555" s="43">
        <v>0</v>
      </c>
    </row>
    <row r="2556" spans="5:19">
      <c r="E2556" s="43">
        <v>8911022</v>
      </c>
      <c r="F2556" s="43" t="s">
        <v>5515</v>
      </c>
      <c r="G2556" s="43" t="s">
        <v>14</v>
      </c>
      <c r="H2556" s="43">
        <v>0</v>
      </c>
      <c r="I2556" s="43">
        <v>0</v>
      </c>
      <c r="J2556" s="43">
        <v>0</v>
      </c>
      <c r="K2556" s="43">
        <v>78</v>
      </c>
      <c r="L2556" s="43">
        <v>2520</v>
      </c>
      <c r="M2556" s="43">
        <v>195300</v>
      </c>
      <c r="N2556" s="43">
        <v>78</v>
      </c>
      <c r="O2556" s="43">
        <v>2520</v>
      </c>
      <c r="P2556" s="43">
        <v>195300</v>
      </c>
      <c r="Q2556" s="43">
        <v>0</v>
      </c>
      <c r="R2556" s="43">
        <v>0</v>
      </c>
      <c r="S2556" s="43">
        <v>0</v>
      </c>
    </row>
    <row r="2557" spans="5:19">
      <c r="E2557" s="43">
        <v>8911024</v>
      </c>
      <c r="F2557" s="43" t="s">
        <v>5516</v>
      </c>
      <c r="G2557" s="43" t="s">
        <v>14</v>
      </c>
      <c r="H2557" s="43">
        <v>0</v>
      </c>
      <c r="I2557" s="43">
        <v>0</v>
      </c>
      <c r="J2557" s="43">
        <v>0</v>
      </c>
      <c r="K2557" s="43">
        <v>6</v>
      </c>
      <c r="L2557" s="43">
        <v>27698</v>
      </c>
      <c r="M2557" s="43">
        <v>166190</v>
      </c>
      <c r="N2557" s="43">
        <v>6</v>
      </c>
      <c r="O2557" s="43">
        <v>27698</v>
      </c>
      <c r="P2557" s="43">
        <v>166190</v>
      </c>
      <c r="Q2557" s="43">
        <v>0</v>
      </c>
      <c r="R2557" s="43">
        <v>0</v>
      </c>
      <c r="S2557" s="43">
        <v>0</v>
      </c>
    </row>
    <row r="2558" spans="5:19">
      <c r="E2558" s="43">
        <v>8911036</v>
      </c>
      <c r="F2558" s="43" t="s">
        <v>5517</v>
      </c>
      <c r="G2558" s="43" t="s">
        <v>14</v>
      </c>
      <c r="H2558" s="43">
        <v>0</v>
      </c>
      <c r="I2558" s="43">
        <v>0</v>
      </c>
      <c r="J2558" s="43">
        <v>0</v>
      </c>
      <c r="K2558" s="43">
        <v>10</v>
      </c>
      <c r="L2558" s="43">
        <v>3330</v>
      </c>
      <c r="M2558" s="43">
        <v>33300</v>
      </c>
      <c r="N2558" s="43">
        <v>10</v>
      </c>
      <c r="O2558" s="43">
        <v>3330</v>
      </c>
      <c r="P2558" s="43">
        <v>33300</v>
      </c>
      <c r="Q2558" s="43">
        <v>0</v>
      </c>
      <c r="R2558" s="43">
        <v>0</v>
      </c>
      <c r="S2558" s="43">
        <v>0</v>
      </c>
    </row>
    <row r="2559" spans="5:19">
      <c r="E2559" s="43">
        <v>8911043</v>
      </c>
      <c r="F2559" s="43" t="s">
        <v>5518</v>
      </c>
      <c r="G2559" s="43" t="s">
        <v>14</v>
      </c>
      <c r="H2559" s="43">
        <v>0</v>
      </c>
      <c r="I2559" s="43">
        <v>0</v>
      </c>
      <c r="J2559" s="43">
        <v>0</v>
      </c>
      <c r="K2559" s="43">
        <v>2</v>
      </c>
      <c r="L2559" s="43">
        <v>23700</v>
      </c>
      <c r="M2559" s="43">
        <v>47400</v>
      </c>
      <c r="N2559" s="43">
        <v>2</v>
      </c>
      <c r="O2559" s="43">
        <v>23700</v>
      </c>
      <c r="P2559" s="43">
        <v>47400</v>
      </c>
      <c r="Q2559" s="43">
        <v>0</v>
      </c>
      <c r="R2559" s="43">
        <v>0</v>
      </c>
      <c r="S2559" s="43">
        <v>0</v>
      </c>
    </row>
    <row r="2560" spans="5:19">
      <c r="E2560" s="43">
        <v>8911133</v>
      </c>
      <c r="F2560" s="43" t="s">
        <v>5519</v>
      </c>
      <c r="G2560" s="43" t="s">
        <v>14</v>
      </c>
      <c r="H2560" s="43">
        <v>0</v>
      </c>
      <c r="I2560" s="43">
        <v>0</v>
      </c>
      <c r="J2560" s="43">
        <v>0</v>
      </c>
      <c r="K2560" s="43">
        <v>5</v>
      </c>
      <c r="L2560" s="43">
        <v>2578</v>
      </c>
      <c r="M2560" s="43">
        <v>12890</v>
      </c>
      <c r="N2560" s="43">
        <v>5</v>
      </c>
      <c r="O2560" s="43">
        <v>2578</v>
      </c>
      <c r="P2560" s="43">
        <v>12890</v>
      </c>
      <c r="Q2560" s="43">
        <v>0</v>
      </c>
      <c r="R2560" s="43">
        <v>0</v>
      </c>
      <c r="S2560" s="43">
        <v>0</v>
      </c>
    </row>
    <row r="2561" spans="5:19">
      <c r="E2561" s="43">
        <v>8911139</v>
      </c>
      <c r="F2561" s="43" t="s">
        <v>5520</v>
      </c>
      <c r="G2561" s="43" t="s">
        <v>14</v>
      </c>
      <c r="H2561" s="43">
        <v>0</v>
      </c>
      <c r="I2561" s="43">
        <v>0</v>
      </c>
      <c r="J2561" s="43">
        <v>0</v>
      </c>
      <c r="K2561" s="43">
        <v>3</v>
      </c>
      <c r="L2561" s="43">
        <v>9030</v>
      </c>
      <c r="M2561" s="43">
        <v>27090</v>
      </c>
      <c r="N2561" s="43">
        <v>3</v>
      </c>
      <c r="O2561" s="43">
        <v>9030</v>
      </c>
      <c r="P2561" s="43">
        <v>27090</v>
      </c>
      <c r="Q2561" s="43">
        <v>0</v>
      </c>
      <c r="R2561" s="43">
        <v>0</v>
      </c>
      <c r="S2561" s="43">
        <v>0</v>
      </c>
    </row>
    <row r="2562" spans="5:19">
      <c r="E2562" s="43">
        <v>8911140</v>
      </c>
      <c r="F2562" s="43" t="s">
        <v>5521</v>
      </c>
      <c r="G2562" s="43" t="s">
        <v>14</v>
      </c>
      <c r="H2562" s="43">
        <v>0</v>
      </c>
      <c r="I2562" s="43">
        <v>0</v>
      </c>
      <c r="J2562" s="43">
        <v>0</v>
      </c>
      <c r="K2562" s="43">
        <v>2</v>
      </c>
      <c r="L2562" s="43">
        <v>6850</v>
      </c>
      <c r="M2562" s="43">
        <v>13700</v>
      </c>
      <c r="N2562" s="43">
        <v>2</v>
      </c>
      <c r="O2562" s="43">
        <v>6850</v>
      </c>
      <c r="P2562" s="43">
        <v>13700</v>
      </c>
      <c r="Q2562" s="43">
        <v>0</v>
      </c>
      <c r="R2562" s="43">
        <v>0</v>
      </c>
      <c r="S2562" s="43">
        <v>0</v>
      </c>
    </row>
    <row r="2563" spans="5:19">
      <c r="E2563" s="43">
        <v>8911145</v>
      </c>
      <c r="F2563" s="43" t="s">
        <v>5522</v>
      </c>
      <c r="G2563" s="43" t="s">
        <v>14</v>
      </c>
      <c r="H2563" s="43">
        <v>0</v>
      </c>
      <c r="I2563" s="43">
        <v>0</v>
      </c>
      <c r="J2563" s="43">
        <v>0</v>
      </c>
      <c r="K2563" s="43">
        <v>2</v>
      </c>
      <c r="L2563" s="43">
        <v>9700</v>
      </c>
      <c r="M2563" s="43">
        <v>19400</v>
      </c>
      <c r="N2563" s="43">
        <v>2</v>
      </c>
      <c r="O2563" s="43">
        <v>9700</v>
      </c>
      <c r="P2563" s="43">
        <v>19400</v>
      </c>
      <c r="Q2563" s="43">
        <v>0</v>
      </c>
      <c r="R2563" s="43">
        <v>0</v>
      </c>
      <c r="S2563" s="43">
        <v>0</v>
      </c>
    </row>
    <row r="2564" spans="5:19">
      <c r="E2564" s="43">
        <v>8911150</v>
      </c>
      <c r="F2564" s="43" t="s">
        <v>5519</v>
      </c>
      <c r="G2564" s="43" t="s">
        <v>14</v>
      </c>
      <c r="H2564" s="43">
        <v>0</v>
      </c>
      <c r="I2564" s="43">
        <v>0</v>
      </c>
      <c r="J2564" s="43">
        <v>0</v>
      </c>
      <c r="K2564" s="43">
        <v>17</v>
      </c>
      <c r="L2564" s="43">
        <v>2625</v>
      </c>
      <c r="M2564" s="43">
        <v>44630</v>
      </c>
      <c r="N2564" s="43">
        <v>17</v>
      </c>
      <c r="O2564" s="43">
        <v>2625</v>
      </c>
      <c r="P2564" s="43">
        <v>44630</v>
      </c>
      <c r="Q2564" s="43">
        <v>0</v>
      </c>
      <c r="R2564" s="43">
        <v>0</v>
      </c>
      <c r="S2564" s="43">
        <v>0</v>
      </c>
    </row>
    <row r="2565" spans="5:19">
      <c r="E2565" s="43">
        <v>8911156</v>
      </c>
      <c r="F2565" s="43" t="s">
        <v>5520</v>
      </c>
      <c r="G2565" s="43" t="s">
        <v>14</v>
      </c>
      <c r="H2565" s="43">
        <v>0</v>
      </c>
      <c r="I2565" s="43">
        <v>0</v>
      </c>
      <c r="J2565" s="43">
        <v>0</v>
      </c>
      <c r="K2565" s="43">
        <v>20</v>
      </c>
      <c r="L2565" s="43">
        <v>9030</v>
      </c>
      <c r="M2565" s="43">
        <v>180600</v>
      </c>
      <c r="N2565" s="43">
        <v>20</v>
      </c>
      <c r="O2565" s="43">
        <v>9030</v>
      </c>
      <c r="P2565" s="43">
        <v>180600</v>
      </c>
      <c r="Q2565" s="43">
        <v>0</v>
      </c>
      <c r="R2565" s="43">
        <v>0</v>
      </c>
      <c r="S2565" s="43">
        <v>0</v>
      </c>
    </row>
    <row r="2566" spans="5:19">
      <c r="E2566" s="43">
        <v>8911157</v>
      </c>
      <c r="F2566" s="43" t="s">
        <v>5521</v>
      </c>
      <c r="G2566" s="43" t="s">
        <v>14</v>
      </c>
      <c r="H2566" s="43">
        <v>0</v>
      </c>
      <c r="I2566" s="43">
        <v>0</v>
      </c>
      <c r="J2566" s="43">
        <v>0</v>
      </c>
      <c r="K2566" s="43">
        <v>1</v>
      </c>
      <c r="L2566" s="43">
        <v>6850</v>
      </c>
      <c r="M2566" s="43">
        <v>6850</v>
      </c>
      <c r="N2566" s="43">
        <v>1</v>
      </c>
      <c r="O2566" s="43">
        <v>6850</v>
      </c>
      <c r="P2566" s="43">
        <v>6850</v>
      </c>
      <c r="Q2566" s="43">
        <v>0</v>
      </c>
      <c r="R2566" s="43">
        <v>0</v>
      </c>
      <c r="S2566" s="43">
        <v>0</v>
      </c>
    </row>
    <row r="2567" spans="5:19">
      <c r="E2567" s="43">
        <v>8911278</v>
      </c>
      <c r="F2567" s="43" t="s">
        <v>5523</v>
      </c>
      <c r="G2567" s="43" t="s">
        <v>14</v>
      </c>
      <c r="H2567" s="43">
        <v>0</v>
      </c>
      <c r="I2567" s="43">
        <v>0</v>
      </c>
      <c r="J2567" s="43">
        <v>0</v>
      </c>
      <c r="K2567" s="43">
        <v>2</v>
      </c>
      <c r="L2567" s="43">
        <v>5840</v>
      </c>
      <c r="M2567" s="43">
        <v>11680</v>
      </c>
      <c r="N2567" s="43">
        <v>2</v>
      </c>
      <c r="O2567" s="43">
        <v>5840</v>
      </c>
      <c r="P2567" s="43">
        <v>11680</v>
      </c>
      <c r="Q2567" s="43">
        <v>0</v>
      </c>
      <c r="R2567" s="43">
        <v>0</v>
      </c>
      <c r="S2567" s="43">
        <v>0</v>
      </c>
    </row>
    <row r="2568" spans="5:19">
      <c r="E2568" s="43">
        <v>8911338</v>
      </c>
      <c r="F2568" s="43" t="s">
        <v>5524</v>
      </c>
      <c r="G2568" s="43" t="s">
        <v>14</v>
      </c>
      <c r="H2568" s="43">
        <v>0</v>
      </c>
      <c r="I2568" s="43">
        <v>0</v>
      </c>
      <c r="J2568" s="43">
        <v>0</v>
      </c>
      <c r="K2568" s="43">
        <v>8</v>
      </c>
      <c r="L2568" s="43">
        <v>11130</v>
      </c>
      <c r="M2568" s="43">
        <v>89040</v>
      </c>
      <c r="N2568" s="43">
        <v>8</v>
      </c>
      <c r="O2568" s="43">
        <v>11130</v>
      </c>
      <c r="P2568" s="43">
        <v>89040</v>
      </c>
      <c r="Q2568" s="43">
        <v>0</v>
      </c>
      <c r="R2568" s="43">
        <v>0</v>
      </c>
      <c r="S2568" s="43">
        <v>0</v>
      </c>
    </row>
    <row r="2569" spans="5:19">
      <c r="E2569" s="43">
        <v>8911402</v>
      </c>
      <c r="F2569" s="43" t="s">
        <v>5525</v>
      </c>
      <c r="G2569" s="43" t="s">
        <v>14</v>
      </c>
      <c r="H2569" s="43">
        <v>0</v>
      </c>
      <c r="I2569" s="43">
        <v>0</v>
      </c>
      <c r="J2569" s="43">
        <v>0</v>
      </c>
      <c r="K2569" s="43">
        <v>3</v>
      </c>
      <c r="L2569" s="43">
        <v>9830</v>
      </c>
      <c r="M2569" s="43">
        <v>29490</v>
      </c>
      <c r="N2569" s="43">
        <v>3</v>
      </c>
      <c r="O2569" s="43">
        <v>9830</v>
      </c>
      <c r="P2569" s="43">
        <v>29490</v>
      </c>
      <c r="Q2569" s="43">
        <v>0</v>
      </c>
      <c r="R2569" s="43">
        <v>0</v>
      </c>
      <c r="S2569" s="43">
        <v>0</v>
      </c>
    </row>
    <row r="2570" spans="5:19">
      <c r="E2570" s="43">
        <v>8911427</v>
      </c>
      <c r="F2570" s="43" t="s">
        <v>5526</v>
      </c>
      <c r="G2570" s="43" t="s">
        <v>14</v>
      </c>
      <c r="H2570" s="43">
        <v>0</v>
      </c>
      <c r="I2570" s="43">
        <v>0</v>
      </c>
      <c r="J2570" s="43">
        <v>0</v>
      </c>
      <c r="K2570" s="43">
        <v>18</v>
      </c>
      <c r="L2570" s="43">
        <v>9230</v>
      </c>
      <c r="M2570" s="43">
        <v>166140</v>
      </c>
      <c r="N2570" s="43">
        <v>18</v>
      </c>
      <c r="O2570" s="43">
        <v>9230</v>
      </c>
      <c r="P2570" s="43">
        <v>166140</v>
      </c>
      <c r="Q2570" s="43">
        <v>0</v>
      </c>
      <c r="R2570" s="43">
        <v>0</v>
      </c>
      <c r="S2570" s="43">
        <v>0</v>
      </c>
    </row>
    <row r="2571" spans="5:19">
      <c r="E2571" s="43">
        <v>8911505</v>
      </c>
      <c r="F2571" s="43" t="s">
        <v>5527</v>
      </c>
      <c r="G2571" s="43" t="s">
        <v>14</v>
      </c>
      <c r="H2571" s="43">
        <v>0</v>
      </c>
      <c r="I2571" s="43">
        <v>0</v>
      </c>
      <c r="J2571" s="43">
        <v>0</v>
      </c>
      <c r="K2571" s="43">
        <v>4</v>
      </c>
      <c r="L2571" s="43">
        <v>3480</v>
      </c>
      <c r="M2571" s="43">
        <v>13920</v>
      </c>
      <c r="N2571" s="43">
        <v>4</v>
      </c>
      <c r="O2571" s="43">
        <v>3480</v>
      </c>
      <c r="P2571" s="43">
        <v>13920</v>
      </c>
      <c r="Q2571" s="43">
        <v>0</v>
      </c>
      <c r="R2571" s="43">
        <v>0</v>
      </c>
      <c r="S2571" s="43">
        <v>0</v>
      </c>
    </row>
    <row r="2572" spans="5:19">
      <c r="E2572" s="43">
        <v>8911560</v>
      </c>
      <c r="F2572" s="43" t="s">
        <v>5528</v>
      </c>
      <c r="G2572" s="43" t="s">
        <v>14</v>
      </c>
      <c r="H2572" s="43">
        <v>0</v>
      </c>
      <c r="I2572" s="43">
        <v>0</v>
      </c>
      <c r="J2572" s="43">
        <v>0</v>
      </c>
      <c r="K2572" s="43">
        <v>1</v>
      </c>
      <c r="L2572" s="43">
        <v>7730</v>
      </c>
      <c r="M2572" s="43">
        <v>7730</v>
      </c>
      <c r="N2572" s="43">
        <v>1</v>
      </c>
      <c r="O2572" s="43">
        <v>7730</v>
      </c>
      <c r="P2572" s="43">
        <v>7730</v>
      </c>
      <c r="Q2572" s="43">
        <v>0</v>
      </c>
      <c r="R2572" s="43">
        <v>0</v>
      </c>
      <c r="S2572" s="43">
        <v>0</v>
      </c>
    </row>
    <row r="2573" spans="5:19">
      <c r="E2573" s="43">
        <v>8911717</v>
      </c>
      <c r="F2573" s="43" t="s">
        <v>5529</v>
      </c>
      <c r="G2573" s="43" t="s">
        <v>14</v>
      </c>
      <c r="H2573" s="43">
        <v>0</v>
      </c>
      <c r="I2573" s="43">
        <v>0</v>
      </c>
      <c r="J2573" s="43">
        <v>0</v>
      </c>
      <c r="K2573" s="43">
        <v>1</v>
      </c>
      <c r="L2573" s="43">
        <v>4430</v>
      </c>
      <c r="M2573" s="43">
        <v>4430</v>
      </c>
      <c r="N2573" s="43">
        <v>1</v>
      </c>
      <c r="O2573" s="43">
        <v>4430</v>
      </c>
      <c r="P2573" s="43">
        <v>4430</v>
      </c>
      <c r="Q2573" s="43">
        <v>0</v>
      </c>
      <c r="R2573" s="43">
        <v>0</v>
      </c>
      <c r="S2573" s="43">
        <v>0</v>
      </c>
    </row>
    <row r="2574" spans="5:19">
      <c r="E2574" s="43">
        <v>8911738</v>
      </c>
      <c r="F2574" s="43" t="s">
        <v>5530</v>
      </c>
      <c r="G2574" s="43" t="s">
        <v>14</v>
      </c>
      <c r="H2574" s="43">
        <v>0</v>
      </c>
      <c r="I2574" s="43">
        <v>0</v>
      </c>
      <c r="J2574" s="43">
        <v>0</v>
      </c>
      <c r="K2574" s="43">
        <v>5</v>
      </c>
      <c r="L2574" s="43">
        <v>1250</v>
      </c>
      <c r="M2574" s="43">
        <v>6250</v>
      </c>
      <c r="N2574" s="43">
        <v>5</v>
      </c>
      <c r="O2574" s="43">
        <v>1250</v>
      </c>
      <c r="P2574" s="43">
        <v>6250</v>
      </c>
      <c r="Q2574" s="43">
        <v>0</v>
      </c>
      <c r="R2574" s="43">
        <v>0</v>
      </c>
      <c r="S2574" s="43">
        <v>0</v>
      </c>
    </row>
    <row r="2575" spans="5:19">
      <c r="E2575" s="43">
        <v>8912002</v>
      </c>
      <c r="F2575" s="43" t="s">
        <v>5531</v>
      </c>
      <c r="G2575" s="43" t="s">
        <v>14</v>
      </c>
      <c r="H2575" s="43">
        <v>0</v>
      </c>
      <c r="I2575" s="43">
        <v>0</v>
      </c>
      <c r="J2575" s="43">
        <v>0</v>
      </c>
      <c r="K2575" s="43">
        <v>6</v>
      </c>
      <c r="L2575" s="43">
        <v>6400</v>
      </c>
      <c r="M2575" s="43">
        <v>38400</v>
      </c>
      <c r="N2575" s="43">
        <v>6</v>
      </c>
      <c r="O2575" s="43">
        <v>6400</v>
      </c>
      <c r="P2575" s="43">
        <v>38400</v>
      </c>
      <c r="Q2575" s="43">
        <v>0</v>
      </c>
      <c r="R2575" s="43">
        <v>0</v>
      </c>
      <c r="S2575" s="43">
        <v>0</v>
      </c>
    </row>
    <row r="2576" spans="5:19">
      <c r="E2576" s="43">
        <v>8912010</v>
      </c>
      <c r="F2576" s="43" t="s">
        <v>5532</v>
      </c>
      <c r="G2576" s="43" t="s">
        <v>14</v>
      </c>
      <c r="H2576" s="43">
        <v>0</v>
      </c>
      <c r="I2576" s="43">
        <v>0</v>
      </c>
      <c r="J2576" s="43">
        <v>0</v>
      </c>
      <c r="K2576" s="43">
        <v>8</v>
      </c>
      <c r="L2576" s="43">
        <v>4010</v>
      </c>
      <c r="M2576" s="43">
        <v>32080</v>
      </c>
      <c r="N2576" s="43">
        <v>8</v>
      </c>
      <c r="O2576" s="43">
        <v>4010</v>
      </c>
      <c r="P2576" s="43">
        <v>32080</v>
      </c>
      <c r="Q2576" s="43">
        <v>0</v>
      </c>
      <c r="R2576" s="43">
        <v>0</v>
      </c>
      <c r="S2576" s="43">
        <v>0</v>
      </c>
    </row>
    <row r="2577" spans="5:19">
      <c r="E2577" s="43">
        <v>8912043</v>
      </c>
      <c r="F2577" s="43" t="s">
        <v>5533</v>
      </c>
      <c r="G2577" s="43" t="s">
        <v>14</v>
      </c>
      <c r="H2577" s="43">
        <v>0</v>
      </c>
      <c r="I2577" s="43">
        <v>0</v>
      </c>
      <c r="J2577" s="43">
        <v>0</v>
      </c>
      <c r="K2577" s="43">
        <v>5</v>
      </c>
      <c r="L2577" s="43">
        <v>6100</v>
      </c>
      <c r="M2577" s="43">
        <v>30500</v>
      </c>
      <c r="N2577" s="43">
        <v>5</v>
      </c>
      <c r="O2577" s="43">
        <v>6100</v>
      </c>
      <c r="P2577" s="43">
        <v>30500</v>
      </c>
      <c r="Q2577" s="43">
        <v>0</v>
      </c>
      <c r="R2577" s="43">
        <v>0</v>
      </c>
      <c r="S2577" s="43">
        <v>0</v>
      </c>
    </row>
    <row r="2578" spans="5:19">
      <c r="E2578" s="43">
        <v>8912053</v>
      </c>
      <c r="F2578" s="43" t="s">
        <v>5534</v>
      </c>
      <c r="G2578" s="43" t="s">
        <v>14</v>
      </c>
      <c r="H2578" s="43">
        <v>0</v>
      </c>
      <c r="I2578" s="43">
        <v>0</v>
      </c>
      <c r="J2578" s="43">
        <v>0</v>
      </c>
      <c r="K2578" s="43">
        <v>2</v>
      </c>
      <c r="L2578" s="43">
        <v>6120</v>
      </c>
      <c r="M2578" s="43">
        <v>9180</v>
      </c>
      <c r="N2578" s="43">
        <v>2</v>
      </c>
      <c r="O2578" s="43">
        <v>6120</v>
      </c>
      <c r="P2578" s="43">
        <v>9180</v>
      </c>
      <c r="Q2578" s="43">
        <v>0</v>
      </c>
      <c r="R2578" s="43">
        <v>0</v>
      </c>
      <c r="S2578" s="43">
        <v>0</v>
      </c>
    </row>
    <row r="2579" spans="5:19">
      <c r="E2579" s="43">
        <v>8912101</v>
      </c>
      <c r="F2579" s="43" t="s">
        <v>5535</v>
      </c>
      <c r="G2579" s="43" t="s">
        <v>14</v>
      </c>
      <c r="H2579" s="43">
        <v>0</v>
      </c>
      <c r="I2579" s="43">
        <v>0</v>
      </c>
      <c r="J2579" s="43">
        <v>0</v>
      </c>
      <c r="K2579" s="43">
        <v>77</v>
      </c>
      <c r="L2579" s="43">
        <v>2840</v>
      </c>
      <c r="M2579" s="43">
        <v>218680</v>
      </c>
      <c r="N2579" s="43">
        <v>77</v>
      </c>
      <c r="O2579" s="43">
        <v>2840</v>
      </c>
      <c r="P2579" s="43">
        <v>218680</v>
      </c>
      <c r="Q2579" s="43">
        <v>0</v>
      </c>
      <c r="R2579" s="43">
        <v>0</v>
      </c>
      <c r="S2579" s="43">
        <v>0</v>
      </c>
    </row>
    <row r="2580" spans="5:19">
      <c r="E2580" s="43">
        <v>8912135</v>
      </c>
      <c r="F2580" s="43" t="s">
        <v>5536</v>
      </c>
      <c r="G2580" s="43" t="s">
        <v>14</v>
      </c>
      <c r="H2580" s="43">
        <v>0</v>
      </c>
      <c r="I2580" s="43">
        <v>0</v>
      </c>
      <c r="J2580" s="43">
        <v>0</v>
      </c>
      <c r="K2580" s="43">
        <v>4</v>
      </c>
      <c r="L2580" s="43">
        <v>4580</v>
      </c>
      <c r="M2580" s="43">
        <v>17404</v>
      </c>
      <c r="N2580" s="43">
        <v>4</v>
      </c>
      <c r="O2580" s="43">
        <v>4580</v>
      </c>
      <c r="P2580" s="43">
        <v>17404</v>
      </c>
      <c r="Q2580" s="43">
        <v>0</v>
      </c>
      <c r="R2580" s="43">
        <v>0</v>
      </c>
      <c r="S2580" s="43">
        <v>0</v>
      </c>
    </row>
    <row r="2581" spans="5:19">
      <c r="E2581" s="43">
        <v>8912178</v>
      </c>
      <c r="F2581" s="43" t="s">
        <v>5537</v>
      </c>
      <c r="G2581" s="43" t="s">
        <v>14</v>
      </c>
      <c r="H2581" s="43">
        <v>0</v>
      </c>
      <c r="I2581" s="43">
        <v>0</v>
      </c>
      <c r="J2581" s="43">
        <v>0</v>
      </c>
      <c r="K2581" s="43">
        <v>20</v>
      </c>
      <c r="L2581" s="43">
        <v>2938</v>
      </c>
      <c r="M2581" s="43">
        <v>58750</v>
      </c>
      <c r="N2581" s="43">
        <v>20</v>
      </c>
      <c r="O2581" s="43">
        <v>2938</v>
      </c>
      <c r="P2581" s="43">
        <v>58750</v>
      </c>
      <c r="Q2581" s="43">
        <v>0</v>
      </c>
      <c r="R2581" s="43">
        <v>0</v>
      </c>
      <c r="S2581" s="43">
        <v>0</v>
      </c>
    </row>
    <row r="2582" spans="5:19">
      <c r="E2582" s="43">
        <v>8912366</v>
      </c>
      <c r="F2582" s="43" t="s">
        <v>5538</v>
      </c>
      <c r="G2582" s="43" t="s">
        <v>14</v>
      </c>
      <c r="H2582" s="43">
        <v>0</v>
      </c>
      <c r="I2582" s="43">
        <v>0</v>
      </c>
      <c r="J2582" s="43">
        <v>0</v>
      </c>
      <c r="K2582" s="43">
        <v>2</v>
      </c>
      <c r="L2582" s="43">
        <v>2740</v>
      </c>
      <c r="M2582" s="43">
        <v>5480</v>
      </c>
      <c r="N2582" s="43">
        <v>2</v>
      </c>
      <c r="O2582" s="43">
        <v>2740</v>
      </c>
      <c r="P2582" s="43">
        <v>5480</v>
      </c>
      <c r="Q2582" s="43">
        <v>0</v>
      </c>
      <c r="R2582" s="43">
        <v>0</v>
      </c>
      <c r="S2582" s="43">
        <v>0</v>
      </c>
    </row>
    <row r="2583" spans="5:19">
      <c r="E2583" s="43">
        <v>8912409</v>
      </c>
      <c r="F2583" s="43" t="s">
        <v>5539</v>
      </c>
      <c r="G2583" s="43" t="s">
        <v>14</v>
      </c>
      <c r="H2583" s="43">
        <v>0</v>
      </c>
      <c r="I2583" s="43">
        <v>0</v>
      </c>
      <c r="J2583" s="43">
        <v>0</v>
      </c>
      <c r="K2583" s="43">
        <v>6</v>
      </c>
      <c r="L2583" s="43">
        <v>20640</v>
      </c>
      <c r="M2583" s="43">
        <v>123840</v>
      </c>
      <c r="N2583" s="43">
        <v>6</v>
      </c>
      <c r="O2583" s="43">
        <v>20640</v>
      </c>
      <c r="P2583" s="43">
        <v>123840</v>
      </c>
      <c r="Q2583" s="43">
        <v>0</v>
      </c>
      <c r="R2583" s="43">
        <v>0</v>
      </c>
      <c r="S2583" s="43">
        <v>0</v>
      </c>
    </row>
    <row r="2584" spans="5:19">
      <c r="E2584" s="43">
        <v>8912735</v>
      </c>
      <c r="F2584" s="43" t="s">
        <v>5540</v>
      </c>
      <c r="G2584" s="43" t="s">
        <v>14</v>
      </c>
      <c r="H2584" s="43">
        <v>0</v>
      </c>
      <c r="I2584" s="43">
        <v>0</v>
      </c>
      <c r="J2584" s="43">
        <v>0</v>
      </c>
      <c r="K2584" s="43">
        <v>1</v>
      </c>
      <c r="L2584" s="43">
        <v>6500</v>
      </c>
      <c r="M2584" s="43">
        <v>6500</v>
      </c>
      <c r="N2584" s="43">
        <v>1</v>
      </c>
      <c r="O2584" s="43">
        <v>6500</v>
      </c>
      <c r="P2584" s="43">
        <v>6500</v>
      </c>
      <c r="Q2584" s="43">
        <v>0</v>
      </c>
      <c r="R2584" s="43">
        <v>0</v>
      </c>
      <c r="S2584" s="43">
        <v>0</v>
      </c>
    </row>
    <row r="2585" spans="5:19">
      <c r="E2585" s="43">
        <v>8912836</v>
      </c>
      <c r="F2585" s="43" t="s">
        <v>5541</v>
      </c>
      <c r="G2585" s="43" t="s">
        <v>14</v>
      </c>
      <c r="H2585" s="43">
        <v>0</v>
      </c>
      <c r="I2585" s="43">
        <v>0</v>
      </c>
      <c r="J2585" s="43">
        <v>0</v>
      </c>
      <c r="K2585" s="43">
        <v>1</v>
      </c>
      <c r="L2585" s="43">
        <v>2970</v>
      </c>
      <c r="M2585" s="43">
        <v>2970</v>
      </c>
      <c r="N2585" s="43">
        <v>1</v>
      </c>
      <c r="O2585" s="43">
        <v>2970</v>
      </c>
      <c r="P2585" s="43">
        <v>2970</v>
      </c>
      <c r="Q2585" s="43">
        <v>0</v>
      </c>
      <c r="R2585" s="43">
        <v>0</v>
      </c>
      <c r="S2585" s="43">
        <v>0</v>
      </c>
    </row>
    <row r="2586" spans="5:19">
      <c r="E2586" s="43">
        <v>8912921</v>
      </c>
      <c r="F2586" s="43" t="s">
        <v>5542</v>
      </c>
      <c r="G2586" s="43" t="s">
        <v>14</v>
      </c>
      <c r="H2586" s="43">
        <v>0</v>
      </c>
      <c r="I2586" s="43">
        <v>0</v>
      </c>
      <c r="J2586" s="43">
        <v>0</v>
      </c>
      <c r="K2586" s="43">
        <v>30</v>
      </c>
      <c r="L2586" s="43">
        <v>220</v>
      </c>
      <c r="M2586" s="43">
        <v>6600</v>
      </c>
      <c r="N2586" s="43">
        <v>30</v>
      </c>
      <c r="O2586" s="43">
        <v>220</v>
      </c>
      <c r="P2586" s="43">
        <v>6600</v>
      </c>
      <c r="Q2586" s="43">
        <v>0</v>
      </c>
      <c r="R2586" s="43">
        <v>0</v>
      </c>
      <c r="S2586" s="43">
        <v>0</v>
      </c>
    </row>
    <row r="2587" spans="5:19">
      <c r="E2587" s="43">
        <v>8912922</v>
      </c>
      <c r="F2587" s="43" t="s">
        <v>5543</v>
      </c>
      <c r="G2587" s="43" t="s">
        <v>14</v>
      </c>
      <c r="H2587" s="43">
        <v>0</v>
      </c>
      <c r="I2587" s="43">
        <v>0</v>
      </c>
      <c r="J2587" s="43">
        <v>0</v>
      </c>
      <c r="K2587" s="43">
        <v>42</v>
      </c>
      <c r="L2587" s="43">
        <v>670</v>
      </c>
      <c r="M2587" s="43">
        <v>28140</v>
      </c>
      <c r="N2587" s="43">
        <v>42</v>
      </c>
      <c r="O2587" s="43">
        <v>670</v>
      </c>
      <c r="P2587" s="43">
        <v>28140</v>
      </c>
      <c r="Q2587" s="43">
        <v>0</v>
      </c>
      <c r="R2587" s="43">
        <v>0</v>
      </c>
      <c r="S2587" s="43">
        <v>0</v>
      </c>
    </row>
    <row r="2588" spans="5:19">
      <c r="E2588" s="43">
        <v>8912924</v>
      </c>
      <c r="F2588" s="43" t="s">
        <v>5544</v>
      </c>
      <c r="G2588" s="43" t="s">
        <v>14</v>
      </c>
      <c r="H2588" s="43">
        <v>0</v>
      </c>
      <c r="I2588" s="43">
        <v>0</v>
      </c>
      <c r="J2588" s="43">
        <v>0</v>
      </c>
      <c r="K2588" s="43">
        <v>14</v>
      </c>
      <c r="L2588" s="43">
        <v>3370</v>
      </c>
      <c r="M2588" s="43">
        <v>47180</v>
      </c>
      <c r="N2588" s="43">
        <v>14</v>
      </c>
      <c r="O2588" s="43">
        <v>3370</v>
      </c>
      <c r="P2588" s="43">
        <v>47180</v>
      </c>
      <c r="Q2588" s="43">
        <v>0</v>
      </c>
      <c r="R2588" s="43">
        <v>0</v>
      </c>
      <c r="S2588" s="43">
        <v>0</v>
      </c>
    </row>
    <row r="2589" spans="5:19">
      <c r="E2589" s="43">
        <v>8913028</v>
      </c>
      <c r="F2589" s="43" t="s">
        <v>5545</v>
      </c>
      <c r="G2589" s="43" t="s">
        <v>14</v>
      </c>
      <c r="H2589" s="43">
        <v>0</v>
      </c>
      <c r="I2589" s="43">
        <v>0</v>
      </c>
      <c r="J2589" s="43">
        <v>0</v>
      </c>
      <c r="K2589" s="43">
        <v>1</v>
      </c>
      <c r="L2589" s="43">
        <v>5580</v>
      </c>
      <c r="M2589" s="43">
        <v>5580</v>
      </c>
      <c r="N2589" s="43">
        <v>1</v>
      </c>
      <c r="O2589" s="43">
        <v>5580</v>
      </c>
      <c r="P2589" s="43">
        <v>5580</v>
      </c>
      <c r="Q2589" s="43">
        <v>0</v>
      </c>
      <c r="R2589" s="43">
        <v>0</v>
      </c>
      <c r="S2589" s="43">
        <v>0</v>
      </c>
    </row>
    <row r="2590" spans="5:19">
      <c r="E2590" s="43">
        <v>8913032</v>
      </c>
      <c r="F2590" s="43" t="s">
        <v>5546</v>
      </c>
      <c r="G2590" s="43" t="s">
        <v>14</v>
      </c>
      <c r="H2590" s="43">
        <v>0</v>
      </c>
      <c r="I2590" s="43">
        <v>0</v>
      </c>
      <c r="J2590" s="43">
        <v>0</v>
      </c>
      <c r="K2590" s="43">
        <v>1</v>
      </c>
      <c r="L2590" s="43">
        <v>8090</v>
      </c>
      <c r="M2590" s="43">
        <v>8090</v>
      </c>
      <c r="N2590" s="43">
        <v>1</v>
      </c>
      <c r="O2590" s="43">
        <v>8090</v>
      </c>
      <c r="P2590" s="43">
        <v>8090</v>
      </c>
      <c r="Q2590" s="43">
        <v>0</v>
      </c>
      <c r="R2590" s="43">
        <v>0</v>
      </c>
      <c r="S2590" s="43">
        <v>0</v>
      </c>
    </row>
    <row r="2591" spans="5:19">
      <c r="E2591" s="43">
        <v>8913046</v>
      </c>
      <c r="F2591" s="43" t="s">
        <v>5547</v>
      </c>
      <c r="G2591" s="43" t="s">
        <v>14</v>
      </c>
      <c r="H2591" s="43">
        <v>0</v>
      </c>
      <c r="I2591" s="43">
        <v>0</v>
      </c>
      <c r="J2591" s="43">
        <v>0</v>
      </c>
      <c r="K2591" s="43">
        <v>2</v>
      </c>
      <c r="L2591" s="43">
        <v>9370</v>
      </c>
      <c r="M2591" s="43">
        <v>18740</v>
      </c>
      <c r="N2591" s="43">
        <v>2</v>
      </c>
      <c r="O2591" s="43">
        <v>9370</v>
      </c>
      <c r="P2591" s="43">
        <v>18740</v>
      </c>
      <c r="Q2591" s="43">
        <v>0</v>
      </c>
      <c r="R2591" s="43">
        <v>0</v>
      </c>
      <c r="S2591" s="43">
        <v>0</v>
      </c>
    </row>
    <row r="2592" spans="5:19">
      <c r="E2592" s="43">
        <v>8913092</v>
      </c>
      <c r="F2592" s="43" t="s">
        <v>5548</v>
      </c>
      <c r="G2592" s="43" t="s">
        <v>14</v>
      </c>
      <c r="H2592" s="43">
        <v>0</v>
      </c>
      <c r="I2592" s="43">
        <v>0</v>
      </c>
      <c r="J2592" s="43">
        <v>0</v>
      </c>
      <c r="K2592" s="43">
        <v>66</v>
      </c>
      <c r="L2592" s="43">
        <v>12430</v>
      </c>
      <c r="M2592" s="43">
        <v>820380</v>
      </c>
      <c r="N2592" s="43">
        <v>66</v>
      </c>
      <c r="O2592" s="43">
        <v>12430</v>
      </c>
      <c r="P2592" s="43">
        <v>820380</v>
      </c>
      <c r="Q2592" s="43">
        <v>0</v>
      </c>
      <c r="R2592" s="43">
        <v>0</v>
      </c>
      <c r="S2592" s="43">
        <v>0</v>
      </c>
    </row>
    <row r="2593" spans="5:19">
      <c r="E2593" s="43">
        <v>8913136</v>
      </c>
      <c r="F2593" s="43" t="s">
        <v>5549</v>
      </c>
      <c r="G2593" s="43" t="s">
        <v>14</v>
      </c>
      <c r="H2593" s="43">
        <v>0</v>
      </c>
      <c r="I2593" s="43">
        <v>0</v>
      </c>
      <c r="J2593" s="43">
        <v>0</v>
      </c>
      <c r="K2593" s="43">
        <v>45</v>
      </c>
      <c r="L2593" s="43">
        <v>12998</v>
      </c>
      <c r="M2593" s="43">
        <v>584910</v>
      </c>
      <c r="N2593" s="43">
        <v>45</v>
      </c>
      <c r="O2593" s="43">
        <v>12998</v>
      </c>
      <c r="P2593" s="43">
        <v>584910</v>
      </c>
      <c r="Q2593" s="43">
        <v>0</v>
      </c>
      <c r="R2593" s="43">
        <v>0</v>
      </c>
      <c r="S2593" s="43">
        <v>0</v>
      </c>
    </row>
    <row r="2594" spans="5:19">
      <c r="E2594" s="43">
        <v>8913340</v>
      </c>
      <c r="F2594" s="43" t="s">
        <v>5550</v>
      </c>
      <c r="G2594" s="43" t="s">
        <v>14</v>
      </c>
      <c r="H2594" s="43">
        <v>0</v>
      </c>
      <c r="I2594" s="43">
        <v>0</v>
      </c>
      <c r="J2594" s="43">
        <v>0</v>
      </c>
      <c r="K2594" s="43">
        <v>2</v>
      </c>
      <c r="L2594" s="43">
        <v>3380</v>
      </c>
      <c r="M2594" s="43">
        <v>6760</v>
      </c>
      <c r="N2594" s="43">
        <v>2</v>
      </c>
      <c r="O2594" s="43">
        <v>3380</v>
      </c>
      <c r="P2594" s="43">
        <v>6760</v>
      </c>
      <c r="Q2594" s="43">
        <v>0</v>
      </c>
      <c r="R2594" s="43">
        <v>0</v>
      </c>
      <c r="S2594" s="43">
        <v>0</v>
      </c>
    </row>
    <row r="2595" spans="5:19">
      <c r="E2595" s="43">
        <v>8913431</v>
      </c>
      <c r="F2595" s="43" t="s">
        <v>5551</v>
      </c>
      <c r="G2595" s="43" t="s">
        <v>14</v>
      </c>
      <c r="H2595" s="43">
        <v>0</v>
      </c>
      <c r="I2595" s="43">
        <v>0</v>
      </c>
      <c r="J2595" s="43">
        <v>0</v>
      </c>
      <c r="K2595" s="43">
        <v>3</v>
      </c>
      <c r="L2595" s="43">
        <v>3740</v>
      </c>
      <c r="M2595" s="43">
        <v>11220</v>
      </c>
      <c r="N2595" s="43">
        <v>3</v>
      </c>
      <c r="O2595" s="43">
        <v>3740</v>
      </c>
      <c r="P2595" s="43">
        <v>11220</v>
      </c>
      <c r="Q2595" s="43">
        <v>0</v>
      </c>
      <c r="R2595" s="43">
        <v>0</v>
      </c>
      <c r="S2595" s="43">
        <v>0</v>
      </c>
    </row>
    <row r="2596" spans="5:19">
      <c r="E2596" s="43">
        <v>8913437</v>
      </c>
      <c r="F2596" s="43" t="s">
        <v>5552</v>
      </c>
      <c r="G2596" s="43" t="s">
        <v>14</v>
      </c>
      <c r="H2596" s="43">
        <v>2</v>
      </c>
      <c r="I2596" s="43">
        <v>2530</v>
      </c>
      <c r="J2596" s="43">
        <v>5060</v>
      </c>
      <c r="K2596" s="43">
        <v>46</v>
      </c>
      <c r="L2596" s="43">
        <v>2810</v>
      </c>
      <c r="M2596" s="43">
        <v>129260</v>
      </c>
      <c r="N2596" s="43">
        <v>48</v>
      </c>
      <c r="O2596" s="43">
        <v>2798</v>
      </c>
      <c r="P2596" s="43">
        <v>134320</v>
      </c>
      <c r="Q2596" s="43">
        <v>0</v>
      </c>
      <c r="R2596" s="43">
        <v>0</v>
      </c>
      <c r="S2596" s="43">
        <v>0</v>
      </c>
    </row>
    <row r="2597" spans="5:19">
      <c r="E2597" s="43">
        <v>8913497</v>
      </c>
      <c r="F2597" s="43" t="s">
        <v>5553</v>
      </c>
      <c r="G2597" s="43" t="s">
        <v>14</v>
      </c>
      <c r="H2597" s="43">
        <v>0</v>
      </c>
      <c r="I2597" s="43">
        <v>0</v>
      </c>
      <c r="J2597" s="43">
        <v>0</v>
      </c>
      <c r="K2597" s="43">
        <v>30</v>
      </c>
      <c r="L2597" s="43">
        <v>830</v>
      </c>
      <c r="M2597" s="43">
        <v>24900</v>
      </c>
      <c r="N2597" s="43">
        <v>30</v>
      </c>
      <c r="O2597" s="43">
        <v>830</v>
      </c>
      <c r="P2597" s="43">
        <v>24900</v>
      </c>
      <c r="Q2597" s="43">
        <v>0</v>
      </c>
      <c r="R2597" s="43">
        <v>0</v>
      </c>
      <c r="S2597" s="43">
        <v>0</v>
      </c>
    </row>
    <row r="2598" spans="5:19">
      <c r="E2598" s="43">
        <v>8913532</v>
      </c>
      <c r="F2598" s="43" t="s">
        <v>5554</v>
      </c>
      <c r="G2598" s="43" t="s">
        <v>14</v>
      </c>
      <c r="H2598" s="43">
        <v>0</v>
      </c>
      <c r="I2598" s="43">
        <v>0</v>
      </c>
      <c r="J2598" s="43">
        <v>0</v>
      </c>
      <c r="K2598" s="43">
        <v>8</v>
      </c>
      <c r="L2598" s="43">
        <v>11030</v>
      </c>
      <c r="M2598" s="43">
        <v>88240</v>
      </c>
      <c r="N2598" s="43">
        <v>8</v>
      </c>
      <c r="O2598" s="43">
        <v>11030</v>
      </c>
      <c r="P2598" s="43">
        <v>88240</v>
      </c>
      <c r="Q2598" s="43">
        <v>0</v>
      </c>
      <c r="R2598" s="43">
        <v>0</v>
      </c>
      <c r="S2598" s="43">
        <v>0</v>
      </c>
    </row>
    <row r="2599" spans="5:19">
      <c r="E2599" s="43">
        <v>8913553</v>
      </c>
      <c r="F2599" s="43" t="s">
        <v>4133</v>
      </c>
      <c r="G2599" s="43" t="s">
        <v>14</v>
      </c>
      <c r="H2599" s="43">
        <v>0</v>
      </c>
      <c r="I2599" s="43">
        <v>0</v>
      </c>
      <c r="J2599" s="43">
        <v>0</v>
      </c>
      <c r="K2599" s="43">
        <v>9</v>
      </c>
      <c r="L2599" s="43">
        <v>5980</v>
      </c>
      <c r="M2599" s="43">
        <v>53820</v>
      </c>
      <c r="N2599" s="43">
        <v>8</v>
      </c>
      <c r="O2599" s="43">
        <v>5980</v>
      </c>
      <c r="P2599" s="43">
        <v>47840</v>
      </c>
      <c r="Q2599" s="43">
        <v>1</v>
      </c>
      <c r="R2599" s="43">
        <v>5980</v>
      </c>
      <c r="S2599" s="43">
        <v>5980</v>
      </c>
    </row>
    <row r="2600" spans="5:19">
      <c r="E2600" s="43">
        <v>8913645</v>
      </c>
      <c r="F2600" s="43" t="s">
        <v>5555</v>
      </c>
      <c r="G2600" s="43" t="s">
        <v>14</v>
      </c>
      <c r="H2600" s="43">
        <v>0</v>
      </c>
      <c r="I2600" s="43">
        <v>0</v>
      </c>
      <c r="J2600" s="43">
        <v>0</v>
      </c>
      <c r="K2600" s="43">
        <v>1</v>
      </c>
      <c r="L2600" s="43">
        <v>11850</v>
      </c>
      <c r="M2600" s="43">
        <v>11850</v>
      </c>
      <c r="N2600" s="43">
        <v>1</v>
      </c>
      <c r="O2600" s="43">
        <v>11850</v>
      </c>
      <c r="P2600" s="43">
        <v>11850</v>
      </c>
      <c r="Q2600" s="43">
        <v>0</v>
      </c>
      <c r="R2600" s="43">
        <v>0</v>
      </c>
      <c r="S2600" s="43">
        <v>0</v>
      </c>
    </row>
    <row r="2601" spans="5:19">
      <c r="E2601" s="43">
        <v>8913661</v>
      </c>
      <c r="F2601" s="43" t="s">
        <v>5556</v>
      </c>
      <c r="G2601" s="43" t="s">
        <v>14</v>
      </c>
      <c r="H2601" s="43">
        <v>0</v>
      </c>
      <c r="I2601" s="43">
        <v>0</v>
      </c>
      <c r="J2601" s="43">
        <v>0</v>
      </c>
      <c r="K2601" s="43">
        <v>4</v>
      </c>
      <c r="L2601" s="43">
        <v>9110</v>
      </c>
      <c r="M2601" s="43">
        <v>36440</v>
      </c>
      <c r="N2601" s="43">
        <v>4</v>
      </c>
      <c r="O2601" s="43">
        <v>9110</v>
      </c>
      <c r="P2601" s="43">
        <v>36440</v>
      </c>
      <c r="Q2601" s="43">
        <v>0</v>
      </c>
      <c r="R2601" s="43">
        <v>0</v>
      </c>
      <c r="S2601" s="43">
        <v>0</v>
      </c>
    </row>
    <row r="2602" spans="5:19">
      <c r="E2602" s="43">
        <v>8913685</v>
      </c>
      <c r="F2602" s="43" t="s">
        <v>5557</v>
      </c>
      <c r="G2602" s="43" t="s">
        <v>14</v>
      </c>
      <c r="H2602" s="43">
        <v>0</v>
      </c>
      <c r="I2602" s="43">
        <v>0</v>
      </c>
      <c r="J2602" s="43">
        <v>0</v>
      </c>
      <c r="K2602" s="43">
        <v>12</v>
      </c>
      <c r="L2602" s="43">
        <v>5900</v>
      </c>
      <c r="M2602" s="43">
        <v>70800</v>
      </c>
      <c r="N2602" s="43">
        <v>12</v>
      </c>
      <c r="O2602" s="43">
        <v>5900</v>
      </c>
      <c r="P2602" s="43">
        <v>70800</v>
      </c>
      <c r="Q2602" s="43">
        <v>0</v>
      </c>
      <c r="R2602" s="43">
        <v>0</v>
      </c>
      <c r="S2602" s="43">
        <v>0</v>
      </c>
    </row>
    <row r="2603" spans="5:19">
      <c r="E2603" s="43">
        <v>8913688</v>
      </c>
      <c r="F2603" s="43" t="s">
        <v>5558</v>
      </c>
      <c r="G2603" s="43" t="s">
        <v>14</v>
      </c>
      <c r="H2603" s="43">
        <v>0</v>
      </c>
      <c r="I2603" s="43">
        <v>0</v>
      </c>
      <c r="J2603" s="43">
        <v>0</v>
      </c>
      <c r="K2603" s="43">
        <v>16</v>
      </c>
      <c r="L2603" s="43">
        <v>4436</v>
      </c>
      <c r="M2603" s="43">
        <v>68765</v>
      </c>
      <c r="N2603" s="43">
        <v>16</v>
      </c>
      <c r="O2603" s="43">
        <v>4436</v>
      </c>
      <c r="P2603" s="43">
        <v>68765</v>
      </c>
      <c r="Q2603" s="43">
        <v>0</v>
      </c>
      <c r="R2603" s="43">
        <v>0</v>
      </c>
      <c r="S2603" s="43">
        <v>0</v>
      </c>
    </row>
    <row r="2604" spans="5:19">
      <c r="E2604" s="43">
        <v>8913700</v>
      </c>
      <c r="F2604" s="43" t="s">
        <v>3981</v>
      </c>
      <c r="G2604" s="43" t="s">
        <v>14</v>
      </c>
      <c r="H2604" s="43">
        <v>4</v>
      </c>
      <c r="I2604" s="43">
        <v>3800</v>
      </c>
      <c r="J2604" s="43">
        <v>15200</v>
      </c>
      <c r="K2604" s="43">
        <v>30</v>
      </c>
      <c r="L2604" s="43">
        <v>4300</v>
      </c>
      <c r="M2604" s="43">
        <v>129010</v>
      </c>
      <c r="N2604" s="43">
        <v>30</v>
      </c>
      <c r="O2604" s="43">
        <v>4211</v>
      </c>
      <c r="P2604" s="43">
        <v>126330</v>
      </c>
      <c r="Q2604" s="43">
        <v>4</v>
      </c>
      <c r="R2604" s="43">
        <v>4470</v>
      </c>
      <c r="S2604" s="43">
        <v>17880</v>
      </c>
    </row>
    <row r="2605" spans="5:19">
      <c r="E2605" s="43">
        <v>8913714</v>
      </c>
      <c r="F2605" s="43" t="s">
        <v>5559</v>
      </c>
      <c r="G2605" s="43" t="s">
        <v>14</v>
      </c>
      <c r="H2605" s="43">
        <v>0</v>
      </c>
      <c r="I2605" s="43">
        <v>0</v>
      </c>
      <c r="J2605" s="43">
        <v>0</v>
      </c>
      <c r="K2605" s="43">
        <v>1</v>
      </c>
      <c r="L2605" s="43">
        <v>5100</v>
      </c>
      <c r="M2605" s="43">
        <v>5100</v>
      </c>
      <c r="N2605" s="43">
        <v>1</v>
      </c>
      <c r="O2605" s="43">
        <v>5100</v>
      </c>
      <c r="P2605" s="43">
        <v>5100</v>
      </c>
      <c r="Q2605" s="43">
        <v>0</v>
      </c>
      <c r="R2605" s="43">
        <v>0</v>
      </c>
      <c r="S2605" s="43">
        <v>0</v>
      </c>
    </row>
    <row r="2606" spans="5:19">
      <c r="E2606" s="43">
        <v>8914226</v>
      </c>
      <c r="F2606" s="43" t="s">
        <v>5560</v>
      </c>
      <c r="G2606" s="43" t="s">
        <v>14</v>
      </c>
      <c r="H2606" s="43">
        <v>0</v>
      </c>
      <c r="I2606" s="43">
        <v>0</v>
      </c>
      <c r="J2606" s="43">
        <v>0</v>
      </c>
      <c r="K2606" s="43">
        <v>4</v>
      </c>
      <c r="L2606" s="43">
        <v>4850</v>
      </c>
      <c r="M2606" s="43">
        <v>19400</v>
      </c>
      <c r="N2606" s="43">
        <v>4</v>
      </c>
      <c r="O2606" s="43">
        <v>4850</v>
      </c>
      <c r="P2606" s="43">
        <v>19400</v>
      </c>
      <c r="Q2606" s="43">
        <v>0</v>
      </c>
      <c r="R2606" s="43">
        <v>0</v>
      </c>
      <c r="S2606" s="43">
        <v>0</v>
      </c>
    </row>
    <row r="2607" spans="5:19">
      <c r="E2607" s="43">
        <v>8914233</v>
      </c>
      <c r="F2607" s="43" t="s">
        <v>5561</v>
      </c>
      <c r="G2607" s="43" t="s">
        <v>14</v>
      </c>
      <c r="H2607" s="43">
        <v>0</v>
      </c>
      <c r="I2607" s="43">
        <v>0</v>
      </c>
      <c r="J2607" s="43">
        <v>0</v>
      </c>
      <c r="K2607" s="43">
        <v>4</v>
      </c>
      <c r="L2607" s="43">
        <v>5052</v>
      </c>
      <c r="M2607" s="43">
        <v>20208</v>
      </c>
      <c r="N2607" s="43">
        <v>4</v>
      </c>
      <c r="O2607" s="43">
        <v>5052</v>
      </c>
      <c r="P2607" s="43">
        <v>20208</v>
      </c>
      <c r="Q2607" s="43">
        <v>0</v>
      </c>
      <c r="R2607" s="43">
        <v>0</v>
      </c>
      <c r="S2607" s="43">
        <v>0</v>
      </c>
    </row>
    <row r="2608" spans="5:19">
      <c r="E2608" s="43">
        <v>8914257</v>
      </c>
      <c r="F2608" s="43" t="s">
        <v>5562</v>
      </c>
      <c r="G2608" s="43" t="s">
        <v>14</v>
      </c>
      <c r="H2608" s="43">
        <v>0</v>
      </c>
      <c r="I2608" s="43">
        <v>0</v>
      </c>
      <c r="J2608" s="43">
        <v>0</v>
      </c>
      <c r="K2608" s="43">
        <v>2</v>
      </c>
      <c r="L2608" s="43">
        <v>10660</v>
      </c>
      <c r="M2608" s="43">
        <v>21320</v>
      </c>
      <c r="N2608" s="43">
        <v>2</v>
      </c>
      <c r="O2608" s="43">
        <v>10660</v>
      </c>
      <c r="P2608" s="43">
        <v>21320</v>
      </c>
      <c r="Q2608" s="43">
        <v>0</v>
      </c>
      <c r="R2608" s="43">
        <v>0</v>
      </c>
      <c r="S2608" s="43">
        <v>0</v>
      </c>
    </row>
    <row r="2609" spans="5:19">
      <c r="E2609" s="43">
        <v>8914264</v>
      </c>
      <c r="F2609" s="43" t="s">
        <v>5563</v>
      </c>
      <c r="G2609" s="43" t="s">
        <v>14</v>
      </c>
      <c r="H2609" s="43">
        <v>3</v>
      </c>
      <c r="I2609" s="43">
        <v>8270</v>
      </c>
      <c r="J2609" s="43">
        <v>24810</v>
      </c>
      <c r="K2609" s="43">
        <v>16</v>
      </c>
      <c r="L2609" s="43">
        <v>8270</v>
      </c>
      <c r="M2609" s="43">
        <v>132320</v>
      </c>
      <c r="N2609" s="43">
        <v>19</v>
      </c>
      <c r="O2609" s="43">
        <v>8270</v>
      </c>
      <c r="P2609" s="43">
        <v>157130</v>
      </c>
      <c r="Q2609" s="43">
        <v>0</v>
      </c>
      <c r="R2609" s="43">
        <v>0</v>
      </c>
      <c r="S2609" s="43">
        <v>0</v>
      </c>
    </row>
    <row r="2610" spans="5:19">
      <c r="E2610" s="43">
        <v>8914416</v>
      </c>
      <c r="F2610" s="43" t="s">
        <v>5564</v>
      </c>
      <c r="G2610" s="43" t="s">
        <v>14</v>
      </c>
      <c r="H2610" s="43">
        <v>0</v>
      </c>
      <c r="I2610" s="43">
        <v>0</v>
      </c>
      <c r="J2610" s="43">
        <v>0</v>
      </c>
      <c r="K2610" s="43">
        <v>25</v>
      </c>
      <c r="L2610" s="43">
        <v>1236</v>
      </c>
      <c r="M2610" s="43">
        <v>30900</v>
      </c>
      <c r="N2610" s="43">
        <v>20</v>
      </c>
      <c r="O2610" s="43">
        <v>1233</v>
      </c>
      <c r="P2610" s="43">
        <v>24650</v>
      </c>
      <c r="Q2610" s="43">
        <v>5</v>
      </c>
      <c r="R2610" s="43">
        <v>1250</v>
      </c>
      <c r="S2610" s="43">
        <v>6250</v>
      </c>
    </row>
    <row r="2611" spans="5:19">
      <c r="E2611" s="43">
        <v>8914435</v>
      </c>
      <c r="F2611" s="43" t="s">
        <v>5565</v>
      </c>
      <c r="G2611" s="43" t="s">
        <v>14</v>
      </c>
      <c r="H2611" s="43">
        <v>0</v>
      </c>
      <c r="I2611" s="43">
        <v>0</v>
      </c>
      <c r="J2611" s="43">
        <v>0</v>
      </c>
      <c r="K2611" s="43">
        <v>37</v>
      </c>
      <c r="L2611" s="43">
        <v>3450</v>
      </c>
      <c r="M2611" s="43">
        <v>127650</v>
      </c>
      <c r="N2611" s="43">
        <v>37</v>
      </c>
      <c r="O2611" s="43">
        <v>3450</v>
      </c>
      <c r="P2611" s="43">
        <v>127650</v>
      </c>
      <c r="Q2611" s="43">
        <v>0</v>
      </c>
      <c r="R2611" s="43">
        <v>0</v>
      </c>
      <c r="S2611" s="43">
        <v>0</v>
      </c>
    </row>
    <row r="2612" spans="5:19">
      <c r="E2612" s="43">
        <v>8914673</v>
      </c>
      <c r="F2612" s="43" t="s">
        <v>5566</v>
      </c>
      <c r="G2612" s="43" t="s">
        <v>14</v>
      </c>
      <c r="H2612" s="43">
        <v>0</v>
      </c>
      <c r="I2612" s="43">
        <v>0</v>
      </c>
      <c r="J2612" s="43">
        <v>0</v>
      </c>
      <c r="K2612" s="43">
        <v>8</v>
      </c>
      <c r="L2612" s="43">
        <v>1660</v>
      </c>
      <c r="M2612" s="43">
        <v>13280</v>
      </c>
      <c r="N2612" s="43">
        <v>8</v>
      </c>
      <c r="O2612" s="43">
        <v>1660</v>
      </c>
      <c r="P2612" s="43">
        <v>13280</v>
      </c>
      <c r="Q2612" s="43">
        <v>0</v>
      </c>
      <c r="R2612" s="43">
        <v>0</v>
      </c>
      <c r="S2612" s="43">
        <v>0</v>
      </c>
    </row>
    <row r="2613" spans="5:19">
      <c r="E2613" s="43">
        <v>8914703</v>
      </c>
      <c r="F2613" s="43" t="s">
        <v>5567</v>
      </c>
      <c r="G2613" s="43" t="s">
        <v>14</v>
      </c>
      <c r="H2613" s="43">
        <v>0</v>
      </c>
      <c r="I2613" s="43">
        <v>0</v>
      </c>
      <c r="J2613" s="43">
        <v>0</v>
      </c>
      <c r="K2613" s="43">
        <v>1</v>
      </c>
      <c r="L2613" s="43">
        <v>25200</v>
      </c>
      <c r="M2613" s="43">
        <v>25200</v>
      </c>
      <c r="N2613" s="43">
        <v>1</v>
      </c>
      <c r="O2613" s="43">
        <v>25200</v>
      </c>
      <c r="P2613" s="43">
        <v>25200</v>
      </c>
      <c r="Q2613" s="43">
        <v>0</v>
      </c>
      <c r="R2613" s="43">
        <v>0</v>
      </c>
      <c r="S2613" s="43">
        <v>0</v>
      </c>
    </row>
    <row r="2614" spans="5:19">
      <c r="E2614" s="43">
        <v>8914711</v>
      </c>
      <c r="F2614" s="43" t="s">
        <v>5568</v>
      </c>
      <c r="G2614" s="43" t="s">
        <v>14</v>
      </c>
      <c r="H2614" s="43">
        <v>0</v>
      </c>
      <c r="I2614" s="43">
        <v>0</v>
      </c>
      <c r="J2614" s="43">
        <v>0</v>
      </c>
      <c r="K2614" s="43">
        <v>8</v>
      </c>
      <c r="L2614" s="43">
        <v>2400</v>
      </c>
      <c r="M2614" s="43">
        <v>19200</v>
      </c>
      <c r="N2614" s="43">
        <v>8</v>
      </c>
      <c r="O2614" s="43">
        <v>2400</v>
      </c>
      <c r="P2614" s="43">
        <v>19200</v>
      </c>
      <c r="Q2614" s="43">
        <v>0</v>
      </c>
      <c r="R2614" s="43">
        <v>0</v>
      </c>
      <c r="S2614" s="43">
        <v>0</v>
      </c>
    </row>
    <row r="2615" spans="5:19">
      <c r="E2615" s="43">
        <v>8914712</v>
      </c>
      <c r="F2615" s="43" t="s">
        <v>5569</v>
      </c>
      <c r="G2615" s="43" t="s">
        <v>14</v>
      </c>
      <c r="H2615" s="43">
        <v>0</v>
      </c>
      <c r="I2615" s="43">
        <v>0</v>
      </c>
      <c r="J2615" s="43">
        <v>0</v>
      </c>
      <c r="K2615" s="43">
        <v>5</v>
      </c>
      <c r="L2615" s="43">
        <v>1850</v>
      </c>
      <c r="M2615" s="43">
        <v>9250</v>
      </c>
      <c r="N2615" s="43">
        <v>5</v>
      </c>
      <c r="O2615" s="43">
        <v>1850</v>
      </c>
      <c r="P2615" s="43">
        <v>9250</v>
      </c>
      <c r="Q2615" s="43">
        <v>0</v>
      </c>
      <c r="R2615" s="43">
        <v>0</v>
      </c>
      <c r="S2615" s="43">
        <v>0</v>
      </c>
    </row>
    <row r="2616" spans="5:19">
      <c r="E2616" s="43">
        <v>8914739</v>
      </c>
      <c r="F2616" s="43" t="s">
        <v>5570</v>
      </c>
      <c r="G2616" s="43" t="s">
        <v>14</v>
      </c>
      <c r="H2616" s="43">
        <v>0</v>
      </c>
      <c r="I2616" s="43">
        <v>0</v>
      </c>
      <c r="J2616" s="43">
        <v>0</v>
      </c>
      <c r="K2616" s="43">
        <v>44</v>
      </c>
      <c r="L2616" s="43">
        <v>2840</v>
      </c>
      <c r="M2616" s="43">
        <v>124960</v>
      </c>
      <c r="N2616" s="43">
        <v>44</v>
      </c>
      <c r="O2616" s="43">
        <v>2840</v>
      </c>
      <c r="P2616" s="43">
        <v>124960</v>
      </c>
      <c r="Q2616" s="43">
        <v>0</v>
      </c>
      <c r="R2616" s="43">
        <v>0</v>
      </c>
      <c r="S2616" s="43">
        <v>0</v>
      </c>
    </row>
    <row r="2617" spans="5:19">
      <c r="E2617" s="43">
        <v>8914892</v>
      </c>
      <c r="F2617" s="43" t="s">
        <v>5571</v>
      </c>
      <c r="G2617" s="43" t="s">
        <v>14</v>
      </c>
      <c r="H2617" s="43">
        <v>0</v>
      </c>
      <c r="I2617" s="43">
        <v>0</v>
      </c>
      <c r="J2617" s="43">
        <v>0</v>
      </c>
      <c r="K2617" s="43">
        <v>8</v>
      </c>
      <c r="L2617" s="43">
        <v>28648</v>
      </c>
      <c r="M2617" s="43">
        <v>229180</v>
      </c>
      <c r="N2617" s="43">
        <v>8</v>
      </c>
      <c r="O2617" s="43">
        <v>28648</v>
      </c>
      <c r="P2617" s="43">
        <v>229180</v>
      </c>
      <c r="Q2617" s="43">
        <v>0</v>
      </c>
      <c r="R2617" s="43">
        <v>0</v>
      </c>
      <c r="S2617" s="43">
        <v>0</v>
      </c>
    </row>
    <row r="2618" spans="5:19">
      <c r="E2618" s="43">
        <v>8914906</v>
      </c>
      <c r="F2618" s="43" t="s">
        <v>5572</v>
      </c>
      <c r="G2618" s="43" t="s">
        <v>14</v>
      </c>
      <c r="H2618" s="43">
        <v>0</v>
      </c>
      <c r="I2618" s="43">
        <v>0</v>
      </c>
      <c r="J2618" s="43">
        <v>0</v>
      </c>
      <c r="K2618" s="43">
        <v>13</v>
      </c>
      <c r="L2618" s="43">
        <v>3240</v>
      </c>
      <c r="M2618" s="43">
        <v>40500</v>
      </c>
      <c r="N2618" s="43">
        <v>13</v>
      </c>
      <c r="O2618" s="43">
        <v>3240</v>
      </c>
      <c r="P2618" s="43">
        <v>40500</v>
      </c>
      <c r="Q2618" s="43">
        <v>0</v>
      </c>
      <c r="R2618" s="43">
        <v>0</v>
      </c>
      <c r="S2618" s="43">
        <v>0</v>
      </c>
    </row>
    <row r="2619" spans="5:19">
      <c r="E2619" s="43">
        <v>8914916</v>
      </c>
      <c r="F2619" s="43" t="s">
        <v>5573</v>
      </c>
      <c r="G2619" s="43" t="s">
        <v>14</v>
      </c>
      <c r="H2619" s="43">
        <v>0</v>
      </c>
      <c r="I2619" s="43">
        <v>0</v>
      </c>
      <c r="J2619" s="43">
        <v>0</v>
      </c>
      <c r="K2619" s="43">
        <v>45</v>
      </c>
      <c r="L2619" s="43">
        <v>4890</v>
      </c>
      <c r="M2619" s="43">
        <v>220050</v>
      </c>
      <c r="N2619" s="43">
        <v>45</v>
      </c>
      <c r="O2619" s="43">
        <v>4890</v>
      </c>
      <c r="P2619" s="43">
        <v>220050</v>
      </c>
      <c r="Q2619" s="43">
        <v>0</v>
      </c>
      <c r="R2619" s="43">
        <v>0</v>
      </c>
      <c r="S2619" s="43">
        <v>0</v>
      </c>
    </row>
    <row r="2620" spans="5:19">
      <c r="E2620" s="43">
        <v>8915040</v>
      </c>
      <c r="F2620" s="43" t="s">
        <v>5574</v>
      </c>
      <c r="G2620" s="43" t="s">
        <v>14</v>
      </c>
      <c r="H2620" s="43">
        <v>0</v>
      </c>
      <c r="I2620" s="43">
        <v>0</v>
      </c>
      <c r="J2620" s="43">
        <v>0</v>
      </c>
      <c r="K2620" s="43">
        <v>1</v>
      </c>
      <c r="L2620" s="43">
        <v>5420</v>
      </c>
      <c r="M2620" s="43">
        <v>5420</v>
      </c>
      <c r="N2620" s="43">
        <v>1</v>
      </c>
      <c r="O2620" s="43">
        <v>5420</v>
      </c>
      <c r="P2620" s="43">
        <v>5420</v>
      </c>
      <c r="Q2620" s="43">
        <v>0</v>
      </c>
      <c r="R2620" s="43">
        <v>0</v>
      </c>
      <c r="S2620" s="43">
        <v>0</v>
      </c>
    </row>
    <row r="2621" spans="5:19">
      <c r="E2621" s="43">
        <v>8915063</v>
      </c>
      <c r="F2621" s="43" t="s">
        <v>5575</v>
      </c>
      <c r="G2621" s="43" t="s">
        <v>14</v>
      </c>
      <c r="H2621" s="43">
        <v>0</v>
      </c>
      <c r="I2621" s="43">
        <v>0</v>
      </c>
      <c r="J2621" s="43">
        <v>0</v>
      </c>
      <c r="K2621" s="43">
        <v>9</v>
      </c>
      <c r="L2621" s="43">
        <v>1310</v>
      </c>
      <c r="M2621" s="43">
        <v>11790</v>
      </c>
      <c r="N2621" s="43">
        <v>9</v>
      </c>
      <c r="O2621" s="43">
        <v>1310</v>
      </c>
      <c r="P2621" s="43">
        <v>11790</v>
      </c>
      <c r="Q2621" s="43">
        <v>0</v>
      </c>
      <c r="R2621" s="43">
        <v>0</v>
      </c>
      <c r="S2621" s="43">
        <v>0</v>
      </c>
    </row>
    <row r="2622" spans="5:19">
      <c r="E2622" s="43">
        <v>8915196</v>
      </c>
      <c r="F2622" s="43" t="s">
        <v>5576</v>
      </c>
      <c r="G2622" s="43" t="s">
        <v>14</v>
      </c>
      <c r="H2622" s="43">
        <v>0</v>
      </c>
      <c r="I2622" s="43">
        <v>0</v>
      </c>
      <c r="J2622" s="43">
        <v>0</v>
      </c>
      <c r="K2622" s="43">
        <v>2</v>
      </c>
      <c r="L2622" s="43">
        <v>2400</v>
      </c>
      <c r="M2622" s="43">
        <v>4800</v>
      </c>
      <c r="N2622" s="43">
        <v>2</v>
      </c>
      <c r="O2622" s="43">
        <v>2400</v>
      </c>
      <c r="P2622" s="43">
        <v>4800</v>
      </c>
      <c r="Q2622" s="43">
        <v>0</v>
      </c>
      <c r="R2622" s="43">
        <v>0</v>
      </c>
      <c r="S2622" s="43">
        <v>0</v>
      </c>
    </row>
    <row r="2623" spans="5:19">
      <c r="E2623" s="43">
        <v>8915220</v>
      </c>
      <c r="F2623" s="43" t="s">
        <v>5577</v>
      </c>
      <c r="G2623" s="43" t="s">
        <v>14</v>
      </c>
      <c r="H2623" s="43">
        <v>0</v>
      </c>
      <c r="I2623" s="43">
        <v>0</v>
      </c>
      <c r="J2623" s="43">
        <v>0</v>
      </c>
      <c r="K2623" s="43">
        <v>3</v>
      </c>
      <c r="L2623" s="43">
        <v>4377</v>
      </c>
      <c r="M2623" s="43">
        <v>13130</v>
      </c>
      <c r="N2623" s="43">
        <v>3</v>
      </c>
      <c r="O2623" s="43">
        <v>4377</v>
      </c>
      <c r="P2623" s="43">
        <v>13130</v>
      </c>
      <c r="Q2623" s="43">
        <v>0</v>
      </c>
      <c r="R2623" s="43">
        <v>0</v>
      </c>
      <c r="S2623" s="43">
        <v>0</v>
      </c>
    </row>
    <row r="2624" spans="5:19">
      <c r="E2624" s="43">
        <v>8915221</v>
      </c>
      <c r="F2624" s="43" t="s">
        <v>5578</v>
      </c>
      <c r="G2624" s="43" t="s">
        <v>14</v>
      </c>
      <c r="H2624" s="43">
        <v>0</v>
      </c>
      <c r="I2624" s="43">
        <v>0</v>
      </c>
      <c r="J2624" s="43">
        <v>0</v>
      </c>
      <c r="K2624" s="43">
        <v>12</v>
      </c>
      <c r="L2624" s="43">
        <v>4830</v>
      </c>
      <c r="M2624" s="43">
        <v>57960</v>
      </c>
      <c r="N2624" s="43">
        <v>12</v>
      </c>
      <c r="O2624" s="43">
        <v>4830</v>
      </c>
      <c r="P2624" s="43">
        <v>57960</v>
      </c>
      <c r="Q2624" s="43">
        <v>0</v>
      </c>
      <c r="R2624" s="43">
        <v>0</v>
      </c>
      <c r="S2624" s="43">
        <v>0</v>
      </c>
    </row>
    <row r="2625" spans="5:19">
      <c r="E2625" s="43">
        <v>8915223</v>
      </c>
      <c r="F2625" s="43" t="s">
        <v>5579</v>
      </c>
      <c r="G2625" s="43" t="s">
        <v>14</v>
      </c>
      <c r="H2625" s="43">
        <v>0</v>
      </c>
      <c r="I2625" s="43">
        <v>0</v>
      </c>
      <c r="J2625" s="43">
        <v>0</v>
      </c>
      <c r="K2625" s="43">
        <v>15</v>
      </c>
      <c r="L2625" s="43">
        <v>3533</v>
      </c>
      <c r="M2625" s="43">
        <v>52990</v>
      </c>
      <c r="N2625" s="43">
        <v>15</v>
      </c>
      <c r="O2625" s="43">
        <v>3533</v>
      </c>
      <c r="P2625" s="43">
        <v>52990</v>
      </c>
      <c r="Q2625" s="43">
        <v>0</v>
      </c>
      <c r="R2625" s="43">
        <v>0</v>
      </c>
      <c r="S2625" s="43">
        <v>0</v>
      </c>
    </row>
    <row r="2626" spans="5:19">
      <c r="E2626" s="43">
        <v>8915229</v>
      </c>
      <c r="F2626" s="43" t="s">
        <v>5580</v>
      </c>
      <c r="G2626" s="43" t="s">
        <v>14</v>
      </c>
      <c r="H2626" s="43">
        <v>0</v>
      </c>
      <c r="I2626" s="43">
        <v>0</v>
      </c>
      <c r="J2626" s="43">
        <v>0</v>
      </c>
      <c r="K2626" s="43">
        <v>4</v>
      </c>
      <c r="L2626" s="43">
        <v>8240</v>
      </c>
      <c r="M2626" s="43">
        <v>32960</v>
      </c>
      <c r="N2626" s="43">
        <v>4</v>
      </c>
      <c r="O2626" s="43">
        <v>8240</v>
      </c>
      <c r="P2626" s="43">
        <v>32960</v>
      </c>
      <c r="Q2626" s="43">
        <v>0</v>
      </c>
      <c r="R2626" s="43">
        <v>0</v>
      </c>
      <c r="S2626" s="43">
        <v>0</v>
      </c>
    </row>
    <row r="2627" spans="5:19">
      <c r="E2627" s="43">
        <v>8915309</v>
      </c>
      <c r="F2627" s="43" t="s">
        <v>5581</v>
      </c>
      <c r="G2627" s="43" t="s">
        <v>14</v>
      </c>
      <c r="H2627" s="43">
        <v>0</v>
      </c>
      <c r="I2627" s="43">
        <v>0</v>
      </c>
      <c r="J2627" s="43">
        <v>0</v>
      </c>
      <c r="K2627" s="43">
        <v>8</v>
      </c>
      <c r="L2627" s="43">
        <v>4250</v>
      </c>
      <c r="M2627" s="43">
        <v>34000</v>
      </c>
      <c r="N2627" s="43">
        <v>8</v>
      </c>
      <c r="O2627" s="43">
        <v>4250</v>
      </c>
      <c r="P2627" s="43">
        <v>34000</v>
      </c>
      <c r="Q2627" s="43">
        <v>0</v>
      </c>
      <c r="R2627" s="43">
        <v>0</v>
      </c>
      <c r="S2627" s="43">
        <v>0</v>
      </c>
    </row>
    <row r="2628" spans="5:19">
      <c r="E2628" s="43">
        <v>8915531</v>
      </c>
      <c r="F2628" s="43" t="s">
        <v>5582</v>
      </c>
      <c r="G2628" s="43" t="s">
        <v>14</v>
      </c>
      <c r="H2628" s="43">
        <v>0</v>
      </c>
      <c r="I2628" s="43">
        <v>0</v>
      </c>
      <c r="J2628" s="43">
        <v>0</v>
      </c>
      <c r="K2628" s="43">
        <v>1</v>
      </c>
      <c r="L2628" s="43">
        <v>8920</v>
      </c>
      <c r="M2628" s="43">
        <v>8920</v>
      </c>
      <c r="N2628" s="43">
        <v>1</v>
      </c>
      <c r="O2628" s="43">
        <v>8920</v>
      </c>
      <c r="P2628" s="43">
        <v>8920</v>
      </c>
      <c r="Q2628" s="43">
        <v>0</v>
      </c>
      <c r="R2628" s="43">
        <v>0</v>
      </c>
      <c r="S2628" s="43">
        <v>0</v>
      </c>
    </row>
    <row r="2629" spans="5:19">
      <c r="E2629" s="43">
        <v>8915688</v>
      </c>
      <c r="F2629" s="43" t="s">
        <v>5583</v>
      </c>
      <c r="G2629" s="43" t="s">
        <v>14</v>
      </c>
      <c r="H2629" s="43">
        <v>0</v>
      </c>
      <c r="I2629" s="43">
        <v>0</v>
      </c>
      <c r="J2629" s="43">
        <v>0</v>
      </c>
      <c r="K2629" s="43">
        <v>2</v>
      </c>
      <c r="L2629" s="43">
        <v>9950</v>
      </c>
      <c r="M2629" s="43">
        <v>19900</v>
      </c>
      <c r="N2629" s="43">
        <v>2</v>
      </c>
      <c r="O2629" s="43">
        <v>9950</v>
      </c>
      <c r="P2629" s="43">
        <v>19900</v>
      </c>
      <c r="Q2629" s="43">
        <v>0</v>
      </c>
      <c r="R2629" s="43">
        <v>0</v>
      </c>
      <c r="S2629" s="43">
        <v>0</v>
      </c>
    </row>
    <row r="2630" spans="5:19">
      <c r="E2630" s="43">
        <v>8915845</v>
      </c>
      <c r="F2630" s="43" t="s">
        <v>5584</v>
      </c>
      <c r="G2630" s="43" t="s">
        <v>14</v>
      </c>
      <c r="H2630" s="43">
        <v>0</v>
      </c>
      <c r="I2630" s="43">
        <v>0</v>
      </c>
      <c r="J2630" s="43">
        <v>0</v>
      </c>
      <c r="K2630" s="43">
        <v>11</v>
      </c>
      <c r="L2630" s="43">
        <v>11760</v>
      </c>
      <c r="M2630" s="43">
        <v>129360</v>
      </c>
      <c r="N2630" s="43">
        <v>11</v>
      </c>
      <c r="O2630" s="43">
        <v>11760</v>
      </c>
      <c r="P2630" s="43">
        <v>129360</v>
      </c>
      <c r="Q2630" s="43">
        <v>0</v>
      </c>
      <c r="R2630" s="43">
        <v>0</v>
      </c>
      <c r="S2630" s="43">
        <v>0</v>
      </c>
    </row>
    <row r="2631" spans="5:19">
      <c r="E2631" s="43">
        <v>8915864</v>
      </c>
      <c r="F2631" s="43" t="s">
        <v>5585</v>
      </c>
      <c r="G2631" s="43" t="s">
        <v>14</v>
      </c>
      <c r="H2631" s="43">
        <v>0</v>
      </c>
      <c r="I2631" s="43">
        <v>0</v>
      </c>
      <c r="J2631" s="43">
        <v>0</v>
      </c>
      <c r="K2631" s="43">
        <v>30</v>
      </c>
      <c r="L2631" s="43">
        <v>1690</v>
      </c>
      <c r="M2631" s="43">
        <v>50700</v>
      </c>
      <c r="N2631" s="43">
        <v>30</v>
      </c>
      <c r="O2631" s="43">
        <v>1690</v>
      </c>
      <c r="P2631" s="43">
        <v>50700</v>
      </c>
      <c r="Q2631" s="43">
        <v>0</v>
      </c>
      <c r="R2631" s="43">
        <v>0</v>
      </c>
      <c r="S2631" s="43">
        <v>0</v>
      </c>
    </row>
    <row r="2632" spans="5:19">
      <c r="E2632" s="43">
        <v>8915874</v>
      </c>
      <c r="F2632" s="43" t="s">
        <v>5586</v>
      </c>
      <c r="G2632" s="43" t="s">
        <v>14</v>
      </c>
      <c r="H2632" s="43">
        <v>0</v>
      </c>
      <c r="I2632" s="43">
        <v>0</v>
      </c>
      <c r="J2632" s="43">
        <v>0</v>
      </c>
      <c r="K2632" s="43">
        <v>1</v>
      </c>
      <c r="L2632" s="43">
        <v>7590</v>
      </c>
      <c r="M2632" s="43">
        <v>7590</v>
      </c>
      <c r="N2632" s="43">
        <v>1</v>
      </c>
      <c r="O2632" s="43">
        <v>7590</v>
      </c>
      <c r="P2632" s="43">
        <v>7590</v>
      </c>
      <c r="Q2632" s="43">
        <v>0</v>
      </c>
      <c r="R2632" s="43">
        <v>0</v>
      </c>
      <c r="S2632" s="43">
        <v>0</v>
      </c>
    </row>
    <row r="2633" spans="5:19">
      <c r="E2633" s="43">
        <v>8915905</v>
      </c>
      <c r="F2633" s="43" t="s">
        <v>5587</v>
      </c>
      <c r="G2633" s="43" t="s">
        <v>14</v>
      </c>
      <c r="H2633" s="43">
        <v>0</v>
      </c>
      <c r="I2633" s="43">
        <v>0</v>
      </c>
      <c r="J2633" s="43">
        <v>0</v>
      </c>
      <c r="K2633" s="43">
        <v>2</v>
      </c>
      <c r="L2633" s="43">
        <v>7430</v>
      </c>
      <c r="M2633" s="43">
        <v>14860</v>
      </c>
      <c r="N2633" s="43">
        <v>2</v>
      </c>
      <c r="O2633" s="43">
        <v>7430</v>
      </c>
      <c r="P2633" s="43">
        <v>14860</v>
      </c>
      <c r="Q2633" s="43">
        <v>0</v>
      </c>
      <c r="R2633" s="43">
        <v>0</v>
      </c>
      <c r="S2633" s="43">
        <v>0</v>
      </c>
    </row>
    <row r="2634" spans="5:19">
      <c r="E2634" s="43">
        <v>8916070</v>
      </c>
      <c r="F2634" s="43" t="s">
        <v>5588</v>
      </c>
      <c r="G2634" s="43" t="s">
        <v>14</v>
      </c>
      <c r="H2634" s="43">
        <v>0</v>
      </c>
      <c r="I2634" s="43">
        <v>0</v>
      </c>
      <c r="J2634" s="43">
        <v>0</v>
      </c>
      <c r="K2634" s="43">
        <v>1</v>
      </c>
      <c r="L2634" s="43">
        <v>7610</v>
      </c>
      <c r="M2634" s="43">
        <v>9132</v>
      </c>
      <c r="N2634" s="43">
        <v>1</v>
      </c>
      <c r="O2634" s="43">
        <v>7610</v>
      </c>
      <c r="P2634" s="43">
        <v>9132</v>
      </c>
      <c r="Q2634" s="43">
        <v>0</v>
      </c>
      <c r="R2634" s="43">
        <v>0</v>
      </c>
      <c r="S2634" s="43">
        <v>0</v>
      </c>
    </row>
    <row r="2635" spans="5:19">
      <c r="E2635" s="43">
        <v>8916126</v>
      </c>
      <c r="F2635" s="43" t="s">
        <v>5589</v>
      </c>
      <c r="G2635" s="43" t="s">
        <v>14</v>
      </c>
      <c r="H2635" s="43">
        <v>0</v>
      </c>
      <c r="I2635" s="43">
        <v>0</v>
      </c>
      <c r="J2635" s="43">
        <v>0</v>
      </c>
      <c r="K2635" s="43">
        <v>5</v>
      </c>
      <c r="L2635" s="43">
        <v>9008</v>
      </c>
      <c r="M2635" s="43">
        <v>45040</v>
      </c>
      <c r="N2635" s="43">
        <v>5</v>
      </c>
      <c r="O2635" s="43">
        <v>9008</v>
      </c>
      <c r="P2635" s="43">
        <v>45040</v>
      </c>
      <c r="Q2635" s="43">
        <v>0</v>
      </c>
      <c r="R2635" s="43">
        <v>0</v>
      </c>
      <c r="S2635" s="43">
        <v>0</v>
      </c>
    </row>
    <row r="2636" spans="5:19">
      <c r="E2636" s="43">
        <v>8916217</v>
      </c>
      <c r="F2636" s="43" t="s">
        <v>5590</v>
      </c>
      <c r="G2636" s="43" t="s">
        <v>14</v>
      </c>
      <c r="H2636" s="43">
        <v>0</v>
      </c>
      <c r="I2636" s="43">
        <v>0</v>
      </c>
      <c r="J2636" s="43">
        <v>0</v>
      </c>
      <c r="K2636" s="43">
        <v>23</v>
      </c>
      <c r="L2636" s="43">
        <v>12150</v>
      </c>
      <c r="M2636" s="43">
        <v>279450</v>
      </c>
      <c r="N2636" s="43">
        <v>23</v>
      </c>
      <c r="O2636" s="43">
        <v>12150</v>
      </c>
      <c r="P2636" s="43">
        <v>279450</v>
      </c>
      <c r="Q2636" s="43">
        <v>0</v>
      </c>
      <c r="R2636" s="43">
        <v>0</v>
      </c>
      <c r="S2636" s="43">
        <v>0</v>
      </c>
    </row>
    <row r="2637" spans="5:19">
      <c r="E2637" s="43">
        <v>8916218</v>
      </c>
      <c r="F2637" s="43" t="s">
        <v>5591</v>
      </c>
      <c r="G2637" s="43" t="s">
        <v>14</v>
      </c>
      <c r="H2637" s="43">
        <v>0</v>
      </c>
      <c r="I2637" s="43">
        <v>0</v>
      </c>
      <c r="J2637" s="43">
        <v>0</v>
      </c>
      <c r="K2637" s="43">
        <v>2</v>
      </c>
      <c r="L2637" s="43">
        <v>12510</v>
      </c>
      <c r="M2637" s="43">
        <v>25020</v>
      </c>
      <c r="N2637" s="43">
        <v>2</v>
      </c>
      <c r="O2637" s="43">
        <v>12510</v>
      </c>
      <c r="P2637" s="43">
        <v>25020</v>
      </c>
      <c r="Q2637" s="43">
        <v>0</v>
      </c>
      <c r="R2637" s="43">
        <v>0</v>
      </c>
      <c r="S2637" s="43">
        <v>0</v>
      </c>
    </row>
    <row r="2638" spans="5:19">
      <c r="E2638" s="43">
        <v>8916220</v>
      </c>
      <c r="F2638" s="43" t="s">
        <v>5592</v>
      </c>
      <c r="G2638" s="43" t="s">
        <v>14</v>
      </c>
      <c r="H2638" s="43">
        <v>0</v>
      </c>
      <c r="I2638" s="43">
        <v>0</v>
      </c>
      <c r="J2638" s="43">
        <v>0</v>
      </c>
      <c r="K2638" s="43">
        <v>6</v>
      </c>
      <c r="L2638" s="43">
        <v>11200</v>
      </c>
      <c r="M2638" s="43">
        <v>67200</v>
      </c>
      <c r="N2638" s="43">
        <v>6</v>
      </c>
      <c r="O2638" s="43">
        <v>11200</v>
      </c>
      <c r="P2638" s="43">
        <v>67200</v>
      </c>
      <c r="Q2638" s="43">
        <v>0</v>
      </c>
      <c r="R2638" s="43">
        <v>0</v>
      </c>
      <c r="S2638" s="43">
        <v>0</v>
      </c>
    </row>
    <row r="2639" spans="5:19">
      <c r="E2639" s="43">
        <v>8916238</v>
      </c>
      <c r="F2639" s="43" t="s">
        <v>5593</v>
      </c>
      <c r="G2639" s="43" t="s">
        <v>14</v>
      </c>
      <c r="H2639" s="43">
        <v>0</v>
      </c>
      <c r="I2639" s="43">
        <v>0</v>
      </c>
      <c r="J2639" s="43">
        <v>0</v>
      </c>
      <c r="K2639" s="43">
        <v>25</v>
      </c>
      <c r="L2639" s="43">
        <v>2906</v>
      </c>
      <c r="M2639" s="43">
        <v>72650</v>
      </c>
      <c r="N2639" s="43">
        <v>10</v>
      </c>
      <c r="O2639" s="43">
        <v>3050</v>
      </c>
      <c r="P2639" s="43">
        <v>30500</v>
      </c>
      <c r="Q2639" s="43">
        <v>15</v>
      </c>
      <c r="R2639" s="43">
        <v>2810</v>
      </c>
      <c r="S2639" s="43">
        <v>42150</v>
      </c>
    </row>
    <row r="2640" spans="5:19">
      <c r="E2640" s="43">
        <v>8916310</v>
      </c>
      <c r="F2640" s="43" t="s">
        <v>5594</v>
      </c>
      <c r="G2640" s="43" t="s">
        <v>14</v>
      </c>
      <c r="H2640" s="43">
        <v>0</v>
      </c>
      <c r="I2640" s="43">
        <v>0</v>
      </c>
      <c r="J2640" s="43">
        <v>0</v>
      </c>
      <c r="K2640" s="43">
        <v>1</v>
      </c>
      <c r="L2640" s="43">
        <v>9930</v>
      </c>
      <c r="M2640" s="43">
        <v>9930</v>
      </c>
      <c r="N2640" s="43">
        <v>1</v>
      </c>
      <c r="O2640" s="43">
        <v>9930</v>
      </c>
      <c r="P2640" s="43">
        <v>9930</v>
      </c>
      <c r="Q2640" s="43">
        <v>0</v>
      </c>
      <c r="R2640" s="43">
        <v>0</v>
      </c>
      <c r="S2640" s="43">
        <v>0</v>
      </c>
    </row>
    <row r="2641" spans="5:19">
      <c r="E2641" s="43">
        <v>8916401</v>
      </c>
      <c r="F2641" s="43" t="s">
        <v>5595</v>
      </c>
      <c r="G2641" s="43" t="s">
        <v>14</v>
      </c>
      <c r="H2641" s="43">
        <v>0</v>
      </c>
      <c r="I2641" s="43">
        <v>0</v>
      </c>
      <c r="J2641" s="43">
        <v>0</v>
      </c>
      <c r="K2641" s="43">
        <v>1</v>
      </c>
      <c r="L2641" s="43">
        <v>3450</v>
      </c>
      <c r="M2641" s="43">
        <v>3450</v>
      </c>
      <c r="N2641" s="43">
        <v>1</v>
      </c>
      <c r="O2641" s="43">
        <v>3450</v>
      </c>
      <c r="P2641" s="43">
        <v>3450</v>
      </c>
      <c r="Q2641" s="43">
        <v>0</v>
      </c>
      <c r="R2641" s="43">
        <v>0</v>
      </c>
      <c r="S2641" s="43">
        <v>0</v>
      </c>
    </row>
    <row r="2642" spans="5:19">
      <c r="E2642" s="43">
        <v>8916446</v>
      </c>
      <c r="F2642" s="43" t="s">
        <v>5596</v>
      </c>
      <c r="G2642" s="43" t="s">
        <v>14</v>
      </c>
      <c r="H2642" s="43">
        <v>0</v>
      </c>
      <c r="I2642" s="43">
        <v>0</v>
      </c>
      <c r="J2642" s="43">
        <v>0</v>
      </c>
      <c r="K2642" s="43">
        <v>1</v>
      </c>
      <c r="L2642" s="43">
        <v>6990</v>
      </c>
      <c r="M2642" s="43">
        <v>6990</v>
      </c>
      <c r="N2642" s="43">
        <v>1</v>
      </c>
      <c r="O2642" s="43">
        <v>6990</v>
      </c>
      <c r="P2642" s="43">
        <v>6990</v>
      </c>
      <c r="Q2642" s="43">
        <v>0</v>
      </c>
      <c r="R2642" s="43">
        <v>0</v>
      </c>
      <c r="S2642" s="43">
        <v>0</v>
      </c>
    </row>
    <row r="2643" spans="5:19">
      <c r="E2643" s="43">
        <v>8916447</v>
      </c>
      <c r="F2643" s="43" t="s">
        <v>5597</v>
      </c>
      <c r="G2643" s="43" t="s">
        <v>14</v>
      </c>
      <c r="H2643" s="43">
        <v>0</v>
      </c>
      <c r="I2643" s="43">
        <v>0</v>
      </c>
      <c r="J2643" s="43">
        <v>0</v>
      </c>
      <c r="K2643" s="43">
        <v>1</v>
      </c>
      <c r="L2643" s="43">
        <v>6990</v>
      </c>
      <c r="M2643" s="43">
        <v>6990</v>
      </c>
      <c r="N2643" s="43">
        <v>1</v>
      </c>
      <c r="O2643" s="43">
        <v>6990</v>
      </c>
      <c r="P2643" s="43">
        <v>6990</v>
      </c>
      <c r="Q2643" s="43">
        <v>0</v>
      </c>
      <c r="R2643" s="43">
        <v>0</v>
      </c>
      <c r="S2643" s="43">
        <v>0</v>
      </c>
    </row>
    <row r="2644" spans="5:19">
      <c r="E2644" s="43">
        <v>8916448</v>
      </c>
      <c r="F2644" s="43" t="s">
        <v>5598</v>
      </c>
      <c r="G2644" s="43" t="s">
        <v>14</v>
      </c>
      <c r="H2644" s="43">
        <v>0</v>
      </c>
      <c r="I2644" s="43">
        <v>0</v>
      </c>
      <c r="J2644" s="43">
        <v>0</v>
      </c>
      <c r="K2644" s="43">
        <v>1</v>
      </c>
      <c r="L2644" s="43">
        <v>4840</v>
      </c>
      <c r="M2644" s="43">
        <v>4840</v>
      </c>
      <c r="N2644" s="43">
        <v>1</v>
      </c>
      <c r="O2644" s="43">
        <v>4840</v>
      </c>
      <c r="P2644" s="43">
        <v>4840</v>
      </c>
      <c r="Q2644" s="43">
        <v>0</v>
      </c>
      <c r="R2644" s="43">
        <v>0</v>
      </c>
      <c r="S2644" s="43">
        <v>0</v>
      </c>
    </row>
    <row r="2645" spans="5:19">
      <c r="E2645" s="43">
        <v>8916506</v>
      </c>
      <c r="F2645" s="43" t="s">
        <v>5599</v>
      </c>
      <c r="G2645" s="43" t="s">
        <v>14</v>
      </c>
      <c r="H2645" s="43">
        <v>0</v>
      </c>
      <c r="I2645" s="43">
        <v>0</v>
      </c>
      <c r="J2645" s="43">
        <v>0</v>
      </c>
      <c r="K2645" s="43">
        <v>5</v>
      </c>
      <c r="L2645" s="43">
        <v>5500</v>
      </c>
      <c r="M2645" s="43">
        <v>27500</v>
      </c>
      <c r="N2645" s="43">
        <v>5</v>
      </c>
      <c r="O2645" s="43">
        <v>5500</v>
      </c>
      <c r="P2645" s="43">
        <v>27500</v>
      </c>
      <c r="Q2645" s="43">
        <v>0</v>
      </c>
      <c r="R2645" s="43">
        <v>0</v>
      </c>
      <c r="S2645" s="43">
        <v>0</v>
      </c>
    </row>
    <row r="2646" spans="5:19">
      <c r="E2646" s="43">
        <v>8916516</v>
      </c>
      <c r="F2646" s="43" t="s">
        <v>5600</v>
      </c>
      <c r="G2646" s="43" t="s">
        <v>14</v>
      </c>
      <c r="H2646" s="43">
        <v>0</v>
      </c>
      <c r="I2646" s="43">
        <v>0</v>
      </c>
      <c r="J2646" s="43">
        <v>0</v>
      </c>
      <c r="K2646" s="43">
        <v>2</v>
      </c>
      <c r="L2646" s="43">
        <v>10870</v>
      </c>
      <c r="M2646" s="43">
        <v>21740</v>
      </c>
      <c r="N2646" s="43">
        <v>2</v>
      </c>
      <c r="O2646" s="43">
        <v>10870</v>
      </c>
      <c r="P2646" s="43">
        <v>21740</v>
      </c>
      <c r="Q2646" s="43">
        <v>0</v>
      </c>
      <c r="R2646" s="43">
        <v>0</v>
      </c>
      <c r="S2646" s="43">
        <v>0</v>
      </c>
    </row>
    <row r="2647" spans="5:19">
      <c r="E2647" s="43">
        <v>8916584</v>
      </c>
      <c r="F2647" s="43" t="s">
        <v>5601</v>
      </c>
      <c r="G2647" s="43" t="s">
        <v>14</v>
      </c>
      <c r="H2647" s="43">
        <v>0</v>
      </c>
      <c r="I2647" s="43">
        <v>0</v>
      </c>
      <c r="J2647" s="43">
        <v>0</v>
      </c>
      <c r="K2647" s="43">
        <v>5</v>
      </c>
      <c r="L2647" s="43">
        <v>7840</v>
      </c>
      <c r="M2647" s="43">
        <v>39200</v>
      </c>
      <c r="N2647" s="43">
        <v>5</v>
      </c>
      <c r="O2647" s="43">
        <v>7840</v>
      </c>
      <c r="P2647" s="43">
        <v>39200</v>
      </c>
      <c r="Q2647" s="43">
        <v>0</v>
      </c>
      <c r="R2647" s="43">
        <v>0</v>
      </c>
      <c r="S2647" s="43">
        <v>0</v>
      </c>
    </row>
    <row r="2648" spans="5:19">
      <c r="E2648" s="43">
        <v>8916621</v>
      </c>
      <c r="F2648" s="43" t="s">
        <v>5602</v>
      </c>
      <c r="G2648" s="43" t="s">
        <v>14</v>
      </c>
      <c r="H2648" s="43">
        <v>0</v>
      </c>
      <c r="I2648" s="43">
        <v>0</v>
      </c>
      <c r="J2648" s="43">
        <v>0</v>
      </c>
      <c r="K2648" s="43">
        <v>2</v>
      </c>
      <c r="L2648" s="43">
        <v>5250</v>
      </c>
      <c r="M2648" s="43">
        <v>7875</v>
      </c>
      <c r="N2648" s="43">
        <v>2</v>
      </c>
      <c r="O2648" s="43">
        <v>5250</v>
      </c>
      <c r="P2648" s="43">
        <v>7875</v>
      </c>
      <c r="Q2648" s="43">
        <v>0</v>
      </c>
      <c r="R2648" s="43">
        <v>0</v>
      </c>
      <c r="S2648" s="43">
        <v>0</v>
      </c>
    </row>
    <row r="2649" spans="5:19">
      <c r="E2649" s="43">
        <v>8916801</v>
      </c>
      <c r="F2649" s="43" t="s">
        <v>5603</v>
      </c>
      <c r="G2649" s="43" t="s">
        <v>14</v>
      </c>
      <c r="H2649" s="43">
        <v>0</v>
      </c>
      <c r="I2649" s="43">
        <v>0</v>
      </c>
      <c r="J2649" s="43">
        <v>0</v>
      </c>
      <c r="K2649" s="43">
        <v>3</v>
      </c>
      <c r="L2649" s="43">
        <v>1887</v>
      </c>
      <c r="M2649" s="43">
        <v>5660</v>
      </c>
      <c r="N2649" s="43">
        <v>3</v>
      </c>
      <c r="O2649" s="43">
        <v>1887</v>
      </c>
      <c r="P2649" s="43">
        <v>5660</v>
      </c>
      <c r="Q2649" s="43">
        <v>0</v>
      </c>
      <c r="R2649" s="43">
        <v>0</v>
      </c>
      <c r="S2649" s="43">
        <v>0</v>
      </c>
    </row>
    <row r="2650" spans="5:19">
      <c r="E2650" s="43">
        <v>8916817</v>
      </c>
      <c r="F2650" s="43" t="s">
        <v>5604</v>
      </c>
      <c r="G2650" s="43" t="s">
        <v>14</v>
      </c>
      <c r="H2650" s="43">
        <v>0</v>
      </c>
      <c r="I2650" s="43">
        <v>0</v>
      </c>
      <c r="J2650" s="43">
        <v>0</v>
      </c>
      <c r="K2650" s="43">
        <v>4</v>
      </c>
      <c r="L2650" s="43">
        <v>7610</v>
      </c>
      <c r="M2650" s="43">
        <v>30440</v>
      </c>
      <c r="N2650" s="43">
        <v>4</v>
      </c>
      <c r="O2650" s="43">
        <v>7610</v>
      </c>
      <c r="P2650" s="43">
        <v>30440</v>
      </c>
      <c r="Q2650" s="43">
        <v>0</v>
      </c>
      <c r="R2650" s="43">
        <v>0</v>
      </c>
      <c r="S2650" s="43">
        <v>0</v>
      </c>
    </row>
    <row r="2651" spans="5:19">
      <c r="E2651" s="43">
        <v>8916920</v>
      </c>
      <c r="F2651" s="43" t="s">
        <v>5605</v>
      </c>
      <c r="G2651" s="43" t="s">
        <v>14</v>
      </c>
      <c r="H2651" s="43">
        <v>0</v>
      </c>
      <c r="I2651" s="43">
        <v>0</v>
      </c>
      <c r="J2651" s="43">
        <v>0</v>
      </c>
      <c r="K2651" s="43">
        <v>1</v>
      </c>
      <c r="L2651" s="43">
        <v>5580</v>
      </c>
      <c r="M2651" s="43">
        <v>5580</v>
      </c>
      <c r="N2651" s="43">
        <v>1</v>
      </c>
      <c r="O2651" s="43">
        <v>5580</v>
      </c>
      <c r="P2651" s="43">
        <v>5580</v>
      </c>
      <c r="Q2651" s="43">
        <v>0</v>
      </c>
      <c r="R2651" s="43">
        <v>0</v>
      </c>
      <c r="S2651" s="43">
        <v>0</v>
      </c>
    </row>
    <row r="2652" spans="5:19">
      <c r="E2652" s="43">
        <v>8917018</v>
      </c>
      <c r="F2652" s="43" t="s">
        <v>5606</v>
      </c>
      <c r="G2652" s="43" t="s">
        <v>14</v>
      </c>
      <c r="H2652" s="43">
        <v>0</v>
      </c>
      <c r="I2652" s="43">
        <v>0</v>
      </c>
      <c r="J2652" s="43">
        <v>0</v>
      </c>
      <c r="K2652" s="43">
        <v>20</v>
      </c>
      <c r="L2652" s="43">
        <v>25943</v>
      </c>
      <c r="M2652" s="43">
        <v>518860</v>
      </c>
      <c r="N2652" s="43">
        <v>20</v>
      </c>
      <c r="O2652" s="43">
        <v>25943</v>
      </c>
      <c r="P2652" s="43">
        <v>518860</v>
      </c>
      <c r="Q2652" s="43">
        <v>0</v>
      </c>
      <c r="R2652" s="43">
        <v>0</v>
      </c>
      <c r="S2652" s="43">
        <v>0</v>
      </c>
    </row>
    <row r="2653" spans="5:19">
      <c r="E2653" s="43">
        <v>8917063</v>
      </c>
      <c r="F2653" s="43" t="s">
        <v>5607</v>
      </c>
      <c r="G2653" s="43" t="s">
        <v>14</v>
      </c>
      <c r="H2653" s="43">
        <v>0</v>
      </c>
      <c r="I2653" s="43">
        <v>0</v>
      </c>
      <c r="J2653" s="43">
        <v>0</v>
      </c>
      <c r="K2653" s="43">
        <v>5</v>
      </c>
      <c r="L2653" s="43">
        <v>7970</v>
      </c>
      <c r="M2653" s="43">
        <v>39850</v>
      </c>
      <c r="N2653" s="43">
        <v>5</v>
      </c>
      <c r="O2653" s="43">
        <v>7970</v>
      </c>
      <c r="P2653" s="43">
        <v>39850</v>
      </c>
      <c r="Q2653" s="43">
        <v>0</v>
      </c>
      <c r="R2653" s="43">
        <v>0</v>
      </c>
      <c r="S2653" s="43">
        <v>0</v>
      </c>
    </row>
    <row r="2654" spans="5:19">
      <c r="E2654" s="43">
        <v>8917088</v>
      </c>
      <c r="F2654" s="43" t="s">
        <v>5608</v>
      </c>
      <c r="G2654" s="43" t="s">
        <v>14</v>
      </c>
      <c r="H2654" s="43">
        <v>0</v>
      </c>
      <c r="I2654" s="43">
        <v>0</v>
      </c>
      <c r="J2654" s="43">
        <v>0</v>
      </c>
      <c r="K2654" s="43">
        <v>8</v>
      </c>
      <c r="L2654" s="43">
        <v>4170</v>
      </c>
      <c r="M2654" s="43">
        <v>33360</v>
      </c>
      <c r="N2654" s="43">
        <v>8</v>
      </c>
      <c r="O2654" s="43">
        <v>4170</v>
      </c>
      <c r="P2654" s="43">
        <v>33360</v>
      </c>
      <c r="Q2654" s="43">
        <v>0</v>
      </c>
      <c r="R2654" s="43">
        <v>0</v>
      </c>
      <c r="S2654" s="43">
        <v>0</v>
      </c>
    </row>
    <row r="2655" spans="5:19">
      <c r="E2655" s="43">
        <v>8917097</v>
      </c>
      <c r="F2655" s="43" t="s">
        <v>5609</v>
      </c>
      <c r="G2655" s="43" t="s">
        <v>14</v>
      </c>
      <c r="H2655" s="43">
        <v>0</v>
      </c>
      <c r="I2655" s="43">
        <v>0</v>
      </c>
      <c r="J2655" s="43">
        <v>0</v>
      </c>
      <c r="K2655" s="43">
        <v>3</v>
      </c>
      <c r="L2655" s="43">
        <v>3630</v>
      </c>
      <c r="M2655" s="43">
        <v>10890</v>
      </c>
      <c r="N2655" s="43">
        <v>3</v>
      </c>
      <c r="O2655" s="43">
        <v>3630</v>
      </c>
      <c r="P2655" s="43">
        <v>10890</v>
      </c>
      <c r="Q2655" s="43">
        <v>0</v>
      </c>
      <c r="R2655" s="43">
        <v>0</v>
      </c>
      <c r="S2655" s="43">
        <v>0</v>
      </c>
    </row>
    <row r="2656" spans="5:19">
      <c r="E2656" s="43">
        <v>8917125</v>
      </c>
      <c r="F2656" s="43" t="s">
        <v>5610</v>
      </c>
      <c r="G2656" s="43" t="s">
        <v>14</v>
      </c>
      <c r="H2656" s="43">
        <v>0</v>
      </c>
      <c r="I2656" s="43">
        <v>0</v>
      </c>
      <c r="J2656" s="43">
        <v>0</v>
      </c>
      <c r="K2656" s="43">
        <v>2</v>
      </c>
      <c r="L2656" s="43">
        <v>2660</v>
      </c>
      <c r="M2656" s="43">
        <v>5320</v>
      </c>
      <c r="N2656" s="43">
        <v>2</v>
      </c>
      <c r="O2656" s="43">
        <v>2660</v>
      </c>
      <c r="P2656" s="43">
        <v>5320</v>
      </c>
      <c r="Q2656" s="43">
        <v>0</v>
      </c>
      <c r="R2656" s="43">
        <v>0</v>
      </c>
      <c r="S2656" s="43">
        <v>0</v>
      </c>
    </row>
    <row r="2657" spans="5:19">
      <c r="E2657" s="43">
        <v>8917216</v>
      </c>
      <c r="F2657" s="43" t="s">
        <v>5611</v>
      </c>
      <c r="G2657" s="43" t="s">
        <v>14</v>
      </c>
      <c r="H2657" s="43">
        <v>0</v>
      </c>
      <c r="I2657" s="43">
        <v>0</v>
      </c>
      <c r="J2657" s="43">
        <v>0</v>
      </c>
      <c r="K2657" s="43">
        <v>4</v>
      </c>
      <c r="L2657" s="43">
        <v>11403</v>
      </c>
      <c r="M2657" s="43">
        <v>45610</v>
      </c>
      <c r="N2657" s="43">
        <v>4</v>
      </c>
      <c r="O2657" s="43">
        <v>11403</v>
      </c>
      <c r="P2657" s="43">
        <v>45610</v>
      </c>
      <c r="Q2657" s="43">
        <v>0</v>
      </c>
      <c r="R2657" s="43">
        <v>0</v>
      </c>
      <c r="S2657" s="43">
        <v>0</v>
      </c>
    </row>
    <row r="2658" spans="5:19">
      <c r="E2658" s="43">
        <v>8917217</v>
      </c>
      <c r="F2658" s="43" t="s">
        <v>5612</v>
      </c>
      <c r="G2658" s="43" t="s">
        <v>14</v>
      </c>
      <c r="H2658" s="43">
        <v>0</v>
      </c>
      <c r="I2658" s="43">
        <v>0</v>
      </c>
      <c r="J2658" s="43">
        <v>0</v>
      </c>
      <c r="K2658" s="43">
        <v>9</v>
      </c>
      <c r="L2658" s="43">
        <v>2590</v>
      </c>
      <c r="M2658" s="43">
        <v>23310</v>
      </c>
      <c r="N2658" s="43">
        <v>9</v>
      </c>
      <c r="O2658" s="43">
        <v>2590</v>
      </c>
      <c r="P2658" s="43">
        <v>23310</v>
      </c>
      <c r="Q2658" s="43">
        <v>0</v>
      </c>
      <c r="R2658" s="43">
        <v>0</v>
      </c>
      <c r="S2658" s="43">
        <v>0</v>
      </c>
    </row>
    <row r="2659" spans="5:19">
      <c r="E2659" s="43">
        <v>8917218</v>
      </c>
      <c r="F2659" s="43" t="s">
        <v>5613</v>
      </c>
      <c r="G2659" s="43" t="s">
        <v>14</v>
      </c>
      <c r="H2659" s="43">
        <v>0</v>
      </c>
      <c r="I2659" s="43">
        <v>0</v>
      </c>
      <c r="J2659" s="43">
        <v>0</v>
      </c>
      <c r="K2659" s="43">
        <v>3</v>
      </c>
      <c r="L2659" s="43">
        <v>14770</v>
      </c>
      <c r="M2659" s="43">
        <v>44310</v>
      </c>
      <c r="N2659" s="43">
        <v>3</v>
      </c>
      <c r="O2659" s="43">
        <v>14770</v>
      </c>
      <c r="P2659" s="43">
        <v>44310</v>
      </c>
      <c r="Q2659" s="43">
        <v>0</v>
      </c>
      <c r="R2659" s="43">
        <v>0</v>
      </c>
      <c r="S2659" s="43">
        <v>0</v>
      </c>
    </row>
    <row r="2660" spans="5:19">
      <c r="E2660" s="43">
        <v>8917219</v>
      </c>
      <c r="F2660" s="43" t="s">
        <v>5614</v>
      </c>
      <c r="G2660" s="43" t="s">
        <v>14</v>
      </c>
      <c r="H2660" s="43">
        <v>0</v>
      </c>
      <c r="I2660" s="43">
        <v>0</v>
      </c>
      <c r="J2660" s="43">
        <v>0</v>
      </c>
      <c r="K2660" s="43">
        <v>1</v>
      </c>
      <c r="L2660" s="43">
        <v>3230</v>
      </c>
      <c r="M2660" s="43">
        <v>3230</v>
      </c>
      <c r="N2660" s="43">
        <v>1</v>
      </c>
      <c r="O2660" s="43">
        <v>3230</v>
      </c>
      <c r="P2660" s="43">
        <v>3230</v>
      </c>
      <c r="Q2660" s="43">
        <v>0</v>
      </c>
      <c r="R2660" s="43">
        <v>0</v>
      </c>
      <c r="S2660" s="43">
        <v>0</v>
      </c>
    </row>
    <row r="2661" spans="5:19">
      <c r="E2661" s="43">
        <v>8917223</v>
      </c>
      <c r="F2661" s="43" t="s">
        <v>5615</v>
      </c>
      <c r="G2661" s="43" t="s">
        <v>14</v>
      </c>
      <c r="H2661" s="43">
        <v>0</v>
      </c>
      <c r="I2661" s="43">
        <v>0</v>
      </c>
      <c r="J2661" s="43">
        <v>0</v>
      </c>
      <c r="K2661" s="43">
        <v>3</v>
      </c>
      <c r="L2661" s="43">
        <v>1620</v>
      </c>
      <c r="M2661" s="43">
        <v>4860</v>
      </c>
      <c r="N2661" s="43">
        <v>3</v>
      </c>
      <c r="O2661" s="43">
        <v>1620</v>
      </c>
      <c r="P2661" s="43">
        <v>4860</v>
      </c>
      <c r="Q2661" s="43">
        <v>0</v>
      </c>
      <c r="R2661" s="43">
        <v>0</v>
      </c>
      <c r="S2661" s="43">
        <v>0</v>
      </c>
    </row>
    <row r="2662" spans="5:19">
      <c r="E2662" s="43">
        <v>8917225</v>
      </c>
      <c r="F2662" s="43" t="s">
        <v>5616</v>
      </c>
      <c r="G2662" s="43" t="s">
        <v>14</v>
      </c>
      <c r="H2662" s="43">
        <v>0</v>
      </c>
      <c r="I2662" s="43">
        <v>0</v>
      </c>
      <c r="J2662" s="43">
        <v>0</v>
      </c>
      <c r="K2662" s="43">
        <v>1</v>
      </c>
      <c r="L2662" s="43">
        <v>1510</v>
      </c>
      <c r="M2662" s="43">
        <v>1510</v>
      </c>
      <c r="N2662" s="43">
        <v>1</v>
      </c>
      <c r="O2662" s="43">
        <v>1510</v>
      </c>
      <c r="P2662" s="43">
        <v>1510</v>
      </c>
      <c r="Q2662" s="43">
        <v>0</v>
      </c>
      <c r="R2662" s="43">
        <v>0</v>
      </c>
      <c r="S2662" s="43">
        <v>0</v>
      </c>
    </row>
    <row r="2663" spans="5:19">
      <c r="E2663" s="43">
        <v>8917230</v>
      </c>
      <c r="F2663" s="43" t="s">
        <v>5617</v>
      </c>
      <c r="G2663" s="43" t="s">
        <v>14</v>
      </c>
      <c r="H2663" s="43">
        <v>0</v>
      </c>
      <c r="I2663" s="43">
        <v>0</v>
      </c>
      <c r="J2663" s="43">
        <v>0</v>
      </c>
      <c r="K2663" s="43">
        <v>1</v>
      </c>
      <c r="L2663" s="43">
        <v>1330</v>
      </c>
      <c r="M2663" s="43">
        <v>1330</v>
      </c>
      <c r="N2663" s="43">
        <v>1</v>
      </c>
      <c r="O2663" s="43">
        <v>1330</v>
      </c>
      <c r="P2663" s="43">
        <v>1330</v>
      </c>
      <c r="Q2663" s="43">
        <v>0</v>
      </c>
      <c r="R2663" s="43">
        <v>0</v>
      </c>
      <c r="S2663" s="43">
        <v>0</v>
      </c>
    </row>
    <row r="2664" spans="5:19">
      <c r="E2664" s="43">
        <v>8917237</v>
      </c>
      <c r="F2664" s="43" t="s">
        <v>5618</v>
      </c>
      <c r="G2664" s="43" t="s">
        <v>14</v>
      </c>
      <c r="H2664" s="43">
        <v>0</v>
      </c>
      <c r="I2664" s="43">
        <v>0</v>
      </c>
      <c r="J2664" s="43">
        <v>0</v>
      </c>
      <c r="K2664" s="43">
        <v>2</v>
      </c>
      <c r="L2664" s="43">
        <v>1650</v>
      </c>
      <c r="M2664" s="43">
        <v>3300</v>
      </c>
      <c r="N2664" s="43">
        <v>2</v>
      </c>
      <c r="O2664" s="43">
        <v>1650</v>
      </c>
      <c r="P2664" s="43">
        <v>3300</v>
      </c>
      <c r="Q2664" s="43">
        <v>0</v>
      </c>
      <c r="R2664" s="43">
        <v>0</v>
      </c>
      <c r="S2664" s="43">
        <v>0</v>
      </c>
    </row>
    <row r="2665" spans="5:19">
      <c r="E2665" s="43">
        <v>8917339</v>
      </c>
      <c r="F2665" s="43" t="s">
        <v>5611</v>
      </c>
      <c r="G2665" s="43" t="s">
        <v>14</v>
      </c>
      <c r="H2665" s="43">
        <v>1</v>
      </c>
      <c r="I2665" s="43">
        <v>12050</v>
      </c>
      <c r="J2665" s="43">
        <v>12050</v>
      </c>
      <c r="K2665" s="43">
        <v>5</v>
      </c>
      <c r="L2665" s="43">
        <v>11166</v>
      </c>
      <c r="M2665" s="43">
        <v>55830</v>
      </c>
      <c r="N2665" s="43">
        <v>6</v>
      </c>
      <c r="O2665" s="43">
        <v>11313</v>
      </c>
      <c r="P2665" s="43">
        <v>67880</v>
      </c>
      <c r="Q2665" s="43">
        <v>0</v>
      </c>
      <c r="R2665" s="43">
        <v>0</v>
      </c>
      <c r="S2665" s="43">
        <v>0</v>
      </c>
    </row>
    <row r="2666" spans="5:19">
      <c r="E2666" s="43">
        <v>8917344</v>
      </c>
      <c r="F2666" s="43" t="s">
        <v>5619</v>
      </c>
      <c r="G2666" s="43" t="s">
        <v>14</v>
      </c>
      <c r="H2666" s="43">
        <v>0</v>
      </c>
      <c r="I2666" s="43">
        <v>0</v>
      </c>
      <c r="J2666" s="43">
        <v>0</v>
      </c>
      <c r="K2666" s="43">
        <v>3</v>
      </c>
      <c r="L2666" s="43">
        <v>3450</v>
      </c>
      <c r="M2666" s="43">
        <v>10350</v>
      </c>
      <c r="N2666" s="43">
        <v>3</v>
      </c>
      <c r="O2666" s="43">
        <v>3450</v>
      </c>
      <c r="P2666" s="43">
        <v>10350</v>
      </c>
      <c r="Q2666" s="43">
        <v>0</v>
      </c>
      <c r="R2666" s="43">
        <v>0</v>
      </c>
      <c r="S2666" s="43">
        <v>0</v>
      </c>
    </row>
    <row r="2667" spans="5:19">
      <c r="E2667" s="43">
        <v>8917470</v>
      </c>
      <c r="F2667" s="43" t="s">
        <v>5620</v>
      </c>
      <c r="G2667" s="43" t="s">
        <v>14</v>
      </c>
      <c r="H2667" s="43">
        <v>0</v>
      </c>
      <c r="I2667" s="43">
        <v>0</v>
      </c>
      <c r="J2667" s="43">
        <v>0</v>
      </c>
      <c r="K2667" s="43">
        <v>1</v>
      </c>
      <c r="L2667" s="43">
        <v>6770</v>
      </c>
      <c r="M2667" s="43">
        <v>6770</v>
      </c>
      <c r="N2667" s="43">
        <v>1</v>
      </c>
      <c r="O2667" s="43">
        <v>6770</v>
      </c>
      <c r="P2667" s="43">
        <v>6770</v>
      </c>
      <c r="Q2667" s="43">
        <v>0</v>
      </c>
      <c r="R2667" s="43">
        <v>0</v>
      </c>
      <c r="S2667" s="43">
        <v>0</v>
      </c>
    </row>
    <row r="2668" spans="5:19">
      <c r="E2668" s="43">
        <v>8917566</v>
      </c>
      <c r="F2668" s="43" t="s">
        <v>5621</v>
      </c>
      <c r="G2668" s="43" t="s">
        <v>14</v>
      </c>
      <c r="H2668" s="43">
        <v>0</v>
      </c>
      <c r="I2668" s="43">
        <v>0</v>
      </c>
      <c r="J2668" s="43">
        <v>0</v>
      </c>
      <c r="K2668" s="43">
        <v>5</v>
      </c>
      <c r="L2668" s="43">
        <v>1400</v>
      </c>
      <c r="M2668" s="43">
        <v>7000</v>
      </c>
      <c r="N2668" s="43">
        <v>5</v>
      </c>
      <c r="O2668" s="43">
        <v>1400</v>
      </c>
      <c r="P2668" s="43">
        <v>7000</v>
      </c>
      <c r="Q2668" s="43">
        <v>0</v>
      </c>
      <c r="R2668" s="43">
        <v>0</v>
      </c>
      <c r="S2668" s="43">
        <v>0</v>
      </c>
    </row>
    <row r="2669" spans="5:19">
      <c r="E2669" s="43">
        <v>8917656</v>
      </c>
      <c r="F2669" s="43" t="s">
        <v>5622</v>
      </c>
      <c r="G2669" s="43" t="s">
        <v>14</v>
      </c>
      <c r="H2669" s="43">
        <v>0</v>
      </c>
      <c r="I2669" s="43">
        <v>0</v>
      </c>
      <c r="J2669" s="43">
        <v>0</v>
      </c>
      <c r="K2669" s="43">
        <v>1</v>
      </c>
      <c r="L2669" s="43">
        <v>4350</v>
      </c>
      <c r="M2669" s="43">
        <v>4350</v>
      </c>
      <c r="N2669" s="43">
        <v>1</v>
      </c>
      <c r="O2669" s="43">
        <v>4350</v>
      </c>
      <c r="P2669" s="43">
        <v>4350</v>
      </c>
      <c r="Q2669" s="43">
        <v>0</v>
      </c>
      <c r="R2669" s="43">
        <v>0</v>
      </c>
      <c r="S2669" s="43">
        <v>0</v>
      </c>
    </row>
    <row r="2670" spans="5:19">
      <c r="E2670" s="43">
        <v>8917662</v>
      </c>
      <c r="F2670" s="43" t="s">
        <v>5623</v>
      </c>
      <c r="G2670" s="43" t="s">
        <v>14</v>
      </c>
      <c r="H2670" s="43">
        <v>0</v>
      </c>
      <c r="I2670" s="43">
        <v>0</v>
      </c>
      <c r="J2670" s="43">
        <v>0</v>
      </c>
      <c r="K2670" s="43">
        <v>41</v>
      </c>
      <c r="L2670" s="43">
        <v>3050</v>
      </c>
      <c r="M2670" s="43">
        <v>125050</v>
      </c>
      <c r="N2670" s="43">
        <v>41</v>
      </c>
      <c r="O2670" s="43">
        <v>3050</v>
      </c>
      <c r="P2670" s="43">
        <v>125050</v>
      </c>
      <c r="Q2670" s="43">
        <v>0</v>
      </c>
      <c r="R2670" s="43">
        <v>0</v>
      </c>
      <c r="S2670" s="43">
        <v>0</v>
      </c>
    </row>
    <row r="2671" spans="5:19">
      <c r="E2671" s="43">
        <v>8917671</v>
      </c>
      <c r="F2671" s="43" t="s">
        <v>5624</v>
      </c>
      <c r="G2671" s="43" t="s">
        <v>14</v>
      </c>
      <c r="H2671" s="43">
        <v>0</v>
      </c>
      <c r="I2671" s="43">
        <v>0</v>
      </c>
      <c r="J2671" s="43">
        <v>0</v>
      </c>
      <c r="K2671" s="43">
        <v>1</v>
      </c>
      <c r="L2671" s="43">
        <v>2570</v>
      </c>
      <c r="M2671" s="43">
        <v>2570</v>
      </c>
      <c r="N2671" s="43">
        <v>1</v>
      </c>
      <c r="O2671" s="43">
        <v>2570</v>
      </c>
      <c r="P2671" s="43">
        <v>2570</v>
      </c>
      <c r="Q2671" s="43">
        <v>0</v>
      </c>
      <c r="R2671" s="43">
        <v>0</v>
      </c>
      <c r="S2671" s="43">
        <v>0</v>
      </c>
    </row>
    <row r="2672" spans="5:19">
      <c r="E2672" s="43">
        <v>8917696</v>
      </c>
      <c r="F2672" s="43" t="s">
        <v>5625</v>
      </c>
      <c r="G2672" s="43" t="s">
        <v>14</v>
      </c>
      <c r="H2672" s="43">
        <v>0</v>
      </c>
      <c r="I2672" s="43">
        <v>0</v>
      </c>
      <c r="J2672" s="43">
        <v>0</v>
      </c>
      <c r="K2672" s="43">
        <v>1</v>
      </c>
      <c r="L2672" s="43">
        <v>7850</v>
      </c>
      <c r="M2672" s="43">
        <v>7850</v>
      </c>
      <c r="N2672" s="43">
        <v>1</v>
      </c>
      <c r="O2672" s="43">
        <v>7850</v>
      </c>
      <c r="P2672" s="43">
        <v>7850</v>
      </c>
      <c r="Q2672" s="43">
        <v>0</v>
      </c>
      <c r="R2672" s="43">
        <v>0</v>
      </c>
      <c r="S2672" s="43">
        <v>0</v>
      </c>
    </row>
    <row r="2673" spans="5:19">
      <c r="E2673" s="43">
        <v>8917699</v>
      </c>
      <c r="F2673" s="43" t="s">
        <v>5626</v>
      </c>
      <c r="G2673" s="43" t="s">
        <v>14</v>
      </c>
      <c r="H2673" s="43">
        <v>0</v>
      </c>
      <c r="I2673" s="43">
        <v>0</v>
      </c>
      <c r="J2673" s="43">
        <v>0</v>
      </c>
      <c r="K2673" s="43">
        <v>2</v>
      </c>
      <c r="L2673" s="43">
        <v>1660</v>
      </c>
      <c r="M2673" s="43">
        <v>3320</v>
      </c>
      <c r="N2673" s="43">
        <v>2</v>
      </c>
      <c r="O2673" s="43">
        <v>1660</v>
      </c>
      <c r="P2673" s="43">
        <v>3320</v>
      </c>
      <c r="Q2673" s="43">
        <v>0</v>
      </c>
      <c r="R2673" s="43">
        <v>0</v>
      </c>
      <c r="S2673" s="43">
        <v>0</v>
      </c>
    </row>
    <row r="2674" spans="5:19">
      <c r="E2674" s="43">
        <v>8917700</v>
      </c>
      <c r="F2674" s="43" t="s">
        <v>5627</v>
      </c>
      <c r="G2674" s="43" t="s">
        <v>14</v>
      </c>
      <c r="H2674" s="43">
        <v>0</v>
      </c>
      <c r="I2674" s="43">
        <v>0</v>
      </c>
      <c r="J2674" s="43">
        <v>0</v>
      </c>
      <c r="K2674" s="43">
        <v>5</v>
      </c>
      <c r="L2674" s="43">
        <v>3980</v>
      </c>
      <c r="M2674" s="43">
        <v>19900</v>
      </c>
      <c r="N2674" s="43">
        <v>5</v>
      </c>
      <c r="O2674" s="43">
        <v>3980</v>
      </c>
      <c r="P2674" s="43">
        <v>19900</v>
      </c>
      <c r="Q2674" s="43">
        <v>0</v>
      </c>
      <c r="R2674" s="43">
        <v>0</v>
      </c>
      <c r="S2674" s="43">
        <v>0</v>
      </c>
    </row>
    <row r="2675" spans="5:19">
      <c r="E2675" s="43">
        <v>8917741</v>
      </c>
      <c r="F2675" s="43" t="s">
        <v>5628</v>
      </c>
      <c r="G2675" s="43" t="s">
        <v>14</v>
      </c>
      <c r="H2675" s="43">
        <v>0</v>
      </c>
      <c r="I2675" s="43">
        <v>0</v>
      </c>
      <c r="J2675" s="43">
        <v>0</v>
      </c>
      <c r="K2675" s="43">
        <v>18</v>
      </c>
      <c r="L2675" s="43">
        <v>3140</v>
      </c>
      <c r="M2675" s="43">
        <v>56520</v>
      </c>
      <c r="N2675" s="43">
        <v>18</v>
      </c>
      <c r="O2675" s="43">
        <v>3140</v>
      </c>
      <c r="P2675" s="43">
        <v>56520</v>
      </c>
      <c r="Q2675" s="43">
        <v>0</v>
      </c>
      <c r="R2675" s="43">
        <v>0</v>
      </c>
      <c r="S2675" s="43">
        <v>0</v>
      </c>
    </row>
    <row r="2676" spans="5:19">
      <c r="E2676" s="43">
        <v>8917743</v>
      </c>
      <c r="F2676" s="43" t="s">
        <v>5629</v>
      </c>
      <c r="G2676" s="43" t="s">
        <v>14</v>
      </c>
      <c r="H2676" s="43">
        <v>0</v>
      </c>
      <c r="I2676" s="43">
        <v>0</v>
      </c>
      <c r="J2676" s="43">
        <v>0</v>
      </c>
      <c r="K2676" s="43">
        <v>88</v>
      </c>
      <c r="L2676" s="43">
        <v>3146</v>
      </c>
      <c r="M2676" s="43">
        <v>276870</v>
      </c>
      <c r="N2676" s="43">
        <v>88</v>
      </c>
      <c r="O2676" s="43">
        <v>3146</v>
      </c>
      <c r="P2676" s="43">
        <v>276870</v>
      </c>
      <c r="Q2676" s="43">
        <v>0</v>
      </c>
      <c r="R2676" s="43">
        <v>0</v>
      </c>
      <c r="S2676" s="43">
        <v>0</v>
      </c>
    </row>
    <row r="2677" spans="5:19">
      <c r="E2677" s="43">
        <v>8918027</v>
      </c>
      <c r="F2677" s="43" t="s">
        <v>5630</v>
      </c>
      <c r="G2677" s="43" t="s">
        <v>14</v>
      </c>
      <c r="H2677" s="43">
        <v>0</v>
      </c>
      <c r="I2677" s="43">
        <v>0</v>
      </c>
      <c r="J2677" s="43">
        <v>0</v>
      </c>
      <c r="K2677" s="43">
        <v>10</v>
      </c>
      <c r="L2677" s="43">
        <v>3770</v>
      </c>
      <c r="M2677" s="43">
        <v>37700</v>
      </c>
      <c r="N2677" s="43">
        <v>10</v>
      </c>
      <c r="O2677" s="43">
        <v>3770</v>
      </c>
      <c r="P2677" s="43">
        <v>37700</v>
      </c>
      <c r="Q2677" s="43">
        <v>0</v>
      </c>
      <c r="R2677" s="43">
        <v>0</v>
      </c>
      <c r="S2677" s="43">
        <v>0</v>
      </c>
    </row>
    <row r="2678" spans="5:19">
      <c r="E2678" s="43">
        <v>8918028</v>
      </c>
      <c r="F2678" s="43" t="s">
        <v>5631</v>
      </c>
      <c r="G2678" s="43" t="s">
        <v>14</v>
      </c>
      <c r="H2678" s="43">
        <v>0</v>
      </c>
      <c r="I2678" s="43">
        <v>0</v>
      </c>
      <c r="J2678" s="43">
        <v>0</v>
      </c>
      <c r="K2678" s="43">
        <v>14</v>
      </c>
      <c r="L2678" s="43">
        <v>4126</v>
      </c>
      <c r="M2678" s="43">
        <v>57760</v>
      </c>
      <c r="N2678" s="43">
        <v>14</v>
      </c>
      <c r="O2678" s="43">
        <v>4126</v>
      </c>
      <c r="P2678" s="43">
        <v>57760</v>
      </c>
      <c r="Q2678" s="43">
        <v>0</v>
      </c>
      <c r="R2678" s="43">
        <v>0</v>
      </c>
      <c r="S2678" s="43">
        <v>0</v>
      </c>
    </row>
    <row r="2679" spans="5:19">
      <c r="E2679" s="43">
        <v>8918029</v>
      </c>
      <c r="F2679" s="43" t="s">
        <v>5632</v>
      </c>
      <c r="G2679" s="43" t="s">
        <v>14</v>
      </c>
      <c r="H2679" s="43">
        <v>0</v>
      </c>
      <c r="I2679" s="43">
        <v>0</v>
      </c>
      <c r="J2679" s="43">
        <v>0</v>
      </c>
      <c r="K2679" s="43">
        <v>3</v>
      </c>
      <c r="L2679" s="43">
        <v>4140</v>
      </c>
      <c r="M2679" s="43">
        <v>12420</v>
      </c>
      <c r="N2679" s="43">
        <v>3</v>
      </c>
      <c r="O2679" s="43">
        <v>4140</v>
      </c>
      <c r="P2679" s="43">
        <v>12420</v>
      </c>
      <c r="Q2679" s="43">
        <v>0</v>
      </c>
      <c r="R2679" s="43">
        <v>0</v>
      </c>
      <c r="S2679" s="43">
        <v>0</v>
      </c>
    </row>
    <row r="2680" spans="5:19">
      <c r="E2680" s="43">
        <v>8918031</v>
      </c>
      <c r="F2680" s="43" t="s">
        <v>5633</v>
      </c>
      <c r="G2680" s="43" t="s">
        <v>14</v>
      </c>
      <c r="H2680" s="43">
        <v>0</v>
      </c>
      <c r="I2680" s="43">
        <v>0</v>
      </c>
      <c r="J2680" s="43">
        <v>0</v>
      </c>
      <c r="K2680" s="43">
        <v>7</v>
      </c>
      <c r="L2680" s="43">
        <v>4140</v>
      </c>
      <c r="M2680" s="43">
        <v>28980</v>
      </c>
      <c r="N2680" s="43">
        <v>7</v>
      </c>
      <c r="O2680" s="43">
        <v>4140</v>
      </c>
      <c r="P2680" s="43">
        <v>28980</v>
      </c>
      <c r="Q2680" s="43">
        <v>0</v>
      </c>
      <c r="R2680" s="43">
        <v>0</v>
      </c>
      <c r="S2680" s="43">
        <v>0</v>
      </c>
    </row>
    <row r="2681" spans="5:19">
      <c r="E2681" s="43">
        <v>8918068</v>
      </c>
      <c r="F2681" s="43" t="s">
        <v>5634</v>
      </c>
      <c r="G2681" s="43" t="s">
        <v>14</v>
      </c>
      <c r="H2681" s="43">
        <v>0</v>
      </c>
      <c r="I2681" s="43">
        <v>0</v>
      </c>
      <c r="J2681" s="43">
        <v>0</v>
      </c>
      <c r="K2681" s="43">
        <v>1</v>
      </c>
      <c r="L2681" s="43">
        <v>7430</v>
      </c>
      <c r="M2681" s="43">
        <v>7430</v>
      </c>
      <c r="N2681" s="43">
        <v>1</v>
      </c>
      <c r="O2681" s="43">
        <v>7430</v>
      </c>
      <c r="P2681" s="43">
        <v>7430</v>
      </c>
      <c r="Q2681" s="43">
        <v>0</v>
      </c>
      <c r="R2681" s="43">
        <v>0</v>
      </c>
      <c r="S2681" s="43">
        <v>0</v>
      </c>
    </row>
    <row r="2682" spans="5:19">
      <c r="E2682" s="43">
        <v>8918099</v>
      </c>
      <c r="F2682" s="43" t="s">
        <v>5635</v>
      </c>
      <c r="G2682" s="43" t="s">
        <v>14</v>
      </c>
      <c r="H2682" s="43">
        <v>0</v>
      </c>
      <c r="I2682" s="43">
        <v>0</v>
      </c>
      <c r="J2682" s="43">
        <v>0</v>
      </c>
      <c r="K2682" s="43">
        <v>7</v>
      </c>
      <c r="L2682" s="43">
        <v>3050</v>
      </c>
      <c r="M2682" s="43">
        <v>21350</v>
      </c>
      <c r="N2682" s="43">
        <v>7</v>
      </c>
      <c r="O2682" s="43">
        <v>3050</v>
      </c>
      <c r="P2682" s="43">
        <v>21350</v>
      </c>
      <c r="Q2682" s="43">
        <v>0</v>
      </c>
      <c r="R2682" s="43">
        <v>0</v>
      </c>
      <c r="S2682" s="43">
        <v>0</v>
      </c>
    </row>
    <row r="2683" spans="5:19">
      <c r="E2683" s="43">
        <v>8918158</v>
      </c>
      <c r="F2683" s="43" t="s">
        <v>5636</v>
      </c>
      <c r="G2683" s="43" t="s">
        <v>14</v>
      </c>
      <c r="H2683" s="43">
        <v>1</v>
      </c>
      <c r="I2683" s="43">
        <v>5440</v>
      </c>
      <c r="J2683" s="43">
        <v>5440</v>
      </c>
      <c r="K2683" s="43">
        <v>4</v>
      </c>
      <c r="L2683" s="43">
        <v>5900</v>
      </c>
      <c r="M2683" s="43">
        <v>23600</v>
      </c>
      <c r="N2683" s="43">
        <v>5</v>
      </c>
      <c r="O2683" s="43">
        <v>5808</v>
      </c>
      <c r="P2683" s="43">
        <v>29040</v>
      </c>
      <c r="Q2683" s="43">
        <v>0</v>
      </c>
      <c r="R2683" s="43">
        <v>0</v>
      </c>
      <c r="S2683" s="43">
        <v>0</v>
      </c>
    </row>
    <row r="2684" spans="5:19">
      <c r="E2684" s="43">
        <v>8918198</v>
      </c>
      <c r="F2684" s="43" t="s">
        <v>5637</v>
      </c>
      <c r="G2684" s="43" t="s">
        <v>14</v>
      </c>
      <c r="H2684" s="43">
        <v>0</v>
      </c>
      <c r="I2684" s="43">
        <v>0</v>
      </c>
      <c r="J2684" s="43">
        <v>0</v>
      </c>
      <c r="K2684" s="43">
        <v>41</v>
      </c>
      <c r="L2684" s="43">
        <v>2600</v>
      </c>
      <c r="M2684" s="43">
        <v>106600</v>
      </c>
      <c r="N2684" s="43">
        <v>41</v>
      </c>
      <c r="O2684" s="43">
        <v>2600</v>
      </c>
      <c r="P2684" s="43">
        <v>106600</v>
      </c>
      <c r="Q2684" s="43">
        <v>0</v>
      </c>
      <c r="R2684" s="43">
        <v>0</v>
      </c>
      <c r="S2684" s="43">
        <v>0</v>
      </c>
    </row>
    <row r="2685" spans="5:19">
      <c r="E2685" s="43">
        <v>8918199</v>
      </c>
      <c r="F2685" s="43" t="s">
        <v>5638</v>
      </c>
      <c r="G2685" s="43" t="s">
        <v>14</v>
      </c>
      <c r="H2685" s="43">
        <v>0</v>
      </c>
      <c r="I2685" s="43">
        <v>0</v>
      </c>
      <c r="J2685" s="43">
        <v>0</v>
      </c>
      <c r="K2685" s="43">
        <v>15</v>
      </c>
      <c r="L2685" s="43">
        <v>2260</v>
      </c>
      <c r="M2685" s="43">
        <v>33900</v>
      </c>
      <c r="N2685" s="43">
        <v>12</v>
      </c>
      <c r="O2685" s="43">
        <v>2260</v>
      </c>
      <c r="P2685" s="43">
        <v>27120</v>
      </c>
      <c r="Q2685" s="43">
        <v>3</v>
      </c>
      <c r="R2685" s="43">
        <v>2260</v>
      </c>
      <c r="S2685" s="43">
        <v>6780</v>
      </c>
    </row>
    <row r="2686" spans="5:19">
      <c r="E2686" s="43">
        <v>8918487</v>
      </c>
      <c r="F2686" s="43" t="s">
        <v>5639</v>
      </c>
      <c r="G2686" s="43" t="s">
        <v>14</v>
      </c>
      <c r="H2686" s="43">
        <v>0</v>
      </c>
      <c r="I2686" s="43">
        <v>0</v>
      </c>
      <c r="J2686" s="43">
        <v>0</v>
      </c>
      <c r="K2686" s="43">
        <v>1</v>
      </c>
      <c r="L2686" s="43">
        <v>19830</v>
      </c>
      <c r="M2686" s="43">
        <v>19830</v>
      </c>
      <c r="N2686" s="43">
        <v>1</v>
      </c>
      <c r="O2686" s="43">
        <v>19830</v>
      </c>
      <c r="P2686" s="43">
        <v>19830</v>
      </c>
      <c r="Q2686" s="43">
        <v>0</v>
      </c>
      <c r="R2686" s="43">
        <v>0</v>
      </c>
      <c r="S2686" s="43">
        <v>0</v>
      </c>
    </row>
    <row r="2687" spans="5:19">
      <c r="E2687" s="43">
        <v>8918582</v>
      </c>
      <c r="F2687" s="43" t="s">
        <v>5640</v>
      </c>
      <c r="G2687" s="43" t="s">
        <v>14</v>
      </c>
      <c r="H2687" s="43">
        <v>0</v>
      </c>
      <c r="I2687" s="43">
        <v>0</v>
      </c>
      <c r="J2687" s="43">
        <v>0</v>
      </c>
      <c r="K2687" s="43">
        <v>2</v>
      </c>
      <c r="L2687" s="43">
        <v>5520</v>
      </c>
      <c r="M2687" s="43">
        <v>11040</v>
      </c>
      <c r="N2687" s="43">
        <v>2</v>
      </c>
      <c r="O2687" s="43">
        <v>5520</v>
      </c>
      <c r="P2687" s="43">
        <v>11040</v>
      </c>
      <c r="Q2687" s="43">
        <v>0</v>
      </c>
      <c r="R2687" s="43">
        <v>0</v>
      </c>
      <c r="S2687" s="43">
        <v>0</v>
      </c>
    </row>
    <row r="2688" spans="5:19">
      <c r="E2688" s="43">
        <v>8918606</v>
      </c>
      <c r="F2688" s="43" t="s">
        <v>5641</v>
      </c>
      <c r="G2688" s="43" t="s">
        <v>14</v>
      </c>
      <c r="H2688" s="43">
        <v>0</v>
      </c>
      <c r="I2688" s="43">
        <v>0</v>
      </c>
      <c r="J2688" s="43">
        <v>0</v>
      </c>
      <c r="K2688" s="43">
        <v>2</v>
      </c>
      <c r="L2688" s="43">
        <v>5170</v>
      </c>
      <c r="M2688" s="43">
        <v>10340</v>
      </c>
      <c r="N2688" s="43">
        <v>2</v>
      </c>
      <c r="O2688" s="43">
        <v>5170</v>
      </c>
      <c r="P2688" s="43">
        <v>10340</v>
      </c>
      <c r="Q2688" s="43">
        <v>0</v>
      </c>
      <c r="R2688" s="43">
        <v>0</v>
      </c>
      <c r="S2688" s="43">
        <v>0</v>
      </c>
    </row>
    <row r="2689" spans="5:19">
      <c r="E2689" s="43">
        <v>8918704</v>
      </c>
      <c r="F2689" s="43" t="s">
        <v>5642</v>
      </c>
      <c r="G2689" s="43" t="s">
        <v>14</v>
      </c>
      <c r="H2689" s="43">
        <v>0</v>
      </c>
      <c r="I2689" s="43">
        <v>0</v>
      </c>
      <c r="J2689" s="43">
        <v>0</v>
      </c>
      <c r="K2689" s="43">
        <v>3</v>
      </c>
      <c r="L2689" s="43">
        <v>780</v>
      </c>
      <c r="M2689" s="43">
        <v>2340</v>
      </c>
      <c r="N2689" s="43">
        <v>3</v>
      </c>
      <c r="O2689" s="43">
        <v>780</v>
      </c>
      <c r="P2689" s="43">
        <v>2340</v>
      </c>
      <c r="Q2689" s="43">
        <v>0</v>
      </c>
      <c r="R2689" s="43">
        <v>0</v>
      </c>
      <c r="S2689" s="43">
        <v>0</v>
      </c>
    </row>
    <row r="2690" spans="5:19">
      <c r="E2690" s="43">
        <v>8918711</v>
      </c>
      <c r="F2690" s="43" t="s">
        <v>9472</v>
      </c>
      <c r="G2690" s="43" t="s">
        <v>14</v>
      </c>
      <c r="H2690" s="43">
        <v>12</v>
      </c>
      <c r="I2690" s="43">
        <v>24091</v>
      </c>
      <c r="J2690" s="43">
        <v>289091</v>
      </c>
      <c r="K2690" s="43">
        <v>0</v>
      </c>
      <c r="L2690" s="43">
        <v>0</v>
      </c>
      <c r="M2690" s="43">
        <v>0</v>
      </c>
      <c r="N2690" s="43">
        <v>12</v>
      </c>
      <c r="O2690" s="43">
        <v>24091</v>
      </c>
      <c r="P2690" s="43">
        <v>289091</v>
      </c>
      <c r="Q2690" s="43">
        <v>0</v>
      </c>
      <c r="R2690" s="43">
        <v>0</v>
      </c>
      <c r="S2690" s="43">
        <v>0</v>
      </c>
    </row>
    <row r="2691" spans="5:19">
      <c r="E2691" s="43">
        <v>8918751</v>
      </c>
      <c r="F2691" s="43" t="s">
        <v>5643</v>
      </c>
      <c r="G2691" s="43" t="s">
        <v>14</v>
      </c>
      <c r="H2691" s="43">
        <v>0</v>
      </c>
      <c r="I2691" s="43">
        <v>0</v>
      </c>
      <c r="J2691" s="43">
        <v>0</v>
      </c>
      <c r="K2691" s="43">
        <v>1</v>
      </c>
      <c r="L2691" s="43">
        <v>27420</v>
      </c>
      <c r="M2691" s="43">
        <v>27420</v>
      </c>
      <c r="N2691" s="43">
        <v>1</v>
      </c>
      <c r="O2691" s="43">
        <v>27420</v>
      </c>
      <c r="P2691" s="43">
        <v>27420</v>
      </c>
      <c r="Q2691" s="43">
        <v>0</v>
      </c>
      <c r="R2691" s="43">
        <v>0</v>
      </c>
      <c r="S2691" s="43">
        <v>0</v>
      </c>
    </row>
    <row r="2692" spans="5:19">
      <c r="E2692" s="43">
        <v>8918900</v>
      </c>
      <c r="F2692" s="43" t="s">
        <v>5644</v>
      </c>
      <c r="G2692" s="43" t="s">
        <v>14</v>
      </c>
      <c r="H2692" s="43">
        <v>0</v>
      </c>
      <c r="I2692" s="43">
        <v>0</v>
      </c>
      <c r="J2692" s="43">
        <v>0</v>
      </c>
      <c r="K2692" s="43">
        <v>10</v>
      </c>
      <c r="L2692" s="43">
        <v>2810</v>
      </c>
      <c r="M2692" s="43">
        <v>28100</v>
      </c>
      <c r="N2692" s="43">
        <v>10</v>
      </c>
      <c r="O2692" s="43">
        <v>2810</v>
      </c>
      <c r="P2692" s="43">
        <v>28100</v>
      </c>
      <c r="Q2692" s="43">
        <v>0</v>
      </c>
      <c r="R2692" s="43">
        <v>0</v>
      </c>
      <c r="S2692" s="43">
        <v>0</v>
      </c>
    </row>
    <row r="2693" spans="5:19">
      <c r="E2693" s="43">
        <v>8918991</v>
      </c>
      <c r="F2693" s="43" t="s">
        <v>5645</v>
      </c>
      <c r="G2693" s="43" t="s">
        <v>14</v>
      </c>
      <c r="H2693" s="43">
        <v>0</v>
      </c>
      <c r="I2693" s="43">
        <v>0</v>
      </c>
      <c r="J2693" s="43">
        <v>0</v>
      </c>
      <c r="K2693" s="43">
        <v>12</v>
      </c>
      <c r="L2693" s="43">
        <v>2160</v>
      </c>
      <c r="M2693" s="43">
        <v>25920</v>
      </c>
      <c r="N2693" s="43">
        <v>12</v>
      </c>
      <c r="O2693" s="43">
        <v>2160</v>
      </c>
      <c r="P2693" s="43">
        <v>25920</v>
      </c>
      <c r="Q2693" s="43">
        <v>0</v>
      </c>
      <c r="R2693" s="43">
        <v>0</v>
      </c>
      <c r="S2693" s="43">
        <v>0</v>
      </c>
    </row>
    <row r="2694" spans="5:19">
      <c r="E2694" s="43">
        <v>8919009</v>
      </c>
      <c r="F2694" s="43" t="s">
        <v>5646</v>
      </c>
      <c r="G2694" s="43" t="s">
        <v>14</v>
      </c>
      <c r="H2694" s="43">
        <v>0</v>
      </c>
      <c r="I2694" s="43">
        <v>0</v>
      </c>
      <c r="J2694" s="43">
        <v>0</v>
      </c>
      <c r="K2694" s="43">
        <v>5</v>
      </c>
      <c r="L2694" s="43">
        <v>7640</v>
      </c>
      <c r="M2694" s="43">
        <v>38200</v>
      </c>
      <c r="N2694" s="43">
        <v>5</v>
      </c>
      <c r="O2694" s="43">
        <v>7640</v>
      </c>
      <c r="P2694" s="43">
        <v>38200</v>
      </c>
      <c r="Q2694" s="43">
        <v>0</v>
      </c>
      <c r="R2694" s="43">
        <v>0</v>
      </c>
      <c r="S2694" s="43">
        <v>0</v>
      </c>
    </row>
    <row r="2695" spans="5:19">
      <c r="E2695" s="43">
        <v>8919041</v>
      </c>
      <c r="F2695" s="43" t="s">
        <v>5647</v>
      </c>
      <c r="G2695" s="43" t="s">
        <v>14</v>
      </c>
      <c r="H2695" s="43">
        <v>0</v>
      </c>
      <c r="I2695" s="43">
        <v>0</v>
      </c>
      <c r="J2695" s="43">
        <v>0</v>
      </c>
      <c r="K2695" s="43">
        <v>48</v>
      </c>
      <c r="L2695" s="43">
        <v>1710</v>
      </c>
      <c r="M2695" s="43">
        <v>82080</v>
      </c>
      <c r="N2695" s="43">
        <v>48</v>
      </c>
      <c r="O2695" s="43">
        <v>1710</v>
      </c>
      <c r="P2695" s="43">
        <v>82080</v>
      </c>
      <c r="Q2695" s="43">
        <v>0</v>
      </c>
      <c r="R2695" s="43">
        <v>0</v>
      </c>
      <c r="S2695" s="43">
        <v>0</v>
      </c>
    </row>
    <row r="2696" spans="5:19">
      <c r="E2696" s="43">
        <v>8919042</v>
      </c>
      <c r="F2696" s="43" t="s">
        <v>5648</v>
      </c>
      <c r="G2696" s="43" t="s">
        <v>14</v>
      </c>
      <c r="H2696" s="43">
        <v>0</v>
      </c>
      <c r="I2696" s="43">
        <v>0</v>
      </c>
      <c r="J2696" s="43">
        <v>0</v>
      </c>
      <c r="K2696" s="43">
        <v>39</v>
      </c>
      <c r="L2696" s="43">
        <v>1653</v>
      </c>
      <c r="M2696" s="43">
        <v>64480</v>
      </c>
      <c r="N2696" s="43">
        <v>39</v>
      </c>
      <c r="O2696" s="43">
        <v>1653</v>
      </c>
      <c r="P2696" s="43">
        <v>64480</v>
      </c>
      <c r="Q2696" s="43">
        <v>0</v>
      </c>
      <c r="R2696" s="43">
        <v>0</v>
      </c>
      <c r="S2696" s="43">
        <v>0</v>
      </c>
    </row>
    <row r="2697" spans="5:19">
      <c r="E2697" s="43">
        <v>8919064</v>
      </c>
      <c r="F2697" s="43" t="s">
        <v>5649</v>
      </c>
      <c r="G2697" s="43" t="s">
        <v>14</v>
      </c>
      <c r="H2697" s="43">
        <v>0</v>
      </c>
      <c r="I2697" s="43">
        <v>0</v>
      </c>
      <c r="J2697" s="43">
        <v>0</v>
      </c>
      <c r="K2697" s="43">
        <v>76</v>
      </c>
      <c r="L2697" s="43">
        <v>4589</v>
      </c>
      <c r="M2697" s="43">
        <v>348760</v>
      </c>
      <c r="N2697" s="43">
        <v>74</v>
      </c>
      <c r="O2697" s="43">
        <v>4569</v>
      </c>
      <c r="P2697" s="43">
        <v>338100</v>
      </c>
      <c r="Q2697" s="43">
        <v>2</v>
      </c>
      <c r="R2697" s="43">
        <v>5330</v>
      </c>
      <c r="S2697" s="43">
        <v>10660</v>
      </c>
    </row>
    <row r="2698" spans="5:19">
      <c r="E2698" s="43">
        <v>8919071</v>
      </c>
      <c r="F2698" s="43" t="s">
        <v>5650</v>
      </c>
      <c r="G2698" s="43" t="s">
        <v>14</v>
      </c>
      <c r="H2698" s="43">
        <v>0</v>
      </c>
      <c r="I2698" s="43">
        <v>0</v>
      </c>
      <c r="J2698" s="43">
        <v>0</v>
      </c>
      <c r="K2698" s="43">
        <v>1</v>
      </c>
      <c r="L2698" s="43">
        <v>5770</v>
      </c>
      <c r="M2698" s="43">
        <v>5770</v>
      </c>
      <c r="N2698" s="43">
        <v>1</v>
      </c>
      <c r="O2698" s="43">
        <v>5770</v>
      </c>
      <c r="P2698" s="43">
        <v>5770</v>
      </c>
      <c r="Q2698" s="43">
        <v>0</v>
      </c>
      <c r="R2698" s="43">
        <v>0</v>
      </c>
      <c r="S2698" s="43">
        <v>0</v>
      </c>
    </row>
    <row r="2699" spans="5:19">
      <c r="E2699" s="43">
        <v>8919118</v>
      </c>
      <c r="F2699" s="43" t="s">
        <v>5649</v>
      </c>
      <c r="G2699" s="43" t="s">
        <v>14</v>
      </c>
      <c r="H2699" s="43">
        <v>0</v>
      </c>
      <c r="I2699" s="43">
        <v>0</v>
      </c>
      <c r="J2699" s="43">
        <v>0</v>
      </c>
      <c r="K2699" s="43">
        <v>254</v>
      </c>
      <c r="L2699" s="43">
        <v>4658</v>
      </c>
      <c r="M2699" s="43">
        <v>1183100</v>
      </c>
      <c r="N2699" s="43">
        <v>254</v>
      </c>
      <c r="O2699" s="43">
        <v>4658</v>
      </c>
      <c r="P2699" s="43">
        <v>1183100</v>
      </c>
      <c r="Q2699" s="43">
        <v>0</v>
      </c>
      <c r="R2699" s="43">
        <v>0</v>
      </c>
      <c r="S2699" s="43">
        <v>0</v>
      </c>
    </row>
    <row r="2700" spans="5:19">
      <c r="E2700" s="43">
        <v>8919126</v>
      </c>
      <c r="F2700" s="43" t="s">
        <v>5651</v>
      </c>
      <c r="G2700" s="43" t="s">
        <v>14</v>
      </c>
      <c r="H2700" s="43">
        <v>0</v>
      </c>
      <c r="I2700" s="43">
        <v>0</v>
      </c>
      <c r="J2700" s="43">
        <v>0</v>
      </c>
      <c r="K2700" s="43">
        <v>2</v>
      </c>
      <c r="L2700" s="43">
        <v>5440</v>
      </c>
      <c r="M2700" s="43">
        <v>10880</v>
      </c>
      <c r="N2700" s="43">
        <v>2</v>
      </c>
      <c r="O2700" s="43">
        <v>5440</v>
      </c>
      <c r="P2700" s="43">
        <v>10880</v>
      </c>
      <c r="Q2700" s="43">
        <v>0</v>
      </c>
      <c r="R2700" s="43">
        <v>0</v>
      </c>
      <c r="S2700" s="43">
        <v>0</v>
      </c>
    </row>
    <row r="2701" spans="5:19">
      <c r="E2701" s="43">
        <v>8919133</v>
      </c>
      <c r="F2701" s="43" t="s">
        <v>5652</v>
      </c>
      <c r="G2701" s="43" t="s">
        <v>14</v>
      </c>
      <c r="H2701" s="43">
        <v>0</v>
      </c>
      <c r="I2701" s="43">
        <v>0</v>
      </c>
      <c r="J2701" s="43">
        <v>0</v>
      </c>
      <c r="K2701" s="43">
        <v>1</v>
      </c>
      <c r="L2701" s="43">
        <v>4910</v>
      </c>
      <c r="M2701" s="43">
        <v>4910</v>
      </c>
      <c r="N2701" s="43">
        <v>1</v>
      </c>
      <c r="O2701" s="43">
        <v>4910</v>
      </c>
      <c r="P2701" s="43">
        <v>4910</v>
      </c>
      <c r="Q2701" s="43">
        <v>0</v>
      </c>
      <c r="R2701" s="43">
        <v>0</v>
      </c>
      <c r="S2701" s="43">
        <v>0</v>
      </c>
    </row>
    <row r="2702" spans="5:19">
      <c r="E2702" s="43">
        <v>8919147</v>
      </c>
      <c r="F2702" s="43" t="s">
        <v>5653</v>
      </c>
      <c r="G2702" s="43" t="s">
        <v>14</v>
      </c>
      <c r="H2702" s="43">
        <v>0</v>
      </c>
      <c r="I2702" s="43">
        <v>0</v>
      </c>
      <c r="J2702" s="43">
        <v>0</v>
      </c>
      <c r="K2702" s="43">
        <v>15</v>
      </c>
      <c r="L2702" s="43">
        <v>3960</v>
      </c>
      <c r="M2702" s="43">
        <v>59400</v>
      </c>
      <c r="N2702" s="43">
        <v>15</v>
      </c>
      <c r="O2702" s="43">
        <v>3960</v>
      </c>
      <c r="P2702" s="43">
        <v>59400</v>
      </c>
      <c r="Q2702" s="43">
        <v>0</v>
      </c>
      <c r="R2702" s="43">
        <v>0</v>
      </c>
      <c r="S2702" s="43">
        <v>0</v>
      </c>
    </row>
    <row r="2703" spans="5:19">
      <c r="E2703" s="43">
        <v>8919148</v>
      </c>
      <c r="F2703" s="43" t="s">
        <v>5654</v>
      </c>
      <c r="G2703" s="43" t="s">
        <v>14</v>
      </c>
      <c r="H2703" s="43">
        <v>0</v>
      </c>
      <c r="I2703" s="43">
        <v>0</v>
      </c>
      <c r="J2703" s="43">
        <v>0</v>
      </c>
      <c r="K2703" s="43">
        <v>12</v>
      </c>
      <c r="L2703" s="43">
        <v>4840</v>
      </c>
      <c r="M2703" s="43">
        <v>58080</v>
      </c>
      <c r="N2703" s="43">
        <v>12</v>
      </c>
      <c r="O2703" s="43">
        <v>4840</v>
      </c>
      <c r="P2703" s="43">
        <v>58080</v>
      </c>
      <c r="Q2703" s="43">
        <v>0</v>
      </c>
      <c r="R2703" s="43">
        <v>0</v>
      </c>
      <c r="S2703" s="43">
        <v>0</v>
      </c>
    </row>
    <row r="2704" spans="5:19">
      <c r="E2704" s="43">
        <v>8919167</v>
      </c>
      <c r="F2704" s="43" t="s">
        <v>5655</v>
      </c>
      <c r="G2704" s="43" t="s">
        <v>14</v>
      </c>
      <c r="H2704" s="43">
        <v>0</v>
      </c>
      <c r="I2704" s="43">
        <v>0</v>
      </c>
      <c r="J2704" s="43">
        <v>0</v>
      </c>
      <c r="K2704" s="43">
        <v>2</v>
      </c>
      <c r="L2704" s="43">
        <v>24710</v>
      </c>
      <c r="M2704" s="43">
        <v>49420</v>
      </c>
      <c r="N2704" s="43">
        <v>2</v>
      </c>
      <c r="O2704" s="43">
        <v>24710</v>
      </c>
      <c r="P2704" s="43">
        <v>49420</v>
      </c>
      <c r="Q2704" s="43">
        <v>0</v>
      </c>
      <c r="R2704" s="43">
        <v>0</v>
      </c>
      <c r="S2704" s="43">
        <v>0</v>
      </c>
    </row>
    <row r="2705" spans="5:19">
      <c r="E2705" s="43">
        <v>8919192</v>
      </c>
      <c r="F2705" s="43" t="s">
        <v>5656</v>
      </c>
      <c r="G2705" s="43" t="s">
        <v>14</v>
      </c>
      <c r="H2705" s="43">
        <v>0</v>
      </c>
      <c r="I2705" s="43">
        <v>0</v>
      </c>
      <c r="J2705" s="43">
        <v>0</v>
      </c>
      <c r="K2705" s="43">
        <v>28</v>
      </c>
      <c r="L2705" s="43">
        <v>2510</v>
      </c>
      <c r="M2705" s="43">
        <v>70280</v>
      </c>
      <c r="N2705" s="43">
        <v>28</v>
      </c>
      <c r="O2705" s="43">
        <v>2510</v>
      </c>
      <c r="P2705" s="43">
        <v>70280</v>
      </c>
      <c r="Q2705" s="43">
        <v>0</v>
      </c>
      <c r="R2705" s="43">
        <v>0</v>
      </c>
      <c r="S2705" s="43">
        <v>0</v>
      </c>
    </row>
    <row r="2706" spans="5:19">
      <c r="E2706" s="43">
        <v>8919200</v>
      </c>
      <c r="F2706" s="43" t="s">
        <v>5657</v>
      </c>
      <c r="G2706" s="43" t="s">
        <v>14</v>
      </c>
      <c r="H2706" s="43">
        <v>0</v>
      </c>
      <c r="I2706" s="43">
        <v>0</v>
      </c>
      <c r="J2706" s="43">
        <v>0</v>
      </c>
      <c r="K2706" s="43">
        <v>2</v>
      </c>
      <c r="L2706" s="43">
        <v>13570</v>
      </c>
      <c r="M2706" s="43">
        <v>27140</v>
      </c>
      <c r="N2706" s="43">
        <v>2</v>
      </c>
      <c r="O2706" s="43">
        <v>13570</v>
      </c>
      <c r="P2706" s="43">
        <v>27140</v>
      </c>
      <c r="Q2706" s="43">
        <v>0</v>
      </c>
      <c r="R2706" s="43">
        <v>0</v>
      </c>
      <c r="S2706" s="43">
        <v>0</v>
      </c>
    </row>
    <row r="2707" spans="5:19">
      <c r="E2707" s="43">
        <v>8919317</v>
      </c>
      <c r="F2707" s="43" t="s">
        <v>5658</v>
      </c>
      <c r="G2707" s="43" t="s">
        <v>14</v>
      </c>
      <c r="H2707" s="43">
        <v>0</v>
      </c>
      <c r="I2707" s="43">
        <v>0</v>
      </c>
      <c r="J2707" s="43">
        <v>0</v>
      </c>
      <c r="K2707" s="43">
        <v>2</v>
      </c>
      <c r="L2707" s="43">
        <v>7070</v>
      </c>
      <c r="M2707" s="43">
        <v>14140</v>
      </c>
      <c r="N2707" s="43">
        <v>2</v>
      </c>
      <c r="O2707" s="43">
        <v>7070</v>
      </c>
      <c r="P2707" s="43">
        <v>14140</v>
      </c>
      <c r="Q2707" s="43">
        <v>0</v>
      </c>
      <c r="R2707" s="43">
        <v>0</v>
      </c>
      <c r="S2707" s="43">
        <v>0</v>
      </c>
    </row>
    <row r="2708" spans="5:19">
      <c r="E2708" s="43">
        <v>8919321</v>
      </c>
      <c r="F2708" s="43" t="s">
        <v>5659</v>
      </c>
      <c r="G2708" s="43" t="s">
        <v>14</v>
      </c>
      <c r="H2708" s="43">
        <v>0</v>
      </c>
      <c r="I2708" s="43">
        <v>0</v>
      </c>
      <c r="J2708" s="43">
        <v>0</v>
      </c>
      <c r="K2708" s="43">
        <v>45</v>
      </c>
      <c r="L2708" s="43">
        <v>490</v>
      </c>
      <c r="M2708" s="43">
        <v>22050</v>
      </c>
      <c r="N2708" s="43">
        <v>45</v>
      </c>
      <c r="O2708" s="43">
        <v>490</v>
      </c>
      <c r="P2708" s="43">
        <v>22050</v>
      </c>
      <c r="Q2708" s="43">
        <v>0</v>
      </c>
      <c r="R2708" s="43">
        <v>0</v>
      </c>
      <c r="S2708" s="43">
        <v>0</v>
      </c>
    </row>
    <row r="2709" spans="5:19">
      <c r="E2709" s="43">
        <v>8919324</v>
      </c>
      <c r="F2709" s="43" t="s">
        <v>5660</v>
      </c>
      <c r="G2709" s="43" t="s">
        <v>14</v>
      </c>
      <c r="H2709" s="43">
        <v>0</v>
      </c>
      <c r="I2709" s="43">
        <v>0</v>
      </c>
      <c r="J2709" s="43">
        <v>0</v>
      </c>
      <c r="K2709" s="43">
        <v>17</v>
      </c>
      <c r="L2709" s="43">
        <v>6020</v>
      </c>
      <c r="M2709" s="43">
        <v>102340</v>
      </c>
      <c r="N2709" s="43">
        <v>17</v>
      </c>
      <c r="O2709" s="43">
        <v>6020</v>
      </c>
      <c r="P2709" s="43">
        <v>102340</v>
      </c>
      <c r="Q2709" s="43">
        <v>0</v>
      </c>
      <c r="R2709" s="43">
        <v>0</v>
      </c>
      <c r="S2709" s="43">
        <v>0</v>
      </c>
    </row>
    <row r="2710" spans="5:19">
      <c r="E2710" s="43">
        <v>8919367</v>
      </c>
      <c r="F2710" s="43" t="s">
        <v>5661</v>
      </c>
      <c r="G2710" s="43" t="s">
        <v>14</v>
      </c>
      <c r="H2710" s="43">
        <v>0</v>
      </c>
      <c r="I2710" s="43">
        <v>0</v>
      </c>
      <c r="J2710" s="43">
        <v>0</v>
      </c>
      <c r="K2710" s="43">
        <v>2</v>
      </c>
      <c r="L2710" s="43">
        <v>2050</v>
      </c>
      <c r="M2710" s="43">
        <v>4100</v>
      </c>
      <c r="N2710" s="43">
        <v>2</v>
      </c>
      <c r="O2710" s="43">
        <v>2050</v>
      </c>
      <c r="P2710" s="43">
        <v>4100</v>
      </c>
      <c r="Q2710" s="43">
        <v>0</v>
      </c>
      <c r="R2710" s="43">
        <v>0</v>
      </c>
      <c r="S2710" s="43">
        <v>0</v>
      </c>
    </row>
    <row r="2711" spans="5:19">
      <c r="E2711" s="43">
        <v>8919419</v>
      </c>
      <c r="F2711" s="43" t="s">
        <v>5662</v>
      </c>
      <c r="G2711" s="43" t="s">
        <v>14</v>
      </c>
      <c r="H2711" s="43">
        <v>0</v>
      </c>
      <c r="I2711" s="43">
        <v>0</v>
      </c>
      <c r="J2711" s="43">
        <v>0</v>
      </c>
      <c r="K2711" s="43">
        <v>7</v>
      </c>
      <c r="L2711" s="43">
        <v>4830</v>
      </c>
      <c r="M2711" s="43">
        <v>33810</v>
      </c>
      <c r="N2711" s="43">
        <v>7</v>
      </c>
      <c r="O2711" s="43">
        <v>4830</v>
      </c>
      <c r="P2711" s="43">
        <v>33810</v>
      </c>
      <c r="Q2711" s="43">
        <v>0</v>
      </c>
      <c r="R2711" s="43">
        <v>0</v>
      </c>
      <c r="S2711" s="43">
        <v>0</v>
      </c>
    </row>
    <row r="2712" spans="5:19">
      <c r="E2712" s="43">
        <v>8919425</v>
      </c>
      <c r="F2712" s="43" t="s">
        <v>5663</v>
      </c>
      <c r="G2712" s="43" t="s">
        <v>14</v>
      </c>
      <c r="H2712" s="43">
        <v>0</v>
      </c>
      <c r="I2712" s="43">
        <v>0</v>
      </c>
      <c r="J2712" s="43">
        <v>0</v>
      </c>
      <c r="K2712" s="43">
        <v>43</v>
      </c>
      <c r="L2712" s="43">
        <v>13057</v>
      </c>
      <c r="M2712" s="43">
        <v>561440</v>
      </c>
      <c r="N2712" s="43">
        <v>43</v>
      </c>
      <c r="O2712" s="43">
        <v>13057</v>
      </c>
      <c r="P2712" s="43">
        <v>561440</v>
      </c>
      <c r="Q2712" s="43">
        <v>0</v>
      </c>
      <c r="R2712" s="43">
        <v>0</v>
      </c>
      <c r="S2712" s="43">
        <v>0</v>
      </c>
    </row>
    <row r="2713" spans="5:19">
      <c r="E2713" s="43">
        <v>8919428</v>
      </c>
      <c r="F2713" s="43" t="s">
        <v>5664</v>
      </c>
      <c r="G2713" s="43" t="s">
        <v>14</v>
      </c>
      <c r="H2713" s="43">
        <v>0</v>
      </c>
      <c r="I2713" s="43">
        <v>0</v>
      </c>
      <c r="J2713" s="43">
        <v>0</v>
      </c>
      <c r="K2713" s="43">
        <v>47</v>
      </c>
      <c r="L2713" s="43">
        <v>8110</v>
      </c>
      <c r="M2713" s="43">
        <v>381170</v>
      </c>
      <c r="N2713" s="43">
        <v>47</v>
      </c>
      <c r="O2713" s="43">
        <v>8110</v>
      </c>
      <c r="P2713" s="43">
        <v>381170</v>
      </c>
      <c r="Q2713" s="43">
        <v>0</v>
      </c>
      <c r="R2713" s="43">
        <v>0</v>
      </c>
      <c r="S2713" s="43">
        <v>0</v>
      </c>
    </row>
    <row r="2714" spans="5:19">
      <c r="E2714" s="43">
        <v>8919429</v>
      </c>
      <c r="F2714" s="43" t="s">
        <v>5665</v>
      </c>
      <c r="G2714" s="43" t="s">
        <v>14</v>
      </c>
      <c r="H2714" s="43">
        <v>0</v>
      </c>
      <c r="I2714" s="43">
        <v>0</v>
      </c>
      <c r="J2714" s="43">
        <v>0</v>
      </c>
      <c r="K2714" s="43">
        <v>18</v>
      </c>
      <c r="L2714" s="43">
        <v>4800</v>
      </c>
      <c r="M2714" s="43">
        <v>86400</v>
      </c>
      <c r="N2714" s="43">
        <v>18</v>
      </c>
      <c r="O2714" s="43">
        <v>4800</v>
      </c>
      <c r="P2714" s="43">
        <v>86400</v>
      </c>
      <c r="Q2714" s="43">
        <v>0</v>
      </c>
      <c r="R2714" s="43">
        <v>0</v>
      </c>
      <c r="S2714" s="43">
        <v>0</v>
      </c>
    </row>
    <row r="2715" spans="5:19">
      <c r="E2715" s="43">
        <v>8919433</v>
      </c>
      <c r="F2715" s="43" t="s">
        <v>5666</v>
      </c>
      <c r="G2715" s="43" t="s">
        <v>14</v>
      </c>
      <c r="H2715" s="43">
        <v>0</v>
      </c>
      <c r="I2715" s="43">
        <v>0</v>
      </c>
      <c r="J2715" s="43">
        <v>0</v>
      </c>
      <c r="K2715" s="43">
        <v>3</v>
      </c>
      <c r="L2715" s="43">
        <v>10390</v>
      </c>
      <c r="M2715" s="43">
        <v>31170</v>
      </c>
      <c r="N2715" s="43">
        <v>3</v>
      </c>
      <c r="O2715" s="43">
        <v>10390</v>
      </c>
      <c r="P2715" s="43">
        <v>31170</v>
      </c>
      <c r="Q2715" s="43">
        <v>0</v>
      </c>
      <c r="R2715" s="43">
        <v>0</v>
      </c>
      <c r="S2715" s="43">
        <v>0</v>
      </c>
    </row>
    <row r="2716" spans="5:19">
      <c r="E2716" s="43">
        <v>8919448</v>
      </c>
      <c r="F2716" s="43" t="s">
        <v>5667</v>
      </c>
      <c r="G2716" s="43" t="s">
        <v>14</v>
      </c>
      <c r="H2716" s="43">
        <v>0</v>
      </c>
      <c r="I2716" s="43">
        <v>0</v>
      </c>
      <c r="J2716" s="43">
        <v>0</v>
      </c>
      <c r="K2716" s="43">
        <v>1</v>
      </c>
      <c r="L2716" s="43">
        <v>12000</v>
      </c>
      <c r="M2716" s="43">
        <v>12000</v>
      </c>
      <c r="N2716" s="43">
        <v>1</v>
      </c>
      <c r="O2716" s="43">
        <v>12000</v>
      </c>
      <c r="P2716" s="43">
        <v>12000</v>
      </c>
      <c r="Q2716" s="43">
        <v>0</v>
      </c>
      <c r="R2716" s="43">
        <v>0</v>
      </c>
      <c r="S2716" s="43">
        <v>0</v>
      </c>
    </row>
    <row r="2717" spans="5:19">
      <c r="E2717" s="43">
        <v>8919508</v>
      </c>
      <c r="F2717" s="43" t="s">
        <v>5668</v>
      </c>
      <c r="G2717" s="43" t="s">
        <v>14</v>
      </c>
      <c r="H2717" s="43">
        <v>0</v>
      </c>
      <c r="I2717" s="43">
        <v>0</v>
      </c>
      <c r="J2717" s="43">
        <v>0</v>
      </c>
      <c r="K2717" s="43">
        <v>2</v>
      </c>
      <c r="L2717" s="43">
        <v>4080</v>
      </c>
      <c r="M2717" s="43">
        <v>8160</v>
      </c>
      <c r="N2717" s="43">
        <v>2</v>
      </c>
      <c r="O2717" s="43">
        <v>4080</v>
      </c>
      <c r="P2717" s="43">
        <v>8160</v>
      </c>
      <c r="Q2717" s="43">
        <v>0</v>
      </c>
      <c r="R2717" s="43">
        <v>0</v>
      </c>
      <c r="S2717" s="43">
        <v>0</v>
      </c>
    </row>
    <row r="2718" spans="5:19">
      <c r="E2718" s="43">
        <v>8919517</v>
      </c>
      <c r="F2718" s="43" t="s">
        <v>5669</v>
      </c>
      <c r="G2718" s="43" t="s">
        <v>14</v>
      </c>
      <c r="H2718" s="43">
        <v>0</v>
      </c>
      <c r="I2718" s="43">
        <v>0</v>
      </c>
      <c r="J2718" s="43">
        <v>0</v>
      </c>
      <c r="K2718" s="43">
        <v>226</v>
      </c>
      <c r="L2718" s="43">
        <v>5250</v>
      </c>
      <c r="M2718" s="43">
        <v>1186500</v>
      </c>
      <c r="N2718" s="43">
        <v>226</v>
      </c>
      <c r="O2718" s="43">
        <v>5250</v>
      </c>
      <c r="P2718" s="43">
        <v>1186500</v>
      </c>
      <c r="Q2718" s="43">
        <v>0</v>
      </c>
      <c r="R2718" s="43">
        <v>0</v>
      </c>
      <c r="S2718" s="43">
        <v>0</v>
      </c>
    </row>
    <row r="2719" spans="5:19">
      <c r="E2719" s="43">
        <v>8919612</v>
      </c>
      <c r="F2719" s="43" t="s">
        <v>5670</v>
      </c>
      <c r="G2719" s="43" t="s">
        <v>14</v>
      </c>
      <c r="H2719" s="43">
        <v>0</v>
      </c>
      <c r="I2719" s="43">
        <v>0</v>
      </c>
      <c r="J2719" s="43">
        <v>0</v>
      </c>
      <c r="K2719" s="43">
        <v>7</v>
      </c>
      <c r="L2719" s="43">
        <v>4240</v>
      </c>
      <c r="M2719" s="43">
        <v>29680</v>
      </c>
      <c r="N2719" s="43">
        <v>7</v>
      </c>
      <c r="O2719" s="43">
        <v>4240</v>
      </c>
      <c r="P2719" s="43">
        <v>29680</v>
      </c>
      <c r="Q2719" s="43">
        <v>0</v>
      </c>
      <c r="R2719" s="43">
        <v>0</v>
      </c>
      <c r="S2719" s="43">
        <v>0</v>
      </c>
    </row>
    <row r="2720" spans="5:19">
      <c r="E2720" s="43">
        <v>8919628</v>
      </c>
      <c r="F2720" s="43" t="s">
        <v>5671</v>
      </c>
      <c r="G2720" s="43" t="s">
        <v>14</v>
      </c>
      <c r="H2720" s="43">
        <v>0</v>
      </c>
      <c r="I2720" s="43">
        <v>0</v>
      </c>
      <c r="J2720" s="43">
        <v>0</v>
      </c>
      <c r="K2720" s="43">
        <v>5</v>
      </c>
      <c r="L2720" s="43">
        <v>5560</v>
      </c>
      <c r="M2720" s="43">
        <v>27800</v>
      </c>
      <c r="N2720" s="43">
        <v>5</v>
      </c>
      <c r="O2720" s="43">
        <v>5560</v>
      </c>
      <c r="P2720" s="43">
        <v>27800</v>
      </c>
      <c r="Q2720" s="43">
        <v>0</v>
      </c>
      <c r="R2720" s="43">
        <v>0</v>
      </c>
      <c r="S2720" s="43">
        <v>0</v>
      </c>
    </row>
    <row r="2721" spans="5:19">
      <c r="E2721" s="43">
        <v>8919913</v>
      </c>
      <c r="F2721" s="43" t="s">
        <v>5672</v>
      </c>
      <c r="G2721" s="43" t="s">
        <v>14</v>
      </c>
      <c r="H2721" s="43">
        <v>0</v>
      </c>
      <c r="I2721" s="43">
        <v>0</v>
      </c>
      <c r="J2721" s="43">
        <v>0</v>
      </c>
      <c r="K2721" s="43">
        <v>9</v>
      </c>
      <c r="L2721" s="43">
        <v>10318</v>
      </c>
      <c r="M2721" s="43">
        <v>92862</v>
      </c>
      <c r="N2721" s="43">
        <v>9</v>
      </c>
      <c r="O2721" s="43">
        <v>10318</v>
      </c>
      <c r="P2721" s="43">
        <v>92862</v>
      </c>
      <c r="Q2721" s="43">
        <v>0</v>
      </c>
      <c r="R2721" s="43">
        <v>0</v>
      </c>
      <c r="S2721" s="43">
        <v>0</v>
      </c>
    </row>
    <row r="2722" spans="5:19">
      <c r="E2722" s="43">
        <v>8919934</v>
      </c>
      <c r="F2722" s="43" t="s">
        <v>5673</v>
      </c>
      <c r="G2722" s="43" t="s">
        <v>14</v>
      </c>
      <c r="H2722" s="43">
        <v>0</v>
      </c>
      <c r="I2722" s="43">
        <v>0</v>
      </c>
      <c r="J2722" s="43">
        <v>0</v>
      </c>
      <c r="K2722" s="43">
        <v>3</v>
      </c>
      <c r="L2722" s="43">
        <v>3400</v>
      </c>
      <c r="M2722" s="43">
        <v>10200</v>
      </c>
      <c r="N2722" s="43">
        <v>3</v>
      </c>
      <c r="O2722" s="43">
        <v>3400</v>
      </c>
      <c r="P2722" s="43">
        <v>10200</v>
      </c>
      <c r="Q2722" s="43">
        <v>0</v>
      </c>
      <c r="R2722" s="43">
        <v>0</v>
      </c>
      <c r="S2722" s="43">
        <v>0</v>
      </c>
    </row>
    <row r="2723" spans="5:19">
      <c r="E2723" s="43">
        <v>8919994</v>
      </c>
      <c r="F2723" s="43" t="s">
        <v>5673</v>
      </c>
      <c r="G2723" s="43" t="s">
        <v>14</v>
      </c>
      <c r="H2723" s="43">
        <v>0</v>
      </c>
      <c r="I2723" s="43">
        <v>0</v>
      </c>
      <c r="J2723" s="43">
        <v>0</v>
      </c>
      <c r="K2723" s="43">
        <v>5</v>
      </c>
      <c r="L2723" s="43">
        <v>3400</v>
      </c>
      <c r="M2723" s="43">
        <v>17000</v>
      </c>
      <c r="N2723" s="43">
        <v>5</v>
      </c>
      <c r="O2723" s="43">
        <v>3400</v>
      </c>
      <c r="P2723" s="43">
        <v>17000</v>
      </c>
      <c r="Q2723" s="43">
        <v>0</v>
      </c>
      <c r="R2723" s="43">
        <v>0</v>
      </c>
      <c r="S2723" s="43">
        <v>0</v>
      </c>
    </row>
    <row r="2724" spans="5:19">
      <c r="E2724" s="43">
        <v>8920051</v>
      </c>
      <c r="F2724" s="43" t="s">
        <v>5674</v>
      </c>
      <c r="G2724" s="43" t="s">
        <v>14</v>
      </c>
      <c r="H2724" s="43">
        <v>0</v>
      </c>
      <c r="I2724" s="43">
        <v>0</v>
      </c>
      <c r="J2724" s="43">
        <v>0</v>
      </c>
      <c r="K2724" s="43">
        <v>1</v>
      </c>
      <c r="L2724" s="43">
        <v>7170</v>
      </c>
      <c r="M2724" s="43">
        <v>7170</v>
      </c>
      <c r="N2724" s="43">
        <v>1</v>
      </c>
      <c r="O2724" s="43">
        <v>7170</v>
      </c>
      <c r="P2724" s="43">
        <v>7170</v>
      </c>
      <c r="Q2724" s="43">
        <v>0</v>
      </c>
      <c r="R2724" s="43">
        <v>0</v>
      </c>
      <c r="S2724" s="43">
        <v>0</v>
      </c>
    </row>
    <row r="2725" spans="5:19">
      <c r="E2725" s="43">
        <v>8920095</v>
      </c>
      <c r="F2725" s="43" t="s">
        <v>5675</v>
      </c>
      <c r="G2725" s="43" t="s">
        <v>14</v>
      </c>
      <c r="H2725" s="43">
        <v>0</v>
      </c>
      <c r="I2725" s="43">
        <v>0</v>
      </c>
      <c r="J2725" s="43">
        <v>0</v>
      </c>
      <c r="K2725" s="43">
        <v>1</v>
      </c>
      <c r="L2725" s="43">
        <v>1140</v>
      </c>
      <c r="M2725" s="43">
        <v>1140</v>
      </c>
      <c r="N2725" s="43">
        <v>1</v>
      </c>
      <c r="O2725" s="43">
        <v>1140</v>
      </c>
      <c r="P2725" s="43">
        <v>1140</v>
      </c>
      <c r="Q2725" s="43">
        <v>0</v>
      </c>
      <c r="R2725" s="43">
        <v>0</v>
      </c>
      <c r="S2725" s="43">
        <v>0</v>
      </c>
    </row>
    <row r="2726" spans="5:19">
      <c r="E2726" s="43">
        <v>8920096</v>
      </c>
      <c r="F2726" s="43" t="s">
        <v>5676</v>
      </c>
      <c r="G2726" s="43" t="s">
        <v>14</v>
      </c>
      <c r="H2726" s="43">
        <v>0</v>
      </c>
      <c r="I2726" s="43">
        <v>0</v>
      </c>
      <c r="J2726" s="43">
        <v>0</v>
      </c>
      <c r="K2726" s="43">
        <v>1</v>
      </c>
      <c r="L2726" s="43">
        <v>930</v>
      </c>
      <c r="M2726" s="43">
        <v>930</v>
      </c>
      <c r="N2726" s="43">
        <v>1</v>
      </c>
      <c r="O2726" s="43">
        <v>930</v>
      </c>
      <c r="P2726" s="43">
        <v>930</v>
      </c>
      <c r="Q2726" s="43">
        <v>0</v>
      </c>
      <c r="R2726" s="43">
        <v>0</v>
      </c>
      <c r="S2726" s="43">
        <v>0</v>
      </c>
    </row>
    <row r="2727" spans="5:19">
      <c r="E2727" s="43">
        <v>8920178</v>
      </c>
      <c r="F2727" s="43" t="s">
        <v>5677</v>
      </c>
      <c r="G2727" s="43" t="s">
        <v>14</v>
      </c>
      <c r="H2727" s="43">
        <v>13</v>
      </c>
      <c r="I2727" s="43">
        <v>1160</v>
      </c>
      <c r="J2727" s="43">
        <v>15080</v>
      </c>
      <c r="K2727" s="43">
        <v>186</v>
      </c>
      <c r="L2727" s="43">
        <v>1192</v>
      </c>
      <c r="M2727" s="43">
        <v>221447</v>
      </c>
      <c r="N2727" s="43">
        <v>199</v>
      </c>
      <c r="O2727" s="43">
        <v>1190</v>
      </c>
      <c r="P2727" s="43">
        <v>236527</v>
      </c>
      <c r="Q2727" s="43">
        <v>0</v>
      </c>
      <c r="R2727" s="43">
        <v>0</v>
      </c>
      <c r="S2727" s="43">
        <v>0</v>
      </c>
    </row>
    <row r="2728" spans="5:19">
      <c r="E2728" s="43">
        <v>8920196</v>
      </c>
      <c r="F2728" s="43" t="s">
        <v>4589</v>
      </c>
      <c r="G2728" s="43" t="s">
        <v>14</v>
      </c>
      <c r="H2728" s="43">
        <v>0</v>
      </c>
      <c r="I2728" s="43">
        <v>0</v>
      </c>
      <c r="J2728" s="43">
        <v>0</v>
      </c>
      <c r="K2728" s="43">
        <v>86</v>
      </c>
      <c r="L2728" s="43">
        <v>1380</v>
      </c>
      <c r="M2728" s="43">
        <v>118680</v>
      </c>
      <c r="N2728" s="43">
        <v>86</v>
      </c>
      <c r="O2728" s="43">
        <v>1380</v>
      </c>
      <c r="P2728" s="43">
        <v>118680</v>
      </c>
      <c r="Q2728" s="43">
        <v>0</v>
      </c>
      <c r="R2728" s="43">
        <v>0</v>
      </c>
      <c r="S2728" s="43">
        <v>0</v>
      </c>
    </row>
    <row r="2729" spans="5:19">
      <c r="E2729" s="43">
        <v>8920215</v>
      </c>
      <c r="F2729" s="43" t="s">
        <v>5678</v>
      </c>
      <c r="G2729" s="43" t="s">
        <v>14</v>
      </c>
      <c r="H2729" s="43">
        <v>0</v>
      </c>
      <c r="I2729" s="43">
        <v>0</v>
      </c>
      <c r="J2729" s="43">
        <v>0</v>
      </c>
      <c r="K2729" s="43">
        <v>13</v>
      </c>
      <c r="L2729" s="43">
        <v>3890</v>
      </c>
      <c r="M2729" s="43">
        <v>50570</v>
      </c>
      <c r="N2729" s="43">
        <v>13</v>
      </c>
      <c r="O2729" s="43">
        <v>3890</v>
      </c>
      <c r="P2729" s="43">
        <v>50570</v>
      </c>
      <c r="Q2729" s="43">
        <v>0</v>
      </c>
      <c r="R2729" s="43">
        <v>0</v>
      </c>
      <c r="S2729" s="43">
        <v>0</v>
      </c>
    </row>
    <row r="2730" spans="5:19">
      <c r="E2730" s="43">
        <v>8920261</v>
      </c>
      <c r="F2730" s="43" t="s">
        <v>5679</v>
      </c>
      <c r="G2730" s="43" t="s">
        <v>14</v>
      </c>
      <c r="H2730" s="43">
        <v>0</v>
      </c>
      <c r="I2730" s="43">
        <v>0</v>
      </c>
      <c r="J2730" s="43">
        <v>0</v>
      </c>
      <c r="K2730" s="43">
        <v>4</v>
      </c>
      <c r="L2730" s="43">
        <v>840</v>
      </c>
      <c r="M2730" s="43">
        <v>3360</v>
      </c>
      <c r="N2730" s="43">
        <v>4</v>
      </c>
      <c r="O2730" s="43">
        <v>840</v>
      </c>
      <c r="P2730" s="43">
        <v>3360</v>
      </c>
      <c r="Q2730" s="43">
        <v>0</v>
      </c>
      <c r="R2730" s="43">
        <v>0</v>
      </c>
      <c r="S2730" s="43">
        <v>0</v>
      </c>
    </row>
    <row r="2731" spans="5:19">
      <c r="E2731" s="43">
        <v>8920302</v>
      </c>
      <c r="F2731" s="43" t="s">
        <v>5680</v>
      </c>
      <c r="G2731" s="43" t="s">
        <v>14</v>
      </c>
      <c r="H2731" s="43">
        <v>0</v>
      </c>
      <c r="I2731" s="43">
        <v>0</v>
      </c>
      <c r="J2731" s="43">
        <v>0</v>
      </c>
      <c r="K2731" s="43">
        <v>1</v>
      </c>
      <c r="L2731" s="43">
        <v>1080</v>
      </c>
      <c r="M2731" s="43">
        <v>1080</v>
      </c>
      <c r="N2731" s="43">
        <v>1</v>
      </c>
      <c r="O2731" s="43">
        <v>1080</v>
      </c>
      <c r="P2731" s="43">
        <v>1080</v>
      </c>
      <c r="Q2731" s="43">
        <v>0</v>
      </c>
      <c r="R2731" s="43">
        <v>0</v>
      </c>
      <c r="S2731" s="43">
        <v>0</v>
      </c>
    </row>
    <row r="2732" spans="5:19">
      <c r="E2732" s="43">
        <v>8920385</v>
      </c>
      <c r="F2732" s="43" t="s">
        <v>5681</v>
      </c>
      <c r="G2732" s="43" t="s">
        <v>14</v>
      </c>
      <c r="H2732" s="43">
        <v>0</v>
      </c>
      <c r="I2732" s="43">
        <v>0</v>
      </c>
      <c r="J2732" s="43">
        <v>0</v>
      </c>
      <c r="K2732" s="43">
        <v>4</v>
      </c>
      <c r="L2732" s="43">
        <v>6290</v>
      </c>
      <c r="M2732" s="43">
        <v>25160</v>
      </c>
      <c r="N2732" s="43">
        <v>4</v>
      </c>
      <c r="O2732" s="43">
        <v>6290</v>
      </c>
      <c r="P2732" s="43">
        <v>25160</v>
      </c>
      <c r="Q2732" s="43">
        <v>0</v>
      </c>
      <c r="R2732" s="43">
        <v>0</v>
      </c>
      <c r="S2732" s="43">
        <v>0</v>
      </c>
    </row>
    <row r="2733" spans="5:19">
      <c r="E2733" s="43">
        <v>8920406</v>
      </c>
      <c r="F2733" s="43" t="s">
        <v>5682</v>
      </c>
      <c r="G2733" s="43" t="s">
        <v>14</v>
      </c>
      <c r="H2733" s="43">
        <v>0</v>
      </c>
      <c r="I2733" s="43">
        <v>0</v>
      </c>
      <c r="J2733" s="43">
        <v>0</v>
      </c>
      <c r="K2733" s="43">
        <v>3</v>
      </c>
      <c r="L2733" s="43">
        <v>3000</v>
      </c>
      <c r="M2733" s="43">
        <v>9000</v>
      </c>
      <c r="N2733" s="43">
        <v>3</v>
      </c>
      <c r="O2733" s="43">
        <v>3000</v>
      </c>
      <c r="P2733" s="43">
        <v>9000</v>
      </c>
      <c r="Q2733" s="43">
        <v>0</v>
      </c>
      <c r="R2733" s="43">
        <v>0</v>
      </c>
      <c r="S2733" s="43">
        <v>0</v>
      </c>
    </row>
    <row r="2734" spans="5:19">
      <c r="E2734" s="43">
        <v>8920644</v>
      </c>
      <c r="F2734" s="43" t="s">
        <v>5683</v>
      </c>
      <c r="G2734" s="43" t="s">
        <v>14</v>
      </c>
      <c r="H2734" s="43">
        <v>0</v>
      </c>
      <c r="I2734" s="43">
        <v>0</v>
      </c>
      <c r="J2734" s="43">
        <v>0</v>
      </c>
      <c r="K2734" s="43">
        <v>3</v>
      </c>
      <c r="L2734" s="43">
        <v>15440</v>
      </c>
      <c r="M2734" s="43">
        <v>46320</v>
      </c>
      <c r="N2734" s="43">
        <v>3</v>
      </c>
      <c r="O2734" s="43">
        <v>15440</v>
      </c>
      <c r="P2734" s="43">
        <v>46320</v>
      </c>
      <c r="Q2734" s="43">
        <v>0</v>
      </c>
      <c r="R2734" s="43">
        <v>0</v>
      </c>
      <c r="S2734" s="43">
        <v>0</v>
      </c>
    </row>
    <row r="2735" spans="5:19">
      <c r="E2735" s="43">
        <v>8920685</v>
      </c>
      <c r="F2735" s="43" t="s">
        <v>5684</v>
      </c>
      <c r="G2735" s="43" t="s">
        <v>14</v>
      </c>
      <c r="H2735" s="43">
        <v>0</v>
      </c>
      <c r="I2735" s="43">
        <v>0</v>
      </c>
      <c r="J2735" s="43">
        <v>0</v>
      </c>
      <c r="K2735" s="43">
        <v>12</v>
      </c>
      <c r="L2735" s="43">
        <v>4850</v>
      </c>
      <c r="M2735" s="43">
        <v>58200</v>
      </c>
      <c r="N2735" s="43">
        <v>12</v>
      </c>
      <c r="O2735" s="43">
        <v>4850</v>
      </c>
      <c r="P2735" s="43">
        <v>58200</v>
      </c>
      <c r="Q2735" s="43">
        <v>0</v>
      </c>
      <c r="R2735" s="43">
        <v>0</v>
      </c>
      <c r="S2735" s="43">
        <v>0</v>
      </c>
    </row>
    <row r="2736" spans="5:19">
      <c r="E2736" s="43">
        <v>8920769</v>
      </c>
      <c r="F2736" s="43" t="s">
        <v>5685</v>
      </c>
      <c r="G2736" s="43" t="s">
        <v>14</v>
      </c>
      <c r="H2736" s="43">
        <v>0</v>
      </c>
      <c r="I2736" s="43">
        <v>0</v>
      </c>
      <c r="J2736" s="43">
        <v>0</v>
      </c>
      <c r="K2736" s="43">
        <v>1</v>
      </c>
      <c r="L2736" s="43">
        <v>8490</v>
      </c>
      <c r="M2736" s="43">
        <v>8490</v>
      </c>
      <c r="N2736" s="43">
        <v>1</v>
      </c>
      <c r="O2736" s="43">
        <v>8490</v>
      </c>
      <c r="P2736" s="43">
        <v>8490</v>
      </c>
      <c r="Q2736" s="43">
        <v>0</v>
      </c>
      <c r="R2736" s="43">
        <v>0</v>
      </c>
      <c r="S2736" s="43">
        <v>0</v>
      </c>
    </row>
    <row r="2737" spans="5:19">
      <c r="E2737" s="43">
        <v>8920804</v>
      </c>
      <c r="F2737" s="43" t="s">
        <v>5686</v>
      </c>
      <c r="G2737" s="43" t="s">
        <v>14</v>
      </c>
      <c r="H2737" s="43">
        <v>0</v>
      </c>
      <c r="I2737" s="43">
        <v>0</v>
      </c>
      <c r="J2737" s="43">
        <v>0</v>
      </c>
      <c r="K2737" s="43">
        <v>2</v>
      </c>
      <c r="L2737" s="43">
        <v>10370</v>
      </c>
      <c r="M2737" s="43">
        <v>20740</v>
      </c>
      <c r="N2737" s="43">
        <v>2</v>
      </c>
      <c r="O2737" s="43">
        <v>10370</v>
      </c>
      <c r="P2737" s="43">
        <v>20740</v>
      </c>
      <c r="Q2737" s="43">
        <v>0</v>
      </c>
      <c r="R2737" s="43">
        <v>0</v>
      </c>
      <c r="S2737" s="43">
        <v>0</v>
      </c>
    </row>
    <row r="2738" spans="5:19">
      <c r="E2738" s="43">
        <v>8920817</v>
      </c>
      <c r="F2738" s="43" t="s">
        <v>5687</v>
      </c>
      <c r="G2738" s="43" t="s">
        <v>14</v>
      </c>
      <c r="H2738" s="43">
        <v>0</v>
      </c>
      <c r="I2738" s="43">
        <v>0</v>
      </c>
      <c r="J2738" s="43">
        <v>0</v>
      </c>
      <c r="K2738" s="43">
        <v>1</v>
      </c>
      <c r="L2738" s="43">
        <v>6160</v>
      </c>
      <c r="M2738" s="43">
        <v>6160</v>
      </c>
      <c r="N2738" s="43">
        <v>1</v>
      </c>
      <c r="O2738" s="43">
        <v>6160</v>
      </c>
      <c r="P2738" s="43">
        <v>6160</v>
      </c>
      <c r="Q2738" s="43">
        <v>0</v>
      </c>
      <c r="R2738" s="43">
        <v>0</v>
      </c>
      <c r="S2738" s="43">
        <v>0</v>
      </c>
    </row>
    <row r="2739" spans="5:19">
      <c r="E2739" s="43">
        <v>8920841</v>
      </c>
      <c r="F2739" s="43" t="s">
        <v>5688</v>
      </c>
      <c r="G2739" s="43" t="s">
        <v>14</v>
      </c>
      <c r="H2739" s="43">
        <v>0</v>
      </c>
      <c r="I2739" s="43">
        <v>0</v>
      </c>
      <c r="J2739" s="43">
        <v>0</v>
      </c>
      <c r="K2739" s="43">
        <v>3</v>
      </c>
      <c r="L2739" s="43">
        <v>15700</v>
      </c>
      <c r="M2739" s="43">
        <v>47100</v>
      </c>
      <c r="N2739" s="43">
        <v>3</v>
      </c>
      <c r="O2739" s="43">
        <v>15700</v>
      </c>
      <c r="P2739" s="43">
        <v>47100</v>
      </c>
      <c r="Q2739" s="43">
        <v>0</v>
      </c>
      <c r="R2739" s="43">
        <v>0</v>
      </c>
      <c r="S2739" s="43">
        <v>0</v>
      </c>
    </row>
    <row r="2740" spans="5:19">
      <c r="E2740" s="43">
        <v>8920843</v>
      </c>
      <c r="F2740" s="43" t="s">
        <v>5689</v>
      </c>
      <c r="G2740" s="43" t="s">
        <v>14</v>
      </c>
      <c r="H2740" s="43">
        <v>0</v>
      </c>
      <c r="I2740" s="43">
        <v>0</v>
      </c>
      <c r="J2740" s="43">
        <v>0</v>
      </c>
      <c r="K2740" s="43">
        <v>3</v>
      </c>
      <c r="L2740" s="43">
        <v>7800</v>
      </c>
      <c r="M2740" s="43">
        <v>23400</v>
      </c>
      <c r="N2740" s="43">
        <v>3</v>
      </c>
      <c r="O2740" s="43">
        <v>7800</v>
      </c>
      <c r="P2740" s="43">
        <v>23400</v>
      </c>
      <c r="Q2740" s="43">
        <v>0</v>
      </c>
      <c r="R2740" s="43">
        <v>0</v>
      </c>
      <c r="S2740" s="43">
        <v>0</v>
      </c>
    </row>
    <row r="2741" spans="5:19">
      <c r="E2741" s="43">
        <v>8920888</v>
      </c>
      <c r="F2741" s="43" t="s">
        <v>5690</v>
      </c>
      <c r="G2741" s="43" t="s">
        <v>14</v>
      </c>
      <c r="H2741" s="43">
        <v>0</v>
      </c>
      <c r="I2741" s="43">
        <v>0</v>
      </c>
      <c r="J2741" s="43">
        <v>0</v>
      </c>
      <c r="K2741" s="43">
        <v>1</v>
      </c>
      <c r="L2741" s="43">
        <v>4830</v>
      </c>
      <c r="M2741" s="43">
        <v>4830</v>
      </c>
      <c r="N2741" s="43">
        <v>1</v>
      </c>
      <c r="O2741" s="43">
        <v>4830</v>
      </c>
      <c r="P2741" s="43">
        <v>4830</v>
      </c>
      <c r="Q2741" s="43">
        <v>0</v>
      </c>
      <c r="R2741" s="43">
        <v>0</v>
      </c>
      <c r="S2741" s="43">
        <v>0</v>
      </c>
    </row>
    <row r="2742" spans="5:19">
      <c r="E2742" s="43">
        <v>8920926</v>
      </c>
      <c r="F2742" s="43" t="s">
        <v>5691</v>
      </c>
      <c r="G2742" s="43" t="s">
        <v>14</v>
      </c>
      <c r="H2742" s="43">
        <v>0</v>
      </c>
      <c r="I2742" s="43">
        <v>0</v>
      </c>
      <c r="J2742" s="43">
        <v>0</v>
      </c>
      <c r="K2742" s="43">
        <v>15</v>
      </c>
      <c r="L2742" s="43">
        <v>3100</v>
      </c>
      <c r="M2742" s="43">
        <v>46500</v>
      </c>
      <c r="N2742" s="43">
        <v>15</v>
      </c>
      <c r="O2742" s="43">
        <v>3100</v>
      </c>
      <c r="P2742" s="43">
        <v>46500</v>
      </c>
      <c r="Q2742" s="43">
        <v>0</v>
      </c>
      <c r="R2742" s="43">
        <v>0</v>
      </c>
      <c r="S2742" s="43">
        <v>0</v>
      </c>
    </row>
    <row r="2743" spans="5:19">
      <c r="E2743" s="43">
        <v>8920971</v>
      </c>
      <c r="F2743" s="43" t="s">
        <v>5692</v>
      </c>
      <c r="G2743" s="43" t="s">
        <v>14</v>
      </c>
      <c r="H2743" s="43">
        <v>0</v>
      </c>
      <c r="I2743" s="43">
        <v>0</v>
      </c>
      <c r="J2743" s="43">
        <v>0</v>
      </c>
      <c r="K2743" s="43">
        <v>3</v>
      </c>
      <c r="L2743" s="43">
        <v>12030</v>
      </c>
      <c r="M2743" s="43">
        <v>36090</v>
      </c>
      <c r="N2743" s="43">
        <v>3</v>
      </c>
      <c r="O2743" s="43">
        <v>12030</v>
      </c>
      <c r="P2743" s="43">
        <v>36090</v>
      </c>
      <c r="Q2743" s="43">
        <v>0</v>
      </c>
      <c r="R2743" s="43">
        <v>0</v>
      </c>
      <c r="S2743" s="43">
        <v>0</v>
      </c>
    </row>
    <row r="2744" spans="5:19">
      <c r="E2744" s="43">
        <v>8920980</v>
      </c>
      <c r="F2744" s="43" t="s">
        <v>5693</v>
      </c>
      <c r="G2744" s="43" t="s">
        <v>14</v>
      </c>
      <c r="H2744" s="43">
        <v>13</v>
      </c>
      <c r="I2744" s="43">
        <v>4210</v>
      </c>
      <c r="J2744" s="43">
        <v>54730</v>
      </c>
      <c r="K2744" s="43">
        <v>15</v>
      </c>
      <c r="L2744" s="43">
        <v>4400</v>
      </c>
      <c r="M2744" s="43">
        <v>66000</v>
      </c>
      <c r="N2744" s="43">
        <v>28</v>
      </c>
      <c r="O2744" s="43">
        <v>4312</v>
      </c>
      <c r="P2744" s="43">
        <v>120730</v>
      </c>
      <c r="Q2744" s="43">
        <v>0</v>
      </c>
      <c r="R2744" s="43">
        <v>0</v>
      </c>
      <c r="S2744" s="43">
        <v>0</v>
      </c>
    </row>
    <row r="2745" spans="5:19">
      <c r="E2745" s="43">
        <v>8921023</v>
      </c>
      <c r="F2745" s="43" t="s">
        <v>5694</v>
      </c>
      <c r="G2745" s="43" t="s">
        <v>14</v>
      </c>
      <c r="H2745" s="43">
        <v>0</v>
      </c>
      <c r="I2745" s="43">
        <v>0</v>
      </c>
      <c r="J2745" s="43">
        <v>0</v>
      </c>
      <c r="K2745" s="43">
        <v>6</v>
      </c>
      <c r="L2745" s="43">
        <v>7580</v>
      </c>
      <c r="M2745" s="43">
        <v>45480</v>
      </c>
      <c r="N2745" s="43">
        <v>6</v>
      </c>
      <c r="O2745" s="43">
        <v>7580</v>
      </c>
      <c r="P2745" s="43">
        <v>45480</v>
      </c>
      <c r="Q2745" s="43">
        <v>0</v>
      </c>
      <c r="R2745" s="43">
        <v>0</v>
      </c>
      <c r="S2745" s="43">
        <v>0</v>
      </c>
    </row>
    <row r="2746" spans="5:19">
      <c r="E2746" s="43">
        <v>8921031</v>
      </c>
      <c r="F2746" s="43" t="s">
        <v>5695</v>
      </c>
      <c r="G2746" s="43" t="s">
        <v>14</v>
      </c>
      <c r="H2746" s="43">
        <v>0</v>
      </c>
      <c r="I2746" s="43">
        <v>0</v>
      </c>
      <c r="J2746" s="43">
        <v>0</v>
      </c>
      <c r="K2746" s="43">
        <v>3</v>
      </c>
      <c r="L2746" s="43">
        <v>2227</v>
      </c>
      <c r="M2746" s="43">
        <v>6680</v>
      </c>
      <c r="N2746" s="43">
        <v>3</v>
      </c>
      <c r="O2746" s="43">
        <v>2227</v>
      </c>
      <c r="P2746" s="43">
        <v>6680</v>
      </c>
      <c r="Q2746" s="43">
        <v>0</v>
      </c>
      <c r="R2746" s="43">
        <v>0</v>
      </c>
      <c r="S2746" s="43">
        <v>0</v>
      </c>
    </row>
    <row r="2747" spans="5:19">
      <c r="E2747" s="43">
        <v>8921034</v>
      </c>
      <c r="F2747" s="43" t="s">
        <v>5696</v>
      </c>
      <c r="G2747" s="43" t="s">
        <v>14</v>
      </c>
      <c r="H2747" s="43">
        <v>0</v>
      </c>
      <c r="I2747" s="43">
        <v>0</v>
      </c>
      <c r="J2747" s="43">
        <v>0</v>
      </c>
      <c r="K2747" s="43">
        <v>3</v>
      </c>
      <c r="L2747" s="43">
        <v>2330</v>
      </c>
      <c r="M2747" s="43">
        <v>6990</v>
      </c>
      <c r="N2747" s="43">
        <v>3</v>
      </c>
      <c r="O2747" s="43">
        <v>2330</v>
      </c>
      <c r="P2747" s="43">
        <v>6990</v>
      </c>
      <c r="Q2747" s="43">
        <v>0</v>
      </c>
      <c r="R2747" s="43">
        <v>0</v>
      </c>
      <c r="S2747" s="43">
        <v>0</v>
      </c>
    </row>
    <row r="2748" spans="5:19">
      <c r="E2748" s="43">
        <v>8921040</v>
      </c>
      <c r="F2748" s="43" t="s">
        <v>5697</v>
      </c>
      <c r="G2748" s="43" t="s">
        <v>14</v>
      </c>
      <c r="H2748" s="43">
        <v>0</v>
      </c>
      <c r="I2748" s="43">
        <v>0</v>
      </c>
      <c r="J2748" s="43">
        <v>0</v>
      </c>
      <c r="K2748" s="43">
        <v>2</v>
      </c>
      <c r="L2748" s="43">
        <v>3910</v>
      </c>
      <c r="M2748" s="43">
        <v>7820</v>
      </c>
      <c r="N2748" s="43">
        <v>2</v>
      </c>
      <c r="O2748" s="43">
        <v>3910</v>
      </c>
      <c r="P2748" s="43">
        <v>7820</v>
      </c>
      <c r="Q2748" s="43">
        <v>0</v>
      </c>
      <c r="R2748" s="43">
        <v>0</v>
      </c>
      <c r="S2748" s="43">
        <v>0</v>
      </c>
    </row>
    <row r="2749" spans="5:19">
      <c r="E2749" s="43">
        <v>8921047</v>
      </c>
      <c r="F2749" s="43" t="s">
        <v>5698</v>
      </c>
      <c r="G2749" s="43" t="s">
        <v>14</v>
      </c>
      <c r="H2749" s="43">
        <v>0</v>
      </c>
      <c r="I2749" s="43">
        <v>0</v>
      </c>
      <c r="J2749" s="43">
        <v>0</v>
      </c>
      <c r="K2749" s="43">
        <v>1</v>
      </c>
      <c r="L2749" s="43">
        <v>26364</v>
      </c>
      <c r="M2749" s="43">
        <v>26364</v>
      </c>
      <c r="N2749" s="43">
        <v>1</v>
      </c>
      <c r="O2749" s="43">
        <v>26364</v>
      </c>
      <c r="P2749" s="43">
        <v>26364</v>
      </c>
      <c r="Q2749" s="43">
        <v>0</v>
      </c>
      <c r="R2749" s="43">
        <v>0</v>
      </c>
      <c r="S2749" s="43">
        <v>0</v>
      </c>
    </row>
    <row r="2750" spans="5:19">
      <c r="E2750" s="43">
        <v>8921080</v>
      </c>
      <c r="F2750" s="43" t="s">
        <v>5699</v>
      </c>
      <c r="G2750" s="43" t="s">
        <v>14</v>
      </c>
      <c r="H2750" s="43">
        <v>0</v>
      </c>
      <c r="I2750" s="43">
        <v>0</v>
      </c>
      <c r="J2750" s="43">
        <v>0</v>
      </c>
      <c r="K2750" s="43">
        <v>4</v>
      </c>
      <c r="L2750" s="43">
        <v>8380</v>
      </c>
      <c r="M2750" s="43">
        <v>33520</v>
      </c>
      <c r="N2750" s="43">
        <v>4</v>
      </c>
      <c r="O2750" s="43">
        <v>8380</v>
      </c>
      <c r="P2750" s="43">
        <v>33520</v>
      </c>
      <c r="Q2750" s="43">
        <v>0</v>
      </c>
      <c r="R2750" s="43">
        <v>0</v>
      </c>
      <c r="S2750" s="43">
        <v>0</v>
      </c>
    </row>
    <row r="2751" spans="5:19">
      <c r="E2751" s="43">
        <v>8921089</v>
      </c>
      <c r="F2751" s="43" t="s">
        <v>5700</v>
      </c>
      <c r="G2751" s="43" t="s">
        <v>14</v>
      </c>
      <c r="H2751" s="43">
        <v>0</v>
      </c>
      <c r="I2751" s="43">
        <v>0</v>
      </c>
      <c r="J2751" s="43">
        <v>0</v>
      </c>
      <c r="K2751" s="43">
        <v>1</v>
      </c>
      <c r="L2751" s="43">
        <v>6370</v>
      </c>
      <c r="M2751" s="43">
        <v>6370</v>
      </c>
      <c r="N2751" s="43">
        <v>1</v>
      </c>
      <c r="O2751" s="43">
        <v>6370</v>
      </c>
      <c r="P2751" s="43">
        <v>6370</v>
      </c>
      <c r="Q2751" s="43">
        <v>0</v>
      </c>
      <c r="R2751" s="43">
        <v>0</v>
      </c>
      <c r="S2751" s="43">
        <v>0</v>
      </c>
    </row>
    <row r="2752" spans="5:19">
      <c r="E2752" s="43">
        <v>8921110</v>
      </c>
      <c r="F2752" s="43" t="s">
        <v>5701</v>
      </c>
      <c r="G2752" s="43" t="s">
        <v>14</v>
      </c>
      <c r="H2752" s="43">
        <v>0</v>
      </c>
      <c r="I2752" s="43">
        <v>0</v>
      </c>
      <c r="J2752" s="43">
        <v>0</v>
      </c>
      <c r="K2752" s="43">
        <v>54</v>
      </c>
      <c r="L2752" s="43">
        <v>7930</v>
      </c>
      <c r="M2752" s="43">
        <v>428220</v>
      </c>
      <c r="N2752" s="43">
        <v>54</v>
      </c>
      <c r="O2752" s="43">
        <v>7930</v>
      </c>
      <c r="P2752" s="43">
        <v>428220</v>
      </c>
      <c r="Q2752" s="43">
        <v>0</v>
      </c>
      <c r="R2752" s="43">
        <v>0</v>
      </c>
      <c r="S2752" s="43">
        <v>0</v>
      </c>
    </row>
    <row r="2753" spans="5:19">
      <c r="E2753" s="43">
        <v>8921124</v>
      </c>
      <c r="F2753" s="43" t="s">
        <v>5702</v>
      </c>
      <c r="G2753" s="43" t="s">
        <v>14</v>
      </c>
      <c r="H2753" s="43">
        <v>0</v>
      </c>
      <c r="I2753" s="43">
        <v>0</v>
      </c>
      <c r="J2753" s="43">
        <v>0</v>
      </c>
      <c r="K2753" s="43">
        <v>2</v>
      </c>
      <c r="L2753" s="43">
        <v>6410</v>
      </c>
      <c r="M2753" s="43">
        <v>12820</v>
      </c>
      <c r="N2753" s="43">
        <v>2</v>
      </c>
      <c r="O2753" s="43">
        <v>6410</v>
      </c>
      <c r="P2753" s="43">
        <v>12820</v>
      </c>
      <c r="Q2753" s="43">
        <v>0</v>
      </c>
      <c r="R2753" s="43">
        <v>0</v>
      </c>
      <c r="S2753" s="43">
        <v>0</v>
      </c>
    </row>
    <row r="2754" spans="5:19">
      <c r="E2754" s="43">
        <v>8921127</v>
      </c>
      <c r="F2754" s="43" t="s">
        <v>5703</v>
      </c>
      <c r="G2754" s="43" t="s">
        <v>14</v>
      </c>
      <c r="H2754" s="43">
        <v>0</v>
      </c>
      <c r="I2754" s="43">
        <v>0</v>
      </c>
      <c r="J2754" s="43">
        <v>0</v>
      </c>
      <c r="K2754" s="43">
        <v>2</v>
      </c>
      <c r="L2754" s="43">
        <v>7590</v>
      </c>
      <c r="M2754" s="43">
        <v>15180</v>
      </c>
      <c r="N2754" s="43">
        <v>2</v>
      </c>
      <c r="O2754" s="43">
        <v>7590</v>
      </c>
      <c r="P2754" s="43">
        <v>15180</v>
      </c>
      <c r="Q2754" s="43">
        <v>0</v>
      </c>
      <c r="R2754" s="43">
        <v>0</v>
      </c>
      <c r="S2754" s="43">
        <v>0</v>
      </c>
    </row>
    <row r="2755" spans="5:19">
      <c r="E2755" s="43">
        <v>8921141</v>
      </c>
      <c r="F2755" s="43" t="s">
        <v>5704</v>
      </c>
      <c r="G2755" s="43" t="s">
        <v>14</v>
      </c>
      <c r="H2755" s="43">
        <v>0</v>
      </c>
      <c r="I2755" s="43">
        <v>0</v>
      </c>
      <c r="J2755" s="43">
        <v>0</v>
      </c>
      <c r="K2755" s="43">
        <v>6</v>
      </c>
      <c r="L2755" s="43">
        <v>3340</v>
      </c>
      <c r="M2755" s="43">
        <v>20040</v>
      </c>
      <c r="N2755" s="43">
        <v>6</v>
      </c>
      <c r="O2755" s="43">
        <v>3340</v>
      </c>
      <c r="P2755" s="43">
        <v>20040</v>
      </c>
      <c r="Q2755" s="43">
        <v>0</v>
      </c>
      <c r="R2755" s="43">
        <v>0</v>
      </c>
      <c r="S2755" s="43">
        <v>0</v>
      </c>
    </row>
    <row r="2756" spans="5:19">
      <c r="E2756" s="43">
        <v>8921195</v>
      </c>
      <c r="F2756" s="43" t="s">
        <v>5705</v>
      </c>
      <c r="G2756" s="43" t="s">
        <v>14</v>
      </c>
      <c r="H2756" s="43">
        <v>0</v>
      </c>
      <c r="I2756" s="43">
        <v>0</v>
      </c>
      <c r="J2756" s="43">
        <v>0</v>
      </c>
      <c r="K2756" s="43">
        <v>1</v>
      </c>
      <c r="L2756" s="43">
        <v>3530</v>
      </c>
      <c r="M2756" s="43">
        <v>3530</v>
      </c>
      <c r="N2756" s="43">
        <v>1</v>
      </c>
      <c r="O2756" s="43">
        <v>3530</v>
      </c>
      <c r="P2756" s="43">
        <v>3530</v>
      </c>
      <c r="Q2756" s="43">
        <v>0</v>
      </c>
      <c r="R2756" s="43">
        <v>0</v>
      </c>
      <c r="S2756" s="43">
        <v>0</v>
      </c>
    </row>
    <row r="2757" spans="5:19">
      <c r="E2757" s="43">
        <v>8921198</v>
      </c>
      <c r="F2757" s="43" t="s">
        <v>5706</v>
      </c>
      <c r="G2757" s="43" t="s">
        <v>14</v>
      </c>
      <c r="H2757" s="43">
        <v>0</v>
      </c>
      <c r="I2757" s="43">
        <v>0</v>
      </c>
      <c r="J2757" s="43">
        <v>0</v>
      </c>
      <c r="K2757" s="43">
        <v>7</v>
      </c>
      <c r="L2757" s="43">
        <v>3980</v>
      </c>
      <c r="M2757" s="43">
        <v>27860</v>
      </c>
      <c r="N2757" s="43">
        <v>7</v>
      </c>
      <c r="O2757" s="43">
        <v>3980</v>
      </c>
      <c r="P2757" s="43">
        <v>27860</v>
      </c>
      <c r="Q2757" s="43">
        <v>0</v>
      </c>
      <c r="R2757" s="43">
        <v>0</v>
      </c>
      <c r="S2757" s="43">
        <v>0</v>
      </c>
    </row>
    <row r="2758" spans="5:19">
      <c r="E2758" s="43">
        <v>8921206</v>
      </c>
      <c r="F2758" s="43" t="s">
        <v>5707</v>
      </c>
      <c r="G2758" s="43" t="s">
        <v>14</v>
      </c>
      <c r="H2758" s="43">
        <v>0</v>
      </c>
      <c r="I2758" s="43">
        <v>0</v>
      </c>
      <c r="J2758" s="43">
        <v>0</v>
      </c>
      <c r="K2758" s="43">
        <v>1</v>
      </c>
      <c r="L2758" s="43">
        <v>29430</v>
      </c>
      <c r="M2758" s="43">
        <v>29430</v>
      </c>
      <c r="N2758" s="43">
        <v>1</v>
      </c>
      <c r="O2758" s="43">
        <v>29430</v>
      </c>
      <c r="P2758" s="43">
        <v>29430</v>
      </c>
      <c r="Q2758" s="43">
        <v>0</v>
      </c>
      <c r="R2758" s="43">
        <v>0</v>
      </c>
      <c r="S2758" s="43">
        <v>0</v>
      </c>
    </row>
    <row r="2759" spans="5:19">
      <c r="E2759" s="43">
        <v>8921256</v>
      </c>
      <c r="F2759" s="43" t="s">
        <v>5708</v>
      </c>
      <c r="G2759" s="43" t="s">
        <v>14</v>
      </c>
      <c r="H2759" s="43">
        <v>0</v>
      </c>
      <c r="I2759" s="43">
        <v>0</v>
      </c>
      <c r="J2759" s="43">
        <v>0</v>
      </c>
      <c r="K2759" s="43">
        <v>13</v>
      </c>
      <c r="L2759" s="43">
        <v>1080</v>
      </c>
      <c r="M2759" s="43">
        <v>14040</v>
      </c>
      <c r="N2759" s="43">
        <v>13</v>
      </c>
      <c r="O2759" s="43">
        <v>1080</v>
      </c>
      <c r="P2759" s="43">
        <v>14040</v>
      </c>
      <c r="Q2759" s="43">
        <v>0</v>
      </c>
      <c r="R2759" s="43">
        <v>0</v>
      </c>
      <c r="S2759" s="43">
        <v>0</v>
      </c>
    </row>
    <row r="2760" spans="5:19">
      <c r="E2760" s="43">
        <v>8921257</v>
      </c>
      <c r="F2760" s="43" t="s">
        <v>5709</v>
      </c>
      <c r="G2760" s="43" t="s">
        <v>14</v>
      </c>
      <c r="H2760" s="43">
        <v>0</v>
      </c>
      <c r="I2760" s="43">
        <v>0</v>
      </c>
      <c r="J2760" s="43">
        <v>0</v>
      </c>
      <c r="K2760" s="43">
        <v>15</v>
      </c>
      <c r="L2760" s="43">
        <v>670</v>
      </c>
      <c r="M2760" s="43">
        <v>10050</v>
      </c>
      <c r="N2760" s="43">
        <v>15</v>
      </c>
      <c r="O2760" s="43">
        <v>670</v>
      </c>
      <c r="P2760" s="43">
        <v>10050</v>
      </c>
      <c r="Q2760" s="43">
        <v>0</v>
      </c>
      <c r="R2760" s="43">
        <v>0</v>
      </c>
      <c r="S2760" s="43">
        <v>0</v>
      </c>
    </row>
    <row r="2761" spans="5:19">
      <c r="E2761" s="43">
        <v>8921261</v>
      </c>
      <c r="F2761" s="43" t="s">
        <v>5710</v>
      </c>
      <c r="G2761" s="43" t="s">
        <v>14</v>
      </c>
      <c r="H2761" s="43">
        <v>0</v>
      </c>
      <c r="I2761" s="43">
        <v>0</v>
      </c>
      <c r="J2761" s="43">
        <v>0</v>
      </c>
      <c r="K2761" s="43">
        <v>3</v>
      </c>
      <c r="L2761" s="43">
        <v>870</v>
      </c>
      <c r="M2761" s="43">
        <v>2610</v>
      </c>
      <c r="N2761" s="43">
        <v>3</v>
      </c>
      <c r="O2761" s="43">
        <v>870</v>
      </c>
      <c r="P2761" s="43">
        <v>2610</v>
      </c>
      <c r="Q2761" s="43">
        <v>0</v>
      </c>
      <c r="R2761" s="43">
        <v>0</v>
      </c>
      <c r="S2761" s="43">
        <v>0</v>
      </c>
    </row>
    <row r="2762" spans="5:19">
      <c r="E2762" s="43">
        <v>8921271</v>
      </c>
      <c r="F2762" s="43" t="s">
        <v>5711</v>
      </c>
      <c r="G2762" s="43" t="s">
        <v>14</v>
      </c>
      <c r="H2762" s="43">
        <v>0</v>
      </c>
      <c r="I2762" s="43">
        <v>0</v>
      </c>
      <c r="J2762" s="43">
        <v>0</v>
      </c>
      <c r="K2762" s="43">
        <v>2</v>
      </c>
      <c r="L2762" s="43">
        <v>1980</v>
      </c>
      <c r="M2762" s="43">
        <v>3960</v>
      </c>
      <c r="N2762" s="43">
        <v>2</v>
      </c>
      <c r="O2762" s="43">
        <v>1980</v>
      </c>
      <c r="P2762" s="43">
        <v>3960</v>
      </c>
      <c r="Q2762" s="43">
        <v>0</v>
      </c>
      <c r="R2762" s="43">
        <v>0</v>
      </c>
      <c r="S2762" s="43">
        <v>0</v>
      </c>
    </row>
    <row r="2763" spans="5:19">
      <c r="E2763" s="43">
        <v>8921272</v>
      </c>
      <c r="F2763" s="43" t="s">
        <v>5708</v>
      </c>
      <c r="G2763" s="43" t="s">
        <v>14</v>
      </c>
      <c r="H2763" s="43">
        <v>3</v>
      </c>
      <c r="I2763" s="43">
        <v>1080</v>
      </c>
      <c r="J2763" s="43">
        <v>3240</v>
      </c>
      <c r="K2763" s="43">
        <v>0</v>
      </c>
      <c r="L2763" s="43">
        <v>0</v>
      </c>
      <c r="M2763" s="43">
        <v>0</v>
      </c>
      <c r="N2763" s="43">
        <v>3</v>
      </c>
      <c r="O2763" s="43">
        <v>1080</v>
      </c>
      <c r="P2763" s="43">
        <v>3240</v>
      </c>
      <c r="Q2763" s="43">
        <v>0</v>
      </c>
      <c r="R2763" s="43">
        <v>0</v>
      </c>
      <c r="S2763" s="43">
        <v>0</v>
      </c>
    </row>
    <row r="2764" spans="5:19">
      <c r="E2764" s="43">
        <v>8921275</v>
      </c>
      <c r="F2764" s="43" t="s">
        <v>5712</v>
      </c>
      <c r="G2764" s="43" t="s">
        <v>14</v>
      </c>
      <c r="H2764" s="43">
        <v>0</v>
      </c>
      <c r="I2764" s="43">
        <v>0</v>
      </c>
      <c r="J2764" s="43">
        <v>0</v>
      </c>
      <c r="K2764" s="43">
        <v>29</v>
      </c>
      <c r="L2764" s="43">
        <v>870</v>
      </c>
      <c r="M2764" s="43">
        <v>25230</v>
      </c>
      <c r="N2764" s="43">
        <v>29</v>
      </c>
      <c r="O2764" s="43">
        <v>870</v>
      </c>
      <c r="P2764" s="43">
        <v>25230</v>
      </c>
      <c r="Q2764" s="43">
        <v>0</v>
      </c>
      <c r="R2764" s="43">
        <v>0</v>
      </c>
      <c r="S2764" s="43">
        <v>0</v>
      </c>
    </row>
    <row r="2765" spans="5:19">
      <c r="E2765" s="43">
        <v>8921277</v>
      </c>
      <c r="F2765" s="43" t="s">
        <v>5710</v>
      </c>
      <c r="G2765" s="43" t="s">
        <v>14</v>
      </c>
      <c r="H2765" s="43">
        <v>0</v>
      </c>
      <c r="I2765" s="43">
        <v>0</v>
      </c>
      <c r="J2765" s="43">
        <v>0</v>
      </c>
      <c r="K2765" s="43">
        <v>2</v>
      </c>
      <c r="L2765" s="43">
        <v>870</v>
      </c>
      <c r="M2765" s="43">
        <v>1740</v>
      </c>
      <c r="N2765" s="43">
        <v>2</v>
      </c>
      <c r="O2765" s="43">
        <v>870</v>
      </c>
      <c r="P2765" s="43">
        <v>1740</v>
      </c>
      <c r="Q2765" s="43">
        <v>0</v>
      </c>
      <c r="R2765" s="43">
        <v>0</v>
      </c>
      <c r="S2765" s="43">
        <v>0</v>
      </c>
    </row>
    <row r="2766" spans="5:19">
      <c r="E2766" s="43">
        <v>8921303</v>
      </c>
      <c r="F2766" s="43" t="s">
        <v>5713</v>
      </c>
      <c r="G2766" s="43" t="s">
        <v>14</v>
      </c>
      <c r="H2766" s="43">
        <v>0</v>
      </c>
      <c r="I2766" s="43">
        <v>0</v>
      </c>
      <c r="J2766" s="43">
        <v>0</v>
      </c>
      <c r="K2766" s="43">
        <v>1</v>
      </c>
      <c r="L2766" s="43">
        <v>5790</v>
      </c>
      <c r="M2766" s="43">
        <v>5790</v>
      </c>
      <c r="N2766" s="43">
        <v>1</v>
      </c>
      <c r="O2766" s="43">
        <v>5790</v>
      </c>
      <c r="P2766" s="43">
        <v>5790</v>
      </c>
      <c r="Q2766" s="43">
        <v>0</v>
      </c>
      <c r="R2766" s="43">
        <v>0</v>
      </c>
      <c r="S2766" s="43">
        <v>0</v>
      </c>
    </row>
    <row r="2767" spans="5:19">
      <c r="E2767" s="43">
        <v>8921379</v>
      </c>
      <c r="F2767" s="43" t="s">
        <v>5714</v>
      </c>
      <c r="G2767" s="43" t="s">
        <v>14</v>
      </c>
      <c r="H2767" s="43">
        <v>10</v>
      </c>
      <c r="I2767" s="43">
        <v>4160</v>
      </c>
      <c r="J2767" s="43">
        <v>41600</v>
      </c>
      <c r="K2767" s="43">
        <v>18</v>
      </c>
      <c r="L2767" s="43">
        <v>4160</v>
      </c>
      <c r="M2767" s="43">
        <v>74880</v>
      </c>
      <c r="N2767" s="43">
        <v>28</v>
      </c>
      <c r="O2767" s="43">
        <v>4160</v>
      </c>
      <c r="P2767" s="43">
        <v>116480</v>
      </c>
      <c r="Q2767" s="43">
        <v>0</v>
      </c>
      <c r="R2767" s="43">
        <v>0</v>
      </c>
      <c r="S2767" s="43">
        <v>0</v>
      </c>
    </row>
    <row r="2768" spans="5:19">
      <c r="E2768" s="43">
        <v>8921392</v>
      </c>
      <c r="F2768" s="43" t="s">
        <v>5715</v>
      </c>
      <c r="G2768" s="43" t="s">
        <v>14</v>
      </c>
      <c r="H2768" s="43">
        <v>0</v>
      </c>
      <c r="I2768" s="43">
        <v>0</v>
      </c>
      <c r="J2768" s="43">
        <v>0</v>
      </c>
      <c r="K2768" s="43">
        <v>20</v>
      </c>
      <c r="L2768" s="43">
        <v>6480</v>
      </c>
      <c r="M2768" s="43">
        <v>129600</v>
      </c>
      <c r="N2768" s="43">
        <v>20</v>
      </c>
      <c r="O2768" s="43">
        <v>6480</v>
      </c>
      <c r="P2768" s="43">
        <v>129600</v>
      </c>
      <c r="Q2768" s="43">
        <v>0</v>
      </c>
      <c r="R2768" s="43">
        <v>0</v>
      </c>
      <c r="S2768" s="43">
        <v>0</v>
      </c>
    </row>
    <row r="2769" spans="5:19">
      <c r="E2769" s="43">
        <v>8921394</v>
      </c>
      <c r="F2769" s="43" t="s">
        <v>5716</v>
      </c>
      <c r="G2769" s="43" t="s">
        <v>14</v>
      </c>
      <c r="H2769" s="43">
        <v>0</v>
      </c>
      <c r="I2769" s="43">
        <v>0</v>
      </c>
      <c r="J2769" s="43">
        <v>0</v>
      </c>
      <c r="K2769" s="43">
        <v>3</v>
      </c>
      <c r="L2769" s="43">
        <v>4400</v>
      </c>
      <c r="M2769" s="43">
        <v>13200</v>
      </c>
      <c r="N2769" s="43">
        <v>3</v>
      </c>
      <c r="O2769" s="43">
        <v>4400</v>
      </c>
      <c r="P2769" s="43">
        <v>13200</v>
      </c>
      <c r="Q2769" s="43">
        <v>0</v>
      </c>
      <c r="R2769" s="43">
        <v>0</v>
      </c>
      <c r="S2769" s="43">
        <v>0</v>
      </c>
    </row>
    <row r="2770" spans="5:19">
      <c r="E2770" s="43">
        <v>8921395</v>
      </c>
      <c r="F2770" s="43" t="s">
        <v>5714</v>
      </c>
      <c r="G2770" s="43" t="s">
        <v>14</v>
      </c>
      <c r="H2770" s="43">
        <v>0</v>
      </c>
      <c r="I2770" s="43">
        <v>0</v>
      </c>
      <c r="J2770" s="43">
        <v>0</v>
      </c>
      <c r="K2770" s="43">
        <v>16</v>
      </c>
      <c r="L2770" s="43">
        <v>4216</v>
      </c>
      <c r="M2770" s="43">
        <v>67460</v>
      </c>
      <c r="N2770" s="43">
        <v>16</v>
      </c>
      <c r="O2770" s="43">
        <v>4216</v>
      </c>
      <c r="P2770" s="43">
        <v>67460</v>
      </c>
      <c r="Q2770" s="43">
        <v>0</v>
      </c>
      <c r="R2770" s="43">
        <v>0</v>
      </c>
      <c r="S2770" s="43">
        <v>0</v>
      </c>
    </row>
    <row r="2771" spans="5:19">
      <c r="E2771" s="43">
        <v>8921396</v>
      </c>
      <c r="F2771" s="43" t="s">
        <v>5717</v>
      </c>
      <c r="G2771" s="43" t="s">
        <v>14</v>
      </c>
      <c r="H2771" s="43">
        <v>0</v>
      </c>
      <c r="I2771" s="43">
        <v>0</v>
      </c>
      <c r="J2771" s="43">
        <v>0</v>
      </c>
      <c r="K2771" s="43">
        <v>1</v>
      </c>
      <c r="L2771" s="43">
        <v>4500</v>
      </c>
      <c r="M2771" s="43">
        <v>4500</v>
      </c>
      <c r="N2771" s="43">
        <v>1</v>
      </c>
      <c r="O2771" s="43">
        <v>4500</v>
      </c>
      <c r="P2771" s="43">
        <v>4500</v>
      </c>
      <c r="Q2771" s="43">
        <v>0</v>
      </c>
      <c r="R2771" s="43">
        <v>0</v>
      </c>
      <c r="S2771" s="43">
        <v>0</v>
      </c>
    </row>
    <row r="2772" spans="5:19">
      <c r="E2772" s="43">
        <v>8921404</v>
      </c>
      <c r="F2772" s="43" t="s">
        <v>5718</v>
      </c>
      <c r="G2772" s="43" t="s">
        <v>14</v>
      </c>
      <c r="H2772" s="43">
        <v>0</v>
      </c>
      <c r="I2772" s="43">
        <v>0</v>
      </c>
      <c r="J2772" s="43">
        <v>0</v>
      </c>
      <c r="K2772" s="43">
        <v>1</v>
      </c>
      <c r="L2772" s="43">
        <v>25560</v>
      </c>
      <c r="M2772" s="43">
        <v>25560</v>
      </c>
      <c r="N2772" s="43">
        <v>1</v>
      </c>
      <c r="O2772" s="43">
        <v>25560</v>
      </c>
      <c r="P2772" s="43">
        <v>25560</v>
      </c>
      <c r="Q2772" s="43">
        <v>0</v>
      </c>
      <c r="R2772" s="43">
        <v>0</v>
      </c>
      <c r="S2772" s="43">
        <v>0</v>
      </c>
    </row>
    <row r="2773" spans="5:19">
      <c r="E2773" s="43">
        <v>8921408</v>
      </c>
      <c r="F2773" s="43" t="s">
        <v>5719</v>
      </c>
      <c r="G2773" s="43" t="s">
        <v>14</v>
      </c>
      <c r="H2773" s="43">
        <v>0</v>
      </c>
      <c r="I2773" s="43">
        <v>0</v>
      </c>
      <c r="J2773" s="43">
        <v>0</v>
      </c>
      <c r="K2773" s="43">
        <v>11</v>
      </c>
      <c r="L2773" s="43">
        <v>5990</v>
      </c>
      <c r="M2773" s="43">
        <v>65890</v>
      </c>
      <c r="N2773" s="43">
        <v>11</v>
      </c>
      <c r="O2773" s="43">
        <v>5990</v>
      </c>
      <c r="P2773" s="43">
        <v>65890</v>
      </c>
      <c r="Q2773" s="43">
        <v>0</v>
      </c>
      <c r="R2773" s="43">
        <v>0</v>
      </c>
      <c r="S2773" s="43">
        <v>0</v>
      </c>
    </row>
    <row r="2774" spans="5:19">
      <c r="E2774" s="43">
        <v>8921421</v>
      </c>
      <c r="F2774" s="43" t="s">
        <v>5720</v>
      </c>
      <c r="G2774" s="43" t="s">
        <v>14</v>
      </c>
      <c r="H2774" s="43">
        <v>0</v>
      </c>
      <c r="I2774" s="43">
        <v>0</v>
      </c>
      <c r="J2774" s="43">
        <v>0</v>
      </c>
      <c r="K2774" s="43">
        <v>3</v>
      </c>
      <c r="L2774" s="43">
        <v>6890</v>
      </c>
      <c r="M2774" s="43">
        <v>20670</v>
      </c>
      <c r="N2774" s="43">
        <v>3</v>
      </c>
      <c r="O2774" s="43">
        <v>6890</v>
      </c>
      <c r="P2774" s="43">
        <v>20670</v>
      </c>
      <c r="Q2774" s="43">
        <v>0</v>
      </c>
      <c r="R2774" s="43">
        <v>0</v>
      </c>
      <c r="S2774" s="43">
        <v>0</v>
      </c>
    </row>
    <row r="2775" spans="5:19">
      <c r="E2775" s="43">
        <v>8921427</v>
      </c>
      <c r="F2775" s="43" t="s">
        <v>5721</v>
      </c>
      <c r="G2775" s="43" t="s">
        <v>14</v>
      </c>
      <c r="H2775" s="43">
        <v>0</v>
      </c>
      <c r="I2775" s="43">
        <v>0</v>
      </c>
      <c r="J2775" s="43">
        <v>0</v>
      </c>
      <c r="K2775" s="43">
        <v>3</v>
      </c>
      <c r="L2775" s="43">
        <v>1110</v>
      </c>
      <c r="M2775" s="43">
        <v>3330</v>
      </c>
      <c r="N2775" s="43">
        <v>3</v>
      </c>
      <c r="O2775" s="43">
        <v>1110</v>
      </c>
      <c r="P2775" s="43">
        <v>3330</v>
      </c>
      <c r="Q2775" s="43">
        <v>0</v>
      </c>
      <c r="R2775" s="43">
        <v>0</v>
      </c>
      <c r="S2775" s="43">
        <v>0</v>
      </c>
    </row>
    <row r="2776" spans="5:19">
      <c r="E2776" s="43">
        <v>8921428</v>
      </c>
      <c r="F2776" s="43" t="s">
        <v>5722</v>
      </c>
      <c r="G2776" s="43" t="s">
        <v>14</v>
      </c>
      <c r="H2776" s="43">
        <v>0</v>
      </c>
      <c r="I2776" s="43">
        <v>0</v>
      </c>
      <c r="J2776" s="43">
        <v>0</v>
      </c>
      <c r="K2776" s="43">
        <v>1</v>
      </c>
      <c r="L2776" s="43">
        <v>13160</v>
      </c>
      <c r="M2776" s="43">
        <v>13160</v>
      </c>
      <c r="N2776" s="43">
        <v>1</v>
      </c>
      <c r="O2776" s="43">
        <v>13160</v>
      </c>
      <c r="P2776" s="43">
        <v>13160</v>
      </c>
      <c r="Q2776" s="43">
        <v>0</v>
      </c>
      <c r="R2776" s="43">
        <v>0</v>
      </c>
      <c r="S2776" s="43">
        <v>0</v>
      </c>
    </row>
    <row r="2777" spans="5:19">
      <c r="E2777" s="43">
        <v>8921429</v>
      </c>
      <c r="F2777" s="43" t="s">
        <v>5723</v>
      </c>
      <c r="G2777" s="43" t="s">
        <v>14</v>
      </c>
      <c r="H2777" s="43">
        <v>0</v>
      </c>
      <c r="I2777" s="43">
        <v>0</v>
      </c>
      <c r="J2777" s="43">
        <v>0</v>
      </c>
      <c r="K2777" s="43">
        <v>20</v>
      </c>
      <c r="L2777" s="43">
        <v>1089</v>
      </c>
      <c r="M2777" s="43">
        <v>21780</v>
      </c>
      <c r="N2777" s="43">
        <v>20</v>
      </c>
      <c r="O2777" s="43">
        <v>1089</v>
      </c>
      <c r="P2777" s="43">
        <v>21780</v>
      </c>
      <c r="Q2777" s="43">
        <v>0</v>
      </c>
      <c r="R2777" s="43">
        <v>0</v>
      </c>
      <c r="S2777" s="43">
        <v>0</v>
      </c>
    </row>
    <row r="2778" spans="5:19">
      <c r="E2778" s="43">
        <v>8921483</v>
      </c>
      <c r="F2778" s="43" t="s">
        <v>5724</v>
      </c>
      <c r="G2778" s="43" t="s">
        <v>14</v>
      </c>
      <c r="H2778" s="43">
        <v>0</v>
      </c>
      <c r="I2778" s="43">
        <v>0</v>
      </c>
      <c r="J2778" s="43">
        <v>0</v>
      </c>
      <c r="K2778" s="43">
        <v>10</v>
      </c>
      <c r="L2778" s="43">
        <v>6942</v>
      </c>
      <c r="M2778" s="43">
        <v>65950</v>
      </c>
      <c r="N2778" s="43">
        <v>10</v>
      </c>
      <c r="O2778" s="43">
        <v>6942</v>
      </c>
      <c r="P2778" s="43">
        <v>65950</v>
      </c>
      <c r="Q2778" s="43">
        <v>0</v>
      </c>
      <c r="R2778" s="43">
        <v>0</v>
      </c>
      <c r="S2778" s="43">
        <v>0</v>
      </c>
    </row>
    <row r="2779" spans="5:19">
      <c r="E2779" s="43">
        <v>8921508</v>
      </c>
      <c r="F2779" s="43" t="s">
        <v>5725</v>
      </c>
      <c r="G2779" s="43" t="s">
        <v>14</v>
      </c>
      <c r="H2779" s="43">
        <v>0</v>
      </c>
      <c r="I2779" s="43">
        <v>0</v>
      </c>
      <c r="J2779" s="43">
        <v>0</v>
      </c>
      <c r="K2779" s="43">
        <v>1</v>
      </c>
      <c r="L2779" s="43">
        <v>9780</v>
      </c>
      <c r="M2779" s="43">
        <v>9780</v>
      </c>
      <c r="N2779" s="43">
        <v>1</v>
      </c>
      <c r="O2779" s="43">
        <v>9780</v>
      </c>
      <c r="P2779" s="43">
        <v>9780</v>
      </c>
      <c r="Q2779" s="43">
        <v>0</v>
      </c>
      <c r="R2779" s="43">
        <v>0</v>
      </c>
      <c r="S2779" s="43">
        <v>0</v>
      </c>
    </row>
    <row r="2780" spans="5:19">
      <c r="E2780" s="43">
        <v>8921519</v>
      </c>
      <c r="F2780" s="43" t="s">
        <v>5726</v>
      </c>
      <c r="G2780" s="43" t="s">
        <v>14</v>
      </c>
      <c r="H2780" s="43">
        <v>0</v>
      </c>
      <c r="I2780" s="43">
        <v>0</v>
      </c>
      <c r="J2780" s="43">
        <v>0</v>
      </c>
      <c r="K2780" s="43">
        <v>1</v>
      </c>
      <c r="L2780" s="43">
        <v>8370</v>
      </c>
      <c r="M2780" s="43">
        <v>8370</v>
      </c>
      <c r="N2780" s="43">
        <v>1</v>
      </c>
      <c r="O2780" s="43">
        <v>8370</v>
      </c>
      <c r="P2780" s="43">
        <v>8370</v>
      </c>
      <c r="Q2780" s="43">
        <v>0</v>
      </c>
      <c r="R2780" s="43">
        <v>0</v>
      </c>
      <c r="S2780" s="43">
        <v>0</v>
      </c>
    </row>
    <row r="2781" spans="5:19">
      <c r="E2781" s="43">
        <v>8921541</v>
      </c>
      <c r="F2781" s="43" t="s">
        <v>5727</v>
      </c>
      <c r="G2781" s="43" t="s">
        <v>14</v>
      </c>
      <c r="H2781" s="43">
        <v>0</v>
      </c>
      <c r="I2781" s="43">
        <v>0</v>
      </c>
      <c r="J2781" s="43">
        <v>0</v>
      </c>
      <c r="K2781" s="43">
        <v>43</v>
      </c>
      <c r="L2781" s="43">
        <v>4590</v>
      </c>
      <c r="M2781" s="43">
        <v>197350</v>
      </c>
      <c r="N2781" s="43">
        <v>43</v>
      </c>
      <c r="O2781" s="43">
        <v>4590</v>
      </c>
      <c r="P2781" s="43">
        <v>197350</v>
      </c>
      <c r="Q2781" s="43">
        <v>0</v>
      </c>
      <c r="R2781" s="43">
        <v>0</v>
      </c>
      <c r="S2781" s="43">
        <v>0</v>
      </c>
    </row>
    <row r="2782" spans="5:19">
      <c r="E2782" s="43">
        <v>8921544</v>
      </c>
      <c r="F2782" s="43" t="s">
        <v>5728</v>
      </c>
      <c r="G2782" s="43" t="s">
        <v>14</v>
      </c>
      <c r="H2782" s="43">
        <v>0</v>
      </c>
      <c r="I2782" s="43">
        <v>0</v>
      </c>
      <c r="J2782" s="43">
        <v>0</v>
      </c>
      <c r="K2782" s="43">
        <v>8</v>
      </c>
      <c r="L2782" s="43">
        <v>4510</v>
      </c>
      <c r="M2782" s="43">
        <v>36080</v>
      </c>
      <c r="N2782" s="43">
        <v>8</v>
      </c>
      <c r="O2782" s="43">
        <v>4510</v>
      </c>
      <c r="P2782" s="43">
        <v>36080</v>
      </c>
      <c r="Q2782" s="43">
        <v>0</v>
      </c>
      <c r="R2782" s="43">
        <v>0</v>
      </c>
      <c r="S2782" s="43">
        <v>0</v>
      </c>
    </row>
    <row r="2783" spans="5:19">
      <c r="E2783" s="43">
        <v>8921566</v>
      </c>
      <c r="F2783" s="43" t="s">
        <v>5729</v>
      </c>
      <c r="G2783" s="43" t="s">
        <v>14</v>
      </c>
      <c r="H2783" s="43">
        <v>0</v>
      </c>
      <c r="I2783" s="43">
        <v>0</v>
      </c>
      <c r="J2783" s="43">
        <v>0</v>
      </c>
      <c r="K2783" s="43">
        <v>3</v>
      </c>
      <c r="L2783" s="43">
        <v>9263</v>
      </c>
      <c r="M2783" s="43">
        <v>27790</v>
      </c>
      <c r="N2783" s="43">
        <v>3</v>
      </c>
      <c r="O2783" s="43">
        <v>9263</v>
      </c>
      <c r="P2783" s="43">
        <v>27790</v>
      </c>
      <c r="Q2783" s="43">
        <v>0</v>
      </c>
      <c r="R2783" s="43">
        <v>0</v>
      </c>
      <c r="S2783" s="43">
        <v>0</v>
      </c>
    </row>
    <row r="2784" spans="5:19">
      <c r="E2784" s="43">
        <v>8921613</v>
      </c>
      <c r="F2784" s="43" t="s">
        <v>5730</v>
      </c>
      <c r="G2784" s="43" t="s">
        <v>14</v>
      </c>
      <c r="H2784" s="43">
        <v>0</v>
      </c>
      <c r="I2784" s="43">
        <v>0</v>
      </c>
      <c r="J2784" s="43">
        <v>0</v>
      </c>
      <c r="K2784" s="43">
        <v>9</v>
      </c>
      <c r="L2784" s="43">
        <v>5130</v>
      </c>
      <c r="M2784" s="43">
        <v>46170</v>
      </c>
      <c r="N2784" s="43">
        <v>9</v>
      </c>
      <c r="O2784" s="43">
        <v>5130</v>
      </c>
      <c r="P2784" s="43">
        <v>46170</v>
      </c>
      <c r="Q2784" s="43">
        <v>0</v>
      </c>
      <c r="R2784" s="43">
        <v>0</v>
      </c>
      <c r="S2784" s="43">
        <v>0</v>
      </c>
    </row>
    <row r="2785" spans="5:19">
      <c r="E2785" s="43">
        <v>8921635</v>
      </c>
      <c r="F2785" s="43" t="s">
        <v>5731</v>
      </c>
      <c r="G2785" s="43" t="s">
        <v>14</v>
      </c>
      <c r="H2785" s="43">
        <v>0</v>
      </c>
      <c r="I2785" s="43">
        <v>0</v>
      </c>
      <c r="J2785" s="43">
        <v>0</v>
      </c>
      <c r="K2785" s="43">
        <v>36</v>
      </c>
      <c r="L2785" s="43">
        <v>3630</v>
      </c>
      <c r="M2785" s="43">
        <v>130680</v>
      </c>
      <c r="N2785" s="43">
        <v>36</v>
      </c>
      <c r="O2785" s="43">
        <v>3630</v>
      </c>
      <c r="P2785" s="43">
        <v>130680</v>
      </c>
      <c r="Q2785" s="43">
        <v>0</v>
      </c>
      <c r="R2785" s="43">
        <v>0</v>
      </c>
      <c r="S2785" s="43">
        <v>0</v>
      </c>
    </row>
    <row r="2786" spans="5:19">
      <c r="E2786" s="43">
        <v>8921636</v>
      </c>
      <c r="F2786" s="43" t="s">
        <v>5732</v>
      </c>
      <c r="G2786" s="43" t="s">
        <v>14</v>
      </c>
      <c r="H2786" s="43">
        <v>0</v>
      </c>
      <c r="I2786" s="43">
        <v>0</v>
      </c>
      <c r="J2786" s="43">
        <v>0</v>
      </c>
      <c r="K2786" s="43">
        <v>55</v>
      </c>
      <c r="L2786" s="43">
        <v>3670</v>
      </c>
      <c r="M2786" s="43">
        <v>201850</v>
      </c>
      <c r="N2786" s="43">
        <v>55</v>
      </c>
      <c r="O2786" s="43">
        <v>3670</v>
      </c>
      <c r="P2786" s="43">
        <v>201850</v>
      </c>
      <c r="Q2786" s="43">
        <v>0</v>
      </c>
      <c r="R2786" s="43">
        <v>0</v>
      </c>
      <c r="S2786" s="43">
        <v>0</v>
      </c>
    </row>
    <row r="2787" spans="5:19">
      <c r="E2787" s="43">
        <v>8921637</v>
      </c>
      <c r="F2787" s="43" t="s">
        <v>5733</v>
      </c>
      <c r="G2787" s="43" t="s">
        <v>14</v>
      </c>
      <c r="H2787" s="43">
        <v>0</v>
      </c>
      <c r="I2787" s="43">
        <v>0</v>
      </c>
      <c r="J2787" s="43">
        <v>0</v>
      </c>
      <c r="K2787" s="43">
        <v>45</v>
      </c>
      <c r="L2787" s="43">
        <v>650</v>
      </c>
      <c r="M2787" s="43">
        <v>29250</v>
      </c>
      <c r="N2787" s="43">
        <v>45</v>
      </c>
      <c r="O2787" s="43">
        <v>650</v>
      </c>
      <c r="P2787" s="43">
        <v>29250</v>
      </c>
      <c r="Q2787" s="43">
        <v>0</v>
      </c>
      <c r="R2787" s="43">
        <v>0</v>
      </c>
      <c r="S2787" s="43">
        <v>0</v>
      </c>
    </row>
    <row r="2788" spans="5:19">
      <c r="E2788" s="43">
        <v>8921736</v>
      </c>
      <c r="F2788" s="43" t="s">
        <v>5734</v>
      </c>
      <c r="G2788" s="43" t="s">
        <v>14</v>
      </c>
      <c r="H2788" s="43">
        <v>0</v>
      </c>
      <c r="I2788" s="43">
        <v>0</v>
      </c>
      <c r="J2788" s="43">
        <v>0</v>
      </c>
      <c r="K2788" s="43">
        <v>1</v>
      </c>
      <c r="L2788" s="43">
        <v>5550</v>
      </c>
      <c r="M2788" s="43">
        <v>5550</v>
      </c>
      <c r="N2788" s="43">
        <v>1</v>
      </c>
      <c r="O2788" s="43">
        <v>5550</v>
      </c>
      <c r="P2788" s="43">
        <v>5550</v>
      </c>
      <c r="Q2788" s="43">
        <v>0</v>
      </c>
      <c r="R2788" s="43">
        <v>0</v>
      </c>
      <c r="S2788" s="43">
        <v>0</v>
      </c>
    </row>
    <row r="2789" spans="5:19">
      <c r="E2789" s="43">
        <v>8921743</v>
      </c>
      <c r="F2789" s="43" t="s">
        <v>5735</v>
      </c>
      <c r="G2789" s="43" t="s">
        <v>14</v>
      </c>
      <c r="H2789" s="43">
        <v>0</v>
      </c>
      <c r="I2789" s="43">
        <v>0</v>
      </c>
      <c r="J2789" s="43">
        <v>0</v>
      </c>
      <c r="K2789" s="43">
        <v>9</v>
      </c>
      <c r="L2789" s="43">
        <v>8470</v>
      </c>
      <c r="M2789" s="43">
        <v>76230</v>
      </c>
      <c r="N2789" s="43">
        <v>9</v>
      </c>
      <c r="O2789" s="43">
        <v>8470</v>
      </c>
      <c r="P2789" s="43">
        <v>76230</v>
      </c>
      <c r="Q2789" s="43">
        <v>0</v>
      </c>
      <c r="R2789" s="43">
        <v>0</v>
      </c>
      <c r="S2789" s="43">
        <v>0</v>
      </c>
    </row>
    <row r="2790" spans="5:19">
      <c r="E2790" s="43">
        <v>8921758</v>
      </c>
      <c r="F2790" s="43" t="s">
        <v>5736</v>
      </c>
      <c r="G2790" s="43" t="s">
        <v>14</v>
      </c>
      <c r="H2790" s="43">
        <v>0</v>
      </c>
      <c r="I2790" s="43">
        <v>0</v>
      </c>
      <c r="J2790" s="43">
        <v>0</v>
      </c>
      <c r="K2790" s="43">
        <v>2</v>
      </c>
      <c r="L2790" s="43">
        <v>4770</v>
      </c>
      <c r="M2790" s="43">
        <v>9540</v>
      </c>
      <c r="N2790" s="43">
        <v>2</v>
      </c>
      <c r="O2790" s="43">
        <v>4770</v>
      </c>
      <c r="P2790" s="43">
        <v>9540</v>
      </c>
      <c r="Q2790" s="43">
        <v>0</v>
      </c>
      <c r="R2790" s="43">
        <v>0</v>
      </c>
      <c r="S2790" s="43">
        <v>0</v>
      </c>
    </row>
    <row r="2791" spans="5:19">
      <c r="E2791" s="43">
        <v>8921762</v>
      </c>
      <c r="F2791" s="43" t="s">
        <v>9473</v>
      </c>
      <c r="G2791" s="43" t="s">
        <v>14</v>
      </c>
      <c r="H2791" s="43">
        <v>38</v>
      </c>
      <c r="I2791" s="43">
        <v>1864</v>
      </c>
      <c r="J2791" s="43">
        <v>70817</v>
      </c>
      <c r="K2791" s="43">
        <v>0</v>
      </c>
      <c r="L2791" s="43">
        <v>0</v>
      </c>
      <c r="M2791" s="43">
        <v>0</v>
      </c>
      <c r="N2791" s="43">
        <v>0</v>
      </c>
      <c r="O2791" s="43">
        <v>0</v>
      </c>
      <c r="P2791" s="43">
        <v>0</v>
      </c>
      <c r="Q2791" s="43">
        <v>38</v>
      </c>
      <c r="R2791" s="43">
        <v>1864</v>
      </c>
      <c r="S2791" s="43">
        <v>70817</v>
      </c>
    </row>
    <row r="2792" spans="5:19">
      <c r="E2792" s="43">
        <v>8921779</v>
      </c>
      <c r="F2792" s="43" t="s">
        <v>5737</v>
      </c>
      <c r="G2792" s="43" t="s">
        <v>14</v>
      </c>
      <c r="H2792" s="43">
        <v>0</v>
      </c>
      <c r="I2792" s="43">
        <v>0</v>
      </c>
      <c r="J2792" s="43">
        <v>0</v>
      </c>
      <c r="K2792" s="43">
        <v>2</v>
      </c>
      <c r="L2792" s="43">
        <v>26470</v>
      </c>
      <c r="M2792" s="43">
        <v>52940</v>
      </c>
      <c r="N2792" s="43">
        <v>2</v>
      </c>
      <c r="O2792" s="43">
        <v>26470</v>
      </c>
      <c r="P2792" s="43">
        <v>52940</v>
      </c>
      <c r="Q2792" s="43">
        <v>0</v>
      </c>
      <c r="R2792" s="43">
        <v>0</v>
      </c>
      <c r="S2792" s="43">
        <v>0</v>
      </c>
    </row>
    <row r="2793" spans="5:19">
      <c r="E2793" s="43">
        <v>8921862</v>
      </c>
      <c r="F2793" s="43" t="s">
        <v>5738</v>
      </c>
      <c r="G2793" s="43" t="s">
        <v>14</v>
      </c>
      <c r="H2793" s="43">
        <v>0</v>
      </c>
      <c r="I2793" s="43">
        <v>0</v>
      </c>
      <c r="J2793" s="43">
        <v>0</v>
      </c>
      <c r="K2793" s="43">
        <v>14</v>
      </c>
      <c r="L2793" s="43">
        <v>2350</v>
      </c>
      <c r="M2793" s="43">
        <v>32900</v>
      </c>
      <c r="N2793" s="43">
        <v>14</v>
      </c>
      <c r="O2793" s="43">
        <v>2350</v>
      </c>
      <c r="P2793" s="43">
        <v>32900</v>
      </c>
      <c r="Q2793" s="43">
        <v>0</v>
      </c>
      <c r="R2793" s="43">
        <v>0</v>
      </c>
      <c r="S2793" s="43">
        <v>0</v>
      </c>
    </row>
    <row r="2794" spans="5:19">
      <c r="E2794" s="43">
        <v>8921881</v>
      </c>
      <c r="F2794" s="43" t="s">
        <v>5739</v>
      </c>
      <c r="G2794" s="43" t="s">
        <v>14</v>
      </c>
      <c r="H2794" s="43">
        <v>0</v>
      </c>
      <c r="I2794" s="43">
        <v>0</v>
      </c>
      <c r="J2794" s="43">
        <v>0</v>
      </c>
      <c r="K2794" s="43">
        <v>11</v>
      </c>
      <c r="L2794" s="43">
        <v>2980</v>
      </c>
      <c r="M2794" s="43">
        <v>32780</v>
      </c>
      <c r="N2794" s="43">
        <v>11</v>
      </c>
      <c r="O2794" s="43">
        <v>2980</v>
      </c>
      <c r="P2794" s="43">
        <v>32780</v>
      </c>
      <c r="Q2794" s="43">
        <v>0</v>
      </c>
      <c r="R2794" s="43">
        <v>0</v>
      </c>
      <c r="S2794" s="43">
        <v>0</v>
      </c>
    </row>
    <row r="2795" spans="5:19">
      <c r="E2795" s="43">
        <v>8921893</v>
      </c>
      <c r="F2795" s="43" t="s">
        <v>5740</v>
      </c>
      <c r="G2795" s="43" t="s">
        <v>14</v>
      </c>
      <c r="H2795" s="43">
        <v>0</v>
      </c>
      <c r="I2795" s="43">
        <v>0</v>
      </c>
      <c r="J2795" s="43">
        <v>0</v>
      </c>
      <c r="K2795" s="43">
        <v>1</v>
      </c>
      <c r="L2795" s="43">
        <v>8260</v>
      </c>
      <c r="M2795" s="43">
        <v>8260</v>
      </c>
      <c r="N2795" s="43">
        <v>1</v>
      </c>
      <c r="O2795" s="43">
        <v>8260</v>
      </c>
      <c r="P2795" s="43">
        <v>8260</v>
      </c>
      <c r="Q2795" s="43">
        <v>0</v>
      </c>
      <c r="R2795" s="43">
        <v>0</v>
      </c>
      <c r="S2795" s="43">
        <v>0</v>
      </c>
    </row>
    <row r="2796" spans="5:19">
      <c r="E2796" s="43">
        <v>8921898</v>
      </c>
      <c r="F2796" s="43" t="s">
        <v>5741</v>
      </c>
      <c r="G2796" s="43" t="s">
        <v>14</v>
      </c>
      <c r="H2796" s="43">
        <v>0</v>
      </c>
      <c r="I2796" s="43">
        <v>0</v>
      </c>
      <c r="J2796" s="43">
        <v>0</v>
      </c>
      <c r="K2796" s="43">
        <v>4</v>
      </c>
      <c r="L2796" s="43">
        <v>4820</v>
      </c>
      <c r="M2796" s="43">
        <v>19280</v>
      </c>
      <c r="N2796" s="43">
        <v>4</v>
      </c>
      <c r="O2796" s="43">
        <v>4820</v>
      </c>
      <c r="P2796" s="43">
        <v>19280</v>
      </c>
      <c r="Q2796" s="43">
        <v>0</v>
      </c>
      <c r="R2796" s="43">
        <v>0</v>
      </c>
      <c r="S2796" s="43">
        <v>0</v>
      </c>
    </row>
    <row r="2797" spans="5:19">
      <c r="E2797" s="43">
        <v>8921906</v>
      </c>
      <c r="F2797" s="43" t="s">
        <v>5742</v>
      </c>
      <c r="G2797" s="43" t="s">
        <v>14</v>
      </c>
      <c r="H2797" s="43">
        <v>0</v>
      </c>
      <c r="I2797" s="43">
        <v>0</v>
      </c>
      <c r="J2797" s="43">
        <v>0</v>
      </c>
      <c r="K2797" s="43">
        <v>1</v>
      </c>
      <c r="L2797" s="43">
        <v>4540</v>
      </c>
      <c r="M2797" s="43">
        <v>4540</v>
      </c>
      <c r="N2797" s="43">
        <v>1</v>
      </c>
      <c r="O2797" s="43">
        <v>4540</v>
      </c>
      <c r="P2797" s="43">
        <v>4540</v>
      </c>
      <c r="Q2797" s="43">
        <v>0</v>
      </c>
      <c r="R2797" s="43">
        <v>0</v>
      </c>
      <c r="S2797" s="43">
        <v>0</v>
      </c>
    </row>
    <row r="2798" spans="5:19">
      <c r="E2798" s="43">
        <v>8921926</v>
      </c>
      <c r="F2798" s="43" t="s">
        <v>5743</v>
      </c>
      <c r="G2798" s="43" t="s">
        <v>14</v>
      </c>
      <c r="H2798" s="43">
        <v>0</v>
      </c>
      <c r="I2798" s="43">
        <v>0</v>
      </c>
      <c r="J2798" s="43">
        <v>0</v>
      </c>
      <c r="K2798" s="43">
        <v>2</v>
      </c>
      <c r="L2798" s="43">
        <v>3090</v>
      </c>
      <c r="M2798" s="43">
        <v>6180</v>
      </c>
      <c r="N2798" s="43">
        <v>2</v>
      </c>
      <c r="O2798" s="43">
        <v>3090</v>
      </c>
      <c r="P2798" s="43">
        <v>6180</v>
      </c>
      <c r="Q2798" s="43">
        <v>0</v>
      </c>
      <c r="R2798" s="43">
        <v>0</v>
      </c>
      <c r="S2798" s="43">
        <v>0</v>
      </c>
    </row>
    <row r="2799" spans="5:19">
      <c r="E2799" s="43">
        <v>8921927</v>
      </c>
      <c r="F2799" s="43" t="s">
        <v>5744</v>
      </c>
      <c r="G2799" s="43" t="s">
        <v>14</v>
      </c>
      <c r="H2799" s="43">
        <v>0</v>
      </c>
      <c r="I2799" s="43">
        <v>0</v>
      </c>
      <c r="J2799" s="43">
        <v>0</v>
      </c>
      <c r="K2799" s="43">
        <v>1</v>
      </c>
      <c r="L2799" s="43">
        <v>3340</v>
      </c>
      <c r="M2799" s="43">
        <v>4008</v>
      </c>
      <c r="N2799" s="43">
        <v>1</v>
      </c>
      <c r="O2799" s="43">
        <v>3340</v>
      </c>
      <c r="P2799" s="43">
        <v>4008</v>
      </c>
      <c r="Q2799" s="43">
        <v>0</v>
      </c>
      <c r="R2799" s="43">
        <v>0</v>
      </c>
      <c r="S2799" s="43">
        <v>0</v>
      </c>
    </row>
    <row r="2800" spans="5:19">
      <c r="E2800" s="43">
        <v>8921951</v>
      </c>
      <c r="F2800" s="43" t="s">
        <v>5745</v>
      </c>
      <c r="G2800" s="43" t="s">
        <v>14</v>
      </c>
      <c r="H2800" s="43">
        <v>0</v>
      </c>
      <c r="I2800" s="43">
        <v>0</v>
      </c>
      <c r="J2800" s="43">
        <v>0</v>
      </c>
      <c r="K2800" s="43">
        <v>15</v>
      </c>
      <c r="L2800" s="43">
        <v>7300</v>
      </c>
      <c r="M2800" s="43">
        <v>109500</v>
      </c>
      <c r="N2800" s="43">
        <v>15</v>
      </c>
      <c r="O2800" s="43">
        <v>7300</v>
      </c>
      <c r="P2800" s="43">
        <v>109500</v>
      </c>
      <c r="Q2800" s="43">
        <v>0</v>
      </c>
      <c r="R2800" s="43">
        <v>0</v>
      </c>
      <c r="S2800" s="43">
        <v>0</v>
      </c>
    </row>
    <row r="2801" spans="5:19">
      <c r="E2801" s="43">
        <v>8921966</v>
      </c>
      <c r="F2801" s="43" t="s">
        <v>5746</v>
      </c>
      <c r="G2801" s="43" t="s">
        <v>14</v>
      </c>
      <c r="H2801" s="43">
        <v>0</v>
      </c>
      <c r="I2801" s="43">
        <v>0</v>
      </c>
      <c r="J2801" s="43">
        <v>0</v>
      </c>
      <c r="K2801" s="43">
        <v>1</v>
      </c>
      <c r="L2801" s="43">
        <v>10550</v>
      </c>
      <c r="M2801" s="43">
        <v>10550</v>
      </c>
      <c r="N2801" s="43">
        <v>1</v>
      </c>
      <c r="O2801" s="43">
        <v>10550</v>
      </c>
      <c r="P2801" s="43">
        <v>10550</v>
      </c>
      <c r="Q2801" s="43">
        <v>0</v>
      </c>
      <c r="R2801" s="43">
        <v>0</v>
      </c>
      <c r="S2801" s="43">
        <v>0</v>
      </c>
    </row>
    <row r="2802" spans="5:19">
      <c r="E2802" s="43">
        <v>8921975</v>
      </c>
      <c r="F2802" s="43" t="s">
        <v>5747</v>
      </c>
      <c r="G2802" s="43" t="s">
        <v>14</v>
      </c>
      <c r="H2802" s="43">
        <v>0</v>
      </c>
      <c r="I2802" s="43">
        <v>0</v>
      </c>
      <c r="J2802" s="43">
        <v>0</v>
      </c>
      <c r="K2802" s="43">
        <v>3</v>
      </c>
      <c r="L2802" s="43">
        <v>4510</v>
      </c>
      <c r="M2802" s="43">
        <v>13530</v>
      </c>
      <c r="N2802" s="43">
        <v>3</v>
      </c>
      <c r="O2802" s="43">
        <v>4510</v>
      </c>
      <c r="P2802" s="43">
        <v>13530</v>
      </c>
      <c r="Q2802" s="43">
        <v>0</v>
      </c>
      <c r="R2802" s="43">
        <v>0</v>
      </c>
      <c r="S2802" s="43">
        <v>0</v>
      </c>
    </row>
    <row r="2803" spans="5:19">
      <c r="E2803" s="43">
        <v>8921977</v>
      </c>
      <c r="F2803" s="43" t="s">
        <v>5748</v>
      </c>
      <c r="G2803" s="43" t="s">
        <v>14</v>
      </c>
      <c r="H2803" s="43">
        <v>0</v>
      </c>
      <c r="I2803" s="43">
        <v>0</v>
      </c>
      <c r="J2803" s="43">
        <v>0</v>
      </c>
      <c r="K2803" s="43">
        <v>14</v>
      </c>
      <c r="L2803" s="43">
        <v>2930</v>
      </c>
      <c r="M2803" s="43">
        <v>41020</v>
      </c>
      <c r="N2803" s="43">
        <v>14</v>
      </c>
      <c r="O2803" s="43">
        <v>2930</v>
      </c>
      <c r="P2803" s="43">
        <v>41020</v>
      </c>
      <c r="Q2803" s="43">
        <v>0</v>
      </c>
      <c r="R2803" s="43">
        <v>0</v>
      </c>
      <c r="S2803" s="43">
        <v>0</v>
      </c>
    </row>
    <row r="2804" spans="5:19">
      <c r="E2804" s="43">
        <v>8922001</v>
      </c>
      <c r="F2804" s="43" t="s">
        <v>5749</v>
      </c>
      <c r="G2804" s="43" t="s">
        <v>14</v>
      </c>
      <c r="H2804" s="43">
        <v>0</v>
      </c>
      <c r="I2804" s="43">
        <v>0</v>
      </c>
      <c r="J2804" s="43">
        <v>0</v>
      </c>
      <c r="K2804" s="43">
        <v>8</v>
      </c>
      <c r="L2804" s="43">
        <v>4030</v>
      </c>
      <c r="M2804" s="43">
        <v>32240</v>
      </c>
      <c r="N2804" s="43">
        <v>8</v>
      </c>
      <c r="O2804" s="43">
        <v>4030</v>
      </c>
      <c r="P2804" s="43">
        <v>32240</v>
      </c>
      <c r="Q2804" s="43">
        <v>0</v>
      </c>
      <c r="R2804" s="43">
        <v>0</v>
      </c>
      <c r="S2804" s="43">
        <v>0</v>
      </c>
    </row>
    <row r="2805" spans="5:19">
      <c r="E2805" s="43">
        <v>8922005</v>
      </c>
      <c r="F2805" s="43" t="s">
        <v>5750</v>
      </c>
      <c r="G2805" s="43" t="s">
        <v>14</v>
      </c>
      <c r="H2805" s="43">
        <v>0</v>
      </c>
      <c r="I2805" s="43">
        <v>0</v>
      </c>
      <c r="J2805" s="43">
        <v>0</v>
      </c>
      <c r="K2805" s="43">
        <v>2</v>
      </c>
      <c r="L2805" s="43">
        <v>16590</v>
      </c>
      <c r="M2805" s="43">
        <v>33180</v>
      </c>
      <c r="N2805" s="43">
        <v>2</v>
      </c>
      <c r="O2805" s="43">
        <v>16590</v>
      </c>
      <c r="P2805" s="43">
        <v>33180</v>
      </c>
      <c r="Q2805" s="43">
        <v>0</v>
      </c>
      <c r="R2805" s="43">
        <v>0</v>
      </c>
      <c r="S2805" s="43">
        <v>0</v>
      </c>
    </row>
    <row r="2806" spans="5:19">
      <c r="E2806" s="43">
        <v>8922019</v>
      </c>
      <c r="F2806" s="43" t="s">
        <v>5751</v>
      </c>
      <c r="G2806" s="43" t="s">
        <v>14</v>
      </c>
      <c r="H2806" s="43">
        <v>0</v>
      </c>
      <c r="I2806" s="43">
        <v>0</v>
      </c>
      <c r="J2806" s="43">
        <v>0</v>
      </c>
      <c r="K2806" s="43">
        <v>9</v>
      </c>
      <c r="L2806" s="43">
        <v>3300</v>
      </c>
      <c r="M2806" s="43">
        <v>29700</v>
      </c>
      <c r="N2806" s="43">
        <v>9</v>
      </c>
      <c r="O2806" s="43">
        <v>3300</v>
      </c>
      <c r="P2806" s="43">
        <v>29700</v>
      </c>
      <c r="Q2806" s="43">
        <v>0</v>
      </c>
      <c r="R2806" s="43">
        <v>0</v>
      </c>
      <c r="S2806" s="43">
        <v>0</v>
      </c>
    </row>
    <row r="2807" spans="5:19">
      <c r="E2807" s="43">
        <v>8922020</v>
      </c>
      <c r="F2807" s="43" t="s">
        <v>5745</v>
      </c>
      <c r="G2807" s="43" t="s">
        <v>14</v>
      </c>
      <c r="H2807" s="43">
        <v>0</v>
      </c>
      <c r="I2807" s="43">
        <v>0</v>
      </c>
      <c r="J2807" s="43">
        <v>0</v>
      </c>
      <c r="K2807" s="43">
        <v>1</v>
      </c>
      <c r="L2807" s="43">
        <v>7300</v>
      </c>
      <c r="M2807" s="43">
        <v>7300</v>
      </c>
      <c r="N2807" s="43">
        <v>1</v>
      </c>
      <c r="O2807" s="43">
        <v>7300</v>
      </c>
      <c r="P2807" s="43">
        <v>7300</v>
      </c>
      <c r="Q2807" s="43">
        <v>0</v>
      </c>
      <c r="R2807" s="43">
        <v>0</v>
      </c>
      <c r="S2807" s="43">
        <v>0</v>
      </c>
    </row>
    <row r="2808" spans="5:19">
      <c r="E2808" s="43">
        <v>8922054</v>
      </c>
      <c r="F2808" s="43" t="s">
        <v>5747</v>
      </c>
      <c r="G2808" s="43" t="s">
        <v>14</v>
      </c>
      <c r="H2808" s="43">
        <v>0</v>
      </c>
      <c r="I2808" s="43">
        <v>0</v>
      </c>
      <c r="J2808" s="43">
        <v>0</v>
      </c>
      <c r="K2808" s="43">
        <v>6</v>
      </c>
      <c r="L2808" s="43">
        <v>4510</v>
      </c>
      <c r="M2808" s="43">
        <v>27060</v>
      </c>
      <c r="N2808" s="43">
        <v>6</v>
      </c>
      <c r="O2808" s="43">
        <v>4510</v>
      </c>
      <c r="P2808" s="43">
        <v>27060</v>
      </c>
      <c r="Q2808" s="43">
        <v>0</v>
      </c>
      <c r="R2808" s="43">
        <v>0</v>
      </c>
      <c r="S2808" s="43">
        <v>0</v>
      </c>
    </row>
    <row r="2809" spans="5:19">
      <c r="E2809" s="43">
        <v>8922137</v>
      </c>
      <c r="F2809" s="43" t="s">
        <v>5752</v>
      </c>
      <c r="G2809" s="43" t="s">
        <v>14</v>
      </c>
      <c r="H2809" s="43">
        <v>0</v>
      </c>
      <c r="I2809" s="43">
        <v>0</v>
      </c>
      <c r="J2809" s="43">
        <v>0</v>
      </c>
      <c r="K2809" s="43">
        <v>4</v>
      </c>
      <c r="L2809" s="43">
        <v>16850</v>
      </c>
      <c r="M2809" s="43">
        <v>69085</v>
      </c>
      <c r="N2809" s="43">
        <v>4</v>
      </c>
      <c r="O2809" s="43">
        <v>16850</v>
      </c>
      <c r="P2809" s="43">
        <v>69085</v>
      </c>
      <c r="Q2809" s="43">
        <v>0</v>
      </c>
      <c r="R2809" s="43">
        <v>0</v>
      </c>
      <c r="S2809" s="43">
        <v>0</v>
      </c>
    </row>
    <row r="2810" spans="5:19">
      <c r="E2810" s="43">
        <v>8922153</v>
      </c>
      <c r="F2810" s="43" t="s">
        <v>5752</v>
      </c>
      <c r="G2810" s="43" t="s">
        <v>14</v>
      </c>
      <c r="H2810" s="43">
        <v>0</v>
      </c>
      <c r="I2810" s="43">
        <v>0</v>
      </c>
      <c r="J2810" s="43">
        <v>0</v>
      </c>
      <c r="K2810" s="43">
        <v>2</v>
      </c>
      <c r="L2810" s="43">
        <v>16850</v>
      </c>
      <c r="M2810" s="43">
        <v>33700</v>
      </c>
      <c r="N2810" s="43">
        <v>2</v>
      </c>
      <c r="O2810" s="43">
        <v>16850</v>
      </c>
      <c r="P2810" s="43">
        <v>33700</v>
      </c>
      <c r="Q2810" s="43">
        <v>0</v>
      </c>
      <c r="R2810" s="43">
        <v>0</v>
      </c>
      <c r="S2810" s="43">
        <v>0</v>
      </c>
    </row>
    <row r="2811" spans="5:19">
      <c r="E2811" s="43">
        <v>8922156</v>
      </c>
      <c r="F2811" s="43" t="s">
        <v>5753</v>
      </c>
      <c r="G2811" s="43" t="s">
        <v>14</v>
      </c>
      <c r="H2811" s="43">
        <v>0</v>
      </c>
      <c r="I2811" s="43">
        <v>0</v>
      </c>
      <c r="J2811" s="43">
        <v>0</v>
      </c>
      <c r="K2811" s="43">
        <v>2</v>
      </c>
      <c r="L2811" s="43">
        <v>27725</v>
      </c>
      <c r="M2811" s="43">
        <v>55450</v>
      </c>
      <c r="N2811" s="43">
        <v>2</v>
      </c>
      <c r="O2811" s="43">
        <v>27725</v>
      </c>
      <c r="P2811" s="43">
        <v>55450</v>
      </c>
      <c r="Q2811" s="43">
        <v>0</v>
      </c>
      <c r="R2811" s="43">
        <v>0</v>
      </c>
      <c r="S2811" s="43">
        <v>0</v>
      </c>
    </row>
    <row r="2812" spans="5:19">
      <c r="E2812" s="43">
        <v>8922241</v>
      </c>
      <c r="F2812" s="43" t="s">
        <v>5754</v>
      </c>
      <c r="G2812" s="43" t="s">
        <v>14</v>
      </c>
      <c r="H2812" s="43">
        <v>0</v>
      </c>
      <c r="I2812" s="43">
        <v>0</v>
      </c>
      <c r="J2812" s="43">
        <v>0</v>
      </c>
      <c r="K2812" s="43">
        <v>20</v>
      </c>
      <c r="L2812" s="43">
        <v>2870</v>
      </c>
      <c r="M2812" s="43">
        <v>57400</v>
      </c>
      <c r="N2812" s="43">
        <v>20</v>
      </c>
      <c r="O2812" s="43">
        <v>2870</v>
      </c>
      <c r="P2812" s="43">
        <v>57400</v>
      </c>
      <c r="Q2812" s="43">
        <v>0</v>
      </c>
      <c r="R2812" s="43">
        <v>0</v>
      </c>
      <c r="S2812" s="43">
        <v>0</v>
      </c>
    </row>
    <row r="2813" spans="5:19">
      <c r="E2813" s="43">
        <v>8922293</v>
      </c>
      <c r="F2813" s="43" t="s">
        <v>5755</v>
      </c>
      <c r="G2813" s="43" t="s">
        <v>14</v>
      </c>
      <c r="H2813" s="43">
        <v>0</v>
      </c>
      <c r="I2813" s="43">
        <v>0</v>
      </c>
      <c r="J2813" s="43">
        <v>0</v>
      </c>
      <c r="K2813" s="43">
        <v>40</v>
      </c>
      <c r="L2813" s="43">
        <v>500</v>
      </c>
      <c r="M2813" s="43">
        <v>20000</v>
      </c>
      <c r="N2813" s="43">
        <v>40</v>
      </c>
      <c r="O2813" s="43">
        <v>500</v>
      </c>
      <c r="P2813" s="43">
        <v>20000</v>
      </c>
      <c r="Q2813" s="43">
        <v>0</v>
      </c>
      <c r="R2813" s="43">
        <v>0</v>
      </c>
      <c r="S2813" s="43">
        <v>0</v>
      </c>
    </row>
    <row r="2814" spans="5:19">
      <c r="E2814" s="43">
        <v>8922296</v>
      </c>
      <c r="F2814" s="43" t="s">
        <v>5756</v>
      </c>
      <c r="G2814" s="43" t="s">
        <v>14</v>
      </c>
      <c r="H2814" s="43">
        <v>0</v>
      </c>
      <c r="I2814" s="43">
        <v>0</v>
      </c>
      <c r="J2814" s="43">
        <v>0</v>
      </c>
      <c r="K2814" s="43">
        <v>21</v>
      </c>
      <c r="L2814" s="43">
        <v>3920</v>
      </c>
      <c r="M2814" s="43">
        <v>82320</v>
      </c>
      <c r="N2814" s="43">
        <v>21</v>
      </c>
      <c r="O2814" s="43">
        <v>3920</v>
      </c>
      <c r="P2814" s="43">
        <v>82320</v>
      </c>
      <c r="Q2814" s="43">
        <v>0</v>
      </c>
      <c r="R2814" s="43">
        <v>0</v>
      </c>
      <c r="S2814" s="43">
        <v>0</v>
      </c>
    </row>
    <row r="2815" spans="5:19">
      <c r="E2815" s="43">
        <v>8922301</v>
      </c>
      <c r="F2815" s="43" t="s">
        <v>5757</v>
      </c>
      <c r="G2815" s="43" t="s">
        <v>14</v>
      </c>
      <c r="H2815" s="43">
        <v>0</v>
      </c>
      <c r="I2815" s="43">
        <v>0</v>
      </c>
      <c r="J2815" s="43">
        <v>0</v>
      </c>
      <c r="K2815" s="43">
        <v>6</v>
      </c>
      <c r="L2815" s="43">
        <v>2970</v>
      </c>
      <c r="M2815" s="43">
        <v>17820</v>
      </c>
      <c r="N2815" s="43">
        <v>6</v>
      </c>
      <c r="O2815" s="43">
        <v>2970</v>
      </c>
      <c r="P2815" s="43">
        <v>17820</v>
      </c>
      <c r="Q2815" s="43">
        <v>0</v>
      </c>
      <c r="R2815" s="43">
        <v>0</v>
      </c>
      <c r="S2815" s="43">
        <v>0</v>
      </c>
    </row>
    <row r="2816" spans="5:19">
      <c r="E2816" s="43">
        <v>8922312</v>
      </c>
      <c r="F2816" s="43" t="s">
        <v>5758</v>
      </c>
      <c r="G2816" s="43" t="s">
        <v>14</v>
      </c>
      <c r="H2816" s="43">
        <v>0</v>
      </c>
      <c r="I2816" s="43">
        <v>0</v>
      </c>
      <c r="J2816" s="43">
        <v>0</v>
      </c>
      <c r="K2816" s="43">
        <v>1</v>
      </c>
      <c r="L2816" s="43">
        <v>29930</v>
      </c>
      <c r="M2816" s="43">
        <v>29930</v>
      </c>
      <c r="N2816" s="43">
        <v>1</v>
      </c>
      <c r="O2816" s="43">
        <v>29930</v>
      </c>
      <c r="P2816" s="43">
        <v>29930</v>
      </c>
      <c r="Q2816" s="43">
        <v>0</v>
      </c>
      <c r="R2816" s="43">
        <v>0</v>
      </c>
      <c r="S2816" s="43">
        <v>0</v>
      </c>
    </row>
    <row r="2817" spans="5:19">
      <c r="E2817" s="43">
        <v>8922319</v>
      </c>
      <c r="F2817" s="43" t="s">
        <v>5759</v>
      </c>
      <c r="G2817" s="43" t="s">
        <v>14</v>
      </c>
      <c r="H2817" s="43">
        <v>0</v>
      </c>
      <c r="I2817" s="43">
        <v>0</v>
      </c>
      <c r="J2817" s="43">
        <v>0</v>
      </c>
      <c r="K2817" s="43">
        <v>4</v>
      </c>
      <c r="L2817" s="43">
        <v>2660</v>
      </c>
      <c r="M2817" s="43">
        <v>10640</v>
      </c>
      <c r="N2817" s="43">
        <v>4</v>
      </c>
      <c r="O2817" s="43">
        <v>2660</v>
      </c>
      <c r="P2817" s="43">
        <v>10640</v>
      </c>
      <c r="Q2817" s="43">
        <v>0</v>
      </c>
      <c r="R2817" s="43">
        <v>0</v>
      </c>
      <c r="S2817" s="43">
        <v>0</v>
      </c>
    </row>
    <row r="2818" spans="5:19">
      <c r="E2818" s="43">
        <v>8922322</v>
      </c>
      <c r="F2818" s="43" t="s">
        <v>5760</v>
      </c>
      <c r="G2818" s="43" t="s">
        <v>14</v>
      </c>
      <c r="H2818" s="43">
        <v>0</v>
      </c>
      <c r="I2818" s="43">
        <v>0</v>
      </c>
      <c r="J2818" s="43">
        <v>0</v>
      </c>
      <c r="K2818" s="43">
        <v>6</v>
      </c>
      <c r="L2818" s="43">
        <v>7420</v>
      </c>
      <c r="M2818" s="43">
        <v>44520</v>
      </c>
      <c r="N2818" s="43">
        <v>6</v>
      </c>
      <c r="O2818" s="43">
        <v>7420</v>
      </c>
      <c r="P2818" s="43">
        <v>44520</v>
      </c>
      <c r="Q2818" s="43">
        <v>0</v>
      </c>
      <c r="R2818" s="43">
        <v>0</v>
      </c>
      <c r="S2818" s="43">
        <v>0</v>
      </c>
    </row>
    <row r="2819" spans="5:19">
      <c r="E2819" s="43">
        <v>8922329</v>
      </c>
      <c r="F2819" s="43" t="s">
        <v>5761</v>
      </c>
      <c r="G2819" s="43" t="s">
        <v>14</v>
      </c>
      <c r="H2819" s="43">
        <v>0</v>
      </c>
      <c r="I2819" s="43">
        <v>0</v>
      </c>
      <c r="J2819" s="43">
        <v>0</v>
      </c>
      <c r="K2819" s="43">
        <v>1</v>
      </c>
      <c r="L2819" s="43">
        <v>8830</v>
      </c>
      <c r="M2819" s="43">
        <v>8830</v>
      </c>
      <c r="N2819" s="43">
        <v>1</v>
      </c>
      <c r="O2819" s="43">
        <v>8830</v>
      </c>
      <c r="P2819" s="43">
        <v>8830</v>
      </c>
      <c r="Q2819" s="43">
        <v>0</v>
      </c>
      <c r="R2819" s="43">
        <v>0</v>
      </c>
      <c r="S2819" s="43">
        <v>0</v>
      </c>
    </row>
    <row r="2820" spans="5:19">
      <c r="E2820" s="43">
        <v>8922331</v>
      </c>
      <c r="F2820" s="43" t="s">
        <v>5762</v>
      </c>
      <c r="G2820" s="43" t="s">
        <v>14</v>
      </c>
      <c r="H2820" s="43">
        <v>0</v>
      </c>
      <c r="I2820" s="43">
        <v>0</v>
      </c>
      <c r="J2820" s="43">
        <v>0</v>
      </c>
      <c r="K2820" s="43">
        <v>1</v>
      </c>
      <c r="L2820" s="43">
        <v>7550</v>
      </c>
      <c r="M2820" s="43">
        <v>7550</v>
      </c>
      <c r="N2820" s="43">
        <v>1</v>
      </c>
      <c r="O2820" s="43">
        <v>7550</v>
      </c>
      <c r="P2820" s="43">
        <v>7550</v>
      </c>
      <c r="Q2820" s="43">
        <v>0</v>
      </c>
      <c r="R2820" s="43">
        <v>0</v>
      </c>
      <c r="S2820" s="43">
        <v>0</v>
      </c>
    </row>
    <row r="2821" spans="5:19">
      <c r="E2821" s="43">
        <v>8922432</v>
      </c>
      <c r="F2821" s="43" t="s">
        <v>5763</v>
      </c>
      <c r="G2821" s="43" t="s">
        <v>14</v>
      </c>
      <c r="H2821" s="43">
        <v>0</v>
      </c>
      <c r="I2821" s="43">
        <v>0</v>
      </c>
      <c r="J2821" s="43">
        <v>0</v>
      </c>
      <c r="K2821" s="43">
        <v>2</v>
      </c>
      <c r="L2821" s="43">
        <v>25280</v>
      </c>
      <c r="M2821" s="43">
        <v>50560</v>
      </c>
      <c r="N2821" s="43">
        <v>2</v>
      </c>
      <c r="O2821" s="43">
        <v>25280</v>
      </c>
      <c r="P2821" s="43">
        <v>50560</v>
      </c>
      <c r="Q2821" s="43">
        <v>0</v>
      </c>
      <c r="R2821" s="43">
        <v>0</v>
      </c>
      <c r="S2821" s="43">
        <v>0</v>
      </c>
    </row>
    <row r="2822" spans="5:19">
      <c r="E2822" s="43">
        <v>8922538</v>
      </c>
      <c r="F2822" s="43" t="s">
        <v>5764</v>
      </c>
      <c r="G2822" s="43" t="s">
        <v>14</v>
      </c>
      <c r="H2822" s="43">
        <v>0</v>
      </c>
      <c r="I2822" s="43">
        <v>0</v>
      </c>
      <c r="J2822" s="43">
        <v>0</v>
      </c>
      <c r="K2822" s="43">
        <v>6</v>
      </c>
      <c r="L2822" s="43">
        <v>5440</v>
      </c>
      <c r="M2822" s="43">
        <v>32640</v>
      </c>
      <c r="N2822" s="43">
        <v>6</v>
      </c>
      <c r="O2822" s="43">
        <v>5440</v>
      </c>
      <c r="P2822" s="43">
        <v>32640</v>
      </c>
      <c r="Q2822" s="43">
        <v>0</v>
      </c>
      <c r="R2822" s="43">
        <v>0</v>
      </c>
      <c r="S2822" s="43">
        <v>0</v>
      </c>
    </row>
    <row r="2823" spans="5:19">
      <c r="E2823" s="43">
        <v>8922542</v>
      </c>
      <c r="F2823" s="43" t="s">
        <v>5765</v>
      </c>
      <c r="G2823" s="43" t="s">
        <v>14</v>
      </c>
      <c r="H2823" s="43">
        <v>0</v>
      </c>
      <c r="I2823" s="43">
        <v>0</v>
      </c>
      <c r="J2823" s="43">
        <v>0</v>
      </c>
      <c r="K2823" s="43">
        <v>11</v>
      </c>
      <c r="L2823" s="43">
        <v>2200</v>
      </c>
      <c r="M2823" s="43">
        <v>24200</v>
      </c>
      <c r="N2823" s="43">
        <v>11</v>
      </c>
      <c r="O2823" s="43">
        <v>2200</v>
      </c>
      <c r="P2823" s="43">
        <v>24200</v>
      </c>
      <c r="Q2823" s="43">
        <v>0</v>
      </c>
      <c r="R2823" s="43">
        <v>0</v>
      </c>
      <c r="S2823" s="43">
        <v>0</v>
      </c>
    </row>
    <row r="2824" spans="5:19">
      <c r="E2824" s="43">
        <v>8922605</v>
      </c>
      <c r="F2824" s="43" t="s">
        <v>5766</v>
      </c>
      <c r="G2824" s="43" t="s">
        <v>14</v>
      </c>
      <c r="H2824" s="43">
        <v>0</v>
      </c>
      <c r="I2824" s="43">
        <v>0</v>
      </c>
      <c r="J2824" s="43">
        <v>0</v>
      </c>
      <c r="K2824" s="43">
        <v>41</v>
      </c>
      <c r="L2824" s="43">
        <v>6910</v>
      </c>
      <c r="M2824" s="43">
        <v>283310</v>
      </c>
      <c r="N2824" s="43">
        <v>41</v>
      </c>
      <c r="O2824" s="43">
        <v>6910</v>
      </c>
      <c r="P2824" s="43">
        <v>283310</v>
      </c>
      <c r="Q2824" s="43">
        <v>0</v>
      </c>
      <c r="R2824" s="43">
        <v>0</v>
      </c>
      <c r="S2824" s="43">
        <v>0</v>
      </c>
    </row>
    <row r="2825" spans="5:19">
      <c r="E2825" s="43">
        <v>8922637</v>
      </c>
      <c r="F2825" s="43" t="s">
        <v>5767</v>
      </c>
      <c r="G2825" s="43" t="s">
        <v>14</v>
      </c>
      <c r="H2825" s="43">
        <v>0</v>
      </c>
      <c r="I2825" s="43">
        <v>0</v>
      </c>
      <c r="J2825" s="43">
        <v>0</v>
      </c>
      <c r="K2825" s="43">
        <v>31</v>
      </c>
      <c r="L2825" s="43">
        <v>2040</v>
      </c>
      <c r="M2825" s="43">
        <v>63240</v>
      </c>
      <c r="N2825" s="43">
        <v>31</v>
      </c>
      <c r="O2825" s="43">
        <v>2040</v>
      </c>
      <c r="P2825" s="43">
        <v>63240</v>
      </c>
      <c r="Q2825" s="43">
        <v>0</v>
      </c>
      <c r="R2825" s="43">
        <v>0</v>
      </c>
      <c r="S2825" s="43">
        <v>0</v>
      </c>
    </row>
    <row r="2826" spans="5:19">
      <c r="E2826" s="43">
        <v>8922680</v>
      </c>
      <c r="F2826" s="43" t="s">
        <v>5768</v>
      </c>
      <c r="G2826" s="43" t="s">
        <v>14</v>
      </c>
      <c r="H2826" s="43">
        <v>0</v>
      </c>
      <c r="I2826" s="43">
        <v>0</v>
      </c>
      <c r="J2826" s="43">
        <v>0</v>
      </c>
      <c r="K2826" s="43">
        <v>3</v>
      </c>
      <c r="L2826" s="43">
        <v>3360</v>
      </c>
      <c r="M2826" s="43">
        <v>10080</v>
      </c>
      <c r="N2826" s="43">
        <v>0</v>
      </c>
      <c r="O2826" s="43">
        <v>0</v>
      </c>
      <c r="P2826" s="43">
        <v>0</v>
      </c>
      <c r="Q2826" s="43">
        <v>3</v>
      </c>
      <c r="R2826" s="43">
        <v>3360</v>
      </c>
      <c r="S2826" s="43">
        <v>10080</v>
      </c>
    </row>
    <row r="2827" spans="5:19">
      <c r="E2827" s="43">
        <v>8922682</v>
      </c>
      <c r="F2827" s="43" t="s">
        <v>5769</v>
      </c>
      <c r="G2827" s="43" t="s">
        <v>14</v>
      </c>
      <c r="H2827" s="43">
        <v>0</v>
      </c>
      <c r="I2827" s="43">
        <v>0</v>
      </c>
      <c r="J2827" s="43">
        <v>0</v>
      </c>
      <c r="K2827" s="43">
        <v>1</v>
      </c>
      <c r="L2827" s="43">
        <v>3980</v>
      </c>
      <c r="M2827" s="43">
        <v>3980</v>
      </c>
      <c r="N2827" s="43">
        <v>1</v>
      </c>
      <c r="O2827" s="43">
        <v>3980</v>
      </c>
      <c r="P2827" s="43">
        <v>3980</v>
      </c>
      <c r="Q2827" s="43">
        <v>0</v>
      </c>
      <c r="R2827" s="43">
        <v>0</v>
      </c>
      <c r="S2827" s="43">
        <v>0</v>
      </c>
    </row>
    <row r="2828" spans="5:19">
      <c r="E2828" s="43">
        <v>8922729</v>
      </c>
      <c r="F2828" s="43" t="s">
        <v>5770</v>
      </c>
      <c r="G2828" s="43" t="s">
        <v>14</v>
      </c>
      <c r="H2828" s="43">
        <v>0</v>
      </c>
      <c r="I2828" s="43">
        <v>0</v>
      </c>
      <c r="J2828" s="43">
        <v>0</v>
      </c>
      <c r="K2828" s="43">
        <v>3</v>
      </c>
      <c r="L2828" s="43">
        <v>12450</v>
      </c>
      <c r="M2828" s="43">
        <v>37350</v>
      </c>
      <c r="N2828" s="43">
        <v>3</v>
      </c>
      <c r="O2828" s="43">
        <v>12450</v>
      </c>
      <c r="P2828" s="43">
        <v>37350</v>
      </c>
      <c r="Q2828" s="43">
        <v>0</v>
      </c>
      <c r="R2828" s="43">
        <v>0</v>
      </c>
      <c r="S2828" s="43">
        <v>0</v>
      </c>
    </row>
    <row r="2829" spans="5:19">
      <c r="E2829" s="43">
        <v>8922757</v>
      </c>
      <c r="F2829" s="43" t="s">
        <v>4743</v>
      </c>
      <c r="G2829" s="43" t="s">
        <v>14</v>
      </c>
      <c r="H2829" s="43">
        <v>0</v>
      </c>
      <c r="I2829" s="43">
        <v>0</v>
      </c>
      <c r="J2829" s="43">
        <v>0</v>
      </c>
      <c r="K2829" s="43">
        <v>22</v>
      </c>
      <c r="L2829" s="43">
        <v>2690</v>
      </c>
      <c r="M2829" s="43">
        <v>59180</v>
      </c>
      <c r="N2829" s="43">
        <v>22</v>
      </c>
      <c r="O2829" s="43">
        <v>2690</v>
      </c>
      <c r="P2829" s="43">
        <v>59180</v>
      </c>
      <c r="Q2829" s="43">
        <v>0</v>
      </c>
      <c r="R2829" s="43">
        <v>0</v>
      </c>
      <c r="S2829" s="43">
        <v>0</v>
      </c>
    </row>
    <row r="2830" spans="5:19">
      <c r="E2830" s="43">
        <v>8922773</v>
      </c>
      <c r="F2830" s="43" t="s">
        <v>4743</v>
      </c>
      <c r="G2830" s="43" t="s">
        <v>14</v>
      </c>
      <c r="H2830" s="43">
        <v>0</v>
      </c>
      <c r="I2830" s="43">
        <v>0</v>
      </c>
      <c r="J2830" s="43">
        <v>0</v>
      </c>
      <c r="K2830" s="43">
        <v>9</v>
      </c>
      <c r="L2830" s="43">
        <v>2707</v>
      </c>
      <c r="M2830" s="43">
        <v>24360</v>
      </c>
      <c r="N2830" s="43">
        <v>9</v>
      </c>
      <c r="O2830" s="43">
        <v>2707</v>
      </c>
      <c r="P2830" s="43">
        <v>24360</v>
      </c>
      <c r="Q2830" s="43">
        <v>0</v>
      </c>
      <c r="R2830" s="43">
        <v>0</v>
      </c>
      <c r="S2830" s="43">
        <v>0</v>
      </c>
    </row>
    <row r="2831" spans="5:19">
      <c r="E2831" s="43">
        <v>8922802</v>
      </c>
      <c r="F2831" s="43" t="s">
        <v>5771</v>
      </c>
      <c r="G2831" s="43" t="s">
        <v>14</v>
      </c>
      <c r="H2831" s="43">
        <v>0</v>
      </c>
      <c r="I2831" s="43">
        <v>0</v>
      </c>
      <c r="J2831" s="43">
        <v>0</v>
      </c>
      <c r="K2831" s="43">
        <v>12</v>
      </c>
      <c r="L2831" s="43">
        <v>13350</v>
      </c>
      <c r="M2831" s="43">
        <v>160200</v>
      </c>
      <c r="N2831" s="43">
        <v>12</v>
      </c>
      <c r="O2831" s="43">
        <v>13350</v>
      </c>
      <c r="P2831" s="43">
        <v>160200</v>
      </c>
      <c r="Q2831" s="43">
        <v>0</v>
      </c>
      <c r="R2831" s="43">
        <v>0</v>
      </c>
      <c r="S2831" s="43">
        <v>0</v>
      </c>
    </row>
    <row r="2832" spans="5:19">
      <c r="E2832" s="43">
        <v>8922806</v>
      </c>
      <c r="F2832" s="43" t="s">
        <v>5772</v>
      </c>
      <c r="G2832" s="43" t="s">
        <v>14</v>
      </c>
      <c r="H2832" s="43">
        <v>0</v>
      </c>
      <c r="I2832" s="43">
        <v>0</v>
      </c>
      <c r="J2832" s="43">
        <v>0</v>
      </c>
      <c r="K2832" s="43">
        <v>1</v>
      </c>
      <c r="L2832" s="43">
        <v>8120</v>
      </c>
      <c r="M2832" s="43">
        <v>8120</v>
      </c>
      <c r="N2832" s="43">
        <v>1</v>
      </c>
      <c r="O2832" s="43">
        <v>8120</v>
      </c>
      <c r="P2832" s="43">
        <v>8120</v>
      </c>
      <c r="Q2832" s="43">
        <v>0</v>
      </c>
      <c r="R2832" s="43">
        <v>0</v>
      </c>
      <c r="S2832" s="43">
        <v>0</v>
      </c>
    </row>
    <row r="2833" spans="5:19">
      <c r="E2833" s="43">
        <v>8922887</v>
      </c>
      <c r="F2833" s="43" t="s">
        <v>5773</v>
      </c>
      <c r="G2833" s="43" t="s">
        <v>14</v>
      </c>
      <c r="H2833" s="43">
        <v>0</v>
      </c>
      <c r="I2833" s="43">
        <v>0</v>
      </c>
      <c r="J2833" s="43">
        <v>0</v>
      </c>
      <c r="K2833" s="43">
        <v>2</v>
      </c>
      <c r="L2833" s="43">
        <v>27760</v>
      </c>
      <c r="M2833" s="43">
        <v>55520</v>
      </c>
      <c r="N2833" s="43">
        <v>2</v>
      </c>
      <c r="O2833" s="43">
        <v>27760</v>
      </c>
      <c r="P2833" s="43">
        <v>55520</v>
      </c>
      <c r="Q2833" s="43">
        <v>0</v>
      </c>
      <c r="R2833" s="43">
        <v>0</v>
      </c>
      <c r="S2833" s="43">
        <v>0</v>
      </c>
    </row>
    <row r="2834" spans="5:19">
      <c r="E2834" s="43">
        <v>8922939</v>
      </c>
      <c r="F2834" s="43" t="s">
        <v>5774</v>
      </c>
      <c r="G2834" s="43" t="s">
        <v>14</v>
      </c>
      <c r="H2834" s="43">
        <v>0</v>
      </c>
      <c r="I2834" s="43">
        <v>0</v>
      </c>
      <c r="J2834" s="43">
        <v>0</v>
      </c>
      <c r="K2834" s="43">
        <v>65</v>
      </c>
      <c r="L2834" s="43">
        <v>2820</v>
      </c>
      <c r="M2834" s="43">
        <v>183300</v>
      </c>
      <c r="N2834" s="43">
        <v>65</v>
      </c>
      <c r="O2834" s="43">
        <v>2820</v>
      </c>
      <c r="P2834" s="43">
        <v>183300</v>
      </c>
      <c r="Q2834" s="43">
        <v>0</v>
      </c>
      <c r="R2834" s="43">
        <v>0</v>
      </c>
      <c r="S2834" s="43">
        <v>0</v>
      </c>
    </row>
    <row r="2835" spans="5:19">
      <c r="E2835" s="43">
        <v>8922986</v>
      </c>
      <c r="F2835" s="43" t="s">
        <v>5775</v>
      </c>
      <c r="G2835" s="43" t="s">
        <v>14</v>
      </c>
      <c r="H2835" s="43">
        <v>0</v>
      </c>
      <c r="I2835" s="43">
        <v>0</v>
      </c>
      <c r="J2835" s="43">
        <v>0</v>
      </c>
      <c r="K2835" s="43">
        <v>13</v>
      </c>
      <c r="L2835" s="43">
        <v>5800</v>
      </c>
      <c r="M2835" s="43">
        <v>75400</v>
      </c>
      <c r="N2835" s="43">
        <v>13</v>
      </c>
      <c r="O2835" s="43">
        <v>5800</v>
      </c>
      <c r="P2835" s="43">
        <v>75400</v>
      </c>
      <c r="Q2835" s="43">
        <v>0</v>
      </c>
      <c r="R2835" s="43">
        <v>0</v>
      </c>
      <c r="S2835" s="43">
        <v>0</v>
      </c>
    </row>
    <row r="2836" spans="5:19">
      <c r="E2836" s="43">
        <v>8923003</v>
      </c>
      <c r="F2836" s="43" t="s">
        <v>5776</v>
      </c>
      <c r="G2836" s="43" t="s">
        <v>14</v>
      </c>
      <c r="H2836" s="43">
        <v>0</v>
      </c>
      <c r="I2836" s="43">
        <v>0</v>
      </c>
      <c r="J2836" s="43">
        <v>0</v>
      </c>
      <c r="K2836" s="43">
        <v>1</v>
      </c>
      <c r="L2836" s="43">
        <v>4630</v>
      </c>
      <c r="M2836" s="43">
        <v>4630</v>
      </c>
      <c r="N2836" s="43">
        <v>1</v>
      </c>
      <c r="O2836" s="43">
        <v>4630</v>
      </c>
      <c r="P2836" s="43">
        <v>4630</v>
      </c>
      <c r="Q2836" s="43">
        <v>0</v>
      </c>
      <c r="R2836" s="43">
        <v>0</v>
      </c>
      <c r="S2836" s="43">
        <v>0</v>
      </c>
    </row>
    <row r="2837" spans="5:19">
      <c r="E2837" s="43">
        <v>8923017</v>
      </c>
      <c r="F2837" s="43" t="s">
        <v>5777</v>
      </c>
      <c r="G2837" s="43" t="s">
        <v>14</v>
      </c>
      <c r="H2837" s="43">
        <v>0</v>
      </c>
      <c r="I2837" s="43">
        <v>0</v>
      </c>
      <c r="J2837" s="43">
        <v>0</v>
      </c>
      <c r="K2837" s="43">
        <v>1</v>
      </c>
      <c r="L2837" s="43">
        <v>5730</v>
      </c>
      <c r="M2837" s="43">
        <v>5730</v>
      </c>
      <c r="N2837" s="43">
        <v>1</v>
      </c>
      <c r="O2837" s="43">
        <v>5730</v>
      </c>
      <c r="P2837" s="43">
        <v>5730</v>
      </c>
      <c r="Q2837" s="43">
        <v>0</v>
      </c>
      <c r="R2837" s="43">
        <v>0</v>
      </c>
      <c r="S2837" s="43">
        <v>0</v>
      </c>
    </row>
    <row r="2838" spans="5:19">
      <c r="E2838" s="43">
        <v>8923018</v>
      </c>
      <c r="F2838" s="43" t="s">
        <v>5778</v>
      </c>
      <c r="G2838" s="43" t="s">
        <v>14</v>
      </c>
      <c r="H2838" s="43">
        <v>0</v>
      </c>
      <c r="I2838" s="43">
        <v>0</v>
      </c>
      <c r="J2838" s="43">
        <v>0</v>
      </c>
      <c r="K2838" s="43">
        <v>1</v>
      </c>
      <c r="L2838" s="43">
        <v>11200</v>
      </c>
      <c r="M2838" s="43">
        <v>11200</v>
      </c>
      <c r="N2838" s="43">
        <v>1</v>
      </c>
      <c r="O2838" s="43">
        <v>11200</v>
      </c>
      <c r="P2838" s="43">
        <v>11200</v>
      </c>
      <c r="Q2838" s="43">
        <v>0</v>
      </c>
      <c r="R2838" s="43">
        <v>0</v>
      </c>
      <c r="S2838" s="43">
        <v>0</v>
      </c>
    </row>
    <row r="2839" spans="5:19">
      <c r="E2839" s="43">
        <v>8923049</v>
      </c>
      <c r="F2839" s="43" t="s">
        <v>5779</v>
      </c>
      <c r="G2839" s="43" t="s">
        <v>14</v>
      </c>
      <c r="H2839" s="43">
        <v>0</v>
      </c>
      <c r="I2839" s="43">
        <v>0</v>
      </c>
      <c r="J2839" s="43">
        <v>0</v>
      </c>
      <c r="K2839" s="43">
        <v>1</v>
      </c>
      <c r="L2839" s="43">
        <v>3770</v>
      </c>
      <c r="M2839" s="43">
        <v>3770</v>
      </c>
      <c r="N2839" s="43">
        <v>1</v>
      </c>
      <c r="O2839" s="43">
        <v>3770</v>
      </c>
      <c r="P2839" s="43">
        <v>3770</v>
      </c>
      <c r="Q2839" s="43">
        <v>0</v>
      </c>
      <c r="R2839" s="43">
        <v>0</v>
      </c>
      <c r="S2839" s="43">
        <v>0</v>
      </c>
    </row>
    <row r="2840" spans="5:19">
      <c r="E2840" s="43">
        <v>8923068</v>
      </c>
      <c r="F2840" s="43" t="s">
        <v>5780</v>
      </c>
      <c r="G2840" s="43" t="s">
        <v>14</v>
      </c>
      <c r="H2840" s="43">
        <v>0</v>
      </c>
      <c r="I2840" s="43">
        <v>0</v>
      </c>
      <c r="J2840" s="43">
        <v>0</v>
      </c>
      <c r="K2840" s="43">
        <v>1</v>
      </c>
      <c r="L2840" s="43">
        <v>5550</v>
      </c>
      <c r="M2840" s="43">
        <v>5550</v>
      </c>
      <c r="N2840" s="43">
        <v>1</v>
      </c>
      <c r="O2840" s="43">
        <v>5550</v>
      </c>
      <c r="P2840" s="43">
        <v>5550</v>
      </c>
      <c r="Q2840" s="43">
        <v>0</v>
      </c>
      <c r="R2840" s="43">
        <v>0</v>
      </c>
      <c r="S2840" s="43">
        <v>0</v>
      </c>
    </row>
    <row r="2841" spans="5:19">
      <c r="E2841" s="43">
        <v>8923069</v>
      </c>
      <c r="F2841" s="43" t="s">
        <v>9474</v>
      </c>
      <c r="G2841" s="43" t="s">
        <v>14</v>
      </c>
      <c r="H2841" s="43">
        <v>0</v>
      </c>
      <c r="I2841" s="43">
        <v>0</v>
      </c>
      <c r="J2841" s="43">
        <v>0</v>
      </c>
      <c r="K2841" s="43">
        <v>1</v>
      </c>
      <c r="L2841" s="43">
        <v>7637</v>
      </c>
      <c r="M2841" s="43">
        <v>7637</v>
      </c>
      <c r="N2841" s="43">
        <v>1</v>
      </c>
      <c r="O2841" s="43">
        <v>7637</v>
      </c>
      <c r="P2841" s="43">
        <v>7637</v>
      </c>
      <c r="Q2841" s="43">
        <v>0</v>
      </c>
      <c r="R2841" s="43">
        <v>0</v>
      </c>
      <c r="S2841" s="43">
        <v>0</v>
      </c>
    </row>
    <row r="2842" spans="5:19">
      <c r="E2842" s="43">
        <v>8923270</v>
      </c>
      <c r="F2842" s="43" t="s">
        <v>5781</v>
      </c>
      <c r="G2842" s="43" t="s">
        <v>14</v>
      </c>
      <c r="H2842" s="43">
        <v>0</v>
      </c>
      <c r="I2842" s="43">
        <v>0</v>
      </c>
      <c r="J2842" s="43">
        <v>0</v>
      </c>
      <c r="K2842" s="43">
        <v>3</v>
      </c>
      <c r="L2842" s="43">
        <v>4390</v>
      </c>
      <c r="M2842" s="43">
        <v>13170</v>
      </c>
      <c r="N2842" s="43">
        <v>3</v>
      </c>
      <c r="O2842" s="43">
        <v>4390</v>
      </c>
      <c r="P2842" s="43">
        <v>13170</v>
      </c>
      <c r="Q2842" s="43">
        <v>0</v>
      </c>
      <c r="R2842" s="43">
        <v>0</v>
      </c>
      <c r="S2842" s="43">
        <v>0</v>
      </c>
    </row>
    <row r="2843" spans="5:19">
      <c r="E2843" s="43">
        <v>8923518</v>
      </c>
      <c r="F2843" s="43" t="s">
        <v>5782</v>
      </c>
      <c r="G2843" s="43" t="s">
        <v>14</v>
      </c>
      <c r="H2843" s="43">
        <v>0</v>
      </c>
      <c r="I2843" s="43">
        <v>0</v>
      </c>
      <c r="J2843" s="43">
        <v>0</v>
      </c>
      <c r="K2843" s="43">
        <v>1</v>
      </c>
      <c r="L2843" s="43">
        <v>8390</v>
      </c>
      <c r="M2843" s="43">
        <v>8390</v>
      </c>
      <c r="N2843" s="43">
        <v>1</v>
      </c>
      <c r="O2843" s="43">
        <v>8390</v>
      </c>
      <c r="P2843" s="43">
        <v>8390</v>
      </c>
      <c r="Q2843" s="43">
        <v>0</v>
      </c>
      <c r="R2843" s="43">
        <v>0</v>
      </c>
      <c r="S2843" s="43">
        <v>0</v>
      </c>
    </row>
    <row r="2844" spans="5:19">
      <c r="E2844" s="43">
        <v>8923620</v>
      </c>
      <c r="F2844" s="43" t="s">
        <v>5783</v>
      </c>
      <c r="G2844" s="43" t="s">
        <v>14</v>
      </c>
      <c r="H2844" s="43">
        <v>0</v>
      </c>
      <c r="I2844" s="43">
        <v>0</v>
      </c>
      <c r="J2844" s="43">
        <v>0</v>
      </c>
      <c r="K2844" s="43">
        <v>1</v>
      </c>
      <c r="L2844" s="43">
        <v>6970</v>
      </c>
      <c r="M2844" s="43">
        <v>6970</v>
      </c>
      <c r="N2844" s="43">
        <v>1</v>
      </c>
      <c r="O2844" s="43">
        <v>6970</v>
      </c>
      <c r="P2844" s="43">
        <v>6970</v>
      </c>
      <c r="Q2844" s="43">
        <v>0</v>
      </c>
      <c r="R2844" s="43">
        <v>0</v>
      </c>
      <c r="S2844" s="43">
        <v>0</v>
      </c>
    </row>
    <row r="2845" spans="5:19">
      <c r="E2845" s="43">
        <v>8923824</v>
      </c>
      <c r="F2845" s="43" t="s">
        <v>5784</v>
      </c>
      <c r="G2845" s="43" t="s">
        <v>14</v>
      </c>
      <c r="H2845" s="43">
        <v>0</v>
      </c>
      <c r="I2845" s="43">
        <v>0</v>
      </c>
      <c r="J2845" s="43">
        <v>0</v>
      </c>
      <c r="K2845" s="43">
        <v>2</v>
      </c>
      <c r="L2845" s="43">
        <v>15165</v>
      </c>
      <c r="M2845" s="43">
        <v>30330</v>
      </c>
      <c r="N2845" s="43">
        <v>2</v>
      </c>
      <c r="O2845" s="43">
        <v>15165</v>
      </c>
      <c r="P2845" s="43">
        <v>30330</v>
      </c>
      <c r="Q2845" s="43">
        <v>0</v>
      </c>
      <c r="R2845" s="43">
        <v>0</v>
      </c>
      <c r="S2845" s="43">
        <v>0</v>
      </c>
    </row>
    <row r="2846" spans="5:19">
      <c r="E2846" s="43">
        <v>8923948</v>
      </c>
      <c r="F2846" s="43" t="s">
        <v>5785</v>
      </c>
      <c r="G2846" s="43" t="s">
        <v>14</v>
      </c>
      <c r="H2846" s="43">
        <v>0</v>
      </c>
      <c r="I2846" s="43">
        <v>0</v>
      </c>
      <c r="J2846" s="43">
        <v>0</v>
      </c>
      <c r="K2846" s="43">
        <v>1</v>
      </c>
      <c r="L2846" s="43">
        <v>24950</v>
      </c>
      <c r="M2846" s="43">
        <v>24950</v>
      </c>
      <c r="N2846" s="43">
        <v>1</v>
      </c>
      <c r="O2846" s="43">
        <v>24950</v>
      </c>
      <c r="P2846" s="43">
        <v>24950</v>
      </c>
      <c r="Q2846" s="43">
        <v>0</v>
      </c>
      <c r="R2846" s="43">
        <v>0</v>
      </c>
      <c r="S2846" s="43">
        <v>0</v>
      </c>
    </row>
    <row r="2847" spans="5:19">
      <c r="E2847" s="43">
        <v>8924335</v>
      </c>
      <c r="F2847" s="43" t="s">
        <v>5786</v>
      </c>
      <c r="G2847" s="43" t="s">
        <v>14</v>
      </c>
      <c r="H2847" s="43">
        <v>0</v>
      </c>
      <c r="I2847" s="43">
        <v>0</v>
      </c>
      <c r="J2847" s="43">
        <v>0</v>
      </c>
      <c r="K2847" s="43">
        <v>10</v>
      </c>
      <c r="L2847" s="43">
        <v>980</v>
      </c>
      <c r="M2847" s="43">
        <v>9800</v>
      </c>
      <c r="N2847" s="43">
        <v>10</v>
      </c>
      <c r="O2847" s="43">
        <v>980</v>
      </c>
      <c r="P2847" s="43">
        <v>9800</v>
      </c>
      <c r="Q2847" s="43">
        <v>0</v>
      </c>
      <c r="R2847" s="43">
        <v>0</v>
      </c>
      <c r="S2847" s="43">
        <v>0</v>
      </c>
    </row>
    <row r="2848" spans="5:19">
      <c r="E2848" s="43">
        <v>8924339</v>
      </c>
      <c r="F2848" s="43" t="s">
        <v>5787</v>
      </c>
      <c r="G2848" s="43" t="s">
        <v>14</v>
      </c>
      <c r="H2848" s="43">
        <v>0</v>
      </c>
      <c r="I2848" s="43">
        <v>0</v>
      </c>
      <c r="J2848" s="43">
        <v>0</v>
      </c>
      <c r="K2848" s="43">
        <v>10</v>
      </c>
      <c r="L2848" s="43">
        <v>980</v>
      </c>
      <c r="M2848" s="43">
        <v>9800</v>
      </c>
      <c r="N2848" s="43">
        <v>10</v>
      </c>
      <c r="O2848" s="43">
        <v>980</v>
      </c>
      <c r="P2848" s="43">
        <v>9800</v>
      </c>
      <c r="Q2848" s="43">
        <v>0</v>
      </c>
      <c r="R2848" s="43">
        <v>0</v>
      </c>
      <c r="S2848" s="43">
        <v>0</v>
      </c>
    </row>
    <row r="2849" spans="5:19">
      <c r="E2849" s="43">
        <v>8925182</v>
      </c>
      <c r="F2849" s="43" t="s">
        <v>5788</v>
      </c>
      <c r="G2849" s="43" t="s">
        <v>14</v>
      </c>
      <c r="H2849" s="43">
        <v>0</v>
      </c>
      <c r="I2849" s="43">
        <v>0</v>
      </c>
      <c r="J2849" s="43">
        <v>0</v>
      </c>
      <c r="K2849" s="43">
        <v>1</v>
      </c>
      <c r="L2849" s="43">
        <v>13950</v>
      </c>
      <c r="M2849" s="43">
        <v>13950</v>
      </c>
      <c r="N2849" s="43">
        <v>1</v>
      </c>
      <c r="O2849" s="43">
        <v>13950</v>
      </c>
      <c r="P2849" s="43">
        <v>13950</v>
      </c>
      <c r="Q2849" s="43">
        <v>0</v>
      </c>
      <c r="R2849" s="43">
        <v>0</v>
      </c>
      <c r="S2849" s="43">
        <v>0</v>
      </c>
    </row>
    <row r="2850" spans="5:19">
      <c r="E2850" s="43">
        <v>8925935</v>
      </c>
      <c r="F2850" s="43" t="s">
        <v>5789</v>
      </c>
      <c r="G2850" s="43" t="s">
        <v>14</v>
      </c>
      <c r="H2850" s="43">
        <v>0</v>
      </c>
      <c r="I2850" s="43">
        <v>0</v>
      </c>
      <c r="J2850" s="43">
        <v>0</v>
      </c>
      <c r="K2850" s="43">
        <v>1</v>
      </c>
      <c r="L2850" s="43">
        <v>6670</v>
      </c>
      <c r="M2850" s="43">
        <v>6670</v>
      </c>
      <c r="N2850" s="43">
        <v>1</v>
      </c>
      <c r="O2850" s="43">
        <v>6670</v>
      </c>
      <c r="P2850" s="43">
        <v>6670</v>
      </c>
      <c r="Q2850" s="43">
        <v>0</v>
      </c>
      <c r="R2850" s="43">
        <v>0</v>
      </c>
      <c r="S2850" s="43">
        <v>0</v>
      </c>
    </row>
    <row r="2851" spans="5:19">
      <c r="E2851" s="43">
        <v>8926154</v>
      </c>
      <c r="F2851" s="43" t="s">
        <v>5790</v>
      </c>
      <c r="G2851" s="43" t="s">
        <v>14</v>
      </c>
      <c r="H2851" s="43">
        <v>0</v>
      </c>
      <c r="I2851" s="43">
        <v>0</v>
      </c>
      <c r="J2851" s="43">
        <v>0</v>
      </c>
      <c r="K2851" s="43">
        <v>1</v>
      </c>
      <c r="L2851" s="43">
        <v>24740</v>
      </c>
      <c r="M2851" s="43">
        <v>24740</v>
      </c>
      <c r="N2851" s="43">
        <v>1</v>
      </c>
      <c r="O2851" s="43">
        <v>24740</v>
      </c>
      <c r="P2851" s="43">
        <v>24740</v>
      </c>
      <c r="Q2851" s="43">
        <v>0</v>
      </c>
      <c r="R2851" s="43">
        <v>0</v>
      </c>
      <c r="S2851" s="43">
        <v>0</v>
      </c>
    </row>
    <row r="2852" spans="5:19">
      <c r="E2852" s="43">
        <v>8926852</v>
      </c>
      <c r="F2852" s="43" t="s">
        <v>5791</v>
      </c>
      <c r="G2852" s="43" t="s">
        <v>14</v>
      </c>
      <c r="H2852" s="43">
        <v>0</v>
      </c>
      <c r="I2852" s="43">
        <v>0</v>
      </c>
      <c r="J2852" s="43">
        <v>0</v>
      </c>
      <c r="K2852" s="43">
        <v>4</v>
      </c>
      <c r="L2852" s="43">
        <v>10210</v>
      </c>
      <c r="M2852" s="43">
        <v>40840</v>
      </c>
      <c r="N2852" s="43">
        <v>4</v>
      </c>
      <c r="O2852" s="43">
        <v>10210</v>
      </c>
      <c r="P2852" s="43">
        <v>40840</v>
      </c>
      <c r="Q2852" s="43">
        <v>0</v>
      </c>
      <c r="R2852" s="43">
        <v>0</v>
      </c>
      <c r="S2852" s="43">
        <v>0</v>
      </c>
    </row>
    <row r="2853" spans="5:19">
      <c r="E2853" s="43">
        <v>8927031</v>
      </c>
      <c r="F2853" s="43" t="s">
        <v>5792</v>
      </c>
      <c r="G2853" s="43" t="s">
        <v>14</v>
      </c>
      <c r="H2853" s="43">
        <v>0</v>
      </c>
      <c r="I2853" s="43">
        <v>0</v>
      </c>
      <c r="J2853" s="43">
        <v>0</v>
      </c>
      <c r="K2853" s="43">
        <v>1</v>
      </c>
      <c r="L2853" s="43">
        <v>1480</v>
      </c>
      <c r="M2853" s="43">
        <v>1480</v>
      </c>
      <c r="N2853" s="43">
        <v>1</v>
      </c>
      <c r="O2853" s="43">
        <v>1480</v>
      </c>
      <c r="P2853" s="43">
        <v>1480</v>
      </c>
      <c r="Q2853" s="43">
        <v>0</v>
      </c>
      <c r="R2853" s="43">
        <v>0</v>
      </c>
      <c r="S2853" s="43">
        <v>0</v>
      </c>
    </row>
    <row r="2854" spans="5:19">
      <c r="E2854" s="43">
        <v>8927056</v>
      </c>
      <c r="F2854" s="43" t="s">
        <v>5793</v>
      </c>
      <c r="G2854" s="43" t="s">
        <v>14</v>
      </c>
      <c r="H2854" s="43">
        <v>0</v>
      </c>
      <c r="I2854" s="43">
        <v>0</v>
      </c>
      <c r="J2854" s="43">
        <v>0</v>
      </c>
      <c r="K2854" s="43">
        <v>1</v>
      </c>
      <c r="L2854" s="43">
        <v>17210</v>
      </c>
      <c r="M2854" s="43">
        <v>17210</v>
      </c>
      <c r="N2854" s="43">
        <v>1</v>
      </c>
      <c r="O2854" s="43">
        <v>17210</v>
      </c>
      <c r="P2854" s="43">
        <v>17210</v>
      </c>
      <c r="Q2854" s="43">
        <v>0</v>
      </c>
      <c r="R2854" s="43">
        <v>0</v>
      </c>
      <c r="S2854" s="43">
        <v>0</v>
      </c>
    </row>
    <row r="2855" spans="5:19">
      <c r="E2855" s="43">
        <v>8927088</v>
      </c>
      <c r="F2855" s="43" t="s">
        <v>5794</v>
      </c>
      <c r="G2855" s="43" t="s">
        <v>14</v>
      </c>
      <c r="H2855" s="43">
        <v>0</v>
      </c>
      <c r="I2855" s="43">
        <v>0</v>
      </c>
      <c r="J2855" s="43">
        <v>0</v>
      </c>
      <c r="K2855" s="43">
        <v>1</v>
      </c>
      <c r="L2855" s="43">
        <v>2410</v>
      </c>
      <c r="M2855" s="43">
        <v>2410</v>
      </c>
      <c r="N2855" s="43">
        <v>1</v>
      </c>
      <c r="O2855" s="43">
        <v>2410</v>
      </c>
      <c r="P2855" s="43">
        <v>2410</v>
      </c>
      <c r="Q2855" s="43">
        <v>0</v>
      </c>
      <c r="R2855" s="43">
        <v>0</v>
      </c>
      <c r="S2855" s="43">
        <v>0</v>
      </c>
    </row>
    <row r="2856" spans="5:19">
      <c r="E2856" s="43">
        <v>8927331</v>
      </c>
      <c r="F2856" s="43" t="s">
        <v>5795</v>
      </c>
      <c r="G2856" s="43" t="s">
        <v>14</v>
      </c>
      <c r="H2856" s="43">
        <v>0</v>
      </c>
      <c r="I2856" s="43">
        <v>0</v>
      </c>
      <c r="J2856" s="43">
        <v>0</v>
      </c>
      <c r="K2856" s="43">
        <v>5</v>
      </c>
      <c r="L2856" s="43">
        <v>5917</v>
      </c>
      <c r="M2856" s="43">
        <v>26625</v>
      </c>
      <c r="N2856" s="43">
        <v>5</v>
      </c>
      <c r="O2856" s="43">
        <v>5917</v>
      </c>
      <c r="P2856" s="43">
        <v>26625</v>
      </c>
      <c r="Q2856" s="43">
        <v>0</v>
      </c>
      <c r="R2856" s="43">
        <v>0</v>
      </c>
      <c r="S2856" s="43">
        <v>0</v>
      </c>
    </row>
    <row r="2857" spans="5:19">
      <c r="E2857" s="43">
        <v>8927334</v>
      </c>
      <c r="F2857" s="43" t="s">
        <v>5796</v>
      </c>
      <c r="G2857" s="43" t="s">
        <v>14</v>
      </c>
      <c r="H2857" s="43">
        <v>0</v>
      </c>
      <c r="I2857" s="43">
        <v>0</v>
      </c>
      <c r="J2857" s="43">
        <v>0</v>
      </c>
      <c r="K2857" s="43">
        <v>1</v>
      </c>
      <c r="L2857" s="43">
        <v>6780</v>
      </c>
      <c r="M2857" s="43">
        <v>6780</v>
      </c>
      <c r="N2857" s="43">
        <v>1</v>
      </c>
      <c r="O2857" s="43">
        <v>6780</v>
      </c>
      <c r="P2857" s="43">
        <v>6780</v>
      </c>
      <c r="Q2857" s="43">
        <v>0</v>
      </c>
      <c r="R2857" s="43">
        <v>0</v>
      </c>
      <c r="S2857" s="43">
        <v>0</v>
      </c>
    </row>
    <row r="2858" spans="5:19">
      <c r="E2858" s="43">
        <v>8928157</v>
      </c>
      <c r="F2858" s="43" t="s">
        <v>5797</v>
      </c>
      <c r="G2858" s="43" t="s">
        <v>14</v>
      </c>
      <c r="H2858" s="43">
        <v>0</v>
      </c>
      <c r="I2858" s="43">
        <v>0</v>
      </c>
      <c r="J2858" s="43">
        <v>0</v>
      </c>
      <c r="K2858" s="43">
        <v>2</v>
      </c>
      <c r="L2858" s="43">
        <v>8930</v>
      </c>
      <c r="M2858" s="43">
        <v>17860</v>
      </c>
      <c r="N2858" s="43">
        <v>2</v>
      </c>
      <c r="O2858" s="43">
        <v>8930</v>
      </c>
      <c r="P2858" s="43">
        <v>17860</v>
      </c>
      <c r="Q2858" s="43">
        <v>0</v>
      </c>
      <c r="R2858" s="43">
        <v>0</v>
      </c>
      <c r="S2858" s="43">
        <v>0</v>
      </c>
    </row>
    <row r="2859" spans="5:19">
      <c r="E2859" s="43">
        <v>9999999990</v>
      </c>
      <c r="F2859" s="43" t="s">
        <v>3579</v>
      </c>
      <c r="G2859" s="43" t="s">
        <v>14</v>
      </c>
      <c r="H2859" s="43">
        <v>0</v>
      </c>
      <c r="I2859" s="43">
        <v>0</v>
      </c>
      <c r="J2859" s="43">
        <v>0</v>
      </c>
      <c r="K2859" s="43">
        <v>0</v>
      </c>
      <c r="L2859" s="43">
        <v>168765</v>
      </c>
      <c r="M2859" s="43">
        <v>168764</v>
      </c>
      <c r="N2859" s="43">
        <v>0</v>
      </c>
      <c r="O2859" s="43">
        <v>168765</v>
      </c>
      <c r="P2859" s="43">
        <v>168764</v>
      </c>
      <c r="Q2859" s="43">
        <v>0</v>
      </c>
      <c r="R2859" s="43">
        <v>0</v>
      </c>
      <c r="S2859" s="43">
        <v>0</v>
      </c>
    </row>
    <row r="2860" spans="5:19">
      <c r="E2860" s="43"/>
      <c r="F2860" s="43"/>
      <c r="G2860" s="43"/>
      <c r="H2860" s="43"/>
      <c r="I2860" s="43"/>
      <c r="J2860" s="43"/>
      <c r="K2860" s="43"/>
      <c r="L2860" s="43"/>
      <c r="M2860" s="43"/>
      <c r="N2860" s="43"/>
      <c r="O2860" s="43"/>
      <c r="P2860" s="43"/>
      <c r="Q2860" s="43"/>
      <c r="R2860" s="43"/>
      <c r="S2860" s="43"/>
    </row>
    <row r="2861" spans="5:19">
      <c r="E2861" s="43"/>
      <c r="F2861" s="43"/>
      <c r="G2861" s="43"/>
      <c r="H2861" s="43"/>
      <c r="I2861" s="43"/>
      <c r="J2861" s="43"/>
      <c r="K2861" s="43"/>
      <c r="L2861" s="43"/>
      <c r="M2861" s="43"/>
      <c r="N2861" s="43"/>
      <c r="O2861" s="43"/>
      <c r="P2861" s="43"/>
      <c r="Q2861" s="43"/>
      <c r="R2861" s="43"/>
      <c r="S2861" s="43"/>
    </row>
    <row r="2862" spans="5:19">
      <c r="E2862" s="43"/>
      <c r="F2862" s="43"/>
      <c r="G2862" s="43"/>
      <c r="H2862" s="43"/>
      <c r="I2862" s="43"/>
      <c r="J2862" s="43"/>
      <c r="K2862" s="43"/>
      <c r="L2862" s="43"/>
      <c r="M2862" s="43"/>
      <c r="N2862" s="43"/>
      <c r="O2862" s="43"/>
      <c r="P2862" s="43"/>
      <c r="Q2862" s="43"/>
      <c r="R2862" s="43"/>
      <c r="S2862" s="43"/>
    </row>
    <row r="2863" spans="5:19">
      <c r="E2863" s="43"/>
      <c r="F2863" s="43"/>
      <c r="G2863" s="43"/>
      <c r="H2863" s="43"/>
      <c r="I2863" s="43"/>
      <c r="J2863" s="43"/>
      <c r="K2863" s="43"/>
      <c r="L2863" s="43"/>
      <c r="M2863" s="43"/>
      <c r="N2863" s="43"/>
      <c r="O2863" s="43"/>
      <c r="P2863" s="43"/>
      <c r="Q2863" s="43"/>
      <c r="R2863" s="43"/>
      <c r="S2863" s="43"/>
    </row>
    <row r="2864" spans="5:19">
      <c r="E2864" s="43"/>
      <c r="F2864" s="43"/>
      <c r="G2864" s="43"/>
      <c r="H2864" s="43"/>
      <c r="I2864" s="43"/>
      <c r="J2864" s="43"/>
      <c r="K2864" s="43"/>
      <c r="L2864" s="43"/>
      <c r="M2864" s="43"/>
      <c r="N2864" s="43"/>
      <c r="O2864" s="43"/>
      <c r="P2864" s="43"/>
      <c r="Q2864" s="43"/>
      <c r="R2864" s="43"/>
      <c r="S2864" s="43"/>
    </row>
    <row r="2865" spans="5:19">
      <c r="E2865" s="44" t="s">
        <v>5798</v>
      </c>
      <c r="F2865" s="44"/>
      <c r="G2865" s="44"/>
      <c r="H2865" s="44">
        <v>4246</v>
      </c>
      <c r="I2865" s="44"/>
      <c r="J2865" s="44">
        <v>23609960</v>
      </c>
      <c r="K2865" s="44">
        <v>65749</v>
      </c>
      <c r="L2865" s="44"/>
      <c r="M2865" s="44">
        <v>225976011</v>
      </c>
      <c r="N2865" s="44">
        <v>64062</v>
      </c>
      <c r="O2865" s="44"/>
      <c r="P2865" s="44">
        <v>221780256</v>
      </c>
      <c r="Q2865" s="44">
        <v>5993</v>
      </c>
      <c r="R2865" s="44"/>
      <c r="S2865" s="44">
        <v>27805715</v>
      </c>
    </row>
  </sheetData>
  <mergeCells count="4">
    <mergeCell ref="E5:E6"/>
    <mergeCell ref="F5:F6"/>
    <mergeCell ref="G5:H5"/>
    <mergeCell ref="I5:I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27</vt:i4>
      </vt:variant>
    </vt:vector>
  </HeadingPairs>
  <TitlesOfParts>
    <vt:vector size="27" baseType="lpstr">
      <vt:lpstr>FDD ▶</vt:lpstr>
      <vt:lpstr>BS</vt:lpstr>
      <vt:lpstr>PL</vt:lpstr>
      <vt:lpstr>A▶</vt:lpstr>
      <vt:lpstr>1. 현금성자산</vt:lpstr>
      <vt:lpstr>2. 매출채권</vt:lpstr>
      <vt:lpstr>3. 대여금</vt:lpstr>
      <vt:lpstr>4. 선급금</vt:lpstr>
      <vt:lpstr>5. 재고자산</vt:lpstr>
      <vt:lpstr>6. 기타유형자산</vt:lpstr>
      <vt:lpstr>7. 유형자산</vt:lpstr>
      <vt:lpstr>8. 무형자산</vt:lpstr>
      <vt:lpstr>9. 보증금</vt:lpstr>
      <vt:lpstr>L▶</vt:lpstr>
      <vt:lpstr>1. 차입금</vt:lpstr>
      <vt:lpstr>2. 미지급비용</vt:lpstr>
      <vt:lpstr>3. 퇴충</vt:lpstr>
      <vt:lpstr>4. 외상매입금</vt:lpstr>
      <vt:lpstr>E▶</vt:lpstr>
      <vt:lpstr>1. 자본금</vt:lpstr>
      <vt:lpstr>Etc.▶</vt:lpstr>
      <vt:lpstr>특수관계자</vt:lpstr>
      <vt:lpstr>Raw FS ▶</vt:lpstr>
      <vt:lpstr>Raw_BS</vt:lpstr>
      <vt:lpstr>Raw_PL</vt:lpstr>
      <vt:lpstr>잔액명세서</vt:lpstr>
      <vt:lpstr>원장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Seoho Kim</cp:lastModifiedBy>
  <dcterms:created xsi:type="dcterms:W3CDTF">2021-06-13T14:18:58Z</dcterms:created>
  <dcterms:modified xsi:type="dcterms:W3CDTF">2021-12-12T21:45:10Z</dcterms:modified>
</cp:coreProperties>
</file>