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wchae23\Desktop\대체평가3팀 세미나 자료\채동우\"/>
    </mc:Choice>
  </mc:AlternateContent>
  <xr:revisionPtr revIDLastSave="0" documentId="13_ncr:1_{16FFCF46-8CEF-451E-9458-7372668960A1}" xr6:coauthVersionLast="47" xr6:coauthVersionMax="47" xr10:uidLastSave="{00000000-0000-0000-0000-000000000000}"/>
  <bookViews>
    <workbookView xWindow="-28920" yWindow="-105" windowWidth="29040" windowHeight="15720" xr2:uid="{74AAE35B-00C0-4909-A11A-1D2AE8E952F1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23" i="1"/>
  <c r="B12" i="1"/>
  <c r="B14" i="1"/>
  <c r="B16" i="1" s="1"/>
  <c r="B17" i="1" s="1"/>
  <c r="B11" i="1"/>
  <c r="B15" i="1" l="1"/>
  <c r="B18" i="1"/>
  <c r="B19" i="1" s="1"/>
  <c r="B20" i="1"/>
  <c r="B21" i="1" l="1"/>
  <c r="B23" i="1" s="1"/>
</calcChain>
</file>

<file path=xl/sharedStrings.xml><?xml version="1.0" encoding="utf-8"?>
<sst xmlns="http://schemas.openxmlformats.org/spreadsheetml/2006/main" count="23" uniqueCount="23">
  <si>
    <t>최초투자금액</t>
    <phoneticPr fontId="2" type="noConversion"/>
  </si>
  <si>
    <t>5년 뒤 추정 영업이익</t>
    <phoneticPr fontId="2" type="noConversion"/>
  </si>
  <si>
    <t>예상 PER</t>
    <phoneticPr fontId="2" type="noConversion"/>
  </si>
  <si>
    <t>Value of the firm in 5 years</t>
    <phoneticPr fontId="2" type="noConversion"/>
  </si>
  <si>
    <t>Target Rate %</t>
    <phoneticPr fontId="2" type="noConversion"/>
  </si>
  <si>
    <t>지분율</t>
    <phoneticPr fontId="2" type="noConversion"/>
  </si>
  <si>
    <t>적정 할인율</t>
    <phoneticPr fontId="2" type="noConversion"/>
  </si>
  <si>
    <t>적정 할인율 적용 PV Firm</t>
    <phoneticPr fontId="2" type="noConversion"/>
  </si>
  <si>
    <t>Probability of Success</t>
    <phoneticPr fontId="2" type="noConversion"/>
  </si>
  <si>
    <t>Present Value of the firm(Target Rate)</t>
    <phoneticPr fontId="2" type="noConversion"/>
  </si>
  <si>
    <t>Present Value of the firm(Discount Rate)</t>
    <phoneticPr fontId="2" type="noConversion"/>
  </si>
  <si>
    <t>5년 후 회수금액</t>
    <phoneticPr fontId="2" type="noConversion"/>
  </si>
  <si>
    <t>의사결정트리에서 Target Rate를 할인율로 사용하는 것의 문제점</t>
    <phoneticPr fontId="2" type="noConversion"/>
  </si>
  <si>
    <t>Double Counting Issue 발생</t>
    <phoneticPr fontId="2" type="noConversion"/>
  </si>
  <si>
    <t>의사결정트리의 응용, VC 투자의 Target Rate</t>
    <phoneticPr fontId="2" type="noConversion"/>
  </si>
  <si>
    <t>미래 회수금액과의 스프레드</t>
    <phoneticPr fontId="2" type="noConversion"/>
  </si>
  <si>
    <t>미래 회수금액과의 스프레드(%)</t>
    <phoneticPr fontId="2" type="noConversion"/>
  </si>
  <si>
    <t>추정 지분가치(현재)</t>
    <phoneticPr fontId="2" type="noConversion"/>
  </si>
  <si>
    <t>5년 뒤 지분가치</t>
    <phoneticPr fontId="2" type="noConversion"/>
  </si>
  <si>
    <t>결론</t>
    <phoneticPr fontId="2" type="noConversion"/>
  </si>
  <si>
    <t>실패가능성을 고려할 경우, Target Rate가 아닌 일반 할인율을 적용해야 함</t>
    <phoneticPr fontId="2" type="noConversion"/>
  </si>
  <si>
    <t>Target Rate를 통해 할인한다면 미래 기업가치에는 성공 시나리오만 반영됨</t>
    <phoneticPr fontId="2" type="noConversion"/>
  </si>
  <si>
    <t>Target Rate에는 실패가능성이 반영되어 있음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</si>
</sst>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0.0%"/>
  </numFmts>
  <fonts count="5" x14ac:knownFonts="1"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0" xfId="1" applyFont="1">
      <alignment vertical="center"/>
    </xf>
    <xf numFmtId="41" fontId="3" fillId="0" borderId="0" xfId="1" applyFont="1">
      <alignment vertical="center"/>
    </xf>
    <xf numFmtId="9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0" fontId="0" fillId="0" borderId="0" xfId="2" applyNumberFormat="1" applyFont="1">
      <alignment vertical="center"/>
    </xf>
    <xf numFmtId="41" fontId="4" fillId="2" borderId="0" xfId="1" applyFont="1" applyFill="1">
      <alignment vertical="center"/>
    </xf>
    <xf numFmtId="41" fontId="0" fillId="0" borderId="0" xfId="1" applyFont="1" applyAlignment="1">
      <alignment horizontal="center" vertical="center"/>
    </xf>
    <xf numFmtId="41" fontId="4" fillId="3" borderId="0" xfId="1" applyFont="1" applyFill="1">
      <alignment vertical="center"/>
    </xf>
    <xf numFmtId="177" fontId="4" fillId="3" borderId="0" xfId="2" applyNumberFormat="1" applyFon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422414</xdr:colOff>
      <xdr:row>2</xdr:row>
      <xdr:rowOff>107674</xdr:rowOff>
    </xdr:from>
    <xdr:to>
      <xdr:col>17</xdr:col>
      <xdr:colOff>602784</xdr:colOff>
      <xdr:row>31</xdr:row>
      <xdr:rowOff>146550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4CC44CB-9476-CE4C-B96F-2EBDF6949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9827" y="488674"/>
          <a:ext cx="7535327" cy="5563376"/>
        </a:xfrm>
        <a:prstGeom prst="rect">
          <a:avLst/>
        </a:prstGeom>
      </xdr:spPr>
    </xdr:pic>
    <xdr:clientData/>
  </xdr:twoCellAnchor>
  <xdr:twoCellAnchor editAs="oneCell">
    <xdr:from>
      <xdr:col>2</xdr:col>
      <xdr:colOff>298174</xdr:colOff>
      <xdr:row>36</xdr:row>
      <xdr:rowOff>132522</xdr:rowOff>
    </xdr:from>
    <xdr:to>
      <xdr:col>13</xdr:col>
      <xdr:colOff>520407</xdr:colOff>
      <xdr:row>64</xdr:row>
      <xdr:rowOff>85635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A2F8528-9D0C-EA73-430E-15BB314F3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3152" y="6038022"/>
          <a:ext cx="7792537" cy="5287113"/>
        </a:xfrm>
        <a:prstGeom prst="rect">
          <a:avLst/>
        </a:prstGeom>
      </xdr:spPr>
    </xdr:pic>
    <xdr:clientData/>
  </xdr:twoCellAnchor>
  <xdr:twoCellAnchor editAs="oneCell">
    <xdr:from>
      <xdr:col>2</xdr:col>
      <xdr:colOff>289891</xdr:colOff>
      <xdr:row>64</xdr:row>
      <xdr:rowOff>132522</xdr:rowOff>
    </xdr:from>
    <xdr:to>
      <xdr:col>11</xdr:col>
      <xdr:colOff>108948</xdr:colOff>
      <xdr:row>92</xdr:row>
      <xdr:rowOff>38003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C31E464-DA4F-0BAE-751A-CDBF07DFD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4869" y="11372022"/>
          <a:ext cx="6163535" cy="5239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6908-24B0-4E5C-9272-563EEBE953DE}">
  <dimension ref="A2:C27"/>
  <sheetViews>
    <sheetView showGridLines="0" tabSelected="1" zoomScale="115" zoomScaleNormal="115" workbookViewId="0">
      <selection activeCell="C7" sqref="C7"/>
    </sheetView>
  </sheetViews>
  <sheetFormatPr defaultRowHeight="15" customHeight="1" x14ac:dyDescent="0.2"/>
  <cols>
    <col min="1" max="1" width="34.85546875" style="1" bestFit="1" customWidth="1"/>
    <col min="2" max="2" width="17.140625" style="1" bestFit="1" customWidth="1"/>
    <col min="3" max="3" width="21.5703125" style="1" bestFit="1" customWidth="1"/>
    <col min="4" max="16384" width="9.140625" style="1"/>
  </cols>
  <sheetData>
    <row r="2" spans="1:3" ht="15" customHeight="1" x14ac:dyDescent="0.2">
      <c r="A2" s="1" t="s">
        <v>14</v>
      </c>
    </row>
    <row r="4" spans="1:3" ht="15" customHeight="1" x14ac:dyDescent="0.2">
      <c r="A4" s="1" t="s">
        <v>12</v>
      </c>
    </row>
    <row r="5" spans="1:3" ht="15" customHeight="1" x14ac:dyDescent="0.2">
      <c r="A5" s="1" t="s">
        <v>13</v>
      </c>
    </row>
    <row r="8" spans="1:3" ht="15" customHeight="1" x14ac:dyDescent="0.2">
      <c r="A8" s="1" t="s">
        <v>5</v>
      </c>
      <c r="B8" s="3">
        <v>0.1</v>
      </c>
    </row>
    <row r="9" spans="1:3" ht="15" customHeight="1" x14ac:dyDescent="0.2">
      <c r="A9" s="1" t="s">
        <v>0</v>
      </c>
      <c r="B9" s="2">
        <v>2000000000</v>
      </c>
    </row>
    <row r="10" spans="1:3" ht="15" customHeight="1" x14ac:dyDescent="0.2">
      <c r="A10" s="1" t="s">
        <v>4</v>
      </c>
      <c r="B10" s="3">
        <v>0.25</v>
      </c>
    </row>
    <row r="11" spans="1:3" ht="15" customHeight="1" x14ac:dyDescent="0.2">
      <c r="A11" s="6" t="s">
        <v>11</v>
      </c>
      <c r="B11" s="6">
        <f>B9*(1+$B$10)^5</f>
        <v>6103515625</v>
      </c>
    </row>
    <row r="12" spans="1:3" ht="15" customHeight="1" x14ac:dyDescent="0.2">
      <c r="A12" s="1" t="s">
        <v>1</v>
      </c>
      <c r="B12" s="1">
        <f>50*10^8</f>
        <v>5000000000</v>
      </c>
    </row>
    <row r="13" spans="1:3" ht="15" customHeight="1" x14ac:dyDescent="0.2">
      <c r="A13" s="1" t="s">
        <v>2</v>
      </c>
      <c r="B13" s="1">
        <v>20</v>
      </c>
    </row>
    <row r="14" spans="1:3" ht="15" customHeight="1" x14ac:dyDescent="0.2">
      <c r="A14" s="1" t="s">
        <v>3</v>
      </c>
      <c r="B14" s="1">
        <f>B12*B13</f>
        <v>100000000000</v>
      </c>
    </row>
    <row r="15" spans="1:3" ht="15" customHeight="1" x14ac:dyDescent="0.2">
      <c r="A15" s="6" t="s">
        <v>18</v>
      </c>
      <c r="B15" s="6">
        <f>B14*B8</f>
        <v>10000000000</v>
      </c>
      <c r="C15" s="7" t="str">
        <f>IF(B15&gt;B11,"추정 지분가치가 더 큼","")</f>
        <v>추정 지분가치가 더 큼</v>
      </c>
    </row>
    <row r="16" spans="1:3" ht="15" customHeight="1" x14ac:dyDescent="0.2">
      <c r="A16" s="1" t="s">
        <v>9</v>
      </c>
      <c r="B16" s="1">
        <f>B14/(1+$B$10)^5</f>
        <v>32768000000</v>
      </c>
    </row>
    <row r="17" spans="1:3" ht="15" customHeight="1" x14ac:dyDescent="0.2">
      <c r="A17" s="6" t="s">
        <v>17</v>
      </c>
      <c r="B17" s="6">
        <f>B16*B8</f>
        <v>3276800000</v>
      </c>
    </row>
    <row r="18" spans="1:3" ht="15" customHeight="1" x14ac:dyDescent="0.2">
      <c r="A18" s="1" t="s">
        <v>15</v>
      </c>
      <c r="B18" s="1">
        <f>B17-B11</f>
        <v>-2826715625</v>
      </c>
    </row>
    <row r="19" spans="1:3" ht="15" customHeight="1" x14ac:dyDescent="0.2">
      <c r="A19" s="1" t="s">
        <v>16</v>
      </c>
      <c r="B19" s="5">
        <f>-B18/B11</f>
        <v>0.46312908800000002</v>
      </c>
    </row>
    <row r="20" spans="1:3" ht="15" customHeight="1" x14ac:dyDescent="0.2">
      <c r="A20" s="1" t="s">
        <v>10</v>
      </c>
      <c r="B20" s="1">
        <f>B14/(1+$B$22)^5</f>
        <v>55492895730.66436</v>
      </c>
    </row>
    <row r="21" spans="1:3" ht="15" customHeight="1" x14ac:dyDescent="0.2">
      <c r="A21" s="8" t="s">
        <v>8</v>
      </c>
      <c r="B21" s="9">
        <f>B16/B20</f>
        <v>0.59049000000000007</v>
      </c>
    </row>
    <row r="22" spans="1:3" ht="15" customHeight="1" x14ac:dyDescent="0.2">
      <c r="A22" s="1" t="s">
        <v>6</v>
      </c>
      <c r="B22" s="4">
        <v>0.125</v>
      </c>
    </row>
    <row r="23" spans="1:3" ht="15" customHeight="1" x14ac:dyDescent="0.2">
      <c r="A23" s="1" t="s">
        <v>7</v>
      </c>
      <c r="B23" s="1">
        <f>B20*B21</f>
        <v>32768000000</v>
      </c>
      <c r="C23" s="1" t="b">
        <f>B23=B16</f>
        <v>1</v>
      </c>
    </row>
    <row r="25" spans="1:3" ht="15" customHeight="1" x14ac:dyDescent="0.2">
      <c r="A25" s="1" t="s">
        <v>19</v>
      </c>
      <c r="B25" s="1" t="s">
        <v>20</v>
      </c>
    </row>
    <row r="26" spans="1:3" ht="15" customHeight="1" x14ac:dyDescent="0.2">
      <c r="B26" s="1" t="s">
        <v>21</v>
      </c>
    </row>
    <row r="27" spans="1:3" ht="15" customHeight="1" x14ac:dyDescent="0.2">
      <c r="B27" s="1" t="s">
        <v>22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채동우</dc:creator>
  <cp:lastModifiedBy>채동우</cp:lastModifiedBy>
  <dcterms:created xsi:type="dcterms:W3CDTF">2025-03-27T02:08:52Z</dcterms:created>
  <dcterms:modified xsi:type="dcterms:W3CDTF">2025-03-27T04:18:17Z</dcterms:modified>
</cp:coreProperties>
</file>