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권주희\Desktop\"/>
    </mc:Choice>
  </mc:AlternateContent>
  <xr:revisionPtr revIDLastSave="0" documentId="8_{8DE645A7-F65E-4B5E-825B-457C4F8C7A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스펙인" sheetId="11" r:id="rId1"/>
    <sheet name="전체 장표" sheetId="1" state="hidden" r:id="rId2"/>
    <sheet name="영업 리스트" sheetId="3" state="hidden" r:id="rId3"/>
    <sheet name="영업 리스트(주요 현장)" sheetId="4" state="hidden" r:id="rId4"/>
    <sheet name="등급 기준" sheetId="6" state="hidden" r:id="rId5"/>
  </sheets>
  <definedNames>
    <definedName name="_xlnm._FilterDatabase" localSheetId="0" hidden="1">스펙인!$A$1:$G$50</definedName>
    <definedName name="_xlnm._FilterDatabase" localSheetId="2" hidden="1">'영업 리스트'!$A$3:$VKQ$69</definedName>
    <definedName name="_xlnm._FilterDatabase" localSheetId="3" hidden="1">'영업 리스트(주요 현장)'!$B$3:$AN$72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1" l="1"/>
  <c r="F47" i="3"/>
  <c r="J74" i="4"/>
  <c r="B74" i="4"/>
  <c r="K72" i="4"/>
  <c r="D72" i="4"/>
  <c r="K71" i="4"/>
  <c r="D71" i="4"/>
  <c r="K70" i="4"/>
  <c r="D70" i="4"/>
  <c r="K69" i="4"/>
  <c r="D69" i="4"/>
  <c r="K68" i="4"/>
  <c r="D68" i="4"/>
  <c r="K67" i="4"/>
  <c r="D67" i="4"/>
  <c r="K66" i="4"/>
  <c r="D66" i="4"/>
  <c r="K65" i="4"/>
  <c r="D65" i="4"/>
  <c r="K64" i="4"/>
  <c r="D64" i="4"/>
  <c r="K63" i="4"/>
  <c r="D63" i="4"/>
  <c r="K62" i="4"/>
  <c r="D62" i="4"/>
  <c r="K61" i="4"/>
  <c r="D61" i="4"/>
  <c r="K60" i="4"/>
  <c r="D60" i="4"/>
  <c r="K59" i="4"/>
  <c r="D59" i="4"/>
  <c r="K58" i="4"/>
  <c r="D58" i="4"/>
  <c r="K57" i="4"/>
  <c r="D57" i="4"/>
  <c r="K56" i="4"/>
  <c r="D56" i="4"/>
  <c r="K55" i="4"/>
  <c r="D55" i="4"/>
  <c r="K54" i="4"/>
  <c r="D54" i="4"/>
  <c r="K53" i="4"/>
  <c r="D53" i="4"/>
  <c r="K52" i="4"/>
  <c r="D52" i="4"/>
  <c r="K51" i="4"/>
  <c r="D51" i="4"/>
  <c r="K50" i="4"/>
  <c r="D50" i="4"/>
  <c r="K49" i="4"/>
  <c r="D49" i="4"/>
  <c r="K48" i="4"/>
  <c r="D48" i="4"/>
  <c r="K47" i="4"/>
  <c r="D47" i="4"/>
  <c r="K46" i="4"/>
  <c r="D46" i="4"/>
  <c r="K45" i="4"/>
  <c r="D45" i="4"/>
  <c r="K44" i="4"/>
  <c r="D44" i="4"/>
  <c r="K43" i="4"/>
  <c r="D43" i="4"/>
  <c r="K42" i="4"/>
  <c r="D42" i="4"/>
  <c r="K41" i="4"/>
  <c r="D41" i="4"/>
  <c r="K40" i="4"/>
  <c r="D40" i="4"/>
  <c r="K39" i="4"/>
  <c r="D39" i="4"/>
  <c r="K38" i="4"/>
  <c r="D38" i="4"/>
  <c r="K37" i="4"/>
  <c r="D37" i="4"/>
  <c r="K36" i="4"/>
  <c r="D36" i="4"/>
  <c r="K35" i="4"/>
  <c r="D35" i="4"/>
  <c r="K34" i="4"/>
  <c r="D34" i="4"/>
  <c r="K33" i="4"/>
  <c r="D33" i="4"/>
  <c r="K32" i="4"/>
  <c r="D32" i="4"/>
  <c r="K31" i="4"/>
  <c r="D31" i="4"/>
  <c r="K30" i="4"/>
  <c r="D30" i="4"/>
  <c r="K29" i="4"/>
  <c r="D29" i="4"/>
  <c r="K28" i="4"/>
  <c r="D28" i="4"/>
  <c r="K27" i="4"/>
  <c r="D27" i="4"/>
  <c r="K26" i="4"/>
  <c r="D26" i="4"/>
  <c r="K25" i="4"/>
  <c r="D25" i="4"/>
  <c r="K23" i="4"/>
  <c r="D23" i="4"/>
  <c r="K19" i="4"/>
  <c r="D19" i="4"/>
  <c r="K18" i="4"/>
  <c r="D18" i="4"/>
  <c r="K17" i="4"/>
  <c r="D17" i="4"/>
  <c r="K16" i="4"/>
  <c r="D16" i="4"/>
  <c r="K15" i="4"/>
  <c r="D15" i="4"/>
  <c r="K14" i="4"/>
  <c r="D14" i="4"/>
  <c r="K13" i="4"/>
  <c r="D13" i="4"/>
  <c r="K12" i="4"/>
  <c r="D12" i="4"/>
  <c r="K11" i="4"/>
  <c r="D11" i="4"/>
  <c r="K10" i="4"/>
  <c r="D10" i="4"/>
  <c r="K9" i="4"/>
  <c r="K74" i="4" s="1"/>
  <c r="D9" i="4"/>
  <c r="K8" i="4"/>
  <c r="D8" i="4"/>
  <c r="K7" i="4"/>
  <c r="D7" i="4"/>
  <c r="K6" i="4"/>
  <c r="D6" i="4"/>
  <c r="K5" i="4"/>
  <c r="D5" i="4"/>
  <c r="K4" i="4"/>
  <c r="D4" i="4"/>
  <c r="E71" i="3"/>
  <c r="B2" i="1" s="1"/>
  <c r="F33" i="3"/>
  <c r="F50" i="3"/>
  <c r="F49" i="3"/>
  <c r="F48" i="3"/>
  <c r="F46" i="3"/>
  <c r="F18" i="3"/>
  <c r="F68" i="3"/>
  <c r="F67" i="3"/>
  <c r="F24" i="3"/>
  <c r="F45" i="3"/>
  <c r="F12" i="3"/>
  <c r="F44" i="3"/>
  <c r="F32" i="3"/>
  <c r="F31" i="3"/>
  <c r="F63" i="3"/>
  <c r="F30" i="3"/>
  <c r="F29" i="3"/>
  <c r="F66" i="3"/>
  <c r="F11" i="3"/>
  <c r="F58" i="3"/>
  <c r="F57" i="3"/>
  <c r="F62" i="3"/>
  <c r="F56" i="3"/>
  <c r="F10" i="3"/>
  <c r="F9" i="3"/>
  <c r="F8" i="3"/>
  <c r="F28" i="3"/>
  <c r="F42" i="3"/>
  <c r="F65" i="3"/>
  <c r="F17" i="3"/>
  <c r="F52" i="3"/>
  <c r="F51" i="3"/>
  <c r="F61" i="3"/>
  <c r="F16" i="3"/>
  <c r="F27" i="3"/>
  <c r="F26" i="3"/>
  <c r="F25" i="3"/>
  <c r="F41" i="3"/>
  <c r="F40" i="3"/>
  <c r="F60" i="3"/>
  <c r="K55" i="3"/>
  <c r="F55" i="3"/>
  <c r="K54" i="3"/>
  <c r="F54" i="3"/>
  <c r="K59" i="3"/>
  <c r="F59" i="3"/>
  <c r="K38" i="3"/>
  <c r="F38" i="3"/>
  <c r="K7" i="3"/>
  <c r="F7" i="3"/>
  <c r="K6" i="3"/>
  <c r="F6" i="3"/>
  <c r="K37" i="3"/>
  <c r="F37" i="3"/>
  <c r="K23" i="3"/>
  <c r="F23" i="3"/>
  <c r="K22" i="3"/>
  <c r="F22" i="3"/>
  <c r="K15" i="3"/>
  <c r="F15" i="3"/>
  <c r="K14" i="3"/>
  <c r="F14" i="3"/>
  <c r="K21" i="3"/>
  <c r="F21" i="3"/>
  <c r="K20" i="3"/>
  <c r="F20" i="3"/>
  <c r="K13" i="3"/>
  <c r="F13" i="3"/>
  <c r="K53" i="3"/>
  <c r="F53" i="3"/>
  <c r="K5" i="3"/>
  <c r="F5" i="3"/>
  <c r="A2" i="1"/>
  <c r="F71" i="3" l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P3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자동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바꿈</t>
        </r>
        <r>
          <rPr>
            <b/>
            <sz val="9"/>
            <color indexed="81"/>
            <rFont val="Tahoma"/>
            <family val="2"/>
          </rPr>
          <t xml:space="preserve"> X
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하나씩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C3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자동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바꿈</t>
        </r>
        <r>
          <rPr>
            <b/>
            <sz val="9"/>
            <color indexed="81"/>
            <rFont val="Tahoma"/>
            <family val="2"/>
          </rPr>
          <t xml:space="preserve"> X
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하나씩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</text>
    </comment>
  </commentList>
</comments>
</file>

<file path=xl/sharedStrings.xml><?xml version="1.0" encoding="utf-8"?>
<sst xmlns="http://schemas.openxmlformats.org/spreadsheetml/2006/main" count="1288" uniqueCount="516">
  <si>
    <t>번호</t>
    <phoneticPr fontId="1" type="noConversion"/>
  </si>
  <si>
    <t>영업사</t>
    <phoneticPr fontId="5" type="noConversion"/>
  </si>
  <si>
    <t>프로젝트명</t>
    <phoneticPr fontId="1" type="noConversion"/>
  </si>
  <si>
    <t>설계용량(KW)</t>
    <phoneticPr fontId="1" type="noConversion"/>
  </si>
  <si>
    <t>EB(대수)</t>
    <phoneticPr fontId="5" type="noConversion"/>
  </si>
  <si>
    <t>사업분류</t>
    <phoneticPr fontId="5" type="noConversion"/>
  </si>
  <si>
    <t>영업 방식</t>
    <phoneticPr fontId="6" type="noConversion"/>
  </si>
  <si>
    <t>진행 단계</t>
    <phoneticPr fontId="6" type="noConversion"/>
  </si>
  <si>
    <t>판가(Kw)</t>
    <phoneticPr fontId="6" type="noConversion"/>
  </si>
  <si>
    <t>가격 정책</t>
    <phoneticPr fontId="6" type="noConversion"/>
  </si>
  <si>
    <t>조정 금액</t>
    <phoneticPr fontId="6" type="noConversion"/>
  </si>
  <si>
    <t>가격 옵션</t>
    <phoneticPr fontId="6" type="noConversion"/>
  </si>
  <si>
    <t>커미션</t>
    <phoneticPr fontId="6" type="noConversion"/>
  </si>
  <si>
    <t>수주 가능성</t>
    <phoneticPr fontId="5" type="noConversion"/>
  </si>
  <si>
    <t>진행사항</t>
    <phoneticPr fontId="6" type="noConversion"/>
  </si>
  <si>
    <t>입찰일자</t>
    <phoneticPr fontId="5" type="noConversion"/>
  </si>
  <si>
    <t>수주예정일자</t>
    <phoneticPr fontId="5" type="noConversion"/>
  </si>
  <si>
    <t>예상납품일자</t>
    <phoneticPr fontId="5" type="noConversion"/>
  </si>
  <si>
    <t>준공일자</t>
    <phoneticPr fontId="5" type="noConversion"/>
  </si>
  <si>
    <t>Spec-In</t>
    <phoneticPr fontId="6" type="noConversion"/>
  </si>
  <si>
    <t>영업시작일자</t>
    <phoneticPr fontId="6" type="noConversion"/>
  </si>
  <si>
    <t>발주처</t>
    <phoneticPr fontId="6" type="noConversion"/>
  </si>
  <si>
    <t>시공사</t>
    <phoneticPr fontId="6" type="noConversion"/>
  </si>
  <si>
    <t>설계사</t>
    <phoneticPr fontId="6" type="noConversion"/>
  </si>
  <si>
    <t>민간의무화</t>
    <phoneticPr fontId="5" type="noConversion"/>
  </si>
  <si>
    <t>설계 제출</t>
  </si>
  <si>
    <t>낙찰/유찰 대기</t>
  </si>
  <si>
    <t>HDC 현대산업개발</t>
    <phoneticPr fontId="6" type="noConversion"/>
  </si>
  <si>
    <t>샤프에어테크시스템㈜</t>
    <phoneticPr fontId="5" type="noConversion"/>
  </si>
  <si>
    <t>공공의무화</t>
  </si>
  <si>
    <t>설계 반영</t>
  </si>
  <si>
    <t>정연씨이엔</t>
    <phoneticPr fontId="6" type="noConversion"/>
  </si>
  <si>
    <t>LKI</t>
    <phoneticPr fontId="5" type="noConversion"/>
  </si>
  <si>
    <t>인천시 계양구 의회청사 신축건립공사</t>
    <phoneticPr fontId="6" type="noConversion"/>
  </si>
  <si>
    <t>민간의무화</t>
    <phoneticPr fontId="6" type="noConversion"/>
  </si>
  <si>
    <t>인허가</t>
  </si>
  <si>
    <t>설계 도면 제출완료 / 43,550만 견적
엘지에스 1억1천/Kw - 예가 제출 
엘케이아이-신한이엔씨(시공업체) 요청으로 에너지관리공단에 현장 등록 완료(8월말)</t>
    <phoneticPr fontId="6" type="noConversion"/>
  </si>
  <si>
    <t>문엠이씨</t>
    <phoneticPr fontId="6" type="noConversion"/>
  </si>
  <si>
    <t>씨알엔지니어링</t>
    <phoneticPr fontId="5" type="noConversion"/>
  </si>
  <si>
    <t>씨젠의료재단 신사옥</t>
    <phoneticPr fontId="6" type="noConversion"/>
  </si>
  <si>
    <t>민간의무화</t>
  </si>
  <si>
    <t>시공사/설비업체 선정</t>
  </si>
  <si>
    <r>
      <t xml:space="preserve">설계 도면 제출완료 / 엘케이아이에서 설계사무소 영업 요청 / </t>
    </r>
    <r>
      <rPr>
        <sz val="9"/>
        <color rgb="FFFF0000"/>
        <rFont val="맑은 고딕"/>
        <family val="3"/>
        <charset val="129"/>
      </rPr>
      <t>23. 2. 15 현장 방문 / 발주처 씨젠 의료재단 22월 6월 경 구매. 건설사 CJ건설 / 설계사 해안건축 / 23년 5월 말 철거예정 / 23년 6월 초 착공 예정 / 신축허가 2월 말, 실시 4월 말 예정</t>
    </r>
    <r>
      <rPr>
        <sz val="9"/>
        <color theme="1"/>
        <rFont val="맑은 고딕"/>
        <family val="3"/>
        <charset val="129"/>
      </rPr>
      <t xml:space="preserve">
</t>
    </r>
    <r>
      <rPr>
        <b/>
        <sz val="9"/>
        <color theme="1"/>
        <rFont val="맑은 고딕"/>
        <family val="3"/>
        <charset val="129"/>
      </rPr>
      <t xml:space="preserve">미코 6kW -&gt; 변경 견적 제출 완료 </t>
    </r>
    <r>
      <rPr>
        <sz val="9"/>
        <color theme="1"/>
        <rFont val="맑은 고딕"/>
        <family val="3"/>
        <charset val="129"/>
      </rPr>
      <t xml:space="preserve">/ </t>
    </r>
    <phoneticPr fontId="5" type="noConversion"/>
  </si>
  <si>
    <t>씨젠 의료재단</t>
    <phoneticPr fontId="6" type="noConversion"/>
  </si>
  <si>
    <t>CJ대한통운</t>
    <phoneticPr fontId="6" type="noConversion"/>
  </si>
  <si>
    <t>혜안건축</t>
    <phoneticPr fontId="6" type="noConversion"/>
  </si>
  <si>
    <t>오텍캐리어</t>
    <phoneticPr fontId="5" type="noConversion"/>
  </si>
  <si>
    <t>대전 수소에너지 첨단연구동</t>
    <phoneticPr fontId="6" type="noConversion"/>
  </si>
  <si>
    <t>설계</t>
  </si>
  <si>
    <t>계획 단계 / 우원 담당자 : 주현로 부장</t>
    <phoneticPr fontId="6" type="noConversion"/>
  </si>
  <si>
    <t>우원엠앤이</t>
    <phoneticPr fontId="6" type="noConversion"/>
  </si>
  <si>
    <t>삼성물산</t>
    <phoneticPr fontId="5" type="noConversion"/>
  </si>
  <si>
    <t>삼성물산, 삼성생명 서소문 빌딩 재건축</t>
    <phoneticPr fontId="5" type="noConversion"/>
  </si>
  <si>
    <t>SOFC 대체 영업</t>
  </si>
  <si>
    <t>견적 제출 완료(128, 132kW 용량 3/12kW로 각각 3건 제출</t>
    <phoneticPr fontId="5" type="noConversion"/>
  </si>
  <si>
    <t>이에스시솔루션</t>
    <phoneticPr fontId="6" type="noConversion"/>
  </si>
  <si>
    <t>미코 8kW * 2대 설계 건 변경 예정 -&gt; 18kW 제안 필요  (2022.12.06)</t>
    <phoneticPr fontId="6" type="noConversion"/>
  </si>
  <si>
    <t>이젠엔지니어링</t>
    <phoneticPr fontId="6" type="noConversion"/>
  </si>
  <si>
    <r>
      <t>인허가 단계</t>
    </r>
    <r>
      <rPr>
        <sz val="9"/>
        <rFont val="맑은 고딕"/>
        <family val="3"/>
        <charset val="129"/>
      </rPr>
      <t xml:space="preserve"> / 기본 설계 / 우원 담당자 : 정기명 이사</t>
    </r>
    <phoneticPr fontId="6" type="noConversion"/>
  </si>
  <si>
    <t>오텍캐리어</t>
    <phoneticPr fontId="6" type="noConversion"/>
  </si>
  <si>
    <t>서울 서초동 오피스텔</t>
    <phoneticPr fontId="6" type="noConversion"/>
  </si>
  <si>
    <t>태림이앤씨</t>
    <phoneticPr fontId="6" type="noConversion"/>
  </si>
  <si>
    <t>SM ENG</t>
    <phoneticPr fontId="5" type="noConversion"/>
  </si>
  <si>
    <t>SH조합, 강일차고지 지열 변경 설계</t>
    <phoneticPr fontId="5" type="noConversion"/>
  </si>
  <si>
    <t>샤프에어테크시스템㈜</t>
  </si>
  <si>
    <t>삼전동 메디컬센터</t>
    <phoneticPr fontId="6" type="noConversion"/>
  </si>
  <si>
    <r>
      <t xml:space="preserve">허가도면 제출 / 실시 설계 완료 / 건설사 선정 완료 : 쿤스트종합건설 / 
</t>
    </r>
    <r>
      <rPr>
        <sz val="9"/>
        <color rgb="FFFF0000"/>
        <rFont val="맑은 고딕"/>
        <family val="3"/>
        <charset val="129"/>
      </rPr>
      <t>씨알엔지니어링 7.6억 (설치비포함) 견적 완료 -&gt; 샤프 7.14억 제출)</t>
    </r>
    <r>
      <rPr>
        <sz val="9"/>
        <color theme="1"/>
        <rFont val="맑은 고딕"/>
        <family val="3"/>
        <charset val="129"/>
      </rPr>
      <t xml:space="preserve">
삼진공영 견적문의 -&gt; 샤프연결 (7.14억 제출)</t>
    </r>
    <phoneticPr fontId="6" type="noConversion"/>
  </si>
  <si>
    <t>천일이엔씨</t>
    <phoneticPr fontId="6" type="noConversion"/>
  </si>
  <si>
    <t>인천 중구 중산동 1886-24</t>
    <phoneticPr fontId="6" type="noConversion"/>
  </si>
  <si>
    <r>
      <t xml:space="preserve">실시설계단계 / 지웰플랜트(설비업체) 견적 제출 / 시공사 선정중 / 
</t>
    </r>
    <r>
      <rPr>
        <sz val="9"/>
        <color rgb="FFFF0000"/>
        <rFont val="맑은 고딕"/>
        <family val="3"/>
        <charset val="129"/>
      </rPr>
      <t>5억 2천 6백 견적 제출 / 미코파워 견적 6억 제출</t>
    </r>
    <phoneticPr fontId="6" type="noConversion"/>
  </si>
  <si>
    <t>GS건설, 청량리 6구역</t>
    <phoneticPr fontId="6" type="noConversion"/>
  </si>
  <si>
    <t>장위 14 재정비촉진구역 주택재개발 정비사업</t>
    <phoneticPr fontId="6" type="noConversion"/>
  </si>
  <si>
    <r>
      <t xml:space="preserve">시공사 SK건설 선정 완료. 미래설비 통한 설계 반영 예정(23.01.11). </t>
    </r>
    <r>
      <rPr>
        <sz val="9"/>
        <color rgb="FFFF0000"/>
        <rFont val="맑은 고딕"/>
        <family val="3"/>
        <charset val="129"/>
      </rPr>
      <t>건축, CM 협의 예정</t>
    </r>
    <phoneticPr fontId="6" type="noConversion"/>
  </si>
  <si>
    <t>예정</t>
    <phoneticPr fontId="6" type="noConversion"/>
  </si>
  <si>
    <t>서초 엘루크</t>
    <phoneticPr fontId="6" type="noConversion"/>
  </si>
  <si>
    <t>입찰 예정</t>
  </si>
  <si>
    <t>더효종합건설</t>
    <phoneticPr fontId="6" type="noConversion"/>
  </si>
  <si>
    <t>롯데건설</t>
    <phoneticPr fontId="6" type="noConversion"/>
  </si>
  <si>
    <t>유성기술단</t>
    <phoneticPr fontId="6" type="noConversion"/>
  </si>
  <si>
    <t>서초 안강병원</t>
    <phoneticPr fontId="6" type="noConversion"/>
  </si>
  <si>
    <r>
      <t>실시설계 도면 제출 / 터파기 / 설계변경 중(연료전지 변동없음) - 기계실 좁아서 PEMFC 업체들은 대체 어려울걸로 예상 / 현장에서 서화에코텍과 계약을 맺고자 한다고 함, 서화에코텍에 샤프에 영업수수료 받고 현장넘기는 방식으로 정리하라고 함
/</t>
    </r>
    <r>
      <rPr>
        <b/>
        <sz val="9"/>
        <color theme="1"/>
        <rFont val="맑은 고딕"/>
        <family val="3"/>
        <charset val="129"/>
      </rPr>
      <t>2023년 3월 씨알엔지니어링 400,000,000(설치비 포함) 제시</t>
    </r>
    <phoneticPr fontId="6" type="noConversion"/>
  </si>
  <si>
    <t>안강병원</t>
    <phoneticPr fontId="6" type="noConversion"/>
  </si>
  <si>
    <t>은하건설</t>
    <phoneticPr fontId="6" type="noConversion"/>
  </si>
  <si>
    <t>성우엠이씨</t>
    <phoneticPr fontId="6" type="noConversion"/>
  </si>
  <si>
    <t>영등포 3가 1-1</t>
    <phoneticPr fontId="6" type="noConversion"/>
  </si>
  <si>
    <t>실시설계 도면 제출 / 터파기 진행 중이나 규모가 작아 2023년 내 진행 가능</t>
    <phoneticPr fontId="6" type="noConversion"/>
  </si>
  <si>
    <t>샤프에어테크시스템㈜</t>
    <phoneticPr fontId="6" type="noConversion"/>
  </si>
  <si>
    <t>관악구 신림동 주거복합시설</t>
    <phoneticPr fontId="6" type="noConversion"/>
  </si>
  <si>
    <r>
      <t>실시 설계 종료 / 이에스시솔루션 설비업체 도은이엔지 통한 견적 제시</t>
    </r>
    <r>
      <rPr>
        <sz val="9"/>
        <color rgb="FFFF0000"/>
        <rFont val="맑은 고딕"/>
        <family val="3"/>
        <charset val="129"/>
      </rPr>
      <t>(도은 수주X)</t>
    </r>
    <r>
      <rPr>
        <sz val="9"/>
        <color theme="1"/>
        <rFont val="맑은 고딕"/>
        <family val="3"/>
        <charset val="129"/>
      </rPr>
      <t xml:space="preserve">
8000만원/Kw(장비대) 기준으로 예가 제시 / 설비업체 장수플랜트 예가 견적 요청-샤프에어테크 전달 완료 / 건설사 : 신한종합건설
서울특별시 관악구 신림동 1424-22, 26번지 / 건설사 직발주 예정 / 샤프 10월 건설사 재접촉예정</t>
    </r>
    <phoneticPr fontId="6" type="noConversion"/>
  </si>
  <si>
    <t>신한종합건설</t>
    <phoneticPr fontId="6" type="noConversion"/>
  </si>
  <si>
    <t>씨알엔지니어링</t>
    <phoneticPr fontId="6" type="noConversion"/>
  </si>
  <si>
    <t>구로동 609-9외3필지</t>
    <phoneticPr fontId="6" type="noConversion"/>
  </si>
  <si>
    <r>
      <t>실시설계 도면 제출 / 터파기 진행 중이나 규모가 작아 2023년 내 진행 가능 
건설사 변경</t>
    </r>
    <r>
      <rPr>
        <sz val="9"/>
        <color rgb="FFFF0000"/>
        <rFont val="맑은 고딕"/>
        <family val="3"/>
        <charset val="129"/>
      </rPr>
      <t xml:space="preserve"> (한영건설 -&gt; 백상건설) 실행가 제시 완료  4.2억(설치비 포함)
인터넷 정보 상 두손건설로 나옴. 확인필요</t>
    </r>
    <phoneticPr fontId="6" type="noConversion"/>
  </si>
  <si>
    <t>비전이앤지</t>
    <phoneticPr fontId="6" type="noConversion"/>
  </si>
  <si>
    <t>고유초등학교</t>
    <phoneticPr fontId="6" type="noConversion"/>
  </si>
  <si>
    <t>고덕아이파크 디 어반</t>
    <phoneticPr fontId="1" type="noConversion"/>
  </si>
  <si>
    <t>한일엠이씨</t>
    <phoneticPr fontId="6" type="noConversion"/>
  </si>
  <si>
    <t>S&amp;A ENC</t>
    <phoneticPr fontId="5" type="noConversion"/>
  </si>
  <si>
    <t>PEMFC 대체 영업</t>
  </si>
  <si>
    <t>마곡마이스 CP3-1</t>
    <phoneticPr fontId="6" type="noConversion"/>
  </si>
  <si>
    <t>현장 기계담당 소장 미팅 완료, 입찰 시 에이치앤파워 참여 가능하도록 진행 예정 확인</t>
    <phoneticPr fontId="6" type="noConversion"/>
  </si>
  <si>
    <t>청량리 7구역</t>
    <phoneticPr fontId="6" type="noConversion"/>
  </si>
  <si>
    <t>2023년 - 시공사 롯데건설(선정) / 2023년 연료전지 입찰 예상</t>
    <phoneticPr fontId="6" type="noConversion"/>
  </si>
  <si>
    <t>GS건설, 휘경3구역</t>
    <phoneticPr fontId="5" type="noConversion"/>
  </si>
  <si>
    <t>GS건설</t>
    <phoneticPr fontId="6" type="noConversion"/>
  </si>
  <si>
    <t>부산시 우동 762-25 오피스텔 현장</t>
    <phoneticPr fontId="6" type="noConversion"/>
  </si>
  <si>
    <t>건축경관통합심의 연료전지 반영하여 완료 / 건축허가, 시공사 선정 2023년 예정</t>
    <phoneticPr fontId="6" type="noConversion"/>
  </si>
  <si>
    <t>둔촌동 역세권 활성화사업</t>
    <phoneticPr fontId="6" type="noConversion"/>
  </si>
  <si>
    <r>
      <t xml:space="preserve">미코설계 반영 건 대체 견적 예정, 터파기 진행 중
장비대 8,000만원 견적 예정, 202304 철기 안되어있는 상황, </t>
    </r>
    <r>
      <rPr>
        <sz val="9"/>
        <color rgb="FFFF0000"/>
        <rFont val="맑은 고딕"/>
        <family val="3"/>
        <charset val="129"/>
      </rPr>
      <t>2023.08 제안설계 단계</t>
    </r>
    <phoneticPr fontId="6" type="noConversion"/>
  </si>
  <si>
    <t>웰크론한텍</t>
    <phoneticPr fontId="6" type="noConversion"/>
  </si>
  <si>
    <t>성수동 업무시설</t>
    <phoneticPr fontId="6" type="noConversion"/>
  </si>
  <si>
    <r>
      <t xml:space="preserve">미코 8kW 설계 반영 건 대체 견적 예정, 7700만원(장비대) 수준 예가 견적
</t>
    </r>
    <r>
      <rPr>
        <sz val="9"/>
        <color rgb="FFFF0000"/>
        <rFont val="맑은 고딕"/>
        <family val="3"/>
        <charset val="129"/>
      </rPr>
      <t>23년 6월 착공 텃파기 시작 / 시공사 이안RNC - 설비 업체 선정 예정</t>
    </r>
    <phoneticPr fontId="6" type="noConversion"/>
  </si>
  <si>
    <t>EAN RNC</t>
    <phoneticPr fontId="6" type="noConversion"/>
  </si>
  <si>
    <t>오리온 도곡동 R&amp;D Center</t>
    <phoneticPr fontId="6" type="noConversion"/>
  </si>
  <si>
    <r>
      <t xml:space="preserve">미코 6kW 설계 반영 건 대체 견적 예정, 8000만원(장비대) 수준 실행 견적 
납품 시기는 2024년 1분기 예정, 입찰 시기는 미정. CJ대한통운 의뢰, </t>
    </r>
    <r>
      <rPr>
        <b/>
        <sz val="9"/>
        <color theme="1"/>
        <rFont val="맑은 고딕"/>
        <family val="3"/>
        <charset val="129"/>
      </rPr>
      <t xml:space="preserve">2023년 4월 시공사 선정 대기 중 </t>
    </r>
    <phoneticPr fontId="6" type="noConversion"/>
  </si>
  <si>
    <t>이에스시솔루션/
씨알엔지니어링</t>
    <phoneticPr fontId="6" type="noConversion"/>
  </si>
  <si>
    <t>성수동2가 아차산13길 업무시설</t>
    <phoneticPr fontId="6" type="noConversion"/>
  </si>
  <si>
    <r>
      <rPr>
        <b/>
        <sz val="9"/>
        <color theme="1"/>
        <rFont val="맑은 고딕"/>
        <family val="3"/>
        <charset val="129"/>
      </rPr>
      <t>&lt;이에스시솔루션&gt;</t>
    </r>
    <r>
      <rPr>
        <sz val="9"/>
        <color theme="1"/>
        <rFont val="맑은 고딕"/>
        <family val="3"/>
        <charset val="129"/>
      </rPr>
      <t xml:space="preserve">
미코 6kW 설계 반영 건 대체 견적 예정</t>
    </r>
    <r>
      <rPr>
        <b/>
        <sz val="9"/>
        <color theme="1"/>
        <rFont val="맑은 고딕"/>
        <family val="3"/>
        <charset val="129"/>
      </rPr>
      <t xml:space="preserve">[입찰 전 개략 견적]. </t>
    </r>
    <r>
      <rPr>
        <sz val="9"/>
        <color theme="1"/>
        <rFont val="맑은 고딕"/>
        <family val="3"/>
        <charset val="129"/>
      </rPr>
      <t xml:space="preserve"> 5.4억 제시 예정.
도은이엔지(설비업체)에 전달 
(설치비 0.4억) / 4.6억 낙찰 예상가(판가 4.2억, 설치비 0.4억), 마진 0.2억</t>
    </r>
    <r>
      <rPr>
        <b/>
        <sz val="9"/>
        <color theme="1"/>
        <rFont val="맑은 고딕"/>
        <family val="3"/>
        <charset val="129"/>
      </rPr>
      <t>(4%).</t>
    </r>
    <r>
      <rPr>
        <sz val="9"/>
        <color theme="1"/>
        <rFont val="맑은 고딕"/>
        <family val="3"/>
        <charset val="129"/>
      </rPr>
      <t xml:space="preserve">
트레콘건설 -&gt; 에산 편성 중(직접/하도). </t>
    </r>
    <r>
      <rPr>
        <b/>
        <sz val="9"/>
        <color theme="1"/>
        <rFont val="맑은 고딕"/>
        <family val="3"/>
        <charset val="129"/>
      </rPr>
      <t>직접 입찰 예정</t>
    </r>
    <r>
      <rPr>
        <sz val="9"/>
        <color theme="1"/>
        <rFont val="맑은 고딕"/>
        <family val="3"/>
        <charset val="129"/>
      </rPr>
      <t xml:space="preserve"> 
</t>
    </r>
    <r>
      <rPr>
        <b/>
        <sz val="9"/>
        <color theme="1"/>
        <rFont val="맑은 고딕"/>
        <family val="3"/>
        <charset val="129"/>
      </rPr>
      <t xml:space="preserve">&lt;씨알엔지니어링&gt;
</t>
    </r>
    <r>
      <rPr>
        <sz val="9"/>
        <color theme="1"/>
        <rFont val="맑은 고딕"/>
        <family val="3"/>
        <charset val="129"/>
      </rPr>
      <t xml:space="preserve">장비대 4.8억. 1T 급탕 0.1억. 설치비 0.35억) -&gt; 5.25억 제출
</t>
    </r>
    <r>
      <rPr>
        <sz val="9"/>
        <color rgb="FFFF0000"/>
        <rFont val="맑은 고딕"/>
        <family val="3"/>
        <charset val="129"/>
      </rPr>
      <t>-트레콘건설/대저건설 경쟁 입찰 중</t>
    </r>
    <phoneticPr fontId="6" type="noConversion"/>
  </si>
  <si>
    <t>트레콘건설/대저건설</t>
    <phoneticPr fontId="6" type="noConversion"/>
  </si>
  <si>
    <t>서강GS아파트 리모델링주택</t>
    <phoneticPr fontId="6" type="noConversion"/>
  </si>
  <si>
    <t>2021년 12월 시공사 GS건설 선정, 2022년 10월 설계 반영 완료</t>
    <phoneticPr fontId="6" type="noConversion"/>
  </si>
  <si>
    <t>고양 미래 인재교육원 개발공사 증축사업</t>
    <phoneticPr fontId="6" type="noConversion"/>
  </si>
  <si>
    <t xml:space="preserve">에이치앤파워 SOFC과 PEMFC 중 당사 제품 설계 반영 확정 </t>
    <phoneticPr fontId="6" type="noConversion"/>
  </si>
  <si>
    <t>고양시청</t>
    <phoneticPr fontId="6" type="noConversion"/>
  </si>
  <si>
    <t>광명엔지니어링</t>
    <phoneticPr fontId="6" type="noConversion"/>
  </si>
  <si>
    <t>현대엔지니어링</t>
    <phoneticPr fontId="6" type="noConversion"/>
  </si>
  <si>
    <t>설계사 수주 완료 착공 준비중. MICO Tucy 설계반영 현장.(8kW 9set, 2kW 3set 반입, 설치, 테스트 비용포함) 견적서 제출 완료</t>
    <phoneticPr fontId="6" type="noConversion"/>
  </si>
  <si>
    <t>설계 변경</t>
  </si>
  <si>
    <t>삼성동 58-1</t>
    <phoneticPr fontId="6" type="noConversion"/>
  </si>
  <si>
    <r>
      <t xml:space="preserve">18kw 설계 -&gt; 30kW로 증가 도면 제출완료
5/19대상건설에서 문의-&gt;이젠통해서 하면 된다고 전달완료
CJ와 대상 두 건설사가 입찰 중
PEM 대리점에서 부품이 해외부품이라 수급에 문제있다고 영업중인듯, 문제없다고 답변함 / </t>
    </r>
    <r>
      <rPr>
        <sz val="9"/>
        <color rgb="FFFF0000"/>
        <rFont val="맑은 고딕"/>
        <family val="3"/>
        <charset val="129"/>
      </rPr>
      <t>CJ낙찰</t>
    </r>
    <phoneticPr fontId="6" type="noConversion"/>
  </si>
  <si>
    <t>CJ</t>
    <phoneticPr fontId="6" type="noConversion"/>
  </si>
  <si>
    <t>씨알이엔지</t>
    <phoneticPr fontId="6" type="noConversion"/>
  </si>
  <si>
    <t>종암동 가로주택(성북구 종암동 112번지 일대)</t>
    <phoneticPr fontId="6" type="noConversion"/>
  </si>
  <si>
    <t>23/02/06 배관도면송부</t>
  </si>
  <si>
    <t>DL</t>
    <phoneticPr fontId="6" type="noConversion"/>
  </si>
  <si>
    <t>미광엠이씨
한국티이씨</t>
  </si>
  <si>
    <t>인천 서구 백석동 한들구역 BL4-15 (한들타워-3)</t>
    <phoneticPr fontId="6" type="noConversion"/>
  </si>
  <si>
    <t>23/3/24 설계요청</t>
  </si>
  <si>
    <t>도담설계</t>
  </si>
  <si>
    <t>현대건설</t>
    <phoneticPr fontId="6" type="noConversion"/>
  </si>
  <si>
    <t xml:space="preserve">배곧서울대병원 </t>
    <phoneticPr fontId="6" type="noConversion"/>
  </si>
  <si>
    <t xml:space="preserve">설계도면 미확정 / 의무화 현장이 아니기때문에 150kW PEMFC, SOFC 견적
하였으나, 금액이 높아 불리할 것으로 판단 
8500만원/kW(설치비포함 예가) 견적서 전달 완료 </t>
    <phoneticPr fontId="6" type="noConversion"/>
  </si>
  <si>
    <t>세양이엔지</t>
    <phoneticPr fontId="6" type="noConversion"/>
  </si>
  <si>
    <t>신촌 2-7 도시정비형 재개발사업 공동주택 신축공사</t>
    <phoneticPr fontId="6" type="noConversion"/>
  </si>
  <si>
    <t>성림엔지니어링(조성민 이사_010-4594-2987)</t>
    <phoneticPr fontId="6" type="noConversion"/>
  </si>
  <si>
    <t>용산구 문배동 특별계획구역2-1 복합시설 개발사업
(서울시 용산구 문배동 특별계획구역2-1)</t>
    <phoneticPr fontId="6" type="noConversion"/>
  </si>
  <si>
    <t>2023년 4월 7일 설계 진행</t>
    <phoneticPr fontId="6" type="noConversion"/>
  </si>
  <si>
    <t>서금사 재정비촉진5구역 주택재개발 정비사업</t>
  </si>
  <si>
    <t>2023년 4월 18일 기본 설계 진행</t>
    <phoneticPr fontId="6" type="noConversion"/>
  </si>
  <si>
    <t>가락동99(아스티가락)</t>
  </si>
  <si>
    <t>미코 8kw 제품으로 설계되어 있으면 발주는 24년도 예정</t>
    <phoneticPr fontId="6" type="noConversion"/>
  </si>
  <si>
    <t>은성산업</t>
    <phoneticPr fontId="6" type="noConversion"/>
  </si>
  <si>
    <t>공동주택 초기검토</t>
    <phoneticPr fontId="6" type="noConversion"/>
  </si>
  <si>
    <t>초기 진행중 / 브로셔 및 실내요건 및 인증관련 협의</t>
    <phoneticPr fontId="6" type="noConversion"/>
  </si>
  <si>
    <t>성수동 2가 업무시설 개발사업</t>
    <phoneticPr fontId="6" type="noConversion"/>
  </si>
  <si>
    <t>실시설계 도면 
태영건설,준제이엔씨 견적문의 -&gt; 이젠 연결
8500 만원/kW 제출</t>
    <phoneticPr fontId="6" type="noConversion"/>
  </si>
  <si>
    <t>이엔지에너지연구소</t>
    <phoneticPr fontId="6" type="noConversion"/>
  </si>
  <si>
    <t>용답동  229-4</t>
    <phoneticPr fontId="6" type="noConversion"/>
  </si>
  <si>
    <t>미코제품설계 대체영업 진행중 12월 예상</t>
    <phoneticPr fontId="6" type="noConversion"/>
  </si>
  <si>
    <t>아이덴디피</t>
    <phoneticPr fontId="6" type="noConversion"/>
  </si>
  <si>
    <t>성수동지식산업센터3호점</t>
    <phoneticPr fontId="6" type="noConversion"/>
  </si>
  <si>
    <t>23-03-21 요진건설 도면 현장정보 입수/SOFC3kW, PEMFC1kW(진행중)
23-03-22 요진건설 입찰 후 진행 시 설계변경 가능(진행중)
23-03-28 도면에 따른 연료전지 견적 송부(진행중)
23-04-26 입찰 결과 요청 - 아직 대기중(진행중)</t>
    <phoneticPr fontId="6" type="noConversion"/>
  </si>
  <si>
    <t>인천수도국산달동네박물관 증축(인천 동구 솔빛로 51)</t>
    <phoneticPr fontId="6" type="noConversion"/>
  </si>
  <si>
    <t>23-04-07 현장 인계 및 연료전지 설계 요청(진행중)
23-04-11 연료전지 3kW(sofc) 1차 도면 전달(진행중)
23-04-12 설계사무소 : 연료전지 수정 요청 / 수정하여 재전달(진행중)
23-04-14 연료전지 3kW 내역서 요청(진행중)
23-04-18 연료전지 3kW 내역서 전달(진행중)
23-05-11 설계사무소 연락 및 미팅 어렌지(5월 22일 주 미팅 예정)(진행중</t>
    <phoneticPr fontId="6" type="noConversion"/>
  </si>
  <si>
    <t>인천시</t>
    <phoneticPr fontId="6" type="noConversion"/>
  </si>
  <si>
    <t>SM ENG</t>
    <phoneticPr fontId="6" type="noConversion"/>
  </si>
  <si>
    <t>대조2구역</t>
    <phoneticPr fontId="6" type="noConversion"/>
  </si>
  <si>
    <t>택지1 48kW / 택지2 51kW 제안서 전달</t>
    <phoneticPr fontId="6" type="noConversion"/>
  </si>
  <si>
    <t>진원테크놀로지</t>
    <phoneticPr fontId="6" type="noConversion"/>
  </si>
  <si>
    <t>노원구 상계동  1049-71</t>
    <phoneticPr fontId="6" type="noConversion"/>
  </si>
  <si>
    <r>
      <t xml:space="preserve">23.05.31 SM그룹 실행관리팀 견적의뢰 요청
기존 미코파워 2KW 3대 총 6KW 설계완료.
자사 3KW 2대 시리즈 조합 6KW 로 견적대응 SM그룹 제출예정
</t>
    </r>
    <r>
      <rPr>
        <sz val="9"/>
        <color rgb="FFFF0000"/>
        <rFont val="맑은 고딕"/>
        <family val="3"/>
        <charset val="129"/>
      </rPr>
      <t>입찰 대기 중</t>
    </r>
    <phoneticPr fontId="6" type="noConversion"/>
  </si>
  <si>
    <t>SM그룹</t>
    <phoneticPr fontId="6" type="noConversion"/>
  </si>
  <si>
    <t>우방건설</t>
    <phoneticPr fontId="6" type="noConversion"/>
  </si>
  <si>
    <t>수서역세권</t>
    <phoneticPr fontId="6" type="noConversion"/>
  </si>
  <si>
    <t>검단 신도시 101역세권 C9-1블럭(넥스티엘)</t>
    <phoneticPr fontId="6" type="noConversion"/>
  </si>
  <si>
    <t>설계 제출 상태</t>
    <phoneticPr fontId="6" type="noConversion"/>
  </si>
  <si>
    <t>검단 신도시 101역세권 C9-2블럭(넥스티엘)</t>
    <phoneticPr fontId="6" type="noConversion"/>
  </si>
  <si>
    <t>설계 제출 상태</t>
  </si>
  <si>
    <t>검단 신도시 101역세권 C1블럭(넥스티엘)</t>
    <phoneticPr fontId="6" type="noConversion"/>
  </si>
  <si>
    <t>난곡사거리복합시설(서울시 관악구 신림동 538-3,4번지)</t>
    <phoneticPr fontId="6" type="noConversion"/>
  </si>
  <si>
    <r>
      <t xml:space="preserve">더함이엔지 설비업체 선정되어 연료전지 계약 단계 
</t>
    </r>
    <r>
      <rPr>
        <b/>
        <sz val="9"/>
        <color theme="1"/>
        <rFont val="맑은 고딕"/>
        <family val="3"/>
        <charset val="129"/>
      </rPr>
      <t>미코 8kW * 1대 설계 반영</t>
    </r>
    <r>
      <rPr>
        <sz val="9"/>
        <color theme="1"/>
        <rFont val="맑은 고딕"/>
        <family val="3"/>
        <charset val="129"/>
      </rPr>
      <t xml:space="preserve">으로 내용 수령 했으나, 영업담당자(김진근과장) 설명 부족
으로 확인 필요 </t>
    </r>
    <r>
      <rPr>
        <b/>
        <sz val="9"/>
        <color theme="1"/>
        <rFont val="맑은 고딕"/>
        <family val="3"/>
        <charset val="129"/>
      </rPr>
      <t>(*2kW * 4대로 해야 신재생에너지생산량 산정 가능 발주처 통한 확인)</t>
    </r>
    <r>
      <rPr>
        <sz val="9"/>
        <color theme="1"/>
        <rFont val="맑은 고딕"/>
        <family val="3"/>
        <charset val="129"/>
      </rPr>
      <t xml:space="preserve"> 
&lt;신재생에너지생산량 비교&gt;
1. 2kW : 4대 / 653,426
2. 3kW: 3대 / 735,104 
3. 8kW : 1대 / 591,667
</t>
    </r>
    <r>
      <rPr>
        <b/>
        <sz val="9"/>
        <color theme="1"/>
        <rFont val="맑은 고딕"/>
        <family val="3"/>
        <charset val="129"/>
      </rPr>
      <t xml:space="preserve">2kW * 4대로 최초 설계 되어있었고, 미코는 8kW * 1대로 제안한 상황으로 추정됨  </t>
    </r>
    <r>
      <rPr>
        <sz val="9"/>
        <color theme="1"/>
        <rFont val="맑은 고딕"/>
        <family val="3"/>
        <charset val="129"/>
      </rPr>
      <t xml:space="preserve">
5700만원/kW + 540,000,000(설치비 포함) + 570,000,000 (견적) / 마진 5.5%</t>
    </r>
    <phoneticPr fontId="6" type="noConversion"/>
  </si>
  <si>
    <t>서초동 1554-2</t>
    <phoneticPr fontId="6" type="noConversion"/>
  </si>
  <si>
    <t>7/7 설계변경 도면 전달</t>
    <phoneticPr fontId="6" type="noConversion"/>
  </si>
  <si>
    <t>성수동2가 WEST 업무시설 신축공사 (성수동 269-28)</t>
    <phoneticPr fontId="6" type="noConversion"/>
  </si>
  <si>
    <t>7/7 설계의뢰</t>
    <phoneticPr fontId="6" type="noConversion"/>
  </si>
  <si>
    <r>
      <t>미코파워 8kW 설계 현장으로 9kW 제시 
630,000,000(설치비 포함)에 입찰함 / 이에스시솔루션 가격 
5700만원/kW + 540,000,000(설치비 포함) / 당사 제공 가능 가격</t>
    </r>
    <r>
      <rPr>
        <sz val="9"/>
        <color rgb="FFFF0000"/>
        <rFont val="맑은 고딕"/>
        <family val="3"/>
        <charset val="129"/>
      </rPr>
      <t xml:space="preserve">
앱스엔지니어링에서 업체 추천 요청 / 이에스시솔루션 차충호 차장 7/11 미팅 예정 
앱스엔지니어링 본사 상무 + 박주한? 팀장 라인으로 차충호 차장 영업 중</t>
    </r>
    <r>
      <rPr>
        <sz val="9"/>
        <color theme="1"/>
        <rFont val="맑은 고딕"/>
        <family val="3"/>
        <charset val="129"/>
      </rPr>
      <t xml:space="preserve"> 
7/25 528,000,000 제시 11~12월 수주예상(두산퓨얼셀파워 견적 및 납품시기 대기/앱스)</t>
    </r>
    <phoneticPr fontId="6" type="noConversion"/>
  </si>
  <si>
    <t>앱스엔지니어링</t>
    <phoneticPr fontId="6" type="noConversion"/>
  </si>
  <si>
    <t xml:space="preserve">건화엠이씨(설계사무소) / 현장명 확인 중 </t>
    <phoneticPr fontId="6" type="noConversion"/>
  </si>
  <si>
    <t>현장명 확인 중 / 미코파워 8kW 설계 현장으로 9kW 제시 
영업 진행 중 / 담당자 차충호 차장</t>
    <phoneticPr fontId="6" type="noConversion"/>
  </si>
  <si>
    <t>건화엠이씨</t>
    <phoneticPr fontId="6" type="noConversion"/>
  </si>
  <si>
    <t xml:space="preserve">삼국MEC(설비사) / 현장명 확인 중 </t>
    <phoneticPr fontId="6" type="noConversion"/>
  </si>
  <si>
    <t xml:space="preserve">미코파워 8kW 설계 현장으로 9kW 제시 
건설사 입찰용으로 삼국 MEC (설비)업체에 동아이앤씨에서 견적 </t>
    <phoneticPr fontId="6" type="noConversion"/>
  </si>
  <si>
    <t>삼국MEC</t>
    <phoneticPr fontId="6" type="noConversion"/>
  </si>
  <si>
    <t>샤프에어테크시스템㈜ / 세양이엔지</t>
    <phoneticPr fontId="5" type="noConversion"/>
  </si>
  <si>
    <t>아크로 여의도 더원 오피스텔</t>
    <phoneticPr fontId="6" type="noConversion"/>
  </si>
  <si>
    <t>DL이엔씨 샤프(7/11)/세양(7/12)에 견적요청 12억대 요구</t>
    <phoneticPr fontId="6" type="noConversion"/>
  </si>
  <si>
    <t>DL이엔씨</t>
    <phoneticPr fontId="6" type="noConversion"/>
  </si>
  <si>
    <t>종로구 관철동 33-1 업무시설</t>
    <phoneticPr fontId="6" type="noConversion"/>
  </si>
  <si>
    <t>미코6kW 대체, 설치비 포함 6000만원/kW 제시
장학건설 윤정훈 견적문의 -&gt; 씨알연결해줌</t>
    <phoneticPr fontId="6" type="noConversion"/>
  </si>
  <si>
    <t>장학건설</t>
    <phoneticPr fontId="6" type="noConversion"/>
  </si>
  <si>
    <t>서초동 청년주택</t>
    <phoneticPr fontId="6" type="noConversion"/>
  </si>
  <si>
    <t>4.5kw+1.5kW 설계</t>
    <phoneticPr fontId="6" type="noConversion"/>
  </si>
  <si>
    <t>맥엔드엠이씨</t>
    <phoneticPr fontId="6" type="noConversion"/>
  </si>
  <si>
    <t>청라지구 C-18블럭</t>
    <phoneticPr fontId="6" type="noConversion"/>
  </si>
  <si>
    <t>PEMFC 156kW -&gt; SOFC 33kW로 변경 제안 중</t>
    <phoneticPr fontId="6" type="noConversion"/>
  </si>
  <si>
    <t>남양주시 진접6지구 공동주택</t>
    <phoneticPr fontId="6" type="noConversion"/>
  </si>
  <si>
    <t>설계반영 중</t>
    <phoneticPr fontId="6" type="noConversion"/>
  </si>
  <si>
    <t>대유엠이씨</t>
    <phoneticPr fontId="6" type="noConversion"/>
  </si>
  <si>
    <t>천호동 교회</t>
    <phoneticPr fontId="6" type="noConversion"/>
  </si>
  <si>
    <t>EB (대)</t>
    <phoneticPr fontId="1" type="noConversion"/>
  </si>
  <si>
    <t>Spec-in 현장 수</t>
    <phoneticPr fontId="1" type="noConversion"/>
  </si>
  <si>
    <t>Spec-in 용량(kW)</t>
    <phoneticPr fontId="1" type="noConversion"/>
  </si>
  <si>
    <r>
      <t xml:space="preserve">시행사와 SOFC 연료전지 설치 합의 / 터파기 / 8.5억 예산
S&amp;A와 협의 필요함, 입찰 협력업체 선정이 안되서 미뤄지는 중
S&amp;A와 협의 완료 / </t>
    </r>
    <r>
      <rPr>
        <sz val="9"/>
        <color rgb="FFFF0000"/>
        <rFont val="맑은 고딕"/>
        <family val="3"/>
        <charset val="129"/>
      </rPr>
      <t>입찰은 S&amp;A에서 진행, 시공은 샤프에서 진행 / 예산 롯데건설 사장 승인</t>
    </r>
    <phoneticPr fontId="6" type="noConversion"/>
  </si>
  <si>
    <r>
      <t xml:space="preserve">PEMFC 설계 건 변경, 실시설계도면 제출 / '23년 초 입찰 / </t>
    </r>
    <r>
      <rPr>
        <sz val="9"/>
        <color rgb="FFFF0000"/>
        <rFont val="맑은 고딕"/>
        <family val="3"/>
        <charset val="129"/>
      </rPr>
      <t>조달청 입찰이슈 有</t>
    </r>
    <r>
      <rPr>
        <sz val="9"/>
        <color theme="1"/>
        <rFont val="맑은 고딕"/>
        <family val="3"/>
        <charset val="129"/>
      </rPr>
      <t xml:space="preserve"> 
-&gt; 7,500만원/kW(설치비포함) 
7월 입찰예상, 예산 8억 8천으로 입찰 시 장비단가 조정필요 
-&gt; 5800만원 / kW(대리점 장비공급가)
</t>
    </r>
    <r>
      <rPr>
        <sz val="9"/>
        <color rgb="FFFF0000"/>
        <rFont val="맑은 고딕"/>
        <family val="3"/>
        <charset val="129"/>
      </rPr>
      <t>입찰 10월로 연기</t>
    </r>
    <r>
      <rPr>
        <sz val="9"/>
        <color theme="1"/>
        <rFont val="맑은 고딕"/>
        <family val="3"/>
        <charset val="129"/>
      </rPr>
      <t xml:space="preserve"> (예산 증액 요청건으로 지연)</t>
    </r>
    <phoneticPr fontId="6" type="noConversion"/>
  </si>
  <si>
    <r>
      <t xml:space="preserve">설계 도면 제출완료 / 대유MEC 통해 견적서 제출 - 6500만원/kW / 축열조 모듈 및 설치비 견적 추가 / 금액 28억 / 입찰일정 아직 나오지 않음 / 입찰관련 내용 진행단계 아님(2023. 02. 06) / 실행예가용으로 견적서 제출 / 3.7 대유MEC 김경준이사 미팅 예정 / 현장 시연 완료 / </t>
    </r>
    <r>
      <rPr>
        <sz val="9"/>
        <color rgb="FFFF0000"/>
        <rFont val="맑은 고딕"/>
        <family val="3"/>
        <charset val="129"/>
      </rPr>
      <t>10월 입찰 예상</t>
    </r>
    <r>
      <rPr>
        <sz val="9"/>
        <color theme="1"/>
        <rFont val="맑은 고딕"/>
        <family val="3"/>
        <charset val="129"/>
      </rPr>
      <t xml:space="preserve"> </t>
    </r>
    <phoneticPr fontId="5" type="noConversion"/>
  </si>
  <si>
    <t>오스템 글로벌 송도사옥 신축공사</t>
    <phoneticPr fontId="1" type="noConversion"/>
  </si>
  <si>
    <t>2023.07.21 기본설계</t>
    <phoneticPr fontId="1" type="noConversion"/>
  </si>
  <si>
    <t>을지로 1가, 3가 현장</t>
    <phoneticPr fontId="1" type="noConversion"/>
  </si>
  <si>
    <t>미코 제품 설계되어있는 현장 설계 변경 중</t>
    <phoneticPr fontId="1" type="noConversion"/>
  </si>
  <si>
    <r>
      <t xml:space="preserve">2023년 2월 9일 설계 진행, </t>
    </r>
    <r>
      <rPr>
        <sz val="9"/>
        <color rgb="FFFF0000"/>
        <rFont val="맑은 고딕"/>
        <family val="3"/>
        <charset val="129"/>
      </rPr>
      <t>주거만 연료전지 적용</t>
    </r>
    <phoneticPr fontId="6" type="noConversion"/>
  </si>
  <si>
    <t>2023. 06. 14. 기본 설계 진행</t>
    <phoneticPr fontId="1" type="noConversion"/>
  </si>
  <si>
    <t>한국HR산업(홍승관 팀장_010-7191-6729)
(우원엠앤이)</t>
    <phoneticPr fontId="6" type="noConversion"/>
  </si>
  <si>
    <t>A</t>
    <phoneticPr fontId="1" type="noConversion"/>
  </si>
  <si>
    <t>S</t>
    <phoneticPr fontId="1" type="noConversion"/>
  </si>
  <si>
    <t>기본 연료전지 설계 / 견적 제출 완료 /다른것으로 변경 얘기</t>
    <phoneticPr fontId="5" type="noConversion"/>
  </si>
  <si>
    <r>
      <t>견적서 제출 / kW당 7,000만원 / 건설사 입찰 12월 27일 /</t>
    </r>
    <r>
      <rPr>
        <sz val="9"/>
        <color rgb="FFFF0000"/>
        <rFont val="맑은 고딕"/>
        <family val="3"/>
        <charset val="129"/>
      </rPr>
      <t xml:space="preserve"> GS건설 단독 입찰로 유찰</t>
    </r>
    <r>
      <rPr>
        <sz val="9"/>
        <color theme="1"/>
        <rFont val="맑은 고딕"/>
        <family val="3"/>
        <charset val="129"/>
      </rPr>
      <t xml:space="preserve"> /</t>
    </r>
    <r>
      <rPr>
        <sz val="9"/>
        <color rgb="FFFF0000"/>
        <rFont val="맑은 고딕"/>
        <family val="3"/>
        <charset val="129"/>
      </rPr>
      <t xml:space="preserve"> 단독 입찰 예정</t>
    </r>
    <r>
      <rPr>
        <sz val="9"/>
        <color theme="1"/>
        <rFont val="맑은 고딕"/>
        <family val="3"/>
        <charset val="129"/>
      </rPr>
      <t xml:space="preserve"> / 우선협상대상자로 선정(23.01.27) </t>
    </r>
    <phoneticPr fontId="6" type="noConversion"/>
  </si>
  <si>
    <r>
      <t>GS건설 시공사, 서울 동대문구 휘경3구역 대체영업 진행 계획 /</t>
    </r>
    <r>
      <rPr>
        <sz val="9"/>
        <color rgb="FFFF0000"/>
        <rFont val="맑은 고딕"/>
        <family val="3"/>
        <charset val="129"/>
      </rPr>
      <t xml:space="preserve">GS 방문 예정 / 금액 변경 얘기 </t>
    </r>
    <phoneticPr fontId="5" type="noConversion"/>
  </si>
  <si>
    <t>고양시 지축지구 B2블록</t>
    <phoneticPr fontId="1" type="noConversion"/>
  </si>
  <si>
    <t>설계</t>
    <phoneticPr fontId="1" type="noConversion"/>
  </si>
  <si>
    <t>세진이앤이</t>
    <phoneticPr fontId="1" type="noConversion"/>
  </si>
  <si>
    <t>도담설계</t>
    <phoneticPr fontId="1" type="noConversion"/>
  </si>
  <si>
    <r>
      <t xml:space="preserve">인허가 단계 / 기본 설계 / 현장주소 : 서울 서초동 1307번지
대보건설 수주 -&gt; 오텍캐리어에 전달 완료
이젠엔지니어링에서는 6800에 견적예정
</t>
    </r>
    <r>
      <rPr>
        <sz val="9"/>
        <color rgb="FFFF0000"/>
        <rFont val="맑은 고딕"/>
        <family val="3"/>
        <charset val="129"/>
      </rPr>
      <t>-&gt; 이젠엔지니어링 7500 견적 예정
케이앤피코퍼레이션 -&gt; 요진건설 8000 견적</t>
    </r>
    <phoneticPr fontId="6" type="noConversion"/>
  </si>
  <si>
    <t>수주</t>
  </si>
  <si>
    <t>연도</t>
    <phoneticPr fontId="1" type="noConversion"/>
  </si>
  <si>
    <t>등급</t>
    <phoneticPr fontId="1" type="noConversion"/>
  </si>
  <si>
    <t>A</t>
  </si>
  <si>
    <t>B</t>
  </si>
  <si>
    <t>B</t>
    <phoneticPr fontId="1" type="noConversion"/>
  </si>
  <si>
    <t>C</t>
  </si>
  <si>
    <t>C</t>
    <phoneticPr fontId="1" type="noConversion"/>
  </si>
  <si>
    <t>총합계</t>
  </si>
  <si>
    <t>행 레이블</t>
  </si>
  <si>
    <t>S</t>
  </si>
  <si>
    <t>합계 : 설계용량(KW)</t>
  </si>
  <si>
    <t>합계 : EB(대수)</t>
  </si>
  <si>
    <t>1. S/A 등급 기준</t>
    <phoneticPr fontId="1" type="noConversion"/>
  </si>
  <si>
    <t xml:space="preserve"> - 입찰 예정 / 중점 관리 현장 </t>
    <phoneticPr fontId="1" type="noConversion"/>
  </si>
  <si>
    <t xml:space="preserve"> - 입찰 이전 단계 또는 입찰 가능성 낮은 현장</t>
    <phoneticPr fontId="1" type="noConversion"/>
  </si>
  <si>
    <t>성수동 2가 279 업무시설</t>
    <phoneticPr fontId="1" type="noConversion"/>
  </si>
  <si>
    <t>성수동 2가 (299-198지 외 5필지)업무시설 개발사업</t>
    <phoneticPr fontId="6" type="noConversion"/>
  </si>
  <si>
    <t>이엔지에너지연구소</t>
    <phoneticPr fontId="1" type="noConversion"/>
  </si>
  <si>
    <t>10월 3주차</t>
    <phoneticPr fontId="1" type="noConversion"/>
  </si>
  <si>
    <t>인천 영종도 테티튼 오피스텔</t>
    <phoneticPr fontId="6" type="noConversion"/>
  </si>
  <si>
    <t xml:space="preserve">1. 이준영 설비 팀장과 에코트에너지 미팅
 - 10월 4주차 미팅 
 - 마곡현장 담당 에코트에너지로 확인됨 </t>
    <phoneticPr fontId="1" type="noConversion"/>
  </si>
  <si>
    <t>1. 엘케이에너지 영업 중</t>
    <phoneticPr fontId="1" type="noConversion"/>
  </si>
  <si>
    <t xml:space="preserve">1. 현장 연료전지 -&gt; 지열로 변경 
 -&gt; 사실 관계 확인 필요 
 -&gt; 엘케이에너지로 내용 수령 </t>
    <phoneticPr fontId="1" type="noConversion"/>
  </si>
  <si>
    <t xml:space="preserve">1. 백상건설 -&gt; 두손건설 변경 여부 확인 
   요청 </t>
    <phoneticPr fontId="1" type="noConversion"/>
  </si>
  <si>
    <t>10월 4주차</t>
    <phoneticPr fontId="1" type="noConversion"/>
  </si>
  <si>
    <t>1. 미코 6대 가능한지 배치도면 확인</t>
    <phoneticPr fontId="1" type="noConversion"/>
  </si>
  <si>
    <t xml:space="preserve">1. 미코 영업대리점 확인 </t>
    <phoneticPr fontId="1" type="noConversion"/>
  </si>
  <si>
    <t>인천 서구 백석동 한들구역 BL14-1,2 G타워</t>
    <phoneticPr fontId="1" type="noConversion"/>
  </si>
  <si>
    <t>에덴기업</t>
    <phoneticPr fontId="1" type="noConversion"/>
  </si>
  <si>
    <t>ITS 세계총회 대회의장 신축공사</t>
    <phoneticPr fontId="1" type="noConversion"/>
  </si>
  <si>
    <t>기본설계 및 견적 제출</t>
    <phoneticPr fontId="1" type="noConversion"/>
  </si>
  <si>
    <t>구로동 636-89 지식산업센터 신축공사</t>
    <phoneticPr fontId="1" type="noConversion"/>
  </si>
  <si>
    <t>기본설계 및 제안</t>
    <phoneticPr fontId="1" type="noConversion"/>
  </si>
  <si>
    <t>태영건설</t>
    <phoneticPr fontId="1" type="noConversion"/>
  </si>
  <si>
    <t>인허가 단계 / 기본 설계 / 현장주소 : 서울 서초동 1307번지
대보건설 수주 -&gt; 오텍캐리어에 전달 완료
이젠엔지니어링에서는 6800에 견적예정
-&gt; 이젠엔지니어링 7500 견적 예정
케이앤피코퍼레이션 -&gt; 요진건설 8000 견적</t>
    <phoneticPr fontId="6" type="noConversion"/>
  </si>
  <si>
    <t>허가도면 제출 / 실시 설계 완료 / 건설사 선정 완료 : 쿤스트종합건설 / 
씨알엔지니어링 7.6억 (설치비포함) 견적 완료 -&gt; 샤프 7.14억 제출)
삼진공영 견적문의 -&gt; 샤프연결 (7.14억 제출)</t>
    <phoneticPr fontId="6" type="noConversion"/>
  </si>
  <si>
    <t>실시설계단계 / 지웰플랜트(설비업체) 견적 제출 / 시공사 선정중 / 
5억 2천 6백 견적 제출 / 미코파워 견적 6억 제출</t>
    <phoneticPr fontId="6" type="noConversion"/>
  </si>
  <si>
    <t xml:space="preserve">견적서 제출 / kW당 7,000만원 / 건설사 입찰 12월 27일 / GS건설 단독 입찰로 유찰 / 단독 입찰 예정 / 우선협상대상자로 선정(23.01.27) </t>
    <phoneticPr fontId="6" type="noConversion"/>
  </si>
  <si>
    <t>시공사 SK건설 선정 완료. 미래설비 통한 설계 반영 예정(23.01.11). 건축, CM 협의 예정</t>
    <phoneticPr fontId="6" type="noConversion"/>
  </si>
  <si>
    <t>2024 상반기 수주 예정</t>
  </si>
  <si>
    <t>용인 수지 현대 성우 8단지</t>
    <phoneticPr fontId="1" type="noConversion"/>
  </si>
  <si>
    <t>1. 샤프에어테크 지열 변경 여부 확인 요청</t>
    <phoneticPr fontId="1" type="noConversion"/>
  </si>
  <si>
    <t>23.05.31 SM그룹 실행관리팀 견적의뢰 요청
기존 미코파워 2KW 3대 총 6KW 설계완료.
자사 3KW 2대 시리즈 조합 6KW 로 견적대응 SM그룹 제출예정
2023. 09. 14 우방건설 예산 견적서 제출
12월 ~ 2024년 1월 현설 입찰 예정</t>
    <phoneticPr fontId="6" type="noConversion"/>
  </si>
  <si>
    <r>
      <rPr>
        <b/>
        <sz val="10"/>
        <rFont val="맑은 고딕"/>
        <family val="3"/>
        <charset val="129"/>
      </rPr>
      <t>&lt;이에스시솔루션&gt;</t>
    </r>
    <r>
      <rPr>
        <sz val="10"/>
        <rFont val="맑은 고딕"/>
        <family val="3"/>
        <charset val="129"/>
      </rPr>
      <t xml:space="preserve">
미코 6kW 설계 반영 건 대체 견적 예정</t>
    </r>
    <r>
      <rPr>
        <b/>
        <sz val="10"/>
        <rFont val="맑은 고딕"/>
        <family val="3"/>
        <charset val="129"/>
      </rPr>
      <t xml:space="preserve">[입찰 전 개략 견적]. </t>
    </r>
    <r>
      <rPr>
        <sz val="10"/>
        <rFont val="맑은 고딕"/>
        <family val="3"/>
        <charset val="129"/>
      </rPr>
      <t xml:space="preserve"> 5.4억 제시 예정.
도은이엔지(설비업체)에 전달 
(설치비 0.4억) / 4.6억 낙찰 예상가(판가 4.2억, 설치비 0.4억), 마진 0.2억</t>
    </r>
    <r>
      <rPr>
        <b/>
        <sz val="10"/>
        <rFont val="맑은 고딕"/>
        <family val="3"/>
        <charset val="129"/>
      </rPr>
      <t>(4%).</t>
    </r>
    <r>
      <rPr>
        <sz val="10"/>
        <rFont val="맑은 고딕"/>
        <family val="3"/>
        <charset val="129"/>
      </rPr>
      <t xml:space="preserve">
트레콘건설 -&gt; 에산 편성 중(직접/하도). </t>
    </r>
    <r>
      <rPr>
        <b/>
        <sz val="10"/>
        <rFont val="맑은 고딕"/>
        <family val="3"/>
        <charset val="129"/>
      </rPr>
      <t>직접 입찰 예정</t>
    </r>
    <r>
      <rPr>
        <sz val="10"/>
        <rFont val="맑은 고딕"/>
        <family val="3"/>
        <charset val="129"/>
      </rPr>
      <t xml:space="preserve"> 
</t>
    </r>
    <r>
      <rPr>
        <b/>
        <sz val="10"/>
        <rFont val="맑은 고딕"/>
        <family val="3"/>
        <charset val="129"/>
      </rPr>
      <t xml:space="preserve">&lt;씨알엔지니어링&gt;
</t>
    </r>
    <r>
      <rPr>
        <sz val="10"/>
        <rFont val="맑은 고딕"/>
        <family val="3"/>
        <charset val="129"/>
      </rPr>
      <t>장비대 4.8억. 1T 급탕 0.1억. 설치비 0.35억) -&gt; 5.25억 제출
-트레콘건설/대저건설 경쟁 입찰 중
2306 철거 진행중</t>
    </r>
    <phoneticPr fontId="6" type="noConversion"/>
  </si>
  <si>
    <r>
      <t xml:space="preserve">23/02/06 배관도면송부 / </t>
    </r>
    <r>
      <rPr>
        <sz val="10"/>
        <color rgb="FFFF0000"/>
        <rFont val="맑은 고딕"/>
        <family val="3"/>
        <charset val="129"/>
      </rPr>
      <t>10월 시공사 수주</t>
    </r>
    <phoneticPr fontId="1" type="noConversion"/>
  </si>
  <si>
    <r>
      <t>23/3/24 설계요청 /</t>
    </r>
    <r>
      <rPr>
        <sz val="10"/>
        <color rgb="FFFF0000"/>
        <rFont val="맑은 고딕"/>
        <family val="3"/>
        <charset val="129"/>
      </rPr>
      <t xml:space="preserve"> 2024 상반기 수주 예정</t>
    </r>
    <phoneticPr fontId="1" type="noConversion"/>
  </si>
  <si>
    <r>
      <t xml:space="preserve">더함이엔지 설비업체 선정되어 연료전지 계약 단계 
</t>
    </r>
    <r>
      <rPr>
        <b/>
        <sz val="10"/>
        <color theme="1"/>
        <rFont val="맑은 고딕"/>
        <family val="3"/>
        <charset val="129"/>
      </rPr>
      <t>미코 8kW * 1대 설계 반영</t>
    </r>
    <r>
      <rPr>
        <sz val="10"/>
        <color theme="1"/>
        <rFont val="맑은 고딕"/>
        <family val="3"/>
        <charset val="129"/>
      </rPr>
      <t xml:space="preserve">으로 내용 수령 했으나, 영업담당자(김진근과장) 설명 부족
으로 확인 필요 </t>
    </r>
    <r>
      <rPr>
        <b/>
        <sz val="10"/>
        <color theme="1"/>
        <rFont val="맑은 고딕"/>
        <family val="3"/>
        <charset val="129"/>
      </rPr>
      <t>(*2kW * 4대로 해야 신재생에너지생산량 산정 가능 발주처 통한 확인)</t>
    </r>
    <r>
      <rPr>
        <sz val="10"/>
        <color theme="1"/>
        <rFont val="맑은 고딕"/>
        <family val="3"/>
        <charset val="129"/>
      </rPr>
      <t xml:space="preserve"> 
&lt;신재생에너지생산량 비교&gt;
1. 2kW : 4대 / 653,426
2. 3kW: 3대 / 735,104 
3. 8kW : 1대 / 591,667
</t>
    </r>
    <r>
      <rPr>
        <b/>
        <sz val="10"/>
        <color theme="1"/>
        <rFont val="맑은 고딕"/>
        <family val="3"/>
        <charset val="129"/>
      </rPr>
      <t xml:space="preserve">2kW * 4대로 최초 설계 되어있었고, 미코는 8kW * 1대로 제안한 상황으로 추정됨  </t>
    </r>
    <r>
      <rPr>
        <sz val="10"/>
        <color theme="1"/>
        <rFont val="맑은 고딕"/>
        <family val="3"/>
        <charset val="129"/>
      </rPr>
      <t xml:space="preserve">
5700만원/kW + 540,000,000(설치비 포함) + 570,000,000 (견적) / 마진 5.5%</t>
    </r>
    <phoneticPr fontId="6" type="noConversion"/>
  </si>
  <si>
    <r>
      <rPr>
        <b/>
        <sz val="15"/>
        <color theme="1"/>
        <rFont val="Wingdings 2"/>
        <family val="1"/>
        <charset val="2"/>
      </rPr>
      <t>¢</t>
    </r>
    <r>
      <rPr>
        <b/>
        <sz val="15"/>
        <color theme="1"/>
        <rFont val="맑은 고딕"/>
        <family val="3"/>
        <charset val="129"/>
      </rPr>
      <t xml:space="preserve"> 23년 11월 10일 영업현황</t>
    </r>
    <phoneticPr fontId="1" type="noConversion"/>
  </si>
  <si>
    <t>11월 1주차</t>
    <phoneticPr fontId="1" type="noConversion"/>
  </si>
  <si>
    <t>길음 역세권 주상복합</t>
    <phoneticPr fontId="1" type="noConversion"/>
  </si>
  <si>
    <t>롯데건설</t>
    <phoneticPr fontId="1" type="noConversion"/>
  </si>
  <si>
    <t>설계용량 미코 2kW 설계반영 
3kW 설치시 금액 차이로 인해 기존 입찰 미참여 분류 현장
2023.11.9 S&amp;A ENC 요청으로 길음 역세권 기계팀장 컨택
업체추천 및 견적서 발송 요청(3개 업체 추천) 11월 10일까지 견적 제출 필요
미코 대리점 - 에코트 에너지</t>
    <phoneticPr fontId="1" type="noConversion"/>
  </si>
  <si>
    <t>1. 11/1 HDC LABS 미팅 완료
 - HDC LABS 입장 정리 요청</t>
    <phoneticPr fontId="1" type="noConversion"/>
  </si>
  <si>
    <t>1. 현장 터파기 진행중
2. 입찰시기 2024년 초 예상</t>
    <phoneticPr fontId="1" type="noConversion"/>
  </si>
  <si>
    <t>HDC현대산업개발</t>
    <phoneticPr fontId="5" type="noConversion"/>
  </si>
  <si>
    <t>담당자</t>
    <phoneticPr fontId="1" type="noConversion"/>
  </si>
  <si>
    <t>이용구</t>
    <phoneticPr fontId="1" type="noConversion"/>
  </si>
  <si>
    <t>류충현</t>
    <phoneticPr fontId="1" type="noConversion"/>
  </si>
  <si>
    <t>조효원</t>
    <phoneticPr fontId="1" type="noConversion"/>
  </si>
  <si>
    <t>성수동 업무시설
(설수동 2가 아차산13길)</t>
    <phoneticPr fontId="6" type="noConversion"/>
  </si>
  <si>
    <t>공평 15, 16지구 도시정비형 
재개발 신축공사</t>
    <phoneticPr fontId="6" type="noConversion"/>
  </si>
  <si>
    <t>마포로 1구역 제 34지구 
도시정비형재개발</t>
    <phoneticPr fontId="6" type="noConversion"/>
  </si>
  <si>
    <t>건화엠이씨(설계사무소) 
(현장명 확인 중 )</t>
    <phoneticPr fontId="6" type="noConversion"/>
  </si>
  <si>
    <t>삼국MEC(설비사) 
(현장명 확인 중 )</t>
    <phoneticPr fontId="6" type="noConversion"/>
  </si>
  <si>
    <t>SH조합, 강일차고지</t>
    <phoneticPr fontId="5" type="noConversion"/>
  </si>
  <si>
    <t>검단 신도시 101역세권 
C9-2블럭(넥스티엘)</t>
    <phoneticPr fontId="6" type="noConversion"/>
  </si>
  <si>
    <t>검단 신도시 101역세권 
C1블럭(넥스티엘)</t>
    <phoneticPr fontId="6" type="noConversion"/>
  </si>
  <si>
    <t>성수동2가 WEST 업무시설 신축공사 
(성수동 269-28)</t>
    <phoneticPr fontId="6" type="noConversion"/>
  </si>
  <si>
    <t>검단 신도시 101역세권 
C9-1블럭(넥스티엘)</t>
    <phoneticPr fontId="6" type="noConversion"/>
  </si>
  <si>
    <t>신촌 마포 4-9지구 도시정비형 
재개발 사업</t>
    <phoneticPr fontId="6" type="noConversion"/>
  </si>
  <si>
    <t>인천 서구 백석동 
한들구역 BL4-14 근생</t>
    <phoneticPr fontId="1" type="noConversion"/>
  </si>
  <si>
    <t>고양 미래 인재교육원 
개발공사 증축사업</t>
    <phoneticPr fontId="6" type="noConversion"/>
  </si>
  <si>
    <t>종암동 가로주택
(성북구 종암동 112번지 일대)</t>
    <phoneticPr fontId="6" type="noConversion"/>
  </si>
  <si>
    <t>인천 서구 백석동 한들구역 
BL4-15 (한들타워-3)</t>
    <phoneticPr fontId="6" type="noConversion"/>
  </si>
  <si>
    <t>인천수도국산달동네박물관 증축
(인천 동구 솔빛로 51)</t>
    <phoneticPr fontId="6" type="noConversion"/>
  </si>
  <si>
    <t>장위 14 재정비촉진구역 
주택재개발 정비사업</t>
    <phoneticPr fontId="6" type="noConversion"/>
  </si>
  <si>
    <t>신촌 2-7 도시정비형 재개발사업 
공동주택 신축공사</t>
    <phoneticPr fontId="6" type="noConversion"/>
  </si>
  <si>
    <t>용산구 문배동 특별계획구역2-1 
복합시설 개발사업
(서울시 용산구 문배동 특별계획구역2-1)</t>
    <phoneticPr fontId="6" type="noConversion"/>
  </si>
  <si>
    <t>서금사 재정비촉진5구역 
주택재개발 정비사업</t>
    <phoneticPr fontId="1" type="noConversion"/>
  </si>
  <si>
    <t>난곡사거리복합시설
(신림동 538-3,4번지)</t>
    <phoneticPr fontId="6" type="noConversion"/>
  </si>
  <si>
    <t xml:space="preserve">1. 입찰 당사 9kW, 미코,두산 10kW 예상 
 - 당사 kW 당 400~500만원 수준 우위
 - 입찰 금액 검토 중
2. 입찰 S&amp;A ENC / 샤프에어테크시스템 
   설계, 설치비에 금액 산정 예정 
3. 현장 설비팀-&gt;기전팀 결제프로세스 
   진행 중 </t>
    <phoneticPr fontId="1" type="noConversion"/>
  </si>
  <si>
    <t>1. 이에스시솔루션 5.5억 수준 최종 견적
    예정 
2. 서화에코텍 견적 요청 5.8억~6억 수준 
   가격 전달</t>
    <phoneticPr fontId="1" type="noConversion"/>
  </si>
  <si>
    <t>1. 11/17(금) 견적 제출 요청 
 - 씨알엔지니어링, 동명이엔지, 엘케이아이
   설치 금액 견적 요청
2. 2024년 초 입찰 예상</t>
    <phoneticPr fontId="1" type="noConversion"/>
  </si>
  <si>
    <r>
      <t xml:space="preserve">1. HDC LABS 석식 일정 협의 중
 - A : 미팅 신속 진행 
 - </t>
    </r>
    <r>
      <rPr>
        <sz val="9"/>
        <color theme="1"/>
        <rFont val="맑은 고딕"/>
        <family val="3"/>
        <charset val="129"/>
        <scheme val="minor"/>
      </rPr>
      <t>11월 1주차 석식 구두 협의   
2. 설비공구장 변경 
 - 입찰 진행 예상
 - A : 공구장 성향/기호 파악 해볼 것
 - 10/27 현장 방문 / 사무실 외부에 
   별도로 존재 위치 확인 필요
3. 감리/CM 역할 해안건축사무소 미팅 
 - 대유MEC 김경균 이사 PR1.0목업, 
   열회수장치 남양주 공장으로 배송 요청 
   감리단 공장 방문 일정 짤 예정</t>
    </r>
    <phoneticPr fontId="1" type="noConversion"/>
  </si>
  <si>
    <t>1. 기초금액 7.8억 -&gt; 8.3억 증액 요청 
 - 928,623,630원 (최종 조달청 전달)
 - 10월 5주차-11월 1주차 조달 공고 예정</t>
    <phoneticPr fontId="1" type="noConversion"/>
  </si>
  <si>
    <t xml:space="preserve">1. 구매팀으로 입찰 진행 요청 전달 
 - 현장 이민재 설비팀장 
 - 두산 10Kw 입찰 가능 
 - 제조사 별 용량 대비 신재생에너지 
   생산량 비교 자료 전달 완료
 - S&amp;A ENC는 지속 입찰 시기 문의 보다는 
   일단 대기 요청 </t>
    <phoneticPr fontId="1" type="noConversion"/>
  </si>
  <si>
    <t>1. 앱스엔지니어링-이에스시솔루션 가격 제시 후 타업체 견적 지속 확인 중 
 - A : 미코 담당 대리점 찾아 볼 것 
 - OPEN 불가 / 앱스엔지니어링 요구로 타업체 견적은 모두 이에스시에 OPEN 예정. 철저한 보안이 필요함. 12월까지 가격은 다 받을 예정. 전부 이에스시에 OPEN 중.</t>
    <phoneticPr fontId="1" type="noConversion"/>
  </si>
  <si>
    <t xml:space="preserve">1. 설비업체 미팅 예정 
 - 고려시스템 건설사업부 장종문 본부장
   외 1명 명함 샤프에 전달 완료 
 - 설비 공구장 미팅 진행 후 고려시스템 
   접촉 예정 확인 (사유 : 안강병원 고위급
  라인에서 두산퓨얼셀파워 PEMFC 변경 
  지시) </t>
    <phoneticPr fontId="1" type="noConversion"/>
  </si>
  <si>
    <t>1. 58.6억 금액 제시 완료 
2. 현장 전기팀장 미팅 예정 
 - 추후에 미팅 요청
3. 78kW 용량 재산정 자료 전달 예정</t>
    <phoneticPr fontId="1" type="noConversion"/>
  </si>
  <si>
    <t>1. 샤프에어테크시스템에 미코
   영업대리점 확인 요청</t>
    <phoneticPr fontId="1" type="noConversion"/>
  </si>
  <si>
    <t>1. 샤프에어테크 지열 변경 여부 확인 요청
 -&gt; 아직 미확인</t>
    <phoneticPr fontId="1" type="noConversion"/>
  </si>
  <si>
    <t>1. 미코파워 배치 가능 확인 (공간 여유 O)
2. 샤프-박현주 주무관(감독관) 관계 O
 - 설계 변경 프로텍트 예정
3. 입찰 11월 중 예상
4. 교육청 과장 입찰 홀딩
5. PEMFC 64K-&gt;SOFC 12K 변경한 건
   으로 PEMFC 가격이 더 높음</t>
    <phoneticPr fontId="1" type="noConversion"/>
  </si>
  <si>
    <t xml:space="preserve">1. 두산 제품으로 현장 반입 
 - 설치 진행 중 
 - 박종난 전무(건설사업 총괄본부 
   시행단장)-원장 친구로 두산 제품
   으로 찍은 후 계약 및 납품 </t>
    <phoneticPr fontId="1" type="noConversion"/>
  </si>
  <si>
    <t xml:space="preserve">1. 두손건설-&gt;하도급업체 연료전지 발주 
 - 씨알엔지니어링 두손건설 하도업체들 다수 인맥 있음 </t>
    <phoneticPr fontId="1" type="noConversion"/>
  </si>
  <si>
    <t>1. 2023년 12월 또는 2024년 초 입찰 
   가능성 있음 
 -&gt; 세양이엔지에 확인 요청</t>
    <phoneticPr fontId="1" type="noConversion"/>
  </si>
  <si>
    <t>1. 3억7천6백-기초금액-전기업체5~6%</t>
    <phoneticPr fontId="1" type="noConversion"/>
  </si>
  <si>
    <t>1. 설비 김문환 팀장 견적 요청</t>
    <phoneticPr fontId="1" type="noConversion"/>
  </si>
  <si>
    <t>C</t>
    <phoneticPr fontId="1" type="noConversion"/>
  </si>
  <si>
    <t>1. 11/7 HDC LABS-강영일 공구장 미팅 完
2. 11/13 HDC LABS 미팅일정 협의 예정
3. SM ENG 최명덕 대표 영업 요청 예정
 -  보류
4. S&amp;A ENC 정지형 부사장 현대산업개발
   라인 확인 요청</t>
    <phoneticPr fontId="1" type="noConversion"/>
  </si>
  <si>
    <r>
      <rPr>
        <sz val="10"/>
        <color theme="1"/>
        <rFont val="맑은 고딕"/>
        <family val="3"/>
        <charset val="129"/>
      </rPr>
      <t xml:space="preserve">설계 도면 제출완료 / 43,550만 견적
엘지에스 1억1천/Kw - 예가 제출 
엘케이아이-신한이엔씨(전기업체) 요청으로 에너지관리공단에 현장 등록 완료(8월말)
</t>
    </r>
    <r>
      <rPr>
        <sz val="10"/>
        <color rgb="FFFF0000"/>
        <rFont val="맑은 고딕"/>
        <family val="3"/>
        <charset val="129"/>
      </rPr>
      <t>3억7천9백-기초금액-전기업체5~6%
11/12 설계사무소 최종 리뷰</t>
    </r>
    <phoneticPr fontId="6" type="noConversion"/>
  </si>
  <si>
    <t>씨알이엔지</t>
    <phoneticPr fontId="1" type="noConversion"/>
  </si>
  <si>
    <t>중구 광희동 2가 40-1(도시건축 신사옥 신축)</t>
    <phoneticPr fontId="1" type="noConversion"/>
  </si>
  <si>
    <t>설계 반영</t>
    <phoneticPr fontId="1" type="noConversion"/>
  </si>
  <si>
    <t>11월 2주차</t>
    <phoneticPr fontId="1" type="noConversion"/>
  </si>
  <si>
    <t xml:space="preserve">1. 11/17 HDC LABS 미팅 
 - 강영일 공구장에 대한 정보 확인 
 - 입찰 지향 및 전체 금액 인하 목적
 - LABS의 의도대로 진행 어려움 확인 
 - 미코파워 자리 주선 요청 </t>
    <phoneticPr fontId="1" type="noConversion"/>
  </si>
  <si>
    <t>- 특이사항 없음</t>
    <phoneticPr fontId="1" type="noConversion"/>
  </si>
  <si>
    <t>11월 3주차</t>
    <phoneticPr fontId="1" type="noConversion"/>
  </si>
  <si>
    <t xml:space="preserve">1. 세양이엔지 HDC 현대산업개발 업체 
    등록 확인 
2. S&amp;A ENC HDC 현대산업개발 파트너사
   등록 진행 (결과 24년 1월 발표)  </t>
    <phoneticPr fontId="1" type="noConversion"/>
  </si>
  <si>
    <t>11월 4주차</t>
    <phoneticPr fontId="1" type="noConversion"/>
  </si>
  <si>
    <t>1. 11/20 현대산업개발 강영일 공구장 
당사 컨택 진행 
 - 대리점 정책 확인 및 추천 요청 
 - 11/24 미팅 진행 요청 
2. 11/24 현대산업개발 강영일 공구장 
   미팅 진행 
 - 성명주 기사 동행 미팅 참석 
 - 입찰에 대한 의지 재확인 
 - 대유 관계에 대한 질의
 - 용량 32kW OR 34kW 진행 검토 중</t>
    <phoneticPr fontId="1" type="noConversion"/>
  </si>
  <si>
    <t>11월 5주차</t>
    <phoneticPr fontId="1" type="noConversion"/>
  </si>
  <si>
    <t>1.11/27 업체 추천 완료 
 - 세양이엔지(7,050만/Kw) 외 S&amp;A, 샤프
   등 가격 제시 (당사 예가 7,300만/Kw)
 - 미코파워 가격 7100만/Kw ~ 7500만/Kw
   수준 가격 제시
2. 11/30 현대산업개발 고덕 현장에 
    도면 전달 및 패드사이즈 확정 
 - 14,000(W) x 1,700(D) x 1,825(H) - 급탕 탱크 면적 포함으로 전달 및 확정</t>
    <phoneticPr fontId="1" type="noConversion"/>
  </si>
  <si>
    <t xml:space="preserve">1. 11/24 공고 기재 
 - 12/1 오전 10시 입찰 마감 
 - 863,200,000원으로 기초금액 공고
</t>
    <phoneticPr fontId="1" type="noConversion"/>
  </si>
  <si>
    <t>1. 11/27 현장 박현주 주무관 미팅
 - 한정된 예산으로 진행 불가 확인</t>
    <phoneticPr fontId="1" type="noConversion"/>
  </si>
  <si>
    <t xml:space="preserve">1. 당사 예가 8200만원/Kw 수준(7.38억)
2. 에코트에너지 입찰 배제 확인 
3. 미코파워 HDC LABS,신성엔지니어링, 청운이엔지, 비앤아이테크 등 4개 추천 확인 </t>
    <phoneticPr fontId="1" type="noConversion"/>
  </si>
  <si>
    <t>1. 당사 입찰 업체 S&amp;A ENC 추가 요청 외주용역팀에 전달 
 - 롯데 외주용역팀은 기존 Pool 활용 의지 
 - S&amp;A ENC 영업 및 설계 진행 업체 어필
 - 대리점 인증서 등 외주용역에 전달 완료</t>
    <phoneticPr fontId="1" type="noConversion"/>
  </si>
  <si>
    <t xml:space="preserve">1. 11/30 목 오후 2시 현장설명회 진행 
 - 에이치앤파워 S&amp;A ENC, 씨브이네트
 - 미코파워 비앤아이테크, 신성엔지니어링
 - 두산퓨얼셀파워 조은에너지, 한국오존텍
 - 입찰 업체 확정(11/29 사전 확인)
2. 12/5 화요일 오전 11시 입찰 마감 
</t>
    <phoneticPr fontId="1" type="noConversion"/>
  </si>
  <si>
    <t>- 엘케이아이, 씨알엔지니어링 설치비
   수령</t>
    <phoneticPr fontId="1" type="noConversion"/>
  </si>
  <si>
    <t>1. 서화에코텍 견적 5.2억 제시 
 - 에프씨아이 1.5kw * 6대 제시 
2. 설비사 앱스엔지니어링 대표지시로 
한국에너팜에 가격 문의 중 
3. 미코파워 대리점 엘지에스(에스대리점)
서화에코텍, 이에스시솔루션(당사/에스대리점)이 입찰 구도</t>
    <phoneticPr fontId="1" type="noConversion"/>
  </si>
  <si>
    <t>1. 앱스엔지니어링 실무 담당자가 한국에너팜 최종가격 확인 후 이에스시솔루션에 
가격 정보 전달 예정 (대기 중)</t>
    <phoneticPr fontId="1" type="noConversion"/>
  </si>
  <si>
    <t xml:space="preserve">1. 11/17(금) 가격 제출 완료 
 - S&amp;A ENC 67,339,019/Kw
 - 샤프에어테크시스템 69,403,474/Kw
</t>
    <phoneticPr fontId="1" type="noConversion"/>
  </si>
  <si>
    <t>1. 72kW 진행 시 설치 의무 비율 충족 확인 
- 78kW 26대 설치 시 급탕탱크 설치 불가 
- 2대분 축소하여 공간 확보 및 현대엔지니어링에 전체 금액 절감을 어필 해 볼 계획
- 12월 미팅 예정</t>
    <phoneticPr fontId="1" type="noConversion"/>
  </si>
  <si>
    <t xml:space="preserve">1. 2024년 1분기 입찰 예상 </t>
    <phoneticPr fontId="1" type="noConversion"/>
  </si>
  <si>
    <t>계약 완료</t>
  </si>
  <si>
    <t>인천 서구 백석동 한들구역 BL4-14 근생</t>
    <phoneticPr fontId="1" type="noConversion"/>
  </si>
  <si>
    <t>용답동 오피스텔</t>
    <phoneticPr fontId="1" type="noConversion"/>
  </si>
  <si>
    <t>서화에코텍</t>
    <phoneticPr fontId="1" type="noConversion"/>
  </si>
  <si>
    <t>- 시공사 파악 안되어있음
- 기계설비 수주 예정 / 현장설명회 생략</t>
    <phoneticPr fontId="1" type="noConversion"/>
  </si>
  <si>
    <t>12월 1주차</t>
    <phoneticPr fontId="1" type="noConversion"/>
  </si>
  <si>
    <t>12월 2주차</t>
    <phoneticPr fontId="1" type="noConversion"/>
  </si>
  <si>
    <t>12월 3주차</t>
    <phoneticPr fontId="1" type="noConversion"/>
  </si>
  <si>
    <t xml:space="preserve">- 현장 기계공구장 입찰 준비 중 확인 
 -&gt; 용량은 현재 공개 불가 
</t>
    <phoneticPr fontId="1" type="noConversion"/>
  </si>
  <si>
    <t>- 현대산업개발 구매팀에서 현장에서 
입찰 올린 사항 결제 X 
 -&gt; 2024년도 연기 예상</t>
    <phoneticPr fontId="1" type="noConversion"/>
  </si>
  <si>
    <t>1. 24년 1월 3일 물품공급계약 예정
2. 1/16일 납품 / 1/28 준공</t>
    <phoneticPr fontId="1" type="noConversion"/>
  </si>
  <si>
    <t>1. 서초 엘루크 수주 완료</t>
    <phoneticPr fontId="1" type="noConversion"/>
  </si>
  <si>
    <t>1. 롯데건설-에스앤에이이엔씨 계약 절차 진행 중</t>
    <phoneticPr fontId="1" type="noConversion"/>
  </si>
  <si>
    <t>1. 미코파워 대리점 보화에너지 520,000,000원 for 8kW 수주 완료</t>
    <phoneticPr fontId="1" type="noConversion"/>
  </si>
  <si>
    <t>1. 현장 담당 통한 견적 제시 완료</t>
    <phoneticPr fontId="1" type="noConversion"/>
  </si>
  <si>
    <t xml:space="preserve">1. 구매팀 박주남 과장 통한 입찰 예정 확인 
 - 을지로 업무시설 24Kw 함께 입찰 준비 
 - 도면 작성 후 전달 완료 </t>
    <phoneticPr fontId="1" type="noConversion"/>
  </si>
  <si>
    <t>현대엔지니어링</t>
    <phoneticPr fontId="1" type="noConversion"/>
  </si>
  <si>
    <t>은평 뉴타운 업무시설</t>
    <phoneticPr fontId="1" type="noConversion"/>
  </si>
  <si>
    <t>을지로 업무시설</t>
    <phoneticPr fontId="1" type="noConversion"/>
  </si>
  <si>
    <t>잠실 미성크로바(르엘 아파트)</t>
    <phoneticPr fontId="1" type="noConversion"/>
  </si>
  <si>
    <t xml:space="preserve">1. 교육지원청 통한 4개 현장 추후 설계 약속 받음 
 - 용신고등학교 / 역삼초,중/ 반도체고등학교 / 기흥중학교
2. 샤프에 4,650만원/Kw 장비대 전달 </t>
    <phoneticPr fontId="1" type="noConversion"/>
  </si>
  <si>
    <t>1. 씨에스하이테크플러스 PEMFC 영업 
 - 공구장과 관계 있음 어필</t>
    <phoneticPr fontId="1" type="noConversion"/>
  </si>
  <si>
    <t>4.5kw+1.5kW 설계 / 서초구청에서 공문 -&gt; 19년도 착공 기준에서 22년 기준</t>
    <phoneticPr fontId="6" type="noConversion"/>
  </si>
  <si>
    <t>7/7 설계의뢰
'24.01.10. 창성건설 이상근 차장(010-4256-3451) 통해서, 견적 제출 요청 받음 / 이젠엔지니어링에서 대응할 수 있도록 조치</t>
    <phoneticPr fontId="6" type="noConversion"/>
  </si>
  <si>
    <t>18kw 설계 -&gt; 30kW로 증가 도면 제출완료
5/19대상건설에서 문의-&gt;이젠통해서 하면 된다고 전달완료
CJ와 대상 두 건설사가 입찰 중
PEM 대리점에서 부품이 해외부품이라 수급에 문제있다고 영업중인듯, 문제없다고 답변함 / CJ낙찰
신영건설-두산에서 계약</t>
    <phoneticPr fontId="6" type="noConversion"/>
  </si>
  <si>
    <t xml:space="preserve">실시 설계 종료 / 이에스시솔루션 설비업체 도은이엔지 통한 견적 제시(도은 수주X)
8000만원/Kw(장비대) 기준으로 예가 제시 / 설비업체 장수플랜트 예가 견적 요청-샤프에어테크 전달 완료 / 건설사 : 신한종합건설
서울특별시 관악구 신림동 1424-22, 26번지 / 건설사 직발주 예정 / 샤프 10월 건설사 재접촉예정
</t>
    <phoneticPr fontId="6" type="noConversion"/>
  </si>
  <si>
    <t>인천 남동구 구월동 1264-14 근생</t>
  </si>
  <si>
    <t>목포 해양경찰청 서부 정비창</t>
  </si>
  <si>
    <t>사당동 206-1 가로주택 정비사업</t>
  </si>
  <si>
    <t>충북대병원 전기실</t>
    <phoneticPr fontId="6" type="noConversion"/>
  </si>
  <si>
    <t>인천 C2-1-5 토마토메디컬  (원당동 1067)</t>
  </si>
  <si>
    <t>도울이엔지</t>
  </si>
  <si>
    <t>맥엔드엠이씨</t>
  </si>
  <si>
    <t>삼우티이씨</t>
  </si>
  <si>
    <t>지인건축</t>
  </si>
  <si>
    <t>수서 공공주택</t>
  </si>
  <si>
    <t>양평동2가 지식산업센터 신축공사</t>
  </si>
  <si>
    <t>세양이엔지</t>
    <phoneticPr fontId="1" type="noConversion"/>
  </si>
  <si>
    <t>건설사 선정 완료 현재 1층 건축공사 중</t>
  </si>
  <si>
    <t>영진종합건설(신승엽 차장_010-9489-9623)</t>
  </si>
  <si>
    <t>12월 4주차</t>
    <phoneticPr fontId="1" type="noConversion"/>
  </si>
  <si>
    <t>1. 롯데건설-에스앤에이이엔씨 계약 완료</t>
    <phoneticPr fontId="1" type="noConversion"/>
  </si>
  <si>
    <t>낙찰</t>
  </si>
  <si>
    <t>수주 실패</t>
  </si>
  <si>
    <t>'- 특이사항 없음</t>
  </si>
  <si>
    <t>1월 1주차</t>
    <phoneticPr fontId="1" type="noConversion"/>
  </si>
  <si>
    <t>1월 2주차</t>
    <phoneticPr fontId="1" type="noConversion"/>
  </si>
  <si>
    <t>1월 3주차</t>
    <phoneticPr fontId="1" type="noConversion"/>
  </si>
  <si>
    <t>1월 4주차</t>
    <phoneticPr fontId="1" type="noConversion"/>
  </si>
  <si>
    <t>2월 1주차</t>
    <phoneticPr fontId="1" type="noConversion"/>
  </si>
  <si>
    <t>-특이사항 없음</t>
    <phoneticPr fontId="1" type="noConversion"/>
  </si>
  <si>
    <t>- 2024년 입찰 가능성 있으나, 납품 시기는 미정 
- 2024년 1월 현재 공사 중단 상태</t>
    <phoneticPr fontId="1" type="noConversion"/>
  </si>
  <si>
    <t>- 미코파워 2023년 수주 및 2024년 납품 예정 확인 
- 설비 업체-미코 대리점 계약 건으로 설비 업체의 경우 재무 상태 좋지 않음</t>
    <phoneticPr fontId="1" type="noConversion"/>
  </si>
  <si>
    <t>-리스트 삭제 예정</t>
    <phoneticPr fontId="1" type="noConversion"/>
  </si>
  <si>
    <t xml:space="preserve">- 현재 공사 중단 상태 
</t>
    <phoneticPr fontId="1" type="noConversion"/>
  </si>
  <si>
    <t>두손건설</t>
    <phoneticPr fontId="6" type="noConversion"/>
  </si>
  <si>
    <t xml:space="preserve">- 기존 건설사-설비업체 선정으로 입찰 진행 예정사항 변경 
- 두손건설 직발주로 확인
- 대리점에서 명절 이후 현장 방문 예정 </t>
    <phoneticPr fontId="1" type="noConversion"/>
  </si>
  <si>
    <t>-2월 경 현대엔지니어링 당사 공장 실사 예정 확인</t>
    <phoneticPr fontId="1" type="noConversion"/>
  </si>
  <si>
    <t xml:space="preserve">-이상윤 책임매니저 2024년 1월부터 현장 담당자로 발령 
- 추후 방문 요청 </t>
    <phoneticPr fontId="1" type="noConversion"/>
  </si>
  <si>
    <t>- 도면 작업 진행 중</t>
    <phoneticPr fontId="1" type="noConversion"/>
  </si>
  <si>
    <t>- 윤장섭 기계팀장 방문 미팅 
- 2025년 하반기 준공 확인</t>
    <phoneticPr fontId="1" type="noConversion"/>
  </si>
  <si>
    <t>- 김태진 기계팀장 방문 미팅 
- 2026년 5월 준공 확인</t>
    <phoneticPr fontId="1" type="noConversion"/>
  </si>
  <si>
    <t>-순번에 따라 입찰 진행 중(PEMFC) 
- 샤프 또는 그 외 업체로 진행 예정</t>
    <phoneticPr fontId="1" type="noConversion"/>
  </si>
  <si>
    <t>-DL이엔씨 현장</t>
    <phoneticPr fontId="1" type="noConversion"/>
  </si>
  <si>
    <t>이에스시솔루션</t>
    <phoneticPr fontId="1" type="noConversion"/>
  </si>
  <si>
    <t>홍성의료원</t>
    <phoneticPr fontId="1" type="noConversion"/>
  </si>
  <si>
    <t xml:space="preserve">- 현장 방문 예정 </t>
    <phoneticPr fontId="1" type="noConversion"/>
  </si>
  <si>
    <r>
      <t xml:space="preserve">2023.10 실시납품 (2023. 10. 25 납품예정)
2024.02 시공사 선정 중 -&gt; 씨알엔지니어링 </t>
    </r>
    <r>
      <rPr>
        <b/>
        <sz val="10"/>
        <rFont val="맑은 고딕"/>
        <family val="3"/>
        <charset val="129"/>
      </rPr>
      <t>KCC건설</t>
    </r>
    <r>
      <rPr>
        <sz val="10"/>
        <rFont val="맑은 고딕"/>
        <family val="3"/>
        <charset val="129"/>
      </rPr>
      <t xml:space="preserve"> 견적 8천 수준/Kw 제시 예정 -&gt; SOFC, PEMFC 제안 요청  </t>
    </r>
    <phoneticPr fontId="1" type="noConversion"/>
  </si>
  <si>
    <t>유엔사부지(더파크사이드)</t>
    <phoneticPr fontId="5" type="noConversion"/>
  </si>
  <si>
    <t>D</t>
    <phoneticPr fontId="1" type="noConversion"/>
  </si>
  <si>
    <t>■ 마케팅본부 영업현황</t>
    <phoneticPr fontId="6" type="noConversion"/>
  </si>
  <si>
    <t>HnP</t>
    <phoneticPr fontId="6" type="noConversion"/>
  </si>
  <si>
    <t>이에스시솔루션
씨알엔지니어링</t>
    <phoneticPr fontId="6" type="noConversion"/>
  </si>
  <si>
    <t>세운 5-1,3구역</t>
    <phoneticPr fontId="5" type="noConversion"/>
  </si>
  <si>
    <t>- 건설사 : 태영
'- 환평진행중</t>
    <phoneticPr fontId="5" type="noConversion"/>
  </si>
  <si>
    <t>2~3</t>
    <phoneticPr fontId="5" type="noConversion"/>
  </si>
  <si>
    <t>성수동 2가 278-52 업무시설</t>
    <phoneticPr fontId="5" type="noConversion"/>
  </si>
  <si>
    <t>효성중공업</t>
    <phoneticPr fontId="5" type="noConversion"/>
  </si>
  <si>
    <t>[2024.03.26]
- PEMFC업체들 적극 영업중
- 2025년 발주 및 납품, 2026년 2월 준공
- 기전팀 실행팀에 HnP 견적 제출완료(7700/kw예가)
- 명성인터내셔널</t>
    <phoneticPr fontId="5" type="noConversion"/>
  </si>
  <si>
    <t>대구 하이시티</t>
    <phoneticPr fontId="5" type="noConversion"/>
  </si>
  <si>
    <t>[2024.03.26]
- 명성인터내셔널 대구하이테크센터 에이치앤파워 3kW * 1
- 23년 11월 설계 납품(설계사무소 : 삼신설계)  
-삼신설계 -&gt; 정림건축
-3kW로 도면 잘 넘김
-공사는 아직 홀딩 진행 상황</t>
    <phoneticPr fontId="5" type="noConversion"/>
  </si>
  <si>
    <t>정림건축</t>
    <phoneticPr fontId="5" type="noConversion"/>
  </si>
  <si>
    <t>상봉 9-1구역</t>
    <phoneticPr fontId="5" type="noConversion"/>
  </si>
  <si>
    <t>종합건축사사무소 건원</t>
  </si>
  <si>
    <t>포스코건설</t>
    <phoneticPr fontId="5" type="noConversion"/>
  </si>
  <si>
    <t>2023년 7월 9일 설계 진행, 주거만 연료전지 적용</t>
    <phoneticPr fontId="6" type="noConversion"/>
  </si>
  <si>
    <t>소월로 50 복합개발사업</t>
    <phoneticPr fontId="5" type="noConversion"/>
  </si>
  <si>
    <t>망우동 주상복합</t>
    <phoneticPr fontId="5" type="noConversion"/>
  </si>
  <si>
    <t>-미코제품으로  배치되어있는 현장을 에이치앤파워제품으로 적용</t>
    <phoneticPr fontId="5" type="noConversion"/>
  </si>
  <si>
    <t>- 2024/03/08 도면 제풀(주거 6kW, 비주거 21kW)</t>
    <phoneticPr fontId="5" type="noConversion"/>
  </si>
  <si>
    <t>한국HR산업(홍승관 팀장_010-7191-6729)</t>
    <phoneticPr fontId="5" type="noConversion"/>
  </si>
  <si>
    <t>정도(강민규 과장_02-2143-4249)</t>
    <phoneticPr fontId="5" type="noConversion"/>
  </si>
  <si>
    <t xml:space="preserve">2023. 06. 14. 기본 설계 진행
2024.04.01. 건원엔지니어링에 실시 설계 도면 전달 (우원앰엔이 이승엽 대리) </t>
    <phoneticPr fontId="1" type="noConversion"/>
  </si>
  <si>
    <t xml:space="preserve">명성인터내셔널 </t>
    <phoneticPr fontId="5" type="noConversion"/>
  </si>
  <si>
    <t>세양이엔지, S&amp;A ENC</t>
    <phoneticPr fontId="5" type="noConversion"/>
  </si>
  <si>
    <t>이천중리초등학교</t>
    <phoneticPr fontId="6" type="noConversion"/>
  </si>
  <si>
    <t>PEMFC 1안 : 20kW 2안: 10kW
2024.04.12 SOFC 3kW , 6kW 견적 제출 예정.</t>
    <phoneticPr fontId="5" type="noConversion"/>
  </si>
  <si>
    <t>23-04-07 현장 인계 및 연료전지 설계 요청(진행중)
23-04-11 연료전지 3kW(sofc) 1차 도면 전달(진행중)
23-04-12 설계사무소 : 연료전지 수정 요청 / 수정하여 재전달(진행중)
23-04-14 연료전지 3kW 내역서 요청(진행중)
23-04-18 연료전지 3kW 내역서 전달(진행중)
23-05-11 설계사무소 연락 및 미팅 어렌지(5월 22일 주 미팅 예정)(진행중
24-03-26 2024년 7월 연료전지 입찰 예정 / 제출 총액 412,000,000원
24-04-12 2024년 7월 연료전지 입찰 예정 변동사항 없음(케이앤피에서 3월중순정도에 현장 갔다왔다고 함)</t>
    <phoneticPr fontId="6" type="noConversion"/>
  </si>
  <si>
    <t>SGC이테크건설</t>
    <phoneticPr fontId="5" type="noConversion"/>
  </si>
  <si>
    <t>[2024.04.01 ~ 02]
 - 포스코이앤씨 견적 제출 : S&amp;A
 - 선포탈(DL건설) 견적 제출 : 세양이엔지
2024.04.12 - 진행사항 없음.</t>
    <phoneticPr fontId="5" type="noConversion"/>
  </si>
  <si>
    <t>2023.07.21 기본설계 / 8천초반~중반
2024.04.12 금액 제출 후 진행사항 없음.</t>
    <phoneticPr fontId="1" type="noConversion"/>
  </si>
  <si>
    <t>실시설계 도면 제출 / 터파기 진행 중이나 규모가 작아 2023년 내 진행 가능 
건설사 변경 (한영건설 -&gt; 백상건설) 실행가 제시 완료  4.2억(설치비 포함)
건설사 두손건설 확정 / 건설사 직발주 현장
2024.04.12 두손에서 여전히 안만나줌 / 2024.08쯤 입찰 나올 것 같음</t>
    <phoneticPr fontId="6" type="noConversion"/>
  </si>
  <si>
    <t>○○시 의회청사 신축건립공사</t>
    <phoneticPr fontId="6" type="noConversion"/>
  </si>
  <si>
    <t>○○동 청년주택</t>
    <phoneticPr fontId="6" type="noConversion"/>
  </si>
  <si>
    <t>○○ △△캠퍼스</t>
    <phoneticPr fontId="5" type="noConversion"/>
  </si>
  <si>
    <t>○○차고지 지열 변경 설계</t>
    <phoneticPr fontId="5" type="noConversion"/>
  </si>
  <si>
    <t>○○○ 6구역</t>
    <phoneticPr fontId="6" type="noConversion"/>
  </si>
  <si>
    <t>○○ 신도시 101역세권 △△-2블럭</t>
    <phoneticPr fontId="1" type="noConversion"/>
  </si>
  <si>
    <t>○○ 신도시 101역세권 △△블록</t>
    <phoneticPr fontId="1" type="noConversion"/>
  </si>
  <si>
    <t>○○ 신도시 101역세권 △△-1블럭</t>
    <phoneticPr fontId="6" type="noConversion"/>
  </si>
  <si>
    <t>○○ 14 재정비촉진구역</t>
    <phoneticPr fontId="6" type="noConversion"/>
  </si>
  <si>
    <t>○○ 공동주택 초기검토</t>
    <phoneticPr fontId="6" type="noConversion"/>
  </si>
  <si>
    <t>○○동 메디컬센터</t>
    <phoneticPr fontId="6" type="noConversion"/>
  </si>
  <si>
    <t>인천 ○○동 △△△△-24</t>
    <phoneticPr fontId="6" type="noConversion"/>
  </si>
  <si>
    <t>○○○동 △가 1-1</t>
    <phoneticPr fontId="6" type="noConversion"/>
  </si>
  <si>
    <t>관악구 ○○○ 주거복합시설</t>
    <phoneticPr fontId="6" type="noConversion"/>
  </si>
  <si>
    <t>○○ 2-7 재개발사업</t>
    <phoneticPr fontId="6" type="noConversion"/>
  </si>
  <si>
    <t>○○구 △△동 특별계획구역</t>
    <phoneticPr fontId="6" type="noConversion"/>
  </si>
  <si>
    <t>○○○ 재정비촉진5구역</t>
    <phoneticPr fontId="1" type="noConversion"/>
  </si>
  <si>
    <t>○○ 공공주택</t>
    <phoneticPr fontId="1" type="noConversion"/>
  </si>
  <si>
    <t>○○ △△사옥 신축공사</t>
    <phoneticPr fontId="1" type="noConversion"/>
  </si>
  <si>
    <t>○○○ 대회의장 신축공사</t>
    <phoneticPr fontId="1" type="noConversion"/>
  </si>
  <si>
    <t>○○동 2가 지식산업센터 신축공사</t>
    <phoneticPr fontId="1" type="noConversion"/>
  </si>
  <si>
    <t>○○○ 50 복합개발사업</t>
    <phoneticPr fontId="5" type="noConversion"/>
  </si>
  <si>
    <t>○○동 주상복합</t>
    <phoneticPr fontId="5" type="noConversion"/>
  </si>
  <si>
    <t>○○동 △△△-9외3필지</t>
    <phoneticPr fontId="6" type="noConversion"/>
  </si>
  <si>
    <t>부산시 우동 ○○○-25 오피스텔 현장</t>
    <phoneticPr fontId="6" type="noConversion"/>
  </si>
  <si>
    <t>○○동 가로주택</t>
    <phoneticPr fontId="6" type="noConversion"/>
  </si>
  <si>
    <t xml:space="preserve">인천 ○○구역 △△△-15 </t>
    <phoneticPr fontId="6" type="noConversion"/>
  </si>
  <si>
    <t>인천 ○○구역 △△△-14 근생</t>
    <phoneticPr fontId="1" type="noConversion"/>
  </si>
  <si>
    <t>남양주시 ○○6지구 공동주택</t>
    <phoneticPr fontId="6" type="noConversion"/>
  </si>
  <si>
    <t>○○동 교회</t>
    <phoneticPr fontId="6" type="noConversion"/>
  </si>
  <si>
    <t>고양시 ○○지구 △△블록</t>
    <phoneticPr fontId="1" type="noConversion"/>
  </si>
  <si>
    <t>인천 ○○구역 △타워</t>
    <phoneticPr fontId="1" type="noConversion"/>
  </si>
  <si>
    <t>중구 ○○동 △가</t>
    <phoneticPr fontId="1" type="noConversion"/>
  </si>
  <si>
    <t>인천 ○○○동 △△△△-14 근생</t>
    <phoneticPr fontId="1" type="noConversion"/>
  </si>
  <si>
    <t>○○동 △△△-1 가로주택 정비사업</t>
    <phoneticPr fontId="1" type="noConversion"/>
  </si>
  <si>
    <t>○○○병원 전기실</t>
    <phoneticPr fontId="6" type="noConversion"/>
  </si>
  <si>
    <t>인천 ○○○메디컬</t>
    <phoneticPr fontId="1" type="noConversion"/>
  </si>
  <si>
    <t>○○○대학교 기숙사</t>
    <phoneticPr fontId="5" type="noConversion"/>
  </si>
  <si>
    <t>○○동지식산업센터3호점</t>
    <phoneticPr fontId="6" type="noConversion"/>
  </si>
  <si>
    <t>인천○○○박물관 증축</t>
    <phoneticPr fontId="6" type="noConversion"/>
  </si>
  <si>
    <t>대전 ○○○연구동</t>
    <phoneticPr fontId="6" type="noConversion"/>
  </si>
  <si>
    <t>○○ △-△지구 도시정비형 재개발 사업</t>
    <phoneticPr fontId="6" type="noConversion"/>
  </si>
  <si>
    <t>서울 ○○○동 오피스텔</t>
    <phoneticPr fontId="6" type="noConversion"/>
  </si>
  <si>
    <t>○○○아파트 리모델링주택</t>
    <phoneticPr fontId="6" type="noConversion"/>
  </si>
  <si>
    <t>○○동 58-1</t>
    <phoneticPr fontId="6" type="noConversion"/>
  </si>
  <si>
    <t>○○ 인재교육원 개발공사 증축사업</t>
    <phoneticPr fontId="6" type="noConversion"/>
  </si>
  <si>
    <t>○○동 2가 업무시설 개발사업</t>
    <phoneticPr fontId="6" type="noConversion"/>
  </si>
  <si>
    <t>○○○동2가 WEST 업무시설 신축공사</t>
    <phoneticPr fontId="6" type="noConversion"/>
  </si>
  <si>
    <t>○○동 2가 279 업무시설</t>
    <phoneticPr fontId="1" type="noConversion"/>
  </si>
  <si>
    <t>합계</t>
    <phoneticPr fontId="1" type="noConversion"/>
  </si>
  <si>
    <t>대구 ○○지구 재개발사업 (1단지)</t>
    <phoneticPr fontId="1" type="noConversion"/>
  </si>
  <si>
    <t>대구 ○○지구 재개발사업 (2단지)</t>
    <phoneticPr fontId="1" type="noConversion"/>
  </si>
  <si>
    <t>○○동 오피스빌딩</t>
    <phoneticPr fontId="1" type="noConversion"/>
  </si>
  <si>
    <t>○○호텔 부지 복합개발사업 신축공사</t>
    <phoneticPr fontId="1" type="noConversion"/>
  </si>
  <si>
    <t>광주 ○○동 주상복합현장</t>
    <phoneticPr fontId="1" type="noConversion"/>
  </si>
  <si>
    <t>○○동 운동시설</t>
    <phoneticPr fontId="1" type="noConversion"/>
  </si>
  <si>
    <t>시흥○○대학교치과병원</t>
    <phoneticPr fontId="1" type="noConversion"/>
  </si>
  <si>
    <t>양산 ○○ 지식산업센터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</si>
</sst>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F800]dddd\,\ mmmm\ dd\,\ yyyy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5"/>
      <color theme="1"/>
      <name val="맑은 고딕"/>
      <family val="1"/>
      <charset val="2"/>
    </font>
    <font>
      <b/>
      <sz val="15"/>
      <color theme="1"/>
      <name val="Wingdings 2"/>
      <family val="1"/>
      <charset val="2"/>
    </font>
    <font>
      <b/>
      <sz val="15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4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41" fontId="2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 shrinkToFit="1"/>
    </xf>
    <xf numFmtId="0" fontId="9" fillId="0" borderId="1" xfId="3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 shrinkToFit="1"/>
    </xf>
    <xf numFmtId="0" fontId="9" fillId="0" borderId="1" xfId="2" applyFont="1" applyBorder="1" applyAlignment="1">
      <alignment horizontal="left" vertical="center" wrapText="1" shrinkToFit="1"/>
    </xf>
    <xf numFmtId="0" fontId="9" fillId="3" borderId="1" xfId="2" applyFont="1" applyFill="1" applyBorder="1" applyAlignment="1">
      <alignment horizontal="left" vertical="top" wrapText="1" shrinkToFit="1"/>
    </xf>
    <xf numFmtId="0" fontId="9" fillId="3" borderId="1" xfId="2" applyFont="1" applyFill="1" applyBorder="1" applyAlignment="1">
      <alignment horizontal="center" vertical="center" wrapText="1" shrinkToFit="1"/>
    </xf>
    <xf numFmtId="0" fontId="9" fillId="3" borderId="1" xfId="2" applyFont="1" applyFill="1" applyBorder="1" applyAlignment="1">
      <alignment horizontal="left" vertical="center" wrapText="1" shrinkToFit="1"/>
    </xf>
    <xf numFmtId="0" fontId="9" fillId="3" borderId="1" xfId="3" applyFont="1" applyFill="1" applyBorder="1" applyAlignment="1">
      <alignment horizontal="center" vertical="center" shrinkToFit="1"/>
    </xf>
    <xf numFmtId="0" fontId="9" fillId="3" borderId="6" xfId="2" applyFont="1" applyFill="1" applyBorder="1" applyAlignment="1">
      <alignment horizontal="center" vertical="center" shrinkToFit="1"/>
    </xf>
    <xf numFmtId="0" fontId="9" fillId="3" borderId="5" xfId="2" applyFont="1" applyFill="1" applyBorder="1" applyAlignment="1">
      <alignment horizontal="center" vertical="center"/>
    </xf>
    <xf numFmtId="1" fontId="9" fillId="3" borderId="1" xfId="2" applyNumberFormat="1" applyFont="1" applyFill="1" applyBorder="1" applyAlignment="1">
      <alignment horizontal="center" vertical="center" shrinkToFit="1"/>
    </xf>
    <xf numFmtId="0" fontId="9" fillId="3" borderId="5" xfId="2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shrinkToFit="1"/>
    </xf>
    <xf numFmtId="0" fontId="9" fillId="3" borderId="5" xfId="2" applyFont="1" applyFill="1" applyBorder="1" applyAlignment="1">
      <alignment horizontal="left" vertical="center" wrapText="1" shrinkToFit="1"/>
    </xf>
    <xf numFmtId="0" fontId="10" fillId="3" borderId="1" xfId="2" applyFont="1" applyFill="1" applyBorder="1" applyAlignment="1">
      <alignment horizontal="center" vertical="center" shrinkToFit="1"/>
    </xf>
    <xf numFmtId="0" fontId="9" fillId="3" borderId="5" xfId="2" applyFont="1" applyFill="1" applyBorder="1" applyAlignment="1">
      <alignment horizontal="center" vertical="center" wrapText="1" shrinkToFit="1"/>
    </xf>
    <xf numFmtId="0" fontId="9" fillId="0" borderId="1" xfId="3" applyFont="1" applyBorder="1" applyAlignment="1">
      <alignment horizontal="center" vertical="center" shrinkToFi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center" vertical="center" wrapText="1"/>
    </xf>
    <xf numFmtId="1" fontId="9" fillId="3" borderId="1" xfId="2" applyNumberFormat="1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 shrinkToFit="1"/>
    </xf>
    <xf numFmtId="0" fontId="13" fillId="3" borderId="1" xfId="2" applyFont="1" applyFill="1" applyBorder="1" applyAlignment="1">
      <alignment horizontal="left" vertical="center" wrapText="1" shrinkToFit="1"/>
    </xf>
    <xf numFmtId="0" fontId="13" fillId="3" borderId="1" xfId="2" applyFont="1" applyFill="1" applyBorder="1" applyAlignment="1">
      <alignment horizontal="center" vertical="center" wrapText="1" shrinkToFit="1"/>
    </xf>
    <xf numFmtId="0" fontId="8" fillId="3" borderId="1" xfId="2" applyFont="1" applyFill="1" applyBorder="1" applyAlignment="1">
      <alignment horizontal="center" vertical="center" shrinkToFit="1"/>
    </xf>
    <xf numFmtId="0" fontId="8" fillId="3" borderId="1" xfId="2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top" wrapText="1" shrinkToFit="1"/>
    </xf>
    <xf numFmtId="0" fontId="12" fillId="0" borderId="1" xfId="2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 shrinkToFit="1"/>
    </xf>
    <xf numFmtId="0" fontId="10" fillId="0" borderId="1" xfId="2" applyFont="1" applyBorder="1" applyAlignment="1">
      <alignment horizontal="left" vertical="top" wrapText="1" shrinkToFit="1"/>
    </xf>
    <xf numFmtId="0" fontId="14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 shrinkToFit="1"/>
    </xf>
    <xf numFmtId="0" fontId="9" fillId="0" borderId="5" xfId="2" applyFont="1" applyBorder="1" applyAlignment="1">
      <alignment horizontal="center" vertical="center" wrapText="1" shrinkToFit="1"/>
    </xf>
    <xf numFmtId="0" fontId="9" fillId="3" borderId="3" xfId="2" applyFont="1" applyFill="1" applyBorder="1" applyAlignment="1">
      <alignment horizontal="center" vertical="center" wrapText="1" shrinkToFit="1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0" fontId="22" fillId="0" borderId="0" xfId="0" applyFont="1">
      <alignment vertical="center"/>
    </xf>
    <xf numFmtId="0" fontId="4" fillId="2" borderId="2" xfId="2" applyFont="1" applyFill="1" applyBorder="1" applyAlignment="1">
      <alignment horizontal="left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shrinkToFit="1"/>
    </xf>
    <xf numFmtId="0" fontId="13" fillId="0" borderId="1" xfId="2" applyFont="1" applyBorder="1" applyAlignment="1">
      <alignment horizontal="center" vertical="center" shrinkToFit="1"/>
    </xf>
    <xf numFmtId="0" fontId="13" fillId="0" borderId="1" xfId="3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 shrinkToFit="1"/>
    </xf>
    <xf numFmtId="0" fontId="13" fillId="0" borderId="1" xfId="2" applyFont="1" applyBorder="1" applyAlignment="1">
      <alignment horizontal="left" vertical="center" wrapText="1" shrinkToFit="1"/>
    </xf>
    <xf numFmtId="41" fontId="23" fillId="0" borderId="1" xfId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top" wrapText="1"/>
    </xf>
    <xf numFmtId="0" fontId="13" fillId="3" borderId="1" xfId="2" applyFont="1" applyFill="1" applyBorder="1" applyAlignment="1">
      <alignment horizontal="left" vertical="top" wrapText="1" shrinkToFit="1"/>
    </xf>
    <xf numFmtId="41" fontId="23" fillId="3" borderId="1" xfId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top" wrapText="1"/>
    </xf>
    <xf numFmtId="0" fontId="24" fillId="3" borderId="1" xfId="2" applyFont="1" applyFill="1" applyBorder="1" applyAlignment="1">
      <alignment horizontal="left" vertical="center" wrapText="1" shrinkToFit="1"/>
    </xf>
    <xf numFmtId="0" fontId="13" fillId="3" borderId="5" xfId="2" applyFont="1" applyFill="1" applyBorder="1" applyAlignment="1">
      <alignment horizontal="center" vertical="center"/>
    </xf>
    <xf numFmtId="1" fontId="13" fillId="3" borderId="1" xfId="2" applyNumberFormat="1" applyFont="1" applyFill="1" applyBorder="1" applyAlignment="1">
      <alignment horizontal="center" vertical="center" shrinkToFit="1"/>
    </xf>
    <xf numFmtId="0" fontId="13" fillId="3" borderId="1" xfId="2" applyFont="1" applyFill="1" applyBorder="1" applyAlignment="1">
      <alignment horizontal="center" vertical="center"/>
    </xf>
    <xf numFmtId="0" fontId="13" fillId="3" borderId="5" xfId="2" applyFont="1" applyFill="1" applyBorder="1" applyAlignment="1">
      <alignment horizontal="center" vertical="center" shrinkToFit="1"/>
    </xf>
    <xf numFmtId="0" fontId="26" fillId="3" borderId="1" xfId="2" applyFont="1" applyFill="1" applyBorder="1" applyAlignment="1">
      <alignment horizontal="center" vertical="center" shrinkToFit="1"/>
    </xf>
    <xf numFmtId="0" fontId="13" fillId="3" borderId="5" xfId="2" applyFont="1" applyFill="1" applyBorder="1" applyAlignment="1">
      <alignment horizontal="center" vertical="center" wrapText="1" shrinkToFit="1"/>
    </xf>
    <xf numFmtId="0" fontId="24" fillId="3" borderId="1" xfId="2" applyFont="1" applyFill="1" applyBorder="1" applyAlignment="1">
      <alignment horizontal="center" vertical="center" shrinkToFi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top" wrapText="1"/>
    </xf>
    <xf numFmtId="0" fontId="13" fillId="0" borderId="1" xfId="3" applyFont="1" applyBorder="1" applyAlignment="1">
      <alignment horizontal="center" vertical="center" shrinkToFit="1"/>
    </xf>
    <xf numFmtId="0" fontId="13" fillId="3" borderId="1" xfId="2" applyFont="1" applyFill="1" applyBorder="1" applyAlignment="1">
      <alignment horizontal="left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/>
    </xf>
    <xf numFmtId="1" fontId="13" fillId="3" borderId="1" xfId="2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horizontal="left" vertical="center" wrapText="1"/>
    </xf>
    <xf numFmtId="0" fontId="24" fillId="3" borderId="1" xfId="2" applyFont="1" applyFill="1" applyBorder="1" applyAlignment="1">
      <alignment horizontal="left" vertical="top" wrapText="1" shrinkToFit="1"/>
    </xf>
    <xf numFmtId="0" fontId="13" fillId="0" borderId="1" xfId="2" applyFont="1" applyBorder="1" applyAlignment="1">
      <alignment horizontal="center" vertical="center"/>
    </xf>
    <xf numFmtId="0" fontId="24" fillId="3" borderId="1" xfId="4" applyFont="1" applyFill="1" applyBorder="1" applyAlignment="1">
      <alignment horizontal="center" vertical="center" shrinkToFit="1"/>
    </xf>
    <xf numFmtId="0" fontId="27" fillId="3" borderId="1" xfId="0" applyFont="1" applyFill="1" applyBorder="1" applyAlignment="1">
      <alignment horizontal="center" vertical="center" wrapText="1"/>
    </xf>
    <xf numFmtId="0" fontId="24" fillId="3" borderId="1" xfId="4" applyFont="1" applyFill="1" applyBorder="1" applyAlignment="1">
      <alignment horizontal="left" vertical="center" shrinkToFit="1"/>
    </xf>
    <xf numFmtId="41" fontId="23" fillId="0" borderId="1" xfId="1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left" vertical="top" wrapText="1" shrinkToFit="1"/>
    </xf>
    <xf numFmtId="0" fontId="24" fillId="0" borderId="1" xfId="2" applyFont="1" applyBorder="1" applyAlignment="1">
      <alignment horizontal="center" vertical="center" shrinkToFit="1"/>
    </xf>
    <xf numFmtId="0" fontId="24" fillId="0" borderId="1" xfId="2" applyFont="1" applyBorder="1" applyAlignment="1">
      <alignment horizontal="center" vertical="center" wrapText="1" shrinkToFit="1"/>
    </xf>
    <xf numFmtId="41" fontId="27" fillId="0" borderId="1" xfId="1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left" vertical="top" wrapText="1" shrinkToFit="1"/>
    </xf>
    <xf numFmtId="0" fontId="24" fillId="0" borderId="1" xfId="2" applyFont="1" applyBorder="1" applyAlignment="1">
      <alignment horizontal="left" vertical="center" wrapText="1" shrinkToFit="1"/>
    </xf>
    <xf numFmtId="0" fontId="24" fillId="3" borderId="1" xfId="2" applyFont="1" applyFill="1" applyBorder="1" applyAlignment="1">
      <alignment horizontal="center" vertical="center" wrapText="1" shrinkToFit="1"/>
    </xf>
    <xf numFmtId="0" fontId="26" fillId="0" borderId="1" xfId="2" applyFont="1" applyBorder="1" applyAlignment="1">
      <alignment horizontal="left" vertical="center" wrapText="1" shrinkToFit="1"/>
    </xf>
    <xf numFmtId="0" fontId="23" fillId="0" borderId="0" xfId="0" applyFont="1">
      <alignment vertical="center"/>
    </xf>
    <xf numFmtId="1" fontId="28" fillId="0" borderId="0" xfId="0" applyNumberFormat="1" applyFont="1" applyAlignment="1">
      <alignment horizontal="center" vertical="center" wrapText="1"/>
    </xf>
    <xf numFmtId="0" fontId="29" fillId="0" borderId="0" xfId="0" applyFo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 wrapText="1" shrinkToFit="1"/>
    </xf>
    <xf numFmtId="0" fontId="9" fillId="3" borderId="6" xfId="2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 shrinkToFit="1"/>
    </xf>
    <xf numFmtId="0" fontId="8" fillId="3" borderId="1" xfId="2" applyFont="1" applyFill="1" applyBorder="1" applyAlignment="1">
      <alignment horizontal="left" vertical="center" wrapText="1" shrinkToFit="1"/>
    </xf>
    <xf numFmtId="0" fontId="14" fillId="0" borderId="5" xfId="0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shrinkToFit="1"/>
    </xf>
    <xf numFmtId="0" fontId="12" fillId="3" borderId="6" xfId="2" applyFont="1" applyFill="1" applyBorder="1" applyAlignment="1">
      <alignment horizontal="center" vertical="center" wrapText="1" shrinkToFit="1"/>
    </xf>
    <xf numFmtId="0" fontId="8" fillId="3" borderId="1" xfId="2" applyFont="1" applyFill="1" applyBorder="1" applyAlignment="1">
      <alignment horizontal="center" vertical="center" wrapText="1" shrinkToFit="1"/>
    </xf>
    <xf numFmtId="0" fontId="9" fillId="3" borderId="0" xfId="2" applyFont="1" applyFill="1" applyAlignment="1">
      <alignment horizontal="left" vertical="center" wrapText="1" shrinkToFit="1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3" fontId="9" fillId="3" borderId="5" xfId="2" applyNumberFormat="1" applyFont="1" applyFill="1" applyBorder="1" applyAlignment="1">
      <alignment horizontal="left" vertical="top" wrapText="1" shrinkToFit="1"/>
    </xf>
    <xf numFmtId="0" fontId="9" fillId="3" borderId="5" xfId="2" applyFont="1" applyFill="1" applyBorder="1" applyAlignment="1">
      <alignment horizontal="left" vertical="top" wrapText="1"/>
    </xf>
    <xf numFmtId="0" fontId="9" fillId="3" borderId="1" xfId="2" applyFont="1" applyFill="1" applyBorder="1" applyAlignment="1">
      <alignment horizontal="left" vertical="top" wrapText="1"/>
    </xf>
    <xf numFmtId="0" fontId="8" fillId="3" borderId="1" xfId="2" applyFont="1" applyFill="1" applyBorder="1" applyAlignment="1">
      <alignment horizontal="left" vertical="top" wrapText="1" shrinkToFit="1"/>
    </xf>
    <xf numFmtId="0" fontId="9" fillId="0" borderId="5" xfId="2" applyFont="1" applyBorder="1" applyAlignment="1">
      <alignment horizontal="left" vertical="top" wrapText="1" shrinkToFit="1"/>
    </xf>
    <xf numFmtId="0" fontId="12" fillId="3" borderId="1" xfId="2" applyFont="1" applyFill="1" applyBorder="1" applyAlignment="1">
      <alignment horizontal="left" vertical="top" wrapText="1" shrinkToFit="1"/>
    </xf>
    <xf numFmtId="0" fontId="9" fillId="0" borderId="1" xfId="2" applyFont="1" applyBorder="1" applyAlignment="1">
      <alignment horizontal="center" vertical="top" wrapText="1" shrinkToFit="1"/>
    </xf>
    <xf numFmtId="0" fontId="12" fillId="3" borderId="1" xfId="4" applyFont="1" applyFill="1" applyBorder="1" applyAlignment="1">
      <alignment horizontal="left" vertical="top" wrapText="1" shrinkToFit="1"/>
    </xf>
    <xf numFmtId="0" fontId="12" fillId="0" borderId="1" xfId="2" applyFont="1" applyBorder="1" applyAlignment="1">
      <alignment horizontal="left" vertical="top" wrapText="1" shrinkToFit="1"/>
    </xf>
    <xf numFmtId="0" fontId="32" fillId="2" borderId="1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33" fillId="0" borderId="0" xfId="0" applyFont="1">
      <alignment vertical="center"/>
    </xf>
    <xf numFmtId="0" fontId="9" fillId="3" borderId="1" xfId="3" applyFont="1" applyFill="1" applyBorder="1" applyAlignment="1">
      <alignment horizontal="center" vertical="center" wrapText="1" shrinkToFit="1"/>
    </xf>
    <xf numFmtId="0" fontId="12" fillId="3" borderId="3" xfId="4" applyFont="1" applyFill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20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horizontal="left" vertical="top" wrapText="1" shrinkToFit="1"/>
    </xf>
    <xf numFmtId="0" fontId="20" fillId="0" borderId="1" xfId="0" quotePrefix="1" applyFont="1" applyBorder="1" applyAlignment="1">
      <alignment horizontal="left" vertical="top" wrapText="1"/>
    </xf>
    <xf numFmtId="0" fontId="8" fillId="0" borderId="1" xfId="0" quotePrefix="1" applyFont="1" applyBorder="1" applyAlignment="1">
      <alignment horizontal="left" vertical="top" wrapText="1"/>
    </xf>
    <xf numFmtId="0" fontId="24" fillId="0" borderId="1" xfId="2" quotePrefix="1" applyFont="1" applyBorder="1" applyAlignment="1">
      <alignment horizontal="left" vertical="center" wrapText="1" shrinkToFit="1"/>
    </xf>
    <xf numFmtId="41" fontId="27" fillId="3" borderId="1" xfId="1" applyFont="1" applyFill="1" applyBorder="1" applyAlignment="1">
      <alignment horizontal="center" vertical="center" wrapText="1"/>
    </xf>
    <xf numFmtId="0" fontId="20" fillId="0" borderId="5" xfId="0" quotePrefix="1" applyFont="1" applyBorder="1" applyAlignment="1">
      <alignment horizontal="left" vertical="top" wrapText="1"/>
    </xf>
    <xf numFmtId="0" fontId="13" fillId="3" borderId="1" xfId="2" quotePrefix="1" applyFont="1" applyFill="1" applyBorder="1" applyAlignment="1">
      <alignment horizontal="left" vertical="top" wrapText="1" shrinkToFit="1"/>
    </xf>
    <xf numFmtId="0" fontId="22" fillId="3" borderId="0" xfId="0" applyFont="1" applyFill="1">
      <alignment vertical="center"/>
    </xf>
    <xf numFmtId="176" fontId="29" fillId="3" borderId="7" xfId="0" applyNumberFormat="1" applyFont="1" applyFill="1" applyBorder="1" applyAlignment="1">
      <alignment horizontal="left" vertical="center"/>
    </xf>
    <xf numFmtId="176" fontId="29" fillId="3" borderId="7" xfId="0" applyNumberFormat="1" applyFont="1" applyFill="1" applyBorder="1">
      <alignment vertical="center"/>
    </xf>
    <xf numFmtId="0" fontId="22" fillId="3" borderId="7" xfId="0" applyFont="1" applyFill="1" applyBorder="1">
      <alignment vertical="center"/>
    </xf>
    <xf numFmtId="14" fontId="35" fillId="3" borderId="7" xfId="0" applyNumberFormat="1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top" wrapText="1"/>
    </xf>
    <xf numFmtId="0" fontId="26" fillId="3" borderId="1" xfId="2" applyFont="1" applyFill="1" applyBorder="1" applyAlignment="1">
      <alignment horizontal="left" vertical="center" wrapText="1" shrinkToFit="1"/>
    </xf>
    <xf numFmtId="0" fontId="13" fillId="3" borderId="0" xfId="2" applyFont="1" applyFill="1" applyAlignment="1">
      <alignment horizontal="center" vertical="center" shrinkToFit="1"/>
    </xf>
    <xf numFmtId="0" fontId="13" fillId="3" borderId="1" xfId="2" quotePrefix="1" applyFont="1" applyFill="1" applyBorder="1" applyAlignment="1">
      <alignment horizontal="left" vertical="center" wrapText="1" shrinkToFit="1"/>
    </xf>
    <xf numFmtId="0" fontId="13" fillId="3" borderId="0" xfId="2" quotePrefix="1" applyFont="1" applyFill="1" applyAlignment="1">
      <alignment horizontal="left" vertical="center" wrapText="1" shrinkToFit="1"/>
    </xf>
    <xf numFmtId="0" fontId="22" fillId="3" borderId="1" xfId="0" applyFont="1" applyFill="1" applyBorder="1">
      <alignment vertical="center"/>
    </xf>
    <xf numFmtId="0" fontId="23" fillId="3" borderId="5" xfId="0" applyFont="1" applyFill="1" applyBorder="1" applyAlignment="1">
      <alignment horizontal="center" vertical="top" wrapText="1"/>
    </xf>
    <xf numFmtId="0" fontId="22" fillId="0" borderId="1" xfId="0" applyFont="1" applyBorder="1">
      <alignment vertical="center"/>
    </xf>
    <xf numFmtId="0" fontId="13" fillId="3" borderId="1" xfId="3" applyFont="1" applyFill="1" applyBorder="1" applyAlignment="1">
      <alignment horizontal="center" vertical="center" shrinkToFit="1"/>
    </xf>
    <xf numFmtId="0" fontId="13" fillId="3" borderId="3" xfId="2" applyFont="1" applyFill="1" applyBorder="1" applyAlignment="1">
      <alignment horizontal="center" vertical="center" shrinkToFit="1"/>
    </xf>
    <xf numFmtId="0" fontId="13" fillId="3" borderId="3" xfId="2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shrinkToFit="1"/>
    </xf>
    <xf numFmtId="0" fontId="13" fillId="3" borderId="2" xfId="2" applyFont="1" applyFill="1" applyBorder="1" applyAlignment="1">
      <alignment horizontal="center" vertical="center" shrinkToFit="1"/>
    </xf>
    <xf numFmtId="0" fontId="24" fillId="0" borderId="2" xfId="2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/>
    </xf>
    <xf numFmtId="0" fontId="13" fillId="9" borderId="1" xfId="2" applyFont="1" applyFill="1" applyBorder="1" applyAlignment="1">
      <alignment horizontal="center" vertical="center" shrinkToFit="1"/>
    </xf>
    <xf numFmtId="0" fontId="23" fillId="9" borderId="1" xfId="0" applyFont="1" applyFill="1" applyBorder="1" applyAlignment="1">
      <alignment horizontal="center" vertical="center"/>
    </xf>
    <xf numFmtId="0" fontId="24" fillId="9" borderId="1" xfId="2" applyFont="1" applyFill="1" applyBorder="1" applyAlignment="1">
      <alignment horizontal="center" vertical="center" shrinkToFit="1"/>
    </xf>
    <xf numFmtId="0" fontId="23" fillId="9" borderId="1" xfId="0" applyFont="1" applyFill="1" applyBorder="1">
      <alignment vertical="center"/>
    </xf>
    <xf numFmtId="0" fontId="4" fillId="2" borderId="1" xfId="2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</cellXfs>
  <cellStyles count="7">
    <cellStyle name="쉼표 [0]" xfId="1" builtinId="6"/>
    <cellStyle name="쉼표 [0] 2" xfId="6" xr:uid="{00000000-0005-0000-0000-000001000000}"/>
    <cellStyle name="표준" xfId="0" builtinId="0"/>
    <cellStyle name="표준 2" xfId="2" xr:uid="{00000000-0005-0000-0000-000003000000}"/>
    <cellStyle name="표준 2 3" xfId="3" xr:uid="{00000000-0005-0000-0000-000004000000}"/>
    <cellStyle name="표준 2 5" xfId="4" xr:uid="{00000000-0005-0000-0000-000005000000}"/>
    <cellStyle name="표준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161925</xdr:rowOff>
        </xdr:from>
        <xdr:to>
          <xdr:col>5</xdr:col>
          <xdr:colOff>9525</xdr:colOff>
          <xdr:row>5</xdr:row>
          <xdr:rowOff>171450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2124075</xdr:colOff>
          <xdr:row>65</xdr:row>
          <xdr:rowOff>161925</xdr:rowOff>
        </xdr:from>
        <xdr:to>
          <xdr:col>15</xdr:col>
          <xdr:colOff>2133600</xdr:colOff>
          <xdr:row>66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7033-7C08-41CF-81D5-D5F674EEA493}">
  <sheetPr>
    <pageSetUpPr fitToPage="1"/>
  </sheetPr>
  <dimension ref="A1:G59"/>
  <sheetViews>
    <sheetView tabSelected="1" zoomScale="115" zoomScaleNormal="115" workbookViewId="0">
      <selection activeCell="I7" sqref="I7"/>
    </sheetView>
  </sheetViews>
  <sheetFormatPr defaultRowHeight="16.5" x14ac:dyDescent="0.3"/>
  <cols>
    <col min="2" max="2" width="44.25" bestFit="1" customWidth="1"/>
    <col min="3" max="3" width="12.125" bestFit="1" customWidth="1"/>
    <col min="5" max="5" width="18.125" bestFit="1" customWidth="1"/>
    <col min="6" max="7" width="9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5</v>
      </c>
      <c r="E1" s="2" t="s">
        <v>7</v>
      </c>
      <c r="F1" s="169" t="s">
        <v>17</v>
      </c>
      <c r="G1" s="169"/>
    </row>
    <row r="2" spans="1:7" x14ac:dyDescent="0.3">
      <c r="A2" s="52">
        <v>1</v>
      </c>
      <c r="B2" s="52" t="s">
        <v>458</v>
      </c>
      <c r="C2" s="52">
        <v>3</v>
      </c>
      <c r="D2" s="52" t="s">
        <v>29</v>
      </c>
      <c r="E2" s="52" t="s">
        <v>35</v>
      </c>
      <c r="F2" s="53"/>
      <c r="G2" s="53"/>
    </row>
    <row r="3" spans="1:7" x14ac:dyDescent="0.3">
      <c r="A3" s="52">
        <v>2</v>
      </c>
      <c r="B3" s="52" t="s">
        <v>465</v>
      </c>
      <c r="C3" s="52">
        <v>18</v>
      </c>
      <c r="D3" s="52" t="s">
        <v>40</v>
      </c>
      <c r="E3" s="52" t="s">
        <v>48</v>
      </c>
      <c r="F3" s="52"/>
      <c r="G3" s="52"/>
    </row>
    <row r="4" spans="1:7" x14ac:dyDescent="0.3">
      <c r="A4" s="52">
        <v>3</v>
      </c>
      <c r="B4" s="158" t="s">
        <v>463</v>
      </c>
      <c r="C4" s="52">
        <v>30</v>
      </c>
      <c r="D4" s="52" t="s">
        <v>40</v>
      </c>
      <c r="E4" s="52" t="s">
        <v>48</v>
      </c>
      <c r="F4" s="52"/>
      <c r="G4" s="52"/>
    </row>
    <row r="5" spans="1:7" x14ac:dyDescent="0.3">
      <c r="A5" s="52">
        <v>4</v>
      </c>
      <c r="B5" s="158" t="s">
        <v>464</v>
      </c>
      <c r="C5" s="52">
        <v>30</v>
      </c>
      <c r="D5" s="52" t="s">
        <v>40</v>
      </c>
      <c r="E5" s="52" t="s">
        <v>48</v>
      </c>
      <c r="F5" s="52"/>
      <c r="G5" s="52"/>
    </row>
    <row r="6" spans="1:7" x14ac:dyDescent="0.3">
      <c r="A6" s="52">
        <v>5</v>
      </c>
      <c r="B6" s="161" t="s">
        <v>459</v>
      </c>
      <c r="C6" s="53">
        <v>6</v>
      </c>
      <c r="D6" s="53" t="s">
        <v>34</v>
      </c>
      <c r="E6" s="53" t="s">
        <v>35</v>
      </c>
      <c r="F6" s="52"/>
      <c r="G6" s="52"/>
    </row>
    <row r="7" spans="1:7" x14ac:dyDescent="0.3">
      <c r="A7" s="52">
        <v>6</v>
      </c>
      <c r="B7" s="87" t="s">
        <v>460</v>
      </c>
      <c r="C7" s="52">
        <v>10</v>
      </c>
      <c r="D7" s="53" t="s">
        <v>34</v>
      </c>
      <c r="E7" s="52" t="s">
        <v>48</v>
      </c>
      <c r="F7" s="52"/>
      <c r="G7" s="52"/>
    </row>
    <row r="8" spans="1:7" x14ac:dyDescent="0.3">
      <c r="A8" s="52">
        <v>7</v>
      </c>
      <c r="B8" s="67" t="s">
        <v>461</v>
      </c>
      <c r="C8" s="67">
        <v>201</v>
      </c>
      <c r="D8" s="67" t="s">
        <v>40</v>
      </c>
      <c r="E8" s="52" t="s">
        <v>48</v>
      </c>
      <c r="F8" s="52"/>
      <c r="G8" s="67"/>
    </row>
    <row r="9" spans="1:7" x14ac:dyDescent="0.3">
      <c r="A9" s="52">
        <v>8</v>
      </c>
      <c r="B9" s="67" t="s">
        <v>462</v>
      </c>
      <c r="C9" s="78">
        <v>18</v>
      </c>
      <c r="D9" s="67" t="s">
        <v>40</v>
      </c>
      <c r="E9" s="52" t="s">
        <v>48</v>
      </c>
      <c r="F9" s="67"/>
      <c r="G9" s="67"/>
    </row>
    <row r="10" spans="1:7" x14ac:dyDescent="0.3">
      <c r="A10" s="52">
        <v>9</v>
      </c>
      <c r="B10" s="159" t="s">
        <v>466</v>
      </c>
      <c r="C10" s="78">
        <v>81</v>
      </c>
      <c r="D10" s="67" t="s">
        <v>40</v>
      </c>
      <c r="E10" s="52" t="s">
        <v>48</v>
      </c>
      <c r="F10" s="67">
        <v>2025</v>
      </c>
      <c r="G10" s="67"/>
    </row>
    <row r="11" spans="1:7" x14ac:dyDescent="0.3">
      <c r="A11" s="52">
        <v>10</v>
      </c>
      <c r="B11" s="160" t="s">
        <v>467</v>
      </c>
      <c r="C11" s="52">
        <v>12</v>
      </c>
      <c r="D11" s="52" t="s">
        <v>40</v>
      </c>
      <c r="E11" s="52" t="s">
        <v>48</v>
      </c>
      <c r="F11" s="52"/>
      <c r="G11" s="52"/>
    </row>
    <row r="12" spans="1:7" x14ac:dyDescent="0.3">
      <c r="A12" s="52">
        <v>11</v>
      </c>
      <c r="B12" s="68" t="s">
        <v>468</v>
      </c>
      <c r="C12" s="68">
        <v>9</v>
      </c>
      <c r="D12" s="68" t="s">
        <v>40</v>
      </c>
      <c r="E12" s="52" t="s">
        <v>41</v>
      </c>
      <c r="F12" s="54"/>
      <c r="G12" s="54"/>
    </row>
    <row r="13" spans="1:7" x14ac:dyDescent="0.3">
      <c r="A13" s="52">
        <v>12</v>
      </c>
      <c r="B13" s="52" t="s">
        <v>469</v>
      </c>
      <c r="C13" s="52">
        <v>6</v>
      </c>
      <c r="D13" s="52" t="s">
        <v>40</v>
      </c>
      <c r="E13" s="52" t="s">
        <v>41</v>
      </c>
      <c r="F13" s="54"/>
      <c r="G13" s="54"/>
    </row>
    <row r="14" spans="1:7" x14ac:dyDescent="0.3">
      <c r="A14" s="52">
        <v>13</v>
      </c>
      <c r="B14" s="52" t="s">
        <v>470</v>
      </c>
      <c r="C14" s="71">
        <v>3</v>
      </c>
      <c r="D14" s="52" t="s">
        <v>40</v>
      </c>
      <c r="E14" s="52" t="s">
        <v>41</v>
      </c>
      <c r="F14" s="54"/>
      <c r="G14" s="54"/>
    </row>
    <row r="15" spans="1:7" x14ac:dyDescent="0.3">
      <c r="A15" s="52">
        <v>14</v>
      </c>
      <c r="B15" s="52" t="s">
        <v>471</v>
      </c>
      <c r="C15" s="71">
        <v>18</v>
      </c>
      <c r="D15" s="52" t="s">
        <v>40</v>
      </c>
      <c r="E15" s="52" t="s">
        <v>41</v>
      </c>
      <c r="F15" s="54">
        <v>2025</v>
      </c>
      <c r="G15" s="54">
        <v>1</v>
      </c>
    </row>
    <row r="16" spans="1:7" x14ac:dyDescent="0.3">
      <c r="A16" s="52">
        <v>15</v>
      </c>
      <c r="B16" s="52" t="s">
        <v>472</v>
      </c>
      <c r="C16" s="71">
        <v>6</v>
      </c>
      <c r="D16" s="52" t="s">
        <v>40</v>
      </c>
      <c r="E16" s="52" t="s">
        <v>48</v>
      </c>
      <c r="F16" s="52">
        <v>2026</v>
      </c>
      <c r="G16" s="52">
        <v>6</v>
      </c>
    </row>
    <row r="17" spans="1:7" x14ac:dyDescent="0.3">
      <c r="A17" s="52">
        <v>16</v>
      </c>
      <c r="B17" s="31" t="s">
        <v>473</v>
      </c>
      <c r="C17" s="71">
        <v>96</v>
      </c>
      <c r="D17" s="52" t="s">
        <v>40</v>
      </c>
      <c r="E17" s="52" t="s">
        <v>48</v>
      </c>
      <c r="F17" s="52">
        <v>2028</v>
      </c>
      <c r="G17" s="52">
        <v>6</v>
      </c>
    </row>
    <row r="18" spans="1:7" x14ac:dyDescent="0.3">
      <c r="A18" s="52">
        <v>17</v>
      </c>
      <c r="B18" s="82" t="s">
        <v>474</v>
      </c>
      <c r="C18" s="71">
        <v>36</v>
      </c>
      <c r="D18" s="52" t="s">
        <v>40</v>
      </c>
      <c r="E18" s="52" t="s">
        <v>48</v>
      </c>
      <c r="F18" s="52">
        <v>2028</v>
      </c>
      <c r="G18" s="52">
        <v>6</v>
      </c>
    </row>
    <row r="19" spans="1:7" x14ac:dyDescent="0.3">
      <c r="A19" s="52">
        <v>18</v>
      </c>
      <c r="B19" s="52" t="s">
        <v>475</v>
      </c>
      <c r="C19" s="71">
        <v>18</v>
      </c>
      <c r="D19" s="52" t="s">
        <v>40</v>
      </c>
      <c r="E19" s="52" t="s">
        <v>48</v>
      </c>
      <c r="F19" s="52">
        <v>2028</v>
      </c>
      <c r="G19" s="52">
        <v>6</v>
      </c>
    </row>
    <row r="20" spans="1:7" x14ac:dyDescent="0.3">
      <c r="A20" s="52">
        <v>19</v>
      </c>
      <c r="B20" s="87" t="s">
        <v>476</v>
      </c>
      <c r="C20" s="87">
        <v>9</v>
      </c>
      <c r="D20" s="87" t="s">
        <v>40</v>
      </c>
      <c r="E20" s="87" t="s">
        <v>48</v>
      </c>
      <c r="F20" s="52">
        <v>2028</v>
      </c>
      <c r="G20" s="52">
        <v>6</v>
      </c>
    </row>
    <row r="21" spans="1:7" x14ac:dyDescent="0.3">
      <c r="A21" s="52">
        <v>20</v>
      </c>
      <c r="B21" s="87" t="s">
        <v>477</v>
      </c>
      <c r="C21" s="87">
        <v>12</v>
      </c>
      <c r="D21" s="87" t="s">
        <v>29</v>
      </c>
      <c r="E21" s="87" t="s">
        <v>228</v>
      </c>
      <c r="F21" s="52">
        <v>2032</v>
      </c>
      <c r="G21" s="52">
        <v>6</v>
      </c>
    </row>
    <row r="22" spans="1:7" x14ac:dyDescent="0.3">
      <c r="A22" s="52">
        <v>21</v>
      </c>
      <c r="B22" s="87" t="s">
        <v>478</v>
      </c>
      <c r="C22" s="52">
        <v>9</v>
      </c>
      <c r="D22" s="87" t="s">
        <v>24</v>
      </c>
      <c r="E22" s="87" t="s">
        <v>41</v>
      </c>
      <c r="F22" s="52">
        <v>2025</v>
      </c>
      <c r="G22" s="52">
        <v>10</v>
      </c>
    </row>
    <row r="23" spans="1:7" x14ac:dyDescent="0.3">
      <c r="A23" s="52">
        <v>22</v>
      </c>
      <c r="B23" s="52" t="s">
        <v>479</v>
      </c>
      <c r="C23" s="52">
        <v>400</v>
      </c>
      <c r="D23" s="87" t="s">
        <v>24</v>
      </c>
      <c r="E23" s="87" t="s">
        <v>48</v>
      </c>
      <c r="F23" s="52">
        <v>2029</v>
      </c>
      <c r="G23" s="52">
        <v>6</v>
      </c>
    </row>
    <row r="24" spans="1:7" x14ac:dyDescent="0.3">
      <c r="A24" s="52">
        <v>23</v>
      </c>
      <c r="B24" s="52" t="s">
        <v>480</v>
      </c>
      <c r="C24" s="52">
        <v>27</v>
      </c>
      <c r="D24" s="87" t="s">
        <v>24</v>
      </c>
      <c r="E24" s="87" t="s">
        <v>48</v>
      </c>
      <c r="F24" s="52">
        <v>2027</v>
      </c>
      <c r="G24" s="52">
        <v>6</v>
      </c>
    </row>
    <row r="25" spans="1:7" x14ac:dyDescent="0.3">
      <c r="A25" s="52">
        <v>24</v>
      </c>
      <c r="B25" s="52" t="s">
        <v>481</v>
      </c>
      <c r="C25" s="52">
        <v>6</v>
      </c>
      <c r="D25" s="52" t="s">
        <v>40</v>
      </c>
      <c r="E25" s="52" t="s">
        <v>41</v>
      </c>
      <c r="F25" s="54">
        <v>2025</v>
      </c>
      <c r="G25" s="54">
        <v>6</v>
      </c>
    </row>
    <row r="26" spans="1:7" x14ac:dyDescent="0.3">
      <c r="A26" s="52">
        <v>25</v>
      </c>
      <c r="B26" s="52" t="s">
        <v>482</v>
      </c>
      <c r="C26" s="67">
        <v>9</v>
      </c>
      <c r="D26" s="52" t="s">
        <v>40</v>
      </c>
      <c r="E26" s="52" t="s">
        <v>35</v>
      </c>
      <c r="F26" s="52"/>
      <c r="G26" s="52"/>
    </row>
    <row r="27" spans="1:7" x14ac:dyDescent="0.3">
      <c r="A27" s="52">
        <v>26</v>
      </c>
      <c r="B27" s="52" t="s">
        <v>483</v>
      </c>
      <c r="C27" s="52">
        <v>3</v>
      </c>
      <c r="D27" s="52" t="s">
        <v>40</v>
      </c>
      <c r="E27" s="52" t="s">
        <v>48</v>
      </c>
      <c r="F27" s="52"/>
      <c r="G27" s="52"/>
    </row>
    <row r="28" spans="1:7" x14ac:dyDescent="0.3">
      <c r="A28" s="52">
        <v>27</v>
      </c>
      <c r="B28" s="52" t="s">
        <v>484</v>
      </c>
      <c r="C28" s="52">
        <v>3</v>
      </c>
      <c r="D28" s="52" t="s">
        <v>40</v>
      </c>
      <c r="E28" s="52" t="s">
        <v>48</v>
      </c>
      <c r="F28" s="52"/>
      <c r="G28" s="52"/>
    </row>
    <row r="29" spans="1:7" x14ac:dyDescent="0.3">
      <c r="A29" s="52">
        <v>28</v>
      </c>
      <c r="B29" s="71" t="s">
        <v>485</v>
      </c>
      <c r="C29" s="71">
        <v>6</v>
      </c>
      <c r="D29" s="71" t="s">
        <v>24</v>
      </c>
      <c r="E29" s="71" t="s">
        <v>48</v>
      </c>
      <c r="F29" s="52"/>
      <c r="G29" s="52"/>
    </row>
    <row r="30" spans="1:7" x14ac:dyDescent="0.3">
      <c r="A30" s="52">
        <v>29</v>
      </c>
      <c r="B30" s="87" t="s">
        <v>486</v>
      </c>
      <c r="C30" s="53">
        <v>18</v>
      </c>
      <c r="D30" s="53" t="s">
        <v>40</v>
      </c>
      <c r="E30" s="53" t="s">
        <v>48</v>
      </c>
      <c r="F30" s="52"/>
      <c r="G30" s="52"/>
    </row>
    <row r="31" spans="1:7" x14ac:dyDescent="0.3">
      <c r="A31" s="52">
        <v>30</v>
      </c>
      <c r="B31" s="87" t="s">
        <v>487</v>
      </c>
      <c r="C31" s="53">
        <v>21</v>
      </c>
      <c r="D31" s="53" t="s">
        <v>40</v>
      </c>
      <c r="E31" s="53" t="s">
        <v>48</v>
      </c>
      <c r="F31" s="52"/>
      <c r="G31" s="52"/>
    </row>
    <row r="32" spans="1:7" x14ac:dyDescent="0.3">
      <c r="A32" s="52">
        <v>31</v>
      </c>
      <c r="B32" s="87" t="s">
        <v>488</v>
      </c>
      <c r="C32" s="87">
        <v>15</v>
      </c>
      <c r="D32" s="87" t="s">
        <v>24</v>
      </c>
      <c r="E32" s="87" t="s">
        <v>228</v>
      </c>
      <c r="F32" s="52"/>
      <c r="G32" s="52"/>
    </row>
    <row r="33" spans="1:7" x14ac:dyDescent="0.3">
      <c r="A33" s="52">
        <v>32</v>
      </c>
      <c r="B33" s="71" t="s">
        <v>489</v>
      </c>
      <c r="C33" s="71">
        <v>3</v>
      </c>
      <c r="D33" s="71" t="s">
        <v>24</v>
      </c>
      <c r="E33" s="71" t="s">
        <v>228</v>
      </c>
      <c r="F33" s="52"/>
      <c r="G33" s="52"/>
    </row>
    <row r="34" spans="1:7" x14ac:dyDescent="0.3">
      <c r="A34" s="52">
        <v>33</v>
      </c>
      <c r="B34" s="87" t="s">
        <v>490</v>
      </c>
      <c r="C34" s="87">
        <v>3</v>
      </c>
      <c r="D34" s="87" t="s">
        <v>24</v>
      </c>
      <c r="E34" s="87" t="s">
        <v>228</v>
      </c>
      <c r="F34" s="52"/>
      <c r="G34" s="52"/>
    </row>
    <row r="35" spans="1:7" x14ac:dyDescent="0.3">
      <c r="A35" s="52">
        <v>34</v>
      </c>
      <c r="B35" s="87" t="s">
        <v>491</v>
      </c>
      <c r="C35" s="52">
        <v>3</v>
      </c>
      <c r="D35" s="87" t="s">
        <v>24</v>
      </c>
      <c r="E35" s="87" t="s">
        <v>228</v>
      </c>
      <c r="F35" s="52"/>
      <c r="G35" s="52"/>
    </row>
    <row r="36" spans="1:7" x14ac:dyDescent="0.3">
      <c r="A36" s="52">
        <v>35</v>
      </c>
      <c r="B36" s="87" t="s">
        <v>492</v>
      </c>
      <c r="C36" s="52">
        <v>3</v>
      </c>
      <c r="D36" s="87" t="s">
        <v>24</v>
      </c>
      <c r="E36" s="87" t="s">
        <v>228</v>
      </c>
      <c r="F36" s="52"/>
      <c r="G36" s="52"/>
    </row>
    <row r="37" spans="1:7" x14ac:dyDescent="0.3">
      <c r="A37" s="52">
        <v>36</v>
      </c>
      <c r="B37" s="87" t="s">
        <v>493</v>
      </c>
      <c r="C37" s="52">
        <v>3</v>
      </c>
      <c r="D37" s="87" t="s">
        <v>29</v>
      </c>
      <c r="E37" s="87" t="s">
        <v>228</v>
      </c>
      <c r="F37" s="52"/>
      <c r="G37" s="52"/>
    </row>
    <row r="38" spans="1:7" x14ac:dyDescent="0.3">
      <c r="A38" s="52">
        <v>37</v>
      </c>
      <c r="B38" s="87" t="s">
        <v>494</v>
      </c>
      <c r="C38" s="52">
        <v>3</v>
      </c>
      <c r="D38" s="87" t="s">
        <v>24</v>
      </c>
      <c r="E38" s="87" t="s">
        <v>228</v>
      </c>
      <c r="F38" s="52"/>
      <c r="G38" s="52"/>
    </row>
    <row r="39" spans="1:7" x14ac:dyDescent="0.3">
      <c r="A39" s="52">
        <v>38</v>
      </c>
      <c r="B39" s="52" t="s">
        <v>495</v>
      </c>
      <c r="C39" s="52">
        <v>12</v>
      </c>
      <c r="D39" s="87" t="s">
        <v>29</v>
      </c>
      <c r="E39" s="87" t="s">
        <v>228</v>
      </c>
      <c r="F39" s="52"/>
      <c r="G39" s="52"/>
    </row>
    <row r="40" spans="1:7" x14ac:dyDescent="0.3">
      <c r="A40" s="52">
        <v>39</v>
      </c>
      <c r="B40" s="52" t="s">
        <v>496</v>
      </c>
      <c r="C40" s="52">
        <v>3</v>
      </c>
      <c r="D40" s="52" t="s">
        <v>40</v>
      </c>
      <c r="E40" s="52" t="s">
        <v>48</v>
      </c>
      <c r="F40" s="52"/>
      <c r="G40" s="52"/>
    </row>
    <row r="41" spans="1:7" x14ac:dyDescent="0.3">
      <c r="A41" s="52">
        <v>40</v>
      </c>
      <c r="B41" s="52" t="s">
        <v>497</v>
      </c>
      <c r="C41" s="52">
        <v>3</v>
      </c>
      <c r="D41" s="52" t="s">
        <v>40</v>
      </c>
      <c r="E41" s="52" t="s">
        <v>48</v>
      </c>
      <c r="F41" s="52"/>
      <c r="G41" s="52"/>
    </row>
    <row r="42" spans="1:7" x14ac:dyDescent="0.3">
      <c r="A42" s="52">
        <v>41</v>
      </c>
      <c r="B42" s="52" t="s">
        <v>498</v>
      </c>
      <c r="C42" s="52">
        <v>27</v>
      </c>
      <c r="D42" s="52" t="s">
        <v>29</v>
      </c>
      <c r="E42" s="52" t="s">
        <v>48</v>
      </c>
      <c r="F42" s="157"/>
      <c r="G42" s="157"/>
    </row>
    <row r="43" spans="1:7" x14ac:dyDescent="0.3">
      <c r="A43" s="52">
        <v>42</v>
      </c>
      <c r="B43" s="157" t="s">
        <v>499</v>
      </c>
      <c r="C43" s="157">
        <v>12</v>
      </c>
      <c r="D43" s="157" t="s">
        <v>34</v>
      </c>
      <c r="E43" s="52" t="s">
        <v>35</v>
      </c>
      <c r="F43" s="74">
        <v>2025</v>
      </c>
      <c r="G43" s="74"/>
    </row>
    <row r="44" spans="1:7" x14ac:dyDescent="0.3">
      <c r="A44" s="52">
        <v>43</v>
      </c>
      <c r="B44" s="52" t="s">
        <v>500</v>
      </c>
      <c r="C44" s="52">
        <v>6</v>
      </c>
      <c r="D44" s="52" t="s">
        <v>34</v>
      </c>
      <c r="E44" s="52" t="s">
        <v>35</v>
      </c>
      <c r="F44" s="74"/>
      <c r="G44" s="74"/>
    </row>
    <row r="45" spans="1:7" x14ac:dyDescent="0.3">
      <c r="A45" s="52">
        <v>44</v>
      </c>
      <c r="B45" s="52" t="s">
        <v>501</v>
      </c>
      <c r="C45" s="52">
        <v>6</v>
      </c>
      <c r="D45" s="52" t="s">
        <v>40</v>
      </c>
      <c r="E45" s="52" t="s">
        <v>48</v>
      </c>
      <c r="F45" s="52"/>
      <c r="G45" s="52"/>
    </row>
    <row r="46" spans="1:7" x14ac:dyDescent="0.3">
      <c r="A46" s="52">
        <v>45</v>
      </c>
      <c r="B46" s="52" t="s">
        <v>503</v>
      </c>
      <c r="C46" s="67">
        <v>3</v>
      </c>
      <c r="D46" s="52" t="s">
        <v>29</v>
      </c>
      <c r="E46" s="52" t="s">
        <v>48</v>
      </c>
      <c r="F46" s="52">
        <v>2025</v>
      </c>
      <c r="G46" s="52">
        <v>3</v>
      </c>
    </row>
    <row r="47" spans="1:7" x14ac:dyDescent="0.3">
      <c r="A47" s="52">
        <v>46</v>
      </c>
      <c r="B47" s="52" t="s">
        <v>502</v>
      </c>
      <c r="C47" s="52">
        <v>30</v>
      </c>
      <c r="D47" s="52" t="s">
        <v>40</v>
      </c>
      <c r="E47" s="52" t="s">
        <v>41</v>
      </c>
      <c r="F47" s="52"/>
      <c r="G47" s="52"/>
    </row>
    <row r="48" spans="1:7" x14ac:dyDescent="0.3">
      <c r="A48" s="52">
        <v>47</v>
      </c>
      <c r="B48" s="52" t="s">
        <v>504</v>
      </c>
      <c r="C48" s="52">
        <v>12</v>
      </c>
      <c r="D48" s="53" t="s">
        <v>40</v>
      </c>
      <c r="E48" s="53" t="s">
        <v>48</v>
      </c>
      <c r="F48" s="52"/>
      <c r="G48" s="52"/>
    </row>
    <row r="49" spans="1:7" x14ac:dyDescent="0.3">
      <c r="A49" s="52">
        <v>48</v>
      </c>
      <c r="B49" s="52" t="s">
        <v>505</v>
      </c>
      <c r="C49" s="52">
        <v>27</v>
      </c>
      <c r="D49" s="52" t="s">
        <v>40</v>
      </c>
      <c r="E49" s="52" t="s">
        <v>48</v>
      </c>
      <c r="F49" s="52"/>
      <c r="G49" s="52"/>
    </row>
    <row r="50" spans="1:7" x14ac:dyDescent="0.3">
      <c r="A50" s="162">
        <v>49</v>
      </c>
      <c r="B50" s="163" t="s">
        <v>506</v>
      </c>
      <c r="C50" s="163">
        <v>12</v>
      </c>
      <c r="D50" s="87" t="s">
        <v>40</v>
      </c>
      <c r="E50" s="87" t="s">
        <v>228</v>
      </c>
      <c r="F50" s="52"/>
      <c r="G50" s="52"/>
    </row>
    <row r="51" spans="1:7" x14ac:dyDescent="0.3">
      <c r="A51" s="165">
        <v>50</v>
      </c>
      <c r="B51" s="166" t="s">
        <v>508</v>
      </c>
      <c r="C51" s="165">
        <v>21</v>
      </c>
      <c r="D51" s="167" t="s">
        <v>40</v>
      </c>
      <c r="E51" s="167" t="s">
        <v>228</v>
      </c>
      <c r="F51" s="168"/>
      <c r="G51" s="168"/>
    </row>
    <row r="52" spans="1:7" x14ac:dyDescent="0.3">
      <c r="A52" s="165">
        <v>51</v>
      </c>
      <c r="B52" s="166" t="s">
        <v>509</v>
      </c>
      <c r="C52" s="165">
        <v>12</v>
      </c>
      <c r="D52" s="167" t="s">
        <v>40</v>
      </c>
      <c r="E52" s="167" t="s">
        <v>228</v>
      </c>
      <c r="F52" s="168"/>
      <c r="G52" s="168"/>
    </row>
    <row r="53" spans="1:7" x14ac:dyDescent="0.3">
      <c r="A53" s="165">
        <v>52</v>
      </c>
      <c r="B53" s="166" t="s">
        <v>510</v>
      </c>
      <c r="C53" s="165">
        <v>12</v>
      </c>
      <c r="D53" s="167" t="s">
        <v>40</v>
      </c>
      <c r="E53" s="167" t="s">
        <v>228</v>
      </c>
      <c r="F53" s="168"/>
      <c r="G53" s="168"/>
    </row>
    <row r="54" spans="1:7" x14ac:dyDescent="0.3">
      <c r="A54" s="165">
        <v>53</v>
      </c>
      <c r="B54" s="166" t="s">
        <v>511</v>
      </c>
      <c r="C54" s="165">
        <v>36</v>
      </c>
      <c r="D54" s="167" t="s">
        <v>40</v>
      </c>
      <c r="E54" s="167" t="s">
        <v>228</v>
      </c>
      <c r="F54" s="168"/>
      <c r="G54" s="168"/>
    </row>
    <row r="55" spans="1:7" x14ac:dyDescent="0.3">
      <c r="A55" s="165">
        <v>54</v>
      </c>
      <c r="B55" s="166" t="s">
        <v>512</v>
      </c>
      <c r="C55" s="165">
        <v>15</v>
      </c>
      <c r="D55" s="167" t="s">
        <v>40</v>
      </c>
      <c r="E55" s="167" t="s">
        <v>48</v>
      </c>
      <c r="F55" s="168"/>
      <c r="G55" s="168"/>
    </row>
    <row r="56" spans="1:7" x14ac:dyDescent="0.3">
      <c r="A56" s="165">
        <v>55</v>
      </c>
      <c r="B56" s="166" t="s">
        <v>513</v>
      </c>
      <c r="C56" s="166">
        <v>9</v>
      </c>
      <c r="D56" s="167" t="s">
        <v>40</v>
      </c>
      <c r="E56" s="165" t="s">
        <v>48</v>
      </c>
      <c r="F56" s="168"/>
      <c r="G56" s="168"/>
    </row>
    <row r="57" spans="1:7" x14ac:dyDescent="0.3">
      <c r="A57" s="165">
        <v>56</v>
      </c>
      <c r="B57" s="166" t="s">
        <v>514</v>
      </c>
      <c r="C57" s="166">
        <v>18</v>
      </c>
      <c r="D57" s="167" t="s">
        <v>40</v>
      </c>
      <c r="E57" s="165" t="s">
        <v>48</v>
      </c>
      <c r="F57" s="168"/>
      <c r="G57" s="168"/>
    </row>
    <row r="58" spans="1:7" ht="17.25" thickBot="1" x14ac:dyDescent="0.35">
      <c r="A58" s="165">
        <v>57</v>
      </c>
      <c r="B58" s="166" t="s">
        <v>515</v>
      </c>
      <c r="C58" s="166">
        <v>9</v>
      </c>
      <c r="D58" s="167" t="s">
        <v>40</v>
      </c>
      <c r="E58" s="165" t="s">
        <v>48</v>
      </c>
      <c r="F58" s="168"/>
      <c r="G58" s="168"/>
    </row>
    <row r="59" spans="1:7" ht="17.25" thickBot="1" x14ac:dyDescent="0.35">
      <c r="A59" s="170" t="s">
        <v>507</v>
      </c>
      <c r="B59" s="171"/>
      <c r="C59" s="164">
        <f>SUM(C2:C58)</f>
        <v>1442</v>
      </c>
    </row>
  </sheetData>
  <mergeCells count="2">
    <mergeCell ref="F1:G1"/>
    <mergeCell ref="A59:B59"/>
  </mergeCells>
  <phoneticPr fontId="1" type="noConversion"/>
  <dataValidations count="2">
    <dataValidation type="list" allowBlank="1" showInputMessage="1" showErrorMessage="1" sqref="D2:D50 D51:D58" xr:uid="{C77AA603-9002-40CD-A08B-6197AB2F9697}">
      <formula1>"민간의무화, 공공의무화, 건물지원,기타사업"</formula1>
    </dataValidation>
    <dataValidation type="list" allowBlank="1" showInputMessage="1" showErrorMessage="1" sqref="E2:E50 E51:E58" xr:uid="{C5F8F39A-B6D1-4E26-91CF-7F1598B4331F}">
      <formula1>"설계, 인허가, 시공사/설비업체 선정, 입찰 예정, 낙찰/유찰 대기, 계약 완료, 수주, 납품, 시운전, 사용전검사, 설치확인, 준공, 폐기"</formula1>
    </dataValidation>
  </dataValidations>
  <pageMargins left="0.7" right="0.7" top="0.75" bottom="0.75" header="0.3" footer="0.3"/>
  <pageSetup paperSize="9" scale="72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ThinkWise.Document" shapeId="7169" r:id="rId4">
          <objectPr defaultSize="0" autoPict="0" r:id="rId5">
            <anchor moveWithCells="1">
              <from>
                <xdr:col>5</xdr:col>
                <xdr:colOff>0</xdr:colOff>
                <xdr:row>5</xdr:row>
                <xdr:rowOff>161925</xdr:rowOff>
              </from>
              <to>
                <xdr:col>5</xdr:col>
                <xdr:colOff>9525</xdr:colOff>
                <xdr:row>5</xdr:row>
                <xdr:rowOff>171450</xdr:rowOff>
              </to>
            </anchor>
          </objectPr>
        </oleObject>
      </mc:Choice>
      <mc:Fallback>
        <oleObject progId="ThinkWise.Document" shapeId="71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6.5" x14ac:dyDescent="0.3"/>
  <cols>
    <col min="1" max="1" width="15.25" bestFit="1" customWidth="1"/>
    <col min="2" max="2" width="16.875" bestFit="1" customWidth="1"/>
    <col min="3" max="3" width="9.125" customWidth="1"/>
  </cols>
  <sheetData>
    <row r="1" spans="1:3" x14ac:dyDescent="0.3">
      <c r="A1" s="38" t="s">
        <v>210</v>
      </c>
      <c r="B1" s="38" t="s">
        <v>211</v>
      </c>
      <c r="C1" s="38" t="s">
        <v>209</v>
      </c>
    </row>
    <row r="2" spans="1:3" x14ac:dyDescent="0.3">
      <c r="A2" s="38">
        <f>'영업 리스트'!B71</f>
        <v>0</v>
      </c>
      <c r="B2" s="39">
        <f>'영업 리스트'!E71</f>
        <v>1786</v>
      </c>
      <c r="C2" s="39">
        <f>'영업 리스트'!F71</f>
        <v>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71"/>
  <sheetViews>
    <sheetView zoomScaleNormal="100" zoomScaleSheetLayoutView="100" workbookViewId="0">
      <pane xSplit="1" ySplit="3" topLeftCell="B4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ColWidth="9" defaultRowHeight="13.5" x14ac:dyDescent="0.3"/>
  <cols>
    <col min="1" max="1" width="1.125" style="144" customWidth="1"/>
    <col min="2" max="2" width="4.5" style="49" customWidth="1"/>
    <col min="3" max="3" width="17.25" style="49" customWidth="1"/>
    <col min="4" max="4" width="57.25" style="49" customWidth="1"/>
    <col min="5" max="5" width="16.125" style="49" customWidth="1"/>
    <col min="6" max="6" width="11.875" style="49" customWidth="1"/>
    <col min="7" max="7" width="12" style="49" hidden="1" customWidth="1"/>
    <col min="8" max="8" width="14.75" style="49" hidden="1" customWidth="1"/>
    <col min="9" max="9" width="22.875" style="49" hidden="1" customWidth="1"/>
    <col min="10" max="14" width="9" style="49" hidden="1" customWidth="1"/>
    <col min="15" max="15" width="8.875" style="49" hidden="1" customWidth="1"/>
    <col min="16" max="16" width="96.375" style="49" customWidth="1"/>
    <col min="17" max="17" width="4.375" style="49" customWidth="1"/>
    <col min="18" max="18" width="5.75" style="49" hidden="1" customWidth="1"/>
    <col min="19" max="19" width="4" style="49" hidden="1" customWidth="1"/>
    <col min="20" max="20" width="5.75" style="49" hidden="1" customWidth="1"/>
    <col min="21" max="21" width="4" style="49" hidden="1" customWidth="1"/>
    <col min="22" max="22" width="5.75" style="49" hidden="1" customWidth="1"/>
    <col min="23" max="23" width="4" style="49" hidden="1" customWidth="1"/>
    <col min="24" max="24" width="5.75" style="49" hidden="1" customWidth="1"/>
    <col min="25" max="25" width="4" style="49" hidden="1" customWidth="1"/>
    <col min="26" max="26" width="5.75" style="49" customWidth="1"/>
    <col min="27" max="27" width="5.375" style="49" customWidth="1"/>
    <col min="28" max="28" width="5.75" style="49" customWidth="1"/>
    <col min="29" max="29" width="4" style="49" customWidth="1"/>
    <col min="30" max="30" width="14.25" style="49" customWidth="1"/>
    <col min="31" max="31" width="27.875" style="49" customWidth="1"/>
    <col min="32" max="32" width="22.875" style="49" customWidth="1"/>
    <col min="33" max="16384" width="9" style="49"/>
  </cols>
  <sheetData>
    <row r="1" spans="1:32" s="144" customFormat="1" ht="23.25" customHeight="1" thickBot="1" x14ac:dyDescent="0.35">
      <c r="B1" s="145" t="s">
        <v>426</v>
      </c>
      <c r="C1" s="146"/>
      <c r="D1" s="148"/>
      <c r="E1" s="147"/>
      <c r="F1" s="147">
        <v>3</v>
      </c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</row>
    <row r="2" spans="1:32" s="144" customFormat="1" ht="4.5" customHeight="1" x14ac:dyDescent="0.3"/>
    <row r="3" spans="1:32" x14ac:dyDescent="0.3">
      <c r="B3" s="1" t="s">
        <v>0</v>
      </c>
      <c r="C3" s="1" t="s">
        <v>1</v>
      </c>
      <c r="D3" s="1" t="s">
        <v>425</v>
      </c>
      <c r="E3" s="1" t="s">
        <v>3</v>
      </c>
      <c r="F3" s="1" t="s">
        <v>4</v>
      </c>
      <c r="G3" s="1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1" t="s">
        <v>13</v>
      </c>
      <c r="P3" s="50" t="s">
        <v>14</v>
      </c>
      <c r="Q3" s="50"/>
      <c r="R3" s="169" t="s">
        <v>15</v>
      </c>
      <c r="S3" s="169"/>
      <c r="T3" s="169" t="s">
        <v>16</v>
      </c>
      <c r="U3" s="169"/>
      <c r="V3" s="169" t="s">
        <v>17</v>
      </c>
      <c r="W3" s="169"/>
      <c r="X3" s="169" t="s">
        <v>18</v>
      </c>
      <c r="Y3" s="169"/>
      <c r="Z3" s="172" t="s">
        <v>19</v>
      </c>
      <c r="AA3" s="173"/>
      <c r="AB3" s="172" t="s">
        <v>20</v>
      </c>
      <c r="AC3" s="173"/>
      <c r="AD3" s="51" t="s">
        <v>21</v>
      </c>
      <c r="AE3" s="51" t="s">
        <v>22</v>
      </c>
      <c r="AF3" s="51" t="s">
        <v>23</v>
      </c>
    </row>
    <row r="4" spans="1:32" s="144" customFormat="1" x14ac:dyDescent="0.3">
      <c r="B4" s="52">
        <v>101</v>
      </c>
      <c r="C4" s="88" t="s">
        <v>427</v>
      </c>
      <c r="D4" s="87" t="s">
        <v>424</v>
      </c>
      <c r="E4" s="52">
        <v>180</v>
      </c>
      <c r="F4" s="52"/>
      <c r="G4" s="87" t="s">
        <v>24</v>
      </c>
      <c r="H4" s="87"/>
      <c r="I4" s="87"/>
      <c r="J4" s="61"/>
      <c r="K4" s="58"/>
      <c r="L4" s="57"/>
      <c r="M4" s="59"/>
      <c r="N4" s="59"/>
      <c r="O4" s="52"/>
      <c r="P4" s="143"/>
      <c r="Q4" s="60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31"/>
      <c r="AE4" s="87"/>
      <c r="AF4" s="31"/>
    </row>
    <row r="5" spans="1:32" ht="67.5" x14ac:dyDescent="0.3">
      <c r="B5" s="52">
        <v>3</v>
      </c>
      <c r="C5" s="52" t="s">
        <v>32</v>
      </c>
      <c r="D5" s="52" t="s">
        <v>33</v>
      </c>
      <c r="E5" s="52">
        <v>3</v>
      </c>
      <c r="F5" s="52">
        <f t="shared" ref="F5:F18" si="0">E5/$F$1</f>
        <v>1</v>
      </c>
      <c r="G5" s="52" t="s">
        <v>29</v>
      </c>
      <c r="H5" s="52" t="s">
        <v>30</v>
      </c>
      <c r="I5" s="52" t="s">
        <v>35</v>
      </c>
      <c r="J5" s="57"/>
      <c r="K5" s="58" t="e">
        <f>_xlfn.IFS(J5&gt;=100000000,"2023 예비 대리점",J5&gt;=81000000,"2023 일반 대리점",J5&gt;=70000000,"2023 정식 대리점")</f>
        <v>#N/A</v>
      </c>
      <c r="L5" s="57"/>
      <c r="M5" s="59"/>
      <c r="N5" s="59"/>
      <c r="O5" s="52"/>
      <c r="P5" s="137" t="s">
        <v>332</v>
      </c>
      <c r="Q5" s="60"/>
      <c r="R5" s="53">
        <v>2023</v>
      </c>
      <c r="S5" s="53"/>
      <c r="T5" s="53">
        <v>2023</v>
      </c>
      <c r="U5" s="53"/>
      <c r="V5" s="53"/>
      <c r="W5" s="53"/>
      <c r="X5" s="53">
        <v>2024</v>
      </c>
      <c r="Y5" s="53">
        <v>12</v>
      </c>
      <c r="Z5" s="53">
        <v>2022</v>
      </c>
      <c r="AA5" s="53">
        <v>10</v>
      </c>
      <c r="AB5" s="53">
        <v>2022</v>
      </c>
      <c r="AC5" s="53">
        <v>10</v>
      </c>
      <c r="AD5" s="31"/>
      <c r="AE5" s="31"/>
      <c r="AF5" s="31" t="s">
        <v>37</v>
      </c>
    </row>
    <row r="6" spans="1:32" ht="50.25" customHeight="1" x14ac:dyDescent="0.3">
      <c r="B6" s="52">
        <v>28</v>
      </c>
      <c r="C6" s="68" t="s">
        <v>97</v>
      </c>
      <c r="D6" s="67" t="s">
        <v>99</v>
      </c>
      <c r="E6" s="67">
        <v>6</v>
      </c>
      <c r="F6" s="66">
        <f t="shared" si="0"/>
        <v>2</v>
      </c>
      <c r="G6" s="67" t="s">
        <v>40</v>
      </c>
      <c r="H6" s="52" t="s">
        <v>53</v>
      </c>
      <c r="I6" s="52" t="s">
        <v>75</v>
      </c>
      <c r="J6" s="57"/>
      <c r="K6" s="58" t="e">
        <f>_xlfn.IFS(J6&gt;=100000000,"2023 예비 대리점",J6&gt;=81000000,"2023 일반 대리점",J6&gt;=70000000,"2023 정식 대리점")</f>
        <v>#N/A</v>
      </c>
      <c r="L6" s="57"/>
      <c r="M6" s="59"/>
      <c r="N6" s="59"/>
      <c r="O6" s="52"/>
      <c r="P6" s="75" t="s">
        <v>100</v>
      </c>
      <c r="Q6" s="75"/>
      <c r="R6" s="81">
        <v>2023</v>
      </c>
      <c r="S6" s="81"/>
      <c r="T6" s="81"/>
      <c r="U6" s="81"/>
      <c r="V6" s="81"/>
      <c r="W6" s="81"/>
      <c r="X6" s="81">
        <v>2025</v>
      </c>
      <c r="Y6" s="81">
        <v>10</v>
      </c>
      <c r="Z6" s="81"/>
      <c r="AA6" s="81"/>
      <c r="AB6" s="81"/>
      <c r="AC6" s="81"/>
      <c r="AD6" s="76" t="s">
        <v>77</v>
      </c>
      <c r="AE6" s="76"/>
      <c r="AF6" s="76"/>
    </row>
    <row r="7" spans="1:32" s="144" customFormat="1" x14ac:dyDescent="0.3">
      <c r="B7" s="52">
        <v>29</v>
      </c>
      <c r="C7" s="52" t="s">
        <v>97</v>
      </c>
      <c r="D7" s="52" t="s">
        <v>101</v>
      </c>
      <c r="E7" s="67"/>
      <c r="F7" s="66">
        <f t="shared" si="0"/>
        <v>0</v>
      </c>
      <c r="G7" s="67" t="s">
        <v>40</v>
      </c>
      <c r="H7" s="52"/>
      <c r="I7" s="52" t="s">
        <v>41</v>
      </c>
      <c r="J7" s="57"/>
      <c r="K7" s="58" t="e">
        <f>_xlfn.IFS(J7&gt;=100000000,"2023 예비 대리점",J7&gt;=81000000,"2023 일반 대리점",J7&gt;=70000000,"2023 정식 대리점")</f>
        <v>#N/A</v>
      </c>
      <c r="L7" s="57"/>
      <c r="M7" s="59"/>
      <c r="N7" s="59"/>
      <c r="O7" s="52"/>
      <c r="P7" s="30" t="s">
        <v>102</v>
      </c>
      <c r="Q7" s="30"/>
      <c r="R7" s="81">
        <v>2023</v>
      </c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31"/>
      <c r="AE7" s="31"/>
      <c r="AF7" s="31"/>
    </row>
    <row r="8" spans="1:32" s="94" customFormat="1" x14ac:dyDescent="0.3">
      <c r="A8" s="144"/>
      <c r="B8" s="52">
        <v>64</v>
      </c>
      <c r="C8" s="31" t="s">
        <v>97</v>
      </c>
      <c r="D8" s="52" t="s">
        <v>174</v>
      </c>
      <c r="E8" s="52">
        <v>18</v>
      </c>
      <c r="F8" s="52">
        <f t="shared" si="0"/>
        <v>6</v>
      </c>
      <c r="G8" s="52" t="s">
        <v>40</v>
      </c>
      <c r="H8" s="52" t="s">
        <v>30</v>
      </c>
      <c r="I8" s="52" t="s">
        <v>48</v>
      </c>
      <c r="J8" s="61"/>
      <c r="K8" s="62"/>
      <c r="L8" s="61"/>
      <c r="M8" s="63"/>
      <c r="N8" s="63"/>
      <c r="O8" s="52"/>
      <c r="P8" s="30" t="s">
        <v>175</v>
      </c>
      <c r="Q8" s="30"/>
      <c r="R8" s="52"/>
      <c r="S8" s="52"/>
      <c r="T8" s="52"/>
      <c r="U8" s="52"/>
      <c r="V8" s="52"/>
      <c r="W8" s="52"/>
      <c r="X8" s="52">
        <v>2027</v>
      </c>
      <c r="Y8" s="52"/>
      <c r="Z8" s="52"/>
      <c r="AA8" s="52"/>
      <c r="AB8" s="52"/>
      <c r="AC8" s="52"/>
      <c r="AD8" s="31"/>
      <c r="AE8" s="31" t="s">
        <v>77</v>
      </c>
      <c r="AF8" s="149"/>
    </row>
    <row r="9" spans="1:32" s="151" customFormat="1" x14ac:dyDescent="0.3">
      <c r="A9" s="144"/>
      <c r="B9" s="52">
        <v>65</v>
      </c>
      <c r="C9" s="70" t="s">
        <v>97</v>
      </c>
      <c r="D9" s="52" t="s">
        <v>176</v>
      </c>
      <c r="E9" s="68">
        <v>30</v>
      </c>
      <c r="F9" s="52">
        <f t="shared" si="0"/>
        <v>10</v>
      </c>
      <c r="G9" s="52" t="s">
        <v>40</v>
      </c>
      <c r="H9" s="52" t="s">
        <v>30</v>
      </c>
      <c r="I9" s="52" t="s">
        <v>48</v>
      </c>
      <c r="J9" s="61"/>
      <c r="K9" s="62"/>
      <c r="L9" s="61"/>
      <c r="M9" s="155"/>
      <c r="N9" s="155"/>
      <c r="O9" s="52"/>
      <c r="P9" s="30" t="s">
        <v>177</v>
      </c>
      <c r="Q9" s="30"/>
      <c r="R9" s="52"/>
      <c r="S9" s="52"/>
      <c r="T9" s="52"/>
      <c r="U9" s="52"/>
      <c r="V9" s="52"/>
      <c r="W9" s="52"/>
      <c r="X9" s="52">
        <v>2027</v>
      </c>
      <c r="Y9" s="52"/>
      <c r="Z9" s="52"/>
      <c r="AA9" s="52"/>
      <c r="AB9" s="52"/>
      <c r="AC9" s="52"/>
      <c r="AD9" s="31"/>
      <c r="AE9" s="31" t="s">
        <v>77</v>
      </c>
      <c r="AF9" s="149"/>
    </row>
    <row r="10" spans="1:32" s="144" customFormat="1" x14ac:dyDescent="0.3">
      <c r="B10" s="52">
        <v>66</v>
      </c>
      <c r="C10" s="31" t="s">
        <v>97</v>
      </c>
      <c r="D10" s="52" t="s">
        <v>178</v>
      </c>
      <c r="E10" s="52">
        <v>30</v>
      </c>
      <c r="F10" s="52">
        <f t="shared" si="0"/>
        <v>10</v>
      </c>
      <c r="G10" s="52" t="s">
        <v>40</v>
      </c>
      <c r="H10" s="52" t="s">
        <v>30</v>
      </c>
      <c r="I10" s="52" t="s">
        <v>48</v>
      </c>
      <c r="J10" s="61"/>
      <c r="K10" s="62"/>
      <c r="L10" s="61"/>
      <c r="M10" s="63"/>
      <c r="N10" s="63"/>
      <c r="O10" s="52"/>
      <c r="P10" s="30" t="s">
        <v>177</v>
      </c>
      <c r="Q10" s="30"/>
      <c r="R10" s="52"/>
      <c r="S10" s="52"/>
      <c r="T10" s="52"/>
      <c r="U10" s="52"/>
      <c r="V10" s="52"/>
      <c r="W10" s="52"/>
      <c r="X10" s="52">
        <v>2027</v>
      </c>
      <c r="Y10" s="52"/>
      <c r="Z10" s="52"/>
      <c r="AA10" s="52"/>
      <c r="AB10" s="52"/>
      <c r="AC10" s="52"/>
      <c r="AD10" s="31"/>
      <c r="AE10" s="31" t="s">
        <v>77</v>
      </c>
      <c r="AF10" s="149"/>
    </row>
    <row r="11" spans="1:32" x14ac:dyDescent="0.3">
      <c r="B11" s="53">
        <v>76</v>
      </c>
      <c r="C11" s="55" t="s">
        <v>97</v>
      </c>
      <c r="D11" s="87" t="s">
        <v>200</v>
      </c>
      <c r="E11" s="53">
        <v>6</v>
      </c>
      <c r="F11" s="53">
        <f t="shared" si="0"/>
        <v>2</v>
      </c>
      <c r="G11" s="53" t="s">
        <v>34</v>
      </c>
      <c r="H11" s="53" t="s">
        <v>30</v>
      </c>
      <c r="I11" s="53" t="s">
        <v>35</v>
      </c>
      <c r="J11" s="85"/>
      <c r="K11" s="58"/>
      <c r="L11" s="85"/>
      <c r="M11" s="59"/>
      <c r="N11" s="59"/>
      <c r="O11" s="53"/>
      <c r="P11" s="56" t="s">
        <v>378</v>
      </c>
      <c r="Q11" s="56"/>
      <c r="R11" s="52"/>
      <c r="S11" s="52"/>
      <c r="T11" s="52"/>
      <c r="U11" s="52"/>
      <c r="V11" s="52"/>
      <c r="W11" s="52"/>
      <c r="X11" s="52"/>
      <c r="Y11" s="52"/>
      <c r="Z11" s="52">
        <v>23</v>
      </c>
      <c r="AA11" s="52">
        <v>7</v>
      </c>
      <c r="AB11" s="52"/>
      <c r="AC11" s="52"/>
      <c r="AD11" s="31"/>
      <c r="AE11" s="31" t="s">
        <v>77</v>
      </c>
      <c r="AF11" s="73" t="s">
        <v>202</v>
      </c>
    </row>
    <row r="12" spans="1:32" ht="67.5" x14ac:dyDescent="0.3">
      <c r="B12" s="87">
        <v>88</v>
      </c>
      <c r="C12" s="88" t="s">
        <v>97</v>
      </c>
      <c r="D12" s="87" t="s">
        <v>282</v>
      </c>
      <c r="E12" s="87">
        <v>3</v>
      </c>
      <c r="F12" s="87">
        <f t="shared" si="0"/>
        <v>1</v>
      </c>
      <c r="G12" s="87" t="s">
        <v>40</v>
      </c>
      <c r="H12" s="87" t="s">
        <v>53</v>
      </c>
      <c r="I12" s="87" t="s">
        <v>75</v>
      </c>
      <c r="J12" s="89"/>
      <c r="K12" s="72"/>
      <c r="L12" s="89"/>
      <c r="M12" s="73"/>
      <c r="N12" s="73"/>
      <c r="O12" s="87"/>
      <c r="P12" s="91" t="s">
        <v>284</v>
      </c>
      <c r="Q12" s="88" t="s">
        <v>222</v>
      </c>
      <c r="R12" s="52"/>
      <c r="S12" s="52"/>
      <c r="T12" s="52"/>
      <c r="U12" s="52"/>
      <c r="V12" s="52"/>
      <c r="W12" s="52"/>
      <c r="X12" s="68"/>
      <c r="Y12" s="68"/>
      <c r="Z12" s="68"/>
      <c r="AA12" s="68"/>
      <c r="AB12" s="68"/>
      <c r="AC12" s="68"/>
      <c r="AD12" s="31"/>
      <c r="AE12" s="31" t="s">
        <v>283</v>
      </c>
      <c r="AF12" s="72"/>
    </row>
    <row r="13" spans="1:32" s="151" customFormat="1" x14ac:dyDescent="0.3">
      <c r="A13" s="144"/>
      <c r="B13" s="52">
        <v>11</v>
      </c>
      <c r="C13" s="52" t="s">
        <v>62</v>
      </c>
      <c r="D13" s="67" t="s">
        <v>63</v>
      </c>
      <c r="E13" s="67">
        <v>201</v>
      </c>
      <c r="F13" s="66">
        <f t="shared" si="0"/>
        <v>67</v>
      </c>
      <c r="G13" s="67" t="s">
        <v>40</v>
      </c>
      <c r="H13" s="52" t="s">
        <v>25</v>
      </c>
      <c r="I13" s="52" t="s">
        <v>48</v>
      </c>
      <c r="J13" s="57"/>
      <c r="K13" s="58" t="e">
        <f>_xlfn.IFS(J13&gt;=100000000,"2023 예비 대리점",J13&gt;=81000000,"2023 일반 대리점",J13&gt;=70000000,"2023 정식 대리점")</f>
        <v>#N/A</v>
      </c>
      <c r="L13" s="57"/>
      <c r="M13" s="59"/>
      <c r="N13" s="59"/>
      <c r="O13" s="52"/>
      <c r="P13" s="75" t="s">
        <v>224</v>
      </c>
      <c r="Q13" s="75"/>
      <c r="R13" s="67"/>
      <c r="S13" s="67"/>
      <c r="T13" s="67"/>
      <c r="U13" s="67"/>
      <c r="V13" s="52"/>
      <c r="W13" s="67"/>
      <c r="X13" s="65">
        <v>2024</v>
      </c>
      <c r="Y13" s="65"/>
      <c r="Z13" s="65"/>
      <c r="AA13" s="65"/>
      <c r="AB13" s="65"/>
      <c r="AC13" s="65"/>
      <c r="AD13" s="76"/>
      <c r="AE13" s="76"/>
      <c r="AF13" s="76"/>
    </row>
    <row r="14" spans="1:32" ht="27" x14ac:dyDescent="0.3">
      <c r="B14" s="52">
        <v>14</v>
      </c>
      <c r="C14" s="52" t="s">
        <v>62</v>
      </c>
      <c r="D14" s="67" t="s">
        <v>70</v>
      </c>
      <c r="E14" s="78">
        <v>18</v>
      </c>
      <c r="F14" s="66">
        <f t="shared" si="0"/>
        <v>6</v>
      </c>
      <c r="G14" s="67" t="s">
        <v>40</v>
      </c>
      <c r="H14" s="52" t="s">
        <v>25</v>
      </c>
      <c r="I14" s="52" t="s">
        <v>48</v>
      </c>
      <c r="J14" s="61"/>
      <c r="K14" s="62" t="e">
        <f>_xlfn.IFS(J14&gt;=100000000,"2023 예비 대리점",J14&gt;=81000000,"2023 일반 대리점",J14&gt;=70000000,"2023 정식 대리점")</f>
        <v>#N/A</v>
      </c>
      <c r="L14" s="61"/>
      <c r="M14" s="63"/>
      <c r="N14" s="63"/>
      <c r="O14" s="52"/>
      <c r="P14" s="79" t="s">
        <v>270</v>
      </c>
      <c r="Q14" s="75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76"/>
      <c r="AE14" s="76"/>
      <c r="AF14" s="76"/>
    </row>
    <row r="15" spans="1:32" s="144" customFormat="1" x14ac:dyDescent="0.3">
      <c r="B15" s="52">
        <v>15</v>
      </c>
      <c r="C15" s="52" t="s">
        <v>62</v>
      </c>
      <c r="D15" s="67" t="s">
        <v>71</v>
      </c>
      <c r="E15" s="78">
        <v>81</v>
      </c>
      <c r="F15" s="66">
        <f t="shared" si="0"/>
        <v>27</v>
      </c>
      <c r="G15" s="67" t="s">
        <v>40</v>
      </c>
      <c r="H15" s="52" t="s">
        <v>25</v>
      </c>
      <c r="I15" s="52" t="s">
        <v>48</v>
      </c>
      <c r="J15" s="61"/>
      <c r="K15" s="62" t="e">
        <f>_xlfn.IFS(J15&gt;=100000000,"2023 예비 대리점",J15&gt;=81000000,"2023 일반 대리점",J15&gt;=70000000,"2023 정식 대리점")</f>
        <v>#N/A</v>
      </c>
      <c r="L15" s="61"/>
      <c r="M15" s="63"/>
      <c r="N15" s="63"/>
      <c r="O15" s="52"/>
      <c r="P15" s="79" t="s">
        <v>271</v>
      </c>
      <c r="Q15" s="75"/>
      <c r="R15" s="67"/>
      <c r="S15" s="67"/>
      <c r="T15" s="67"/>
      <c r="U15" s="67"/>
      <c r="V15" s="67">
        <v>2024</v>
      </c>
      <c r="W15" s="67"/>
      <c r="X15" s="67">
        <v>2024</v>
      </c>
      <c r="Y15" s="67"/>
      <c r="Z15" s="67">
        <v>2023</v>
      </c>
      <c r="AA15" s="67" t="s">
        <v>73</v>
      </c>
      <c r="AB15" s="67">
        <v>2023</v>
      </c>
      <c r="AC15" s="67"/>
      <c r="AD15" s="76"/>
      <c r="AE15" s="76"/>
      <c r="AF15" s="76"/>
    </row>
    <row r="16" spans="1:32" s="144" customFormat="1" x14ac:dyDescent="0.3">
      <c r="B16" s="52">
        <v>55</v>
      </c>
      <c r="C16" s="31" t="s">
        <v>62</v>
      </c>
      <c r="D16" s="83" t="s">
        <v>152</v>
      </c>
      <c r="E16" s="52">
        <v>12</v>
      </c>
      <c r="F16" s="52">
        <f t="shared" si="0"/>
        <v>4</v>
      </c>
      <c r="G16" s="52" t="s">
        <v>40</v>
      </c>
      <c r="H16" s="52" t="s">
        <v>25</v>
      </c>
      <c r="I16" s="52" t="s">
        <v>48</v>
      </c>
      <c r="J16" s="61"/>
      <c r="K16" s="62"/>
      <c r="L16" s="61"/>
      <c r="M16" s="63"/>
      <c r="N16" s="63"/>
      <c r="O16" s="52"/>
      <c r="P16" s="84" t="s">
        <v>153</v>
      </c>
      <c r="Q16" s="84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31"/>
      <c r="AE16" s="31"/>
      <c r="AF16" s="31"/>
    </row>
    <row r="17" spans="1:32" x14ac:dyDescent="0.3">
      <c r="B17" s="52">
        <v>60</v>
      </c>
      <c r="C17" s="31" t="s">
        <v>165</v>
      </c>
      <c r="D17" s="52" t="s">
        <v>166</v>
      </c>
      <c r="E17" s="52">
        <v>99</v>
      </c>
      <c r="F17" s="52">
        <f t="shared" si="0"/>
        <v>33</v>
      </c>
      <c r="G17" s="52" t="s">
        <v>40</v>
      </c>
      <c r="H17" s="52" t="s">
        <v>98</v>
      </c>
      <c r="I17" s="52" t="s">
        <v>48</v>
      </c>
      <c r="J17" s="61"/>
      <c r="K17" s="62"/>
      <c r="L17" s="61"/>
      <c r="M17" s="63"/>
      <c r="N17" s="63"/>
      <c r="O17" s="52"/>
      <c r="P17" s="30" t="s">
        <v>167</v>
      </c>
      <c r="Q17" s="30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31"/>
      <c r="AE17" s="31"/>
      <c r="AF17" s="149"/>
    </row>
    <row r="18" spans="1:32" s="151" customFormat="1" x14ac:dyDescent="0.3">
      <c r="A18" s="144"/>
      <c r="B18" s="52">
        <v>94</v>
      </c>
      <c r="C18" s="88" t="s">
        <v>283</v>
      </c>
      <c r="D18" s="52" t="s">
        <v>375</v>
      </c>
      <c r="E18" s="52">
        <v>42</v>
      </c>
      <c r="F18" s="52">
        <f t="shared" si="0"/>
        <v>14</v>
      </c>
      <c r="G18" s="87" t="s">
        <v>24</v>
      </c>
      <c r="H18" s="87" t="s">
        <v>98</v>
      </c>
      <c r="I18" s="87" t="s">
        <v>75</v>
      </c>
      <c r="J18" s="61"/>
      <c r="K18" s="58"/>
      <c r="L18" s="57"/>
      <c r="M18" s="59"/>
      <c r="N18" s="59"/>
      <c r="O18" s="52"/>
      <c r="P18" s="60"/>
      <c r="Q18" s="60"/>
      <c r="R18" s="52"/>
      <c r="S18" s="52"/>
      <c r="T18" s="52"/>
      <c r="U18" s="52"/>
      <c r="V18" s="52"/>
      <c r="W18" s="52"/>
      <c r="X18" s="52">
        <v>2025</v>
      </c>
      <c r="Y18" s="52">
        <v>12</v>
      </c>
      <c r="Z18" s="52"/>
      <c r="AA18" s="52"/>
      <c r="AB18" s="52"/>
      <c r="AC18" s="52"/>
      <c r="AD18" s="31"/>
      <c r="AE18" s="31"/>
      <c r="AF18" s="31"/>
    </row>
    <row r="19" spans="1:32" ht="94.5" x14ac:dyDescent="0.3">
      <c r="A19" s="151"/>
      <c r="B19" s="52">
        <v>122</v>
      </c>
      <c r="C19" s="52" t="s">
        <v>449</v>
      </c>
      <c r="D19" s="52" t="s">
        <v>435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152" t="s">
        <v>436</v>
      </c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 t="s">
        <v>437</v>
      </c>
    </row>
    <row r="20" spans="1:32" ht="40.5" x14ac:dyDescent="0.3">
      <c r="B20" s="52">
        <v>12</v>
      </c>
      <c r="C20" s="52" t="s">
        <v>64</v>
      </c>
      <c r="D20" s="52" t="s">
        <v>65</v>
      </c>
      <c r="E20" s="52">
        <v>9</v>
      </c>
      <c r="F20" s="52">
        <f t="shared" ref="F20:F33" si="1">E20/$F$1</f>
        <v>3</v>
      </c>
      <c r="G20" s="52" t="s">
        <v>40</v>
      </c>
      <c r="H20" s="52" t="s">
        <v>30</v>
      </c>
      <c r="I20" s="52" t="s">
        <v>41</v>
      </c>
      <c r="J20" s="61"/>
      <c r="K20" s="62" t="e">
        <f>_xlfn.IFS(J20&gt;=100000000,"2023 예비 대리점",J20&gt;=81000000,"2023 일반 대리점",J20&gt;=70000000,"2023 정식 대리점")</f>
        <v>#N/A</v>
      </c>
      <c r="L20" s="61"/>
      <c r="M20" s="63"/>
      <c r="N20" s="63"/>
      <c r="O20" s="52"/>
      <c r="P20" s="64" t="s">
        <v>268</v>
      </c>
      <c r="Q20" s="31" t="s">
        <v>222</v>
      </c>
      <c r="R20" s="52"/>
      <c r="S20" s="52"/>
      <c r="T20" s="54">
        <v>2023</v>
      </c>
      <c r="U20" s="54"/>
      <c r="V20" s="54"/>
      <c r="W20" s="54"/>
      <c r="X20" s="54"/>
      <c r="Y20" s="54"/>
      <c r="Z20" s="77">
        <v>2022</v>
      </c>
      <c r="AA20" s="77">
        <v>8</v>
      </c>
      <c r="AB20" s="54">
        <v>2022</v>
      </c>
      <c r="AC20" s="54">
        <v>8</v>
      </c>
      <c r="AD20" s="55"/>
      <c r="AE20" s="55"/>
      <c r="AF20" s="55" t="s">
        <v>67</v>
      </c>
    </row>
    <row r="21" spans="1:32" ht="27" x14ac:dyDescent="0.3">
      <c r="B21" s="52">
        <v>13</v>
      </c>
      <c r="C21" s="52" t="s">
        <v>28</v>
      </c>
      <c r="D21" s="52" t="s">
        <v>68</v>
      </c>
      <c r="E21" s="52">
        <v>6</v>
      </c>
      <c r="F21" s="52">
        <f t="shared" si="1"/>
        <v>2</v>
      </c>
      <c r="G21" s="52" t="s">
        <v>40</v>
      </c>
      <c r="H21" s="52" t="s">
        <v>30</v>
      </c>
      <c r="I21" s="52" t="s">
        <v>41</v>
      </c>
      <c r="J21" s="61"/>
      <c r="K21" s="62" t="e">
        <f>_xlfn.IFS(J21&gt;=100000000,"2023 예비 대리점",J21&gt;=81000000,"2023 일반 대리점",J21&gt;=70000000,"2023 정식 대리점")</f>
        <v>#N/A</v>
      </c>
      <c r="L21" s="61"/>
      <c r="M21" s="63"/>
      <c r="N21" s="63"/>
      <c r="O21" s="52"/>
      <c r="P21" s="64" t="s">
        <v>269</v>
      </c>
      <c r="Q21" s="31" t="s">
        <v>222</v>
      </c>
      <c r="R21" s="53"/>
      <c r="S21" s="53"/>
      <c r="T21" s="54"/>
      <c r="U21" s="54"/>
      <c r="V21" s="54"/>
      <c r="W21" s="54"/>
      <c r="X21" s="54"/>
      <c r="Y21" s="54"/>
      <c r="Z21" s="77">
        <v>2022</v>
      </c>
      <c r="AA21" s="77">
        <v>11</v>
      </c>
      <c r="AB21" s="54">
        <v>2022</v>
      </c>
      <c r="AC21" s="54">
        <v>10</v>
      </c>
      <c r="AD21" s="55"/>
      <c r="AE21" s="55"/>
      <c r="AF21" s="55"/>
    </row>
    <row r="22" spans="1:32" x14ac:dyDescent="0.3">
      <c r="B22" s="52">
        <v>18</v>
      </c>
      <c r="C22" s="52" t="s">
        <v>64</v>
      </c>
      <c r="D22" s="52" t="s">
        <v>84</v>
      </c>
      <c r="E22" s="52">
        <v>3</v>
      </c>
      <c r="F22" s="52">
        <f t="shared" si="1"/>
        <v>1</v>
      </c>
      <c r="G22" s="52" t="s">
        <v>40</v>
      </c>
      <c r="H22" s="52" t="s">
        <v>30</v>
      </c>
      <c r="I22" s="52" t="s">
        <v>41</v>
      </c>
      <c r="J22" s="57"/>
      <c r="K22" s="58" t="e">
        <f>_xlfn.IFS(J22&gt;=100000000,"2023 예비 대리점",J22&gt;=81000000,"2023 일반 대리점",J22&gt;=70000000,"2023 정식 대리점")</f>
        <v>#N/A</v>
      </c>
      <c r="L22" s="57"/>
      <c r="M22" s="59"/>
      <c r="N22" s="59"/>
      <c r="O22" s="52"/>
      <c r="P22" s="30" t="s">
        <v>85</v>
      </c>
      <c r="Q22" s="31"/>
      <c r="R22" s="52">
        <v>2023</v>
      </c>
      <c r="S22" s="52"/>
      <c r="T22" s="54">
        <v>2023</v>
      </c>
      <c r="U22" s="54"/>
      <c r="V22" s="54"/>
      <c r="W22" s="54"/>
      <c r="X22" s="54">
        <v>2024</v>
      </c>
      <c r="Y22" s="54">
        <v>11</v>
      </c>
      <c r="Z22" s="54">
        <v>2022</v>
      </c>
      <c r="AA22" s="54">
        <v>4</v>
      </c>
      <c r="AB22" s="54">
        <v>2022</v>
      </c>
      <c r="AC22" s="54">
        <v>4</v>
      </c>
      <c r="AD22" s="31" t="s">
        <v>78</v>
      </c>
      <c r="AE22" s="31"/>
      <c r="AF22" s="31" t="s">
        <v>78</v>
      </c>
    </row>
    <row r="23" spans="1:32" ht="54" x14ac:dyDescent="0.3">
      <c r="B23" s="52">
        <v>20</v>
      </c>
      <c r="C23" s="52" t="s">
        <v>86</v>
      </c>
      <c r="D23" s="52" t="s">
        <v>87</v>
      </c>
      <c r="E23" s="52">
        <v>18</v>
      </c>
      <c r="F23" s="52">
        <f t="shared" si="1"/>
        <v>6</v>
      </c>
      <c r="G23" s="52" t="s">
        <v>40</v>
      </c>
      <c r="H23" s="52" t="s">
        <v>30</v>
      </c>
      <c r="I23" s="52" t="s">
        <v>41</v>
      </c>
      <c r="J23" s="57"/>
      <c r="K23" s="58" t="e">
        <f>_xlfn.IFS(J23&gt;=100000000,"2023 예비 대리점",J23&gt;=81000000,"2023 일반 대리점",J23&gt;=70000000,"2023 정식 대리점")</f>
        <v>#N/A</v>
      </c>
      <c r="L23" s="57"/>
      <c r="M23" s="59"/>
      <c r="N23" s="59"/>
      <c r="O23" s="52"/>
      <c r="P23" s="80" t="s">
        <v>381</v>
      </c>
      <c r="Q23" s="60"/>
      <c r="R23" s="52">
        <v>2023</v>
      </c>
      <c r="S23" s="52"/>
      <c r="T23" s="54">
        <v>2023</v>
      </c>
      <c r="U23" s="54">
        <v>11</v>
      </c>
      <c r="V23" s="54">
        <v>2024</v>
      </c>
      <c r="W23" s="54">
        <v>1</v>
      </c>
      <c r="X23" s="54">
        <v>2024</v>
      </c>
      <c r="Y23" s="54">
        <v>5</v>
      </c>
      <c r="Z23" s="54">
        <v>2022</v>
      </c>
      <c r="AA23" s="54">
        <v>8</v>
      </c>
      <c r="AB23" s="54">
        <v>2022</v>
      </c>
      <c r="AC23" s="54">
        <v>8</v>
      </c>
      <c r="AD23" s="31" t="s">
        <v>89</v>
      </c>
      <c r="AE23" s="31"/>
      <c r="AF23" s="31" t="s">
        <v>67</v>
      </c>
    </row>
    <row r="24" spans="1:32" ht="27" x14ac:dyDescent="0.3">
      <c r="B24" s="87">
        <v>90</v>
      </c>
      <c r="C24" s="88" t="s">
        <v>359</v>
      </c>
      <c r="D24" s="87" t="s">
        <v>358</v>
      </c>
      <c r="E24" s="87">
        <v>18</v>
      </c>
      <c r="F24" s="87">
        <f t="shared" si="1"/>
        <v>6</v>
      </c>
      <c r="G24" s="87" t="s">
        <v>24</v>
      </c>
      <c r="H24" s="87" t="s">
        <v>53</v>
      </c>
      <c r="I24" s="87" t="s">
        <v>35</v>
      </c>
      <c r="J24" s="89"/>
      <c r="K24" s="72"/>
      <c r="L24" s="89"/>
      <c r="M24" s="73"/>
      <c r="N24" s="73"/>
      <c r="O24" s="87"/>
      <c r="P24" s="140" t="s">
        <v>360</v>
      </c>
      <c r="Q24" s="88"/>
      <c r="R24" s="52"/>
      <c r="S24" s="52"/>
      <c r="T24" s="52"/>
      <c r="U24" s="52"/>
      <c r="V24" s="52">
        <v>2024</v>
      </c>
      <c r="W24" s="52">
        <v>6</v>
      </c>
      <c r="X24" s="52"/>
      <c r="Y24" s="52"/>
      <c r="Z24" s="52"/>
      <c r="AA24" s="52"/>
      <c r="AB24" s="52"/>
      <c r="AC24" s="52"/>
      <c r="AD24" s="31"/>
      <c r="AE24" s="31"/>
      <c r="AF24" s="72"/>
    </row>
    <row r="25" spans="1:32" ht="27" x14ac:dyDescent="0.3">
      <c r="B25" s="52">
        <v>51</v>
      </c>
      <c r="C25" s="31" t="s">
        <v>142</v>
      </c>
      <c r="D25" s="52" t="s">
        <v>143</v>
      </c>
      <c r="E25" s="69">
        <v>6</v>
      </c>
      <c r="F25" s="69">
        <f t="shared" si="1"/>
        <v>2</v>
      </c>
      <c r="G25" s="52" t="s">
        <v>40</v>
      </c>
      <c r="H25" s="52" t="s">
        <v>30</v>
      </c>
      <c r="I25" s="52" t="s">
        <v>48</v>
      </c>
      <c r="J25" s="61"/>
      <c r="K25" s="58"/>
      <c r="L25" s="57"/>
      <c r="M25" s="59"/>
      <c r="N25" s="59"/>
      <c r="O25" s="52"/>
      <c r="P25" s="80" t="s">
        <v>441</v>
      </c>
      <c r="Q25" s="60"/>
      <c r="R25" s="52">
        <v>2025</v>
      </c>
      <c r="S25" s="52">
        <v>6</v>
      </c>
      <c r="T25" s="52">
        <v>2025</v>
      </c>
      <c r="U25" s="52">
        <v>7</v>
      </c>
      <c r="V25" s="52">
        <v>2026</v>
      </c>
      <c r="W25" s="52">
        <v>6</v>
      </c>
      <c r="X25" s="52">
        <v>2027</v>
      </c>
      <c r="Y25" s="52">
        <v>12</v>
      </c>
      <c r="Z25" s="52"/>
      <c r="AA25" s="52"/>
      <c r="AB25" s="52"/>
      <c r="AC25" s="52"/>
      <c r="AD25" s="31"/>
      <c r="AE25" s="31"/>
      <c r="AF25" s="72" t="s">
        <v>144</v>
      </c>
    </row>
    <row r="26" spans="1:32" s="144" customFormat="1" ht="40.5" x14ac:dyDescent="0.3">
      <c r="B26" s="52">
        <v>52</v>
      </c>
      <c r="C26" s="31" t="s">
        <v>142</v>
      </c>
      <c r="D26" s="31" t="s">
        <v>145</v>
      </c>
      <c r="E26" s="52">
        <v>96</v>
      </c>
      <c r="F26" s="52">
        <f t="shared" si="1"/>
        <v>32</v>
      </c>
      <c r="G26" s="52" t="s">
        <v>40</v>
      </c>
      <c r="H26" s="52" t="s">
        <v>30</v>
      </c>
      <c r="I26" s="52" t="s">
        <v>48</v>
      </c>
      <c r="J26" s="61"/>
      <c r="K26" s="58"/>
      <c r="L26" s="57"/>
      <c r="M26" s="59"/>
      <c r="N26" s="59"/>
      <c r="O26" s="52"/>
      <c r="P26" s="60" t="s">
        <v>146</v>
      </c>
      <c r="Q26" s="60"/>
      <c r="R26" s="52">
        <v>2027</v>
      </c>
      <c r="S26" s="52">
        <v>6</v>
      </c>
      <c r="T26" s="52">
        <v>2027</v>
      </c>
      <c r="U26" s="52">
        <v>7</v>
      </c>
      <c r="V26" s="52">
        <v>2028</v>
      </c>
      <c r="W26" s="52">
        <v>6</v>
      </c>
      <c r="X26" s="52">
        <v>2028</v>
      </c>
      <c r="Y26" s="52">
        <v>12</v>
      </c>
      <c r="Z26" s="52">
        <v>2023</v>
      </c>
      <c r="AA26" s="52">
        <v>4</v>
      </c>
      <c r="AB26" s="52"/>
      <c r="AC26" s="52"/>
      <c r="AD26" s="31"/>
      <c r="AE26" s="31"/>
      <c r="AF26" s="72" t="s">
        <v>221</v>
      </c>
    </row>
    <row r="27" spans="1:32" s="151" customFormat="1" ht="40.5" x14ac:dyDescent="0.3">
      <c r="A27" s="144"/>
      <c r="B27" s="52">
        <v>53</v>
      </c>
      <c r="C27" s="31" t="s">
        <v>142</v>
      </c>
      <c r="D27" s="82" t="s">
        <v>147</v>
      </c>
      <c r="E27" s="52">
        <v>36</v>
      </c>
      <c r="F27" s="52">
        <f t="shared" si="1"/>
        <v>12</v>
      </c>
      <c r="G27" s="52" t="s">
        <v>40</v>
      </c>
      <c r="H27" s="52" t="s">
        <v>30</v>
      </c>
      <c r="I27" s="52" t="s">
        <v>48</v>
      </c>
      <c r="J27" s="61"/>
      <c r="K27" s="58"/>
      <c r="L27" s="57"/>
      <c r="M27" s="59"/>
      <c r="N27" s="59"/>
      <c r="O27" s="52"/>
      <c r="P27" s="60" t="s">
        <v>148</v>
      </c>
      <c r="Q27" s="60"/>
      <c r="R27" s="52">
        <v>2027</v>
      </c>
      <c r="S27" s="52">
        <v>6</v>
      </c>
      <c r="T27" s="52">
        <v>2027</v>
      </c>
      <c r="U27" s="52">
        <v>7</v>
      </c>
      <c r="V27" s="52">
        <v>2028</v>
      </c>
      <c r="W27" s="52">
        <v>6</v>
      </c>
      <c r="X27" s="52">
        <v>2028</v>
      </c>
      <c r="Y27" s="52">
        <v>12</v>
      </c>
      <c r="Z27" s="52">
        <v>2023</v>
      </c>
      <c r="AA27" s="52">
        <v>4</v>
      </c>
      <c r="AB27" s="52"/>
      <c r="AC27" s="52"/>
      <c r="AD27" s="31"/>
      <c r="AE27" s="31"/>
      <c r="AF27" s="72" t="s">
        <v>221</v>
      </c>
    </row>
    <row r="28" spans="1:32" ht="40.5" x14ac:dyDescent="0.3">
      <c r="B28" s="52">
        <v>63</v>
      </c>
      <c r="C28" s="31" t="s">
        <v>142</v>
      </c>
      <c r="D28" s="52" t="s">
        <v>391</v>
      </c>
      <c r="E28" s="52">
        <v>18</v>
      </c>
      <c r="F28" s="52">
        <f t="shared" si="1"/>
        <v>6</v>
      </c>
      <c r="G28" s="52" t="s">
        <v>40</v>
      </c>
      <c r="H28" s="52" t="s">
        <v>25</v>
      </c>
      <c r="I28" s="52" t="s">
        <v>48</v>
      </c>
      <c r="J28" s="61"/>
      <c r="K28" s="62"/>
      <c r="L28" s="61"/>
      <c r="M28" s="63"/>
      <c r="N28" s="63"/>
      <c r="O28" s="52"/>
      <c r="P28" s="80" t="s">
        <v>448</v>
      </c>
      <c r="Q28" s="137"/>
      <c r="R28" s="52">
        <v>2027</v>
      </c>
      <c r="S28" s="52">
        <v>6</v>
      </c>
      <c r="T28" s="52">
        <v>2027</v>
      </c>
      <c r="U28" s="52">
        <v>7</v>
      </c>
      <c r="V28" s="52">
        <v>2028</v>
      </c>
      <c r="W28" s="52">
        <v>6</v>
      </c>
      <c r="X28" s="52">
        <v>2028</v>
      </c>
      <c r="Y28" s="52">
        <v>12</v>
      </c>
      <c r="Z28" s="52"/>
      <c r="AA28" s="52"/>
      <c r="AB28" s="52"/>
      <c r="AC28" s="52"/>
      <c r="AD28" s="31"/>
      <c r="AE28" s="31"/>
      <c r="AF28" s="83" t="s">
        <v>221</v>
      </c>
    </row>
    <row r="29" spans="1:32" ht="40.5" x14ac:dyDescent="0.3">
      <c r="B29" s="87">
        <v>80</v>
      </c>
      <c r="C29" s="88" t="s">
        <v>142</v>
      </c>
      <c r="D29" s="87" t="s">
        <v>215</v>
      </c>
      <c r="E29" s="87">
        <v>9</v>
      </c>
      <c r="F29" s="87">
        <f t="shared" si="1"/>
        <v>3</v>
      </c>
      <c r="G29" s="87" t="s">
        <v>40</v>
      </c>
      <c r="H29" s="87" t="s">
        <v>30</v>
      </c>
      <c r="I29" s="87" t="s">
        <v>48</v>
      </c>
      <c r="J29" s="89"/>
      <c r="K29" s="72"/>
      <c r="L29" s="89"/>
      <c r="M29" s="73"/>
      <c r="N29" s="73"/>
      <c r="O29" s="87"/>
      <c r="P29" s="91" t="s">
        <v>456</v>
      </c>
      <c r="Q29" s="93"/>
      <c r="R29" s="52">
        <v>2027</v>
      </c>
      <c r="S29" s="52">
        <v>6</v>
      </c>
      <c r="T29" s="52">
        <v>2027</v>
      </c>
      <c r="U29" s="52">
        <v>7</v>
      </c>
      <c r="V29" s="52">
        <v>2028</v>
      </c>
      <c r="W29" s="52">
        <v>6</v>
      </c>
      <c r="X29" s="52">
        <v>2028</v>
      </c>
      <c r="Y29" s="52">
        <v>12</v>
      </c>
      <c r="Z29" s="52"/>
      <c r="AA29" s="52"/>
      <c r="AB29" s="52"/>
      <c r="AC29" s="52"/>
      <c r="AD29" s="31"/>
      <c r="AE29" s="31" t="s">
        <v>454</v>
      </c>
      <c r="AF29" s="72" t="s">
        <v>221</v>
      </c>
    </row>
    <row r="30" spans="1:32" ht="40.5" x14ac:dyDescent="0.3">
      <c r="B30" s="87">
        <v>81</v>
      </c>
      <c r="C30" s="88" t="s">
        <v>142</v>
      </c>
      <c r="D30" s="87" t="s">
        <v>217</v>
      </c>
      <c r="E30" s="87">
        <v>12</v>
      </c>
      <c r="F30" s="87">
        <f t="shared" si="1"/>
        <v>4</v>
      </c>
      <c r="G30" s="87" t="s">
        <v>40</v>
      </c>
      <c r="H30" s="87" t="s">
        <v>127</v>
      </c>
      <c r="I30" s="87" t="s">
        <v>48</v>
      </c>
      <c r="J30" s="89"/>
      <c r="K30" s="72"/>
      <c r="L30" s="89"/>
      <c r="M30" s="73"/>
      <c r="N30" s="73"/>
      <c r="O30" s="87"/>
      <c r="P30" s="91" t="s">
        <v>218</v>
      </c>
      <c r="Q30" s="93"/>
      <c r="R30" s="52">
        <v>2028</v>
      </c>
      <c r="S30" s="52">
        <v>6</v>
      </c>
      <c r="T30" s="52">
        <v>2028</v>
      </c>
      <c r="U30" s="52">
        <v>7</v>
      </c>
      <c r="V30" s="52">
        <v>2029</v>
      </c>
      <c r="W30" s="52">
        <v>6</v>
      </c>
      <c r="X30" s="52">
        <v>2029</v>
      </c>
      <c r="Y30" s="52">
        <v>12</v>
      </c>
      <c r="Z30" s="52"/>
      <c r="AA30" s="52"/>
      <c r="AB30" s="52"/>
      <c r="AC30" s="52"/>
      <c r="AD30" s="31"/>
      <c r="AE30" s="31"/>
      <c r="AF30" s="72" t="s">
        <v>221</v>
      </c>
    </row>
    <row r="31" spans="1:32" ht="40.5" x14ac:dyDescent="0.3">
      <c r="B31" s="87">
        <v>85</v>
      </c>
      <c r="C31" s="88" t="s">
        <v>142</v>
      </c>
      <c r="D31" s="87" t="s">
        <v>262</v>
      </c>
      <c r="E31" s="87">
        <v>12</v>
      </c>
      <c r="F31" s="87">
        <f t="shared" si="1"/>
        <v>4</v>
      </c>
      <c r="G31" s="87" t="s">
        <v>29</v>
      </c>
      <c r="H31" s="87" t="s">
        <v>30</v>
      </c>
      <c r="I31" s="87" t="s">
        <v>228</v>
      </c>
      <c r="J31" s="89"/>
      <c r="K31" s="72"/>
      <c r="L31" s="89"/>
      <c r="M31" s="72"/>
      <c r="N31" s="72"/>
      <c r="O31" s="87"/>
      <c r="P31" s="91" t="s">
        <v>263</v>
      </c>
      <c r="Q31" s="93"/>
      <c r="R31" s="52">
        <v>2030</v>
      </c>
      <c r="S31" s="52">
        <v>10</v>
      </c>
      <c r="T31" s="52">
        <v>2030</v>
      </c>
      <c r="U31" s="52">
        <v>12</v>
      </c>
      <c r="V31" s="52">
        <v>2032</v>
      </c>
      <c r="W31" s="52">
        <v>6</v>
      </c>
      <c r="X31" s="52">
        <v>2032</v>
      </c>
      <c r="Y31" s="52">
        <v>12</v>
      </c>
      <c r="Z31" s="52"/>
      <c r="AA31" s="52"/>
      <c r="AB31" s="52"/>
      <c r="AC31" s="52"/>
      <c r="AD31" s="31"/>
      <c r="AE31" s="31"/>
      <c r="AF31" s="72" t="s">
        <v>221</v>
      </c>
    </row>
    <row r="32" spans="1:32" x14ac:dyDescent="0.3">
      <c r="B32" s="87">
        <v>86</v>
      </c>
      <c r="C32" s="88" t="s">
        <v>142</v>
      </c>
      <c r="D32" s="87" t="s">
        <v>264</v>
      </c>
      <c r="E32" s="87">
        <v>54</v>
      </c>
      <c r="F32" s="87">
        <f t="shared" si="1"/>
        <v>18</v>
      </c>
      <c r="G32" s="87" t="s">
        <v>40</v>
      </c>
      <c r="H32" s="87" t="s">
        <v>127</v>
      </c>
      <c r="I32" s="87" t="s">
        <v>48</v>
      </c>
      <c r="J32" s="89"/>
      <c r="K32" s="72"/>
      <c r="L32" s="89"/>
      <c r="M32" s="72"/>
      <c r="N32" s="72"/>
      <c r="O32" s="87"/>
      <c r="P32" s="91" t="s">
        <v>265</v>
      </c>
      <c r="Q32" s="93"/>
      <c r="R32" s="52">
        <v>2024</v>
      </c>
      <c r="S32" s="52">
        <v>2</v>
      </c>
      <c r="T32" s="52">
        <v>2024</v>
      </c>
      <c r="U32" s="52">
        <v>3</v>
      </c>
      <c r="V32" s="52">
        <v>2025</v>
      </c>
      <c r="W32" s="52">
        <v>3</v>
      </c>
      <c r="X32" s="52">
        <v>2025</v>
      </c>
      <c r="Y32" s="52">
        <v>6</v>
      </c>
      <c r="Z32" s="52"/>
      <c r="AA32" s="52"/>
      <c r="AB32" s="52"/>
      <c r="AC32" s="52"/>
      <c r="AD32" s="31"/>
      <c r="AE32" s="31" t="s">
        <v>266</v>
      </c>
      <c r="AF32" s="72"/>
    </row>
    <row r="33" spans="1:32" x14ac:dyDescent="0.3">
      <c r="B33" s="52">
        <v>100</v>
      </c>
      <c r="C33" s="88" t="s">
        <v>393</v>
      </c>
      <c r="D33" s="87" t="s">
        <v>392</v>
      </c>
      <c r="E33" s="52">
        <v>9</v>
      </c>
      <c r="F33" s="52">
        <f t="shared" si="1"/>
        <v>3</v>
      </c>
      <c r="G33" s="87" t="s">
        <v>24</v>
      </c>
      <c r="H33" s="87" t="s">
        <v>30</v>
      </c>
      <c r="I33" s="87" t="s">
        <v>41</v>
      </c>
      <c r="J33" s="61"/>
      <c r="K33" s="58"/>
      <c r="L33" s="57"/>
      <c r="M33" s="59"/>
      <c r="N33" s="59"/>
      <c r="O33" s="52"/>
      <c r="P33" s="60" t="s">
        <v>394</v>
      </c>
      <c r="Q33" s="60"/>
      <c r="R33" s="52">
        <v>2024</v>
      </c>
      <c r="S33" s="52">
        <v>4</v>
      </c>
      <c r="T33" s="52">
        <v>2024</v>
      </c>
      <c r="U33" s="52">
        <v>4</v>
      </c>
      <c r="V33" s="52">
        <v>2024</v>
      </c>
      <c r="W33" s="52">
        <v>10</v>
      </c>
      <c r="X33" s="52">
        <v>2025</v>
      </c>
      <c r="Y33" s="52"/>
      <c r="Z33" s="52"/>
      <c r="AA33" s="52"/>
      <c r="AB33" s="52"/>
      <c r="AC33" s="52"/>
      <c r="AD33" s="31"/>
      <c r="AE33" s="87" t="s">
        <v>395</v>
      </c>
      <c r="AF33" s="31"/>
    </row>
    <row r="34" spans="1:32" s="144" customFormat="1" x14ac:dyDescent="0.3">
      <c r="A34" s="151"/>
      <c r="B34" s="52">
        <v>127</v>
      </c>
      <c r="C34" s="52" t="s">
        <v>142</v>
      </c>
      <c r="D34" s="52" t="s">
        <v>442</v>
      </c>
      <c r="E34" s="52">
        <v>400</v>
      </c>
      <c r="F34" s="52">
        <v>40</v>
      </c>
      <c r="G34" s="52"/>
      <c r="H34" s="52" t="s">
        <v>25</v>
      </c>
      <c r="I34" s="52"/>
      <c r="J34" s="52"/>
      <c r="K34" s="52"/>
      <c r="L34" s="52"/>
      <c r="M34" s="52"/>
      <c r="N34" s="52"/>
      <c r="O34" s="52"/>
      <c r="P34" s="152" t="s">
        <v>444</v>
      </c>
      <c r="Q34" s="52"/>
      <c r="R34" s="52">
        <v>2030</v>
      </c>
      <c r="S34" s="52">
        <v>12</v>
      </c>
      <c r="T34" s="52">
        <v>2028</v>
      </c>
      <c r="U34" s="52">
        <v>12</v>
      </c>
      <c r="V34" s="52">
        <v>2029</v>
      </c>
      <c r="W34" s="52">
        <v>6</v>
      </c>
      <c r="X34" s="52">
        <v>2033</v>
      </c>
      <c r="Y34" s="52">
        <v>12</v>
      </c>
      <c r="Z34" s="52"/>
      <c r="AA34" s="52"/>
      <c r="AB34" s="52"/>
      <c r="AC34" s="52"/>
      <c r="AD34" s="52"/>
      <c r="AE34" s="52"/>
      <c r="AF34" s="52" t="s">
        <v>446</v>
      </c>
    </row>
    <row r="35" spans="1:32" x14ac:dyDescent="0.3">
      <c r="A35" s="151"/>
      <c r="B35" s="52">
        <v>128</v>
      </c>
      <c r="C35" s="52" t="s">
        <v>142</v>
      </c>
      <c r="D35" s="52" t="s">
        <v>443</v>
      </c>
      <c r="E35" s="52">
        <v>27</v>
      </c>
      <c r="F35" s="52">
        <v>9</v>
      </c>
      <c r="G35" s="52"/>
      <c r="H35" s="52" t="s">
        <v>25</v>
      </c>
      <c r="I35" s="52"/>
      <c r="J35" s="52"/>
      <c r="K35" s="52"/>
      <c r="L35" s="52"/>
      <c r="M35" s="52"/>
      <c r="N35" s="52"/>
      <c r="O35" s="52"/>
      <c r="P35" s="152" t="s">
        <v>445</v>
      </c>
      <c r="Q35" s="52"/>
      <c r="R35" s="52">
        <v>2025</v>
      </c>
      <c r="S35" s="52">
        <v>10</v>
      </c>
      <c r="T35" s="52">
        <v>2025</v>
      </c>
      <c r="U35" s="52">
        <v>10</v>
      </c>
      <c r="V35" s="52">
        <v>2027</v>
      </c>
      <c r="W35" s="52">
        <v>6</v>
      </c>
      <c r="X35" s="52">
        <v>2027</v>
      </c>
      <c r="Y35" s="52">
        <v>12</v>
      </c>
      <c r="Z35" s="52"/>
      <c r="AA35" s="52"/>
      <c r="AB35" s="52"/>
      <c r="AC35" s="52"/>
      <c r="AD35" s="52"/>
      <c r="AE35" s="52"/>
      <c r="AF35" s="52" t="s">
        <v>447</v>
      </c>
    </row>
    <row r="36" spans="1:32" s="151" customFormat="1" ht="54" x14ac:dyDescent="0.3">
      <c r="B36" s="52">
        <v>125</v>
      </c>
      <c r="C36" s="52" t="s">
        <v>450</v>
      </c>
      <c r="D36" s="52" t="s">
        <v>438</v>
      </c>
      <c r="E36" s="52">
        <v>24</v>
      </c>
      <c r="F36" s="52">
        <v>8</v>
      </c>
      <c r="G36" s="52"/>
      <c r="H36" s="52"/>
      <c r="I36" s="52"/>
      <c r="J36" s="52"/>
      <c r="K36" s="52"/>
      <c r="L36" s="52"/>
      <c r="M36" s="52"/>
      <c r="N36" s="52"/>
      <c r="O36" s="52"/>
      <c r="P36" s="152" t="s">
        <v>455</v>
      </c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 t="s">
        <v>440</v>
      </c>
      <c r="AF36" s="52" t="s">
        <v>439</v>
      </c>
    </row>
    <row r="37" spans="1:32" ht="67.5" x14ac:dyDescent="0.3">
      <c r="B37" s="52">
        <v>21</v>
      </c>
      <c r="C37" s="31" t="s">
        <v>90</v>
      </c>
      <c r="D37" s="52" t="s">
        <v>91</v>
      </c>
      <c r="E37" s="52">
        <v>6</v>
      </c>
      <c r="F37" s="52">
        <f>E37/$F$1</f>
        <v>2</v>
      </c>
      <c r="G37" s="52" t="s">
        <v>40</v>
      </c>
      <c r="H37" s="52" t="s">
        <v>30</v>
      </c>
      <c r="I37" s="52" t="s">
        <v>41</v>
      </c>
      <c r="J37" s="57"/>
      <c r="K37" s="58" t="e">
        <f>_xlfn.IFS(J37&gt;=100000000,"2023 예비 대리점",J37&gt;=81000000,"2023 일반 대리점",J37&gt;=70000000,"2023 정식 대리점")</f>
        <v>#N/A</v>
      </c>
      <c r="L37" s="57"/>
      <c r="M37" s="59"/>
      <c r="N37" s="59"/>
      <c r="O37" s="52"/>
      <c r="P37" s="64" t="s">
        <v>457</v>
      </c>
      <c r="Q37" s="30"/>
      <c r="R37" s="52">
        <v>2023</v>
      </c>
      <c r="S37" s="52"/>
      <c r="T37" s="54">
        <v>2024</v>
      </c>
      <c r="U37" s="54">
        <v>1</v>
      </c>
      <c r="V37" s="54">
        <v>2024</v>
      </c>
      <c r="W37" s="54">
        <v>6</v>
      </c>
      <c r="X37" s="54">
        <v>2024</v>
      </c>
      <c r="Y37" s="54">
        <v>10</v>
      </c>
      <c r="Z37" s="54">
        <v>2022</v>
      </c>
      <c r="AA37" s="54">
        <v>8</v>
      </c>
      <c r="AB37" s="54">
        <v>2022</v>
      </c>
      <c r="AC37" s="54">
        <v>8</v>
      </c>
      <c r="AD37" s="31" t="s">
        <v>411</v>
      </c>
      <c r="AE37" s="31"/>
      <c r="AF37" s="31" t="s">
        <v>93</v>
      </c>
    </row>
    <row r="38" spans="1:32" ht="24.75" customHeight="1" x14ac:dyDescent="0.3">
      <c r="B38" s="52">
        <v>31</v>
      </c>
      <c r="C38" s="52" t="s">
        <v>90</v>
      </c>
      <c r="D38" s="52" t="s">
        <v>105</v>
      </c>
      <c r="E38" s="67">
        <v>9</v>
      </c>
      <c r="F38" s="52">
        <f>E38/$F$1</f>
        <v>3</v>
      </c>
      <c r="G38" s="52" t="s">
        <v>40</v>
      </c>
      <c r="H38" s="52" t="s">
        <v>30</v>
      </c>
      <c r="I38" s="52" t="s">
        <v>35</v>
      </c>
      <c r="J38" s="57"/>
      <c r="K38" s="58" t="e">
        <f>_xlfn.IFS(J38&gt;=100000000,"2023 예비 대리점",J38&gt;=81000000,"2023 일반 대리점",J38&gt;=70000000,"2023 정식 대리점")</f>
        <v>#N/A</v>
      </c>
      <c r="L38" s="57"/>
      <c r="M38" s="59"/>
      <c r="N38" s="59"/>
      <c r="O38" s="52"/>
      <c r="P38" s="30" t="s">
        <v>106</v>
      </c>
      <c r="Q38" s="30"/>
      <c r="R38" s="52"/>
      <c r="S38" s="52"/>
      <c r="T38" s="52"/>
      <c r="U38" s="52"/>
      <c r="V38" s="52"/>
      <c r="W38" s="52"/>
      <c r="X38" s="52"/>
      <c r="Y38" s="52"/>
      <c r="Z38" s="52">
        <v>2022</v>
      </c>
      <c r="AA38" s="52">
        <v>10</v>
      </c>
      <c r="AB38" s="52"/>
      <c r="AC38" s="52"/>
      <c r="AD38" s="31"/>
      <c r="AE38" s="31"/>
      <c r="AF38" s="31"/>
    </row>
    <row r="39" spans="1:32" ht="67.5" x14ac:dyDescent="0.3">
      <c r="A39" s="151"/>
      <c r="B39" s="52">
        <v>120</v>
      </c>
      <c r="C39" s="52" t="s">
        <v>38</v>
      </c>
      <c r="D39" s="52" t="s">
        <v>432</v>
      </c>
      <c r="E39" s="52">
        <v>12</v>
      </c>
      <c r="F39" s="52">
        <v>4</v>
      </c>
      <c r="G39" s="52"/>
      <c r="H39" s="52" t="s">
        <v>53</v>
      </c>
      <c r="I39" s="52"/>
      <c r="J39" s="52"/>
      <c r="K39" s="52"/>
      <c r="L39" s="52"/>
      <c r="M39" s="52"/>
      <c r="N39" s="52"/>
      <c r="O39" s="52"/>
      <c r="P39" s="152" t="s">
        <v>434</v>
      </c>
      <c r="Q39" s="52"/>
      <c r="R39" s="52">
        <v>2025</v>
      </c>
      <c r="S39" s="52"/>
      <c r="T39" s="52">
        <v>2025</v>
      </c>
      <c r="U39" s="52"/>
      <c r="V39" s="52">
        <v>2025</v>
      </c>
      <c r="W39" s="52"/>
      <c r="X39" s="52">
        <v>2026</v>
      </c>
      <c r="Y39" s="52">
        <v>2</v>
      </c>
      <c r="Z39" s="52"/>
      <c r="AA39" s="52"/>
      <c r="AB39" s="52"/>
      <c r="AC39" s="52"/>
      <c r="AD39" s="52"/>
      <c r="AE39" s="52" t="s">
        <v>433</v>
      </c>
      <c r="AF39" s="52"/>
    </row>
    <row r="40" spans="1:32" s="151" customFormat="1" ht="27" x14ac:dyDescent="0.3">
      <c r="A40" s="144"/>
      <c r="B40" s="52">
        <v>48</v>
      </c>
      <c r="C40" s="31" t="s">
        <v>131</v>
      </c>
      <c r="D40" s="52" t="s">
        <v>132</v>
      </c>
      <c r="E40" s="52">
        <v>3</v>
      </c>
      <c r="F40" s="52">
        <f>E40/$F$1</f>
        <v>1</v>
      </c>
      <c r="G40" s="52" t="s">
        <v>40</v>
      </c>
      <c r="H40" s="52" t="s">
        <v>30</v>
      </c>
      <c r="I40" s="52" t="s">
        <v>48</v>
      </c>
      <c r="J40" s="61"/>
      <c r="K40" s="58"/>
      <c r="L40" s="57"/>
      <c r="M40" s="59"/>
      <c r="N40" s="59"/>
      <c r="O40" s="52"/>
      <c r="P40" s="60" t="s">
        <v>277</v>
      </c>
      <c r="Q40" s="60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31"/>
      <c r="AE40" s="31" t="s">
        <v>134</v>
      </c>
      <c r="AF40" s="31" t="s">
        <v>135</v>
      </c>
    </row>
    <row r="41" spans="1:32" s="151" customFormat="1" x14ac:dyDescent="0.3">
      <c r="A41" s="144"/>
      <c r="B41" s="52">
        <v>49</v>
      </c>
      <c r="C41" s="31" t="s">
        <v>131</v>
      </c>
      <c r="D41" s="52" t="s">
        <v>136</v>
      </c>
      <c r="E41" s="52">
        <v>3</v>
      </c>
      <c r="F41" s="52">
        <f>E41/$F$1</f>
        <v>1</v>
      </c>
      <c r="G41" s="52" t="s">
        <v>40</v>
      </c>
      <c r="H41" s="52" t="s">
        <v>30</v>
      </c>
      <c r="I41" s="52" t="s">
        <v>48</v>
      </c>
      <c r="J41" s="61"/>
      <c r="K41" s="62"/>
      <c r="L41" s="61"/>
      <c r="M41" s="63"/>
      <c r="N41" s="63"/>
      <c r="O41" s="52"/>
      <c r="P41" s="60" t="s">
        <v>278</v>
      </c>
      <c r="Q41" s="60"/>
      <c r="R41" s="52"/>
      <c r="S41" s="52"/>
      <c r="T41" s="52"/>
      <c r="U41" s="52"/>
      <c r="V41" s="52"/>
      <c r="W41" s="52"/>
      <c r="X41" s="52"/>
      <c r="Y41" s="52"/>
      <c r="Z41" s="52">
        <v>2023</v>
      </c>
      <c r="AA41" s="52">
        <v>3</v>
      </c>
      <c r="AB41" s="52"/>
      <c r="AC41" s="52"/>
      <c r="AD41" s="31"/>
      <c r="AE41" s="31"/>
      <c r="AF41" s="31" t="s">
        <v>138</v>
      </c>
    </row>
    <row r="42" spans="1:32" x14ac:dyDescent="0.3">
      <c r="B42" s="71">
        <v>62</v>
      </c>
      <c r="C42" s="92" t="s">
        <v>131</v>
      </c>
      <c r="D42" s="71" t="s">
        <v>357</v>
      </c>
      <c r="E42" s="71">
        <v>6</v>
      </c>
      <c r="F42" s="71">
        <f>E42/$F$1</f>
        <v>2</v>
      </c>
      <c r="G42" s="71" t="s">
        <v>24</v>
      </c>
      <c r="H42" s="52" t="s">
        <v>30</v>
      </c>
      <c r="I42" s="71" t="s">
        <v>48</v>
      </c>
      <c r="J42" s="141"/>
      <c r="K42" s="83"/>
      <c r="L42" s="141"/>
      <c r="M42" s="83"/>
      <c r="N42" s="83"/>
      <c r="O42" s="71"/>
      <c r="P42" s="64" t="s">
        <v>272</v>
      </c>
      <c r="Q42" s="60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31"/>
      <c r="AE42" s="31"/>
      <c r="AF42" s="149" t="s">
        <v>230</v>
      </c>
    </row>
    <row r="43" spans="1:32" s="151" customFormat="1" x14ac:dyDescent="0.3">
      <c r="A43" s="144"/>
      <c r="B43" s="71">
        <v>84</v>
      </c>
      <c r="C43" s="92" t="s">
        <v>131</v>
      </c>
      <c r="D43" s="71" t="s">
        <v>260</v>
      </c>
      <c r="E43" s="71">
        <v>3</v>
      </c>
      <c r="F43" s="71">
        <v>1</v>
      </c>
      <c r="G43" s="71" t="s">
        <v>24</v>
      </c>
      <c r="H43" s="52" t="s">
        <v>30</v>
      </c>
      <c r="I43" s="71" t="s">
        <v>228</v>
      </c>
      <c r="J43" s="141"/>
      <c r="K43" s="83"/>
      <c r="L43" s="141"/>
      <c r="M43" s="83"/>
      <c r="N43" s="83"/>
      <c r="O43" s="71"/>
      <c r="P43" s="64" t="s">
        <v>272</v>
      </c>
      <c r="Q43" s="150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31"/>
      <c r="AE43" s="31" t="s">
        <v>261</v>
      </c>
      <c r="AF43" s="83" t="s">
        <v>230</v>
      </c>
    </row>
    <row r="44" spans="1:32" s="144" customFormat="1" ht="94.5" customHeight="1" x14ac:dyDescent="0.3">
      <c r="B44" s="87">
        <v>87</v>
      </c>
      <c r="C44" s="88" t="s">
        <v>131</v>
      </c>
      <c r="D44" s="87" t="s">
        <v>273</v>
      </c>
      <c r="E44" s="87">
        <v>6</v>
      </c>
      <c r="F44" s="87">
        <f t="shared" ref="F44:F63" si="2">E44/$F$1</f>
        <v>2</v>
      </c>
      <c r="G44" s="87" t="s">
        <v>40</v>
      </c>
      <c r="H44" s="87"/>
      <c r="I44" s="87"/>
      <c r="J44" s="89"/>
      <c r="K44" s="72"/>
      <c r="L44" s="89"/>
      <c r="M44" s="73"/>
      <c r="N44" s="73"/>
      <c r="O44" s="87"/>
      <c r="P44" s="91"/>
      <c r="Q44" s="93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31"/>
      <c r="AE44" s="31"/>
      <c r="AF44" s="72"/>
    </row>
    <row r="45" spans="1:32" x14ac:dyDescent="0.3">
      <c r="B45" s="87">
        <v>89</v>
      </c>
      <c r="C45" s="88" t="s">
        <v>333</v>
      </c>
      <c r="D45" s="87" t="s">
        <v>334</v>
      </c>
      <c r="E45" s="87">
        <v>3</v>
      </c>
      <c r="F45" s="87">
        <f t="shared" si="2"/>
        <v>1</v>
      </c>
      <c r="G45" s="87" t="s">
        <v>24</v>
      </c>
      <c r="H45" s="87" t="s">
        <v>335</v>
      </c>
      <c r="I45" s="87" t="s">
        <v>228</v>
      </c>
      <c r="J45" s="89"/>
      <c r="K45" s="72"/>
      <c r="L45" s="89"/>
      <c r="M45" s="73"/>
      <c r="N45" s="73"/>
      <c r="O45" s="87"/>
      <c r="P45" s="91"/>
      <c r="Q45" s="88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31"/>
      <c r="AE45" s="31"/>
      <c r="AF45" s="72"/>
    </row>
    <row r="46" spans="1:32" x14ac:dyDescent="0.3">
      <c r="B46" s="87">
        <v>95</v>
      </c>
      <c r="C46" s="88" t="s">
        <v>333</v>
      </c>
      <c r="D46" s="87" t="s">
        <v>382</v>
      </c>
      <c r="E46" s="52">
        <v>3</v>
      </c>
      <c r="F46" s="52">
        <f t="shared" si="2"/>
        <v>1</v>
      </c>
      <c r="G46" s="87" t="s">
        <v>24</v>
      </c>
      <c r="H46" s="87" t="s">
        <v>25</v>
      </c>
      <c r="I46" s="87"/>
      <c r="J46" s="61"/>
      <c r="K46" s="58"/>
      <c r="L46" s="57"/>
      <c r="M46" s="59"/>
      <c r="N46" s="59"/>
      <c r="O46" s="52"/>
      <c r="P46" s="60"/>
      <c r="Q46" s="60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31"/>
      <c r="AE46" s="31"/>
      <c r="AF46" s="31" t="s">
        <v>138</v>
      </c>
    </row>
    <row r="47" spans="1:32" s="151" customFormat="1" x14ac:dyDescent="0.3">
      <c r="A47" s="144"/>
      <c r="B47" s="52">
        <v>96</v>
      </c>
      <c r="C47" s="88" t="s">
        <v>333</v>
      </c>
      <c r="D47" s="87" t="s">
        <v>383</v>
      </c>
      <c r="E47" s="52">
        <v>6</v>
      </c>
      <c r="F47" s="52">
        <f t="shared" si="2"/>
        <v>2</v>
      </c>
      <c r="G47" s="87" t="s">
        <v>29</v>
      </c>
      <c r="H47" s="87" t="s">
        <v>127</v>
      </c>
      <c r="I47" s="87"/>
      <c r="J47" s="61"/>
      <c r="K47" s="58"/>
      <c r="L47" s="57"/>
      <c r="M47" s="59"/>
      <c r="N47" s="59"/>
      <c r="O47" s="52"/>
      <c r="P47" s="60"/>
      <c r="Q47" s="60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31"/>
      <c r="AE47" s="31"/>
      <c r="AF47" s="31" t="s">
        <v>387</v>
      </c>
    </row>
    <row r="48" spans="1:32" x14ac:dyDescent="0.3">
      <c r="B48" s="52">
        <v>97</v>
      </c>
      <c r="C48" s="88" t="s">
        <v>333</v>
      </c>
      <c r="D48" s="87" t="s">
        <v>384</v>
      </c>
      <c r="E48" s="52">
        <v>3</v>
      </c>
      <c r="F48" s="52">
        <f t="shared" si="2"/>
        <v>1</v>
      </c>
      <c r="G48" s="87" t="s">
        <v>24</v>
      </c>
      <c r="H48" s="87" t="s">
        <v>25</v>
      </c>
      <c r="I48" s="87"/>
      <c r="J48" s="61"/>
      <c r="K48" s="58"/>
      <c r="L48" s="57"/>
      <c r="M48" s="59"/>
      <c r="N48" s="59"/>
      <c r="O48" s="52"/>
      <c r="P48" s="60"/>
      <c r="Q48" s="60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31"/>
      <c r="AE48" s="31"/>
      <c r="AF48" s="31" t="s">
        <v>388</v>
      </c>
    </row>
    <row r="49" spans="1:32" s="151" customFormat="1" x14ac:dyDescent="0.3">
      <c r="A49" s="144"/>
      <c r="B49" s="87">
        <v>98</v>
      </c>
      <c r="C49" s="88" t="s">
        <v>333</v>
      </c>
      <c r="D49" s="87" t="s">
        <v>385</v>
      </c>
      <c r="E49" s="52">
        <v>3</v>
      </c>
      <c r="F49" s="52">
        <f t="shared" si="2"/>
        <v>1</v>
      </c>
      <c r="G49" s="87" t="s">
        <v>29</v>
      </c>
      <c r="H49" s="87" t="s">
        <v>25</v>
      </c>
      <c r="I49" s="87"/>
      <c r="J49" s="61"/>
      <c r="K49" s="58"/>
      <c r="L49" s="57"/>
      <c r="M49" s="59"/>
      <c r="N49" s="59"/>
      <c r="O49" s="52"/>
      <c r="P49" s="60"/>
      <c r="Q49" s="60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31"/>
      <c r="AE49" s="31"/>
      <c r="AF49" s="31" t="s">
        <v>389</v>
      </c>
    </row>
    <row r="50" spans="1:32" s="151" customFormat="1" x14ac:dyDescent="0.3">
      <c r="A50" s="144"/>
      <c r="B50" s="52">
        <v>99</v>
      </c>
      <c r="C50" s="88" t="s">
        <v>333</v>
      </c>
      <c r="D50" s="87" t="s">
        <v>386</v>
      </c>
      <c r="E50" s="52">
        <v>3</v>
      </c>
      <c r="F50" s="52">
        <f t="shared" si="2"/>
        <v>1</v>
      </c>
      <c r="G50" s="87" t="s">
        <v>24</v>
      </c>
      <c r="H50" s="87" t="s">
        <v>25</v>
      </c>
      <c r="I50" s="87"/>
      <c r="J50" s="61"/>
      <c r="K50" s="58"/>
      <c r="L50" s="57"/>
      <c r="M50" s="59"/>
      <c r="N50" s="59"/>
      <c r="O50" s="52"/>
      <c r="P50" s="60"/>
      <c r="Q50" s="60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31"/>
      <c r="AE50" s="31"/>
      <c r="AF50" s="31" t="s">
        <v>390</v>
      </c>
    </row>
    <row r="51" spans="1:32" ht="54" x14ac:dyDescent="0.3">
      <c r="B51" s="52">
        <v>58</v>
      </c>
      <c r="C51" s="31" t="s">
        <v>159</v>
      </c>
      <c r="D51" s="52" t="s">
        <v>160</v>
      </c>
      <c r="E51" s="52">
        <v>3</v>
      </c>
      <c r="F51" s="52">
        <f t="shared" si="2"/>
        <v>1</v>
      </c>
      <c r="G51" s="52" t="s">
        <v>40</v>
      </c>
      <c r="H51" s="52" t="s">
        <v>30</v>
      </c>
      <c r="I51" s="52" t="s">
        <v>48</v>
      </c>
      <c r="J51" s="61"/>
      <c r="K51" s="62"/>
      <c r="L51" s="61"/>
      <c r="M51" s="63"/>
      <c r="N51" s="63"/>
      <c r="O51" s="52"/>
      <c r="P51" s="60" t="s">
        <v>161</v>
      </c>
      <c r="Q51" s="60"/>
      <c r="R51" s="52"/>
      <c r="S51" s="52"/>
      <c r="T51" s="52"/>
      <c r="U51" s="52"/>
      <c r="V51" s="52"/>
      <c r="W51" s="52"/>
      <c r="X51" s="52"/>
      <c r="Y51" s="52"/>
      <c r="Z51" s="52">
        <v>23</v>
      </c>
      <c r="AA51" s="52">
        <v>6</v>
      </c>
      <c r="AB51" s="52"/>
      <c r="AC51" s="52"/>
      <c r="AD51" s="31"/>
      <c r="AE51" s="31"/>
      <c r="AF51" s="149"/>
    </row>
    <row r="52" spans="1:32" s="151" customFormat="1" ht="108" x14ac:dyDescent="0.3">
      <c r="A52" s="144"/>
      <c r="B52" s="52">
        <v>59</v>
      </c>
      <c r="C52" s="31" t="s">
        <v>159</v>
      </c>
      <c r="D52" s="52" t="s">
        <v>162</v>
      </c>
      <c r="E52" s="52">
        <v>3</v>
      </c>
      <c r="F52" s="52">
        <f t="shared" si="2"/>
        <v>1</v>
      </c>
      <c r="G52" s="52" t="s">
        <v>40</v>
      </c>
      <c r="H52" s="52" t="s">
        <v>30</v>
      </c>
      <c r="I52" s="52" t="s">
        <v>48</v>
      </c>
      <c r="J52" s="61"/>
      <c r="K52" s="62"/>
      <c r="L52" s="61"/>
      <c r="M52" s="63"/>
      <c r="N52" s="63"/>
      <c r="O52" s="52"/>
      <c r="P52" s="60" t="s">
        <v>453</v>
      </c>
      <c r="Q52" s="60"/>
      <c r="R52" s="52">
        <v>24</v>
      </c>
      <c r="S52" s="52">
        <v>7</v>
      </c>
      <c r="T52" s="52"/>
      <c r="U52" s="52"/>
      <c r="V52" s="52"/>
      <c r="W52" s="52"/>
      <c r="X52" s="52">
        <v>25</v>
      </c>
      <c r="Y52" s="52" t="s">
        <v>431</v>
      </c>
      <c r="Z52" s="52">
        <v>23</v>
      </c>
      <c r="AA52" s="52">
        <v>8</v>
      </c>
      <c r="AB52" s="52">
        <v>23</v>
      </c>
      <c r="AC52" s="52">
        <v>8</v>
      </c>
      <c r="AD52" s="31" t="s">
        <v>164</v>
      </c>
      <c r="AE52" s="31"/>
      <c r="AF52" s="149"/>
    </row>
    <row r="53" spans="1:32" s="156" customFormat="1" ht="67.5" x14ac:dyDescent="0.3">
      <c r="A53" s="154"/>
      <c r="B53" s="52">
        <v>10</v>
      </c>
      <c r="C53" s="53" t="s">
        <v>59</v>
      </c>
      <c r="D53" s="52" t="s">
        <v>60</v>
      </c>
      <c r="E53" s="52">
        <v>6</v>
      </c>
      <c r="F53" s="52">
        <f t="shared" si="2"/>
        <v>2</v>
      </c>
      <c r="G53" s="52" t="s">
        <v>34</v>
      </c>
      <c r="H53" s="52" t="s">
        <v>30</v>
      </c>
      <c r="I53" s="52" t="s">
        <v>35</v>
      </c>
      <c r="J53" s="57"/>
      <c r="K53" s="58" t="e">
        <f>_xlfn.IFS(J53&gt;=100000000,"2023 예비 대리점",J53&gt;=81000000,"2023 일반 대리점",J53&gt;=70000000,"2023 정식 대리점")</f>
        <v>#N/A</v>
      </c>
      <c r="L53" s="57"/>
      <c r="M53" s="59"/>
      <c r="N53" s="59"/>
      <c r="O53" s="52"/>
      <c r="P53" s="64" t="s">
        <v>267</v>
      </c>
      <c r="Q53" s="30"/>
      <c r="R53" s="74"/>
      <c r="S53" s="74"/>
      <c r="T53" s="74"/>
      <c r="U53" s="74"/>
      <c r="V53" s="74"/>
      <c r="W53" s="74"/>
      <c r="X53" s="74"/>
      <c r="Y53" s="53"/>
      <c r="Z53" s="53">
        <v>2022</v>
      </c>
      <c r="AA53" s="53">
        <v>11</v>
      </c>
      <c r="AB53" s="53">
        <v>2022</v>
      </c>
      <c r="AC53" s="53">
        <v>11</v>
      </c>
      <c r="AD53" s="31"/>
      <c r="AE53" s="31"/>
      <c r="AF53" s="31" t="s">
        <v>61</v>
      </c>
    </row>
    <row r="54" spans="1:32" s="156" customFormat="1" x14ac:dyDescent="0.3">
      <c r="A54" s="154"/>
      <c r="B54" s="52">
        <v>36</v>
      </c>
      <c r="C54" s="52" t="s">
        <v>55</v>
      </c>
      <c r="D54" s="52" t="s">
        <v>119</v>
      </c>
      <c r="E54" s="52">
        <v>6</v>
      </c>
      <c r="F54" s="52">
        <f t="shared" si="2"/>
        <v>2</v>
      </c>
      <c r="G54" s="52" t="s">
        <v>40</v>
      </c>
      <c r="H54" s="52" t="s">
        <v>30</v>
      </c>
      <c r="I54" s="52" t="s">
        <v>48</v>
      </c>
      <c r="J54" s="57"/>
      <c r="K54" s="58" t="e">
        <f>_xlfn.IFS(J54&gt;=100000000,"2023 예비 대리점",J54&gt;=81000000,"2023 일반 대리점",J54&gt;=70000000,"2023 정식 대리점")</f>
        <v>#N/A</v>
      </c>
      <c r="L54" s="57"/>
      <c r="M54" s="59"/>
      <c r="N54" s="59"/>
      <c r="O54" s="52"/>
      <c r="P54" s="30" t="s">
        <v>120</v>
      </c>
      <c r="Q54" s="30"/>
      <c r="R54" s="52"/>
      <c r="S54" s="52"/>
      <c r="T54" s="52"/>
      <c r="U54" s="52"/>
      <c r="V54" s="52"/>
      <c r="W54" s="52"/>
      <c r="X54" s="52"/>
      <c r="Y54" s="52"/>
      <c r="Z54" s="52">
        <v>2022</v>
      </c>
      <c r="AA54" s="52">
        <v>10</v>
      </c>
      <c r="AB54" s="52"/>
      <c r="AC54" s="52"/>
      <c r="AD54" s="31"/>
      <c r="AE54" s="31"/>
      <c r="AF54" s="31"/>
    </row>
    <row r="55" spans="1:32" s="156" customFormat="1" x14ac:dyDescent="0.3">
      <c r="A55" s="154"/>
      <c r="B55" s="52">
        <v>37</v>
      </c>
      <c r="C55" s="52" t="s">
        <v>55</v>
      </c>
      <c r="D55" s="52" t="s">
        <v>121</v>
      </c>
      <c r="E55" s="67">
        <v>3</v>
      </c>
      <c r="F55" s="52">
        <f t="shared" si="2"/>
        <v>1</v>
      </c>
      <c r="G55" s="52" t="s">
        <v>29</v>
      </c>
      <c r="H55" s="52" t="s">
        <v>30</v>
      </c>
      <c r="I55" s="52" t="s">
        <v>48</v>
      </c>
      <c r="J55" s="57"/>
      <c r="K55" s="58" t="e">
        <f>_xlfn.IFS(J55&gt;=100000000,"2023 예비 대리점",J55&gt;=81000000,"2023 일반 대리점",J55&gt;=70000000,"2023 정식 대리점")</f>
        <v>#N/A</v>
      </c>
      <c r="L55" s="57"/>
      <c r="M55" s="59"/>
      <c r="N55" s="59"/>
      <c r="O55" s="52"/>
      <c r="P55" s="30" t="s">
        <v>122</v>
      </c>
      <c r="Q55" s="30"/>
      <c r="R55" s="67">
        <v>2024</v>
      </c>
      <c r="S55" s="67"/>
      <c r="T55" s="52">
        <v>2024</v>
      </c>
      <c r="U55" s="52"/>
      <c r="V55" s="52">
        <v>2024</v>
      </c>
      <c r="W55" s="52">
        <v>3</v>
      </c>
      <c r="X55" s="67">
        <v>2024</v>
      </c>
      <c r="Y55" s="67"/>
      <c r="Z55" s="67">
        <v>2022</v>
      </c>
      <c r="AA55" s="67">
        <v>8</v>
      </c>
      <c r="AB55" s="67"/>
      <c r="AC55" s="67"/>
      <c r="AD55" s="31" t="s">
        <v>123</v>
      </c>
      <c r="AE55" s="31"/>
      <c r="AF55" s="31" t="s">
        <v>124</v>
      </c>
    </row>
    <row r="56" spans="1:32" s="154" customFormat="1" ht="121.5" x14ac:dyDescent="0.3">
      <c r="B56" s="52">
        <v>67</v>
      </c>
      <c r="C56" s="31" t="s">
        <v>55</v>
      </c>
      <c r="D56" s="71" t="s">
        <v>179</v>
      </c>
      <c r="E56" s="52">
        <v>9</v>
      </c>
      <c r="F56" s="52">
        <f t="shared" si="2"/>
        <v>3</v>
      </c>
      <c r="G56" s="52" t="s">
        <v>40</v>
      </c>
      <c r="H56" s="52" t="s">
        <v>53</v>
      </c>
      <c r="I56" s="52" t="s">
        <v>75</v>
      </c>
      <c r="J56" s="61"/>
      <c r="K56" s="62"/>
      <c r="L56" s="61"/>
      <c r="M56" s="63"/>
      <c r="N56" s="63"/>
      <c r="O56" s="52"/>
      <c r="P56" s="30" t="s">
        <v>279</v>
      </c>
      <c r="Q56" s="30"/>
      <c r="R56" s="52">
        <v>2023</v>
      </c>
      <c r="S56" s="52">
        <v>9</v>
      </c>
      <c r="T56" s="52">
        <v>2023</v>
      </c>
      <c r="U56" s="52">
        <v>9</v>
      </c>
      <c r="V56" s="52"/>
      <c r="W56" s="52"/>
      <c r="X56" s="52"/>
      <c r="Y56" s="52"/>
      <c r="Z56" s="52"/>
      <c r="AA56" s="52"/>
      <c r="AB56" s="52">
        <v>2023</v>
      </c>
      <c r="AC56" s="52">
        <v>6</v>
      </c>
      <c r="AD56" s="31"/>
      <c r="AE56" s="31"/>
      <c r="AF56" s="149"/>
    </row>
    <row r="57" spans="1:32" s="52" customFormat="1" ht="27" x14ac:dyDescent="0.3">
      <c r="A57" s="154"/>
      <c r="B57" s="52">
        <v>72</v>
      </c>
      <c r="C57" s="31" t="s">
        <v>55</v>
      </c>
      <c r="D57" s="52" t="s">
        <v>187</v>
      </c>
      <c r="E57" s="52">
        <v>9</v>
      </c>
      <c r="F57" s="52">
        <f t="shared" si="2"/>
        <v>3</v>
      </c>
      <c r="G57" s="52" t="s">
        <v>40</v>
      </c>
      <c r="H57" s="52" t="s">
        <v>53</v>
      </c>
      <c r="I57" s="52" t="s">
        <v>75</v>
      </c>
      <c r="J57" s="61"/>
      <c r="K57" s="62"/>
      <c r="L57" s="61"/>
      <c r="M57" s="63"/>
      <c r="N57" s="63"/>
      <c r="P57" s="30" t="s">
        <v>188</v>
      </c>
      <c r="Q57" s="30"/>
      <c r="R57" s="52">
        <v>2023</v>
      </c>
      <c r="T57" s="52">
        <v>2023</v>
      </c>
      <c r="AD57" s="31"/>
      <c r="AE57" s="31"/>
      <c r="AF57" s="83" t="s">
        <v>189</v>
      </c>
    </row>
    <row r="58" spans="1:32" s="52" customFormat="1" ht="27" x14ac:dyDescent="0.3">
      <c r="A58" s="154"/>
      <c r="B58" s="52">
        <v>73</v>
      </c>
      <c r="C58" s="31" t="s">
        <v>55</v>
      </c>
      <c r="D58" s="52" t="s">
        <v>190</v>
      </c>
      <c r="E58" s="52">
        <v>9</v>
      </c>
      <c r="F58" s="52">
        <f t="shared" si="2"/>
        <v>3</v>
      </c>
      <c r="G58" s="52" t="s">
        <v>40</v>
      </c>
      <c r="H58" s="52" t="s">
        <v>53</v>
      </c>
      <c r="I58" s="52" t="s">
        <v>41</v>
      </c>
      <c r="J58" s="61"/>
      <c r="K58" s="62"/>
      <c r="L58" s="61"/>
      <c r="M58" s="63"/>
      <c r="N58" s="63"/>
      <c r="P58" s="30" t="s">
        <v>191</v>
      </c>
      <c r="Q58" s="30"/>
      <c r="R58" s="52">
        <v>2023</v>
      </c>
      <c r="T58" s="52">
        <v>2023</v>
      </c>
      <c r="AD58" s="31"/>
      <c r="AE58" s="31"/>
      <c r="AF58" s="83" t="s">
        <v>192</v>
      </c>
    </row>
    <row r="59" spans="1:32" s="154" customFormat="1" ht="121.5" x14ac:dyDescent="0.3">
      <c r="B59" s="52">
        <v>35</v>
      </c>
      <c r="C59" s="31" t="s">
        <v>428</v>
      </c>
      <c r="D59" s="52" t="s">
        <v>116</v>
      </c>
      <c r="E59" s="67">
        <v>6</v>
      </c>
      <c r="F59" s="52">
        <f t="shared" si="2"/>
        <v>2</v>
      </c>
      <c r="G59" s="52" t="s">
        <v>40</v>
      </c>
      <c r="H59" s="52" t="s">
        <v>53</v>
      </c>
      <c r="I59" s="52" t="s">
        <v>41</v>
      </c>
      <c r="J59" s="57"/>
      <c r="K59" s="58" t="e">
        <f>_xlfn.IFS(J59&gt;=100000000,"2023 예비 대리점",J59&gt;=81000000,"2023 일반 대리점",J59&gt;=70000000,"2023 정식 대리점")</f>
        <v>#N/A</v>
      </c>
      <c r="L59" s="57"/>
      <c r="M59" s="59"/>
      <c r="N59" s="59"/>
      <c r="O59" s="52"/>
      <c r="P59" s="64" t="s">
        <v>276</v>
      </c>
      <c r="Q59" s="30"/>
      <c r="R59" s="52">
        <v>2023</v>
      </c>
      <c r="S59" s="52"/>
      <c r="T59" s="52">
        <v>2023</v>
      </c>
      <c r="U59" s="52"/>
      <c r="V59" s="52">
        <v>2024</v>
      </c>
      <c r="W59" s="52"/>
      <c r="X59" s="52"/>
      <c r="Y59" s="52"/>
      <c r="Z59" s="52"/>
      <c r="AA59" s="52"/>
      <c r="AB59" s="52"/>
      <c r="AC59" s="52"/>
      <c r="AD59" s="31" t="s">
        <v>118</v>
      </c>
      <c r="AE59" s="31"/>
      <c r="AF59" s="31"/>
    </row>
    <row r="60" spans="1:32" s="156" customFormat="1" ht="67.5" x14ac:dyDescent="0.3">
      <c r="A60" s="154"/>
      <c r="B60" s="52">
        <v>47</v>
      </c>
      <c r="C60" s="31" t="s">
        <v>57</v>
      </c>
      <c r="D60" s="52" t="s">
        <v>128</v>
      </c>
      <c r="E60" s="52">
        <v>30</v>
      </c>
      <c r="F60" s="52">
        <f t="shared" si="2"/>
        <v>10</v>
      </c>
      <c r="G60" s="52" t="s">
        <v>40</v>
      </c>
      <c r="H60" s="52" t="s">
        <v>30</v>
      </c>
      <c r="I60" s="52" t="s">
        <v>41</v>
      </c>
      <c r="J60" s="61"/>
      <c r="K60" s="62"/>
      <c r="L60" s="61"/>
      <c r="M60" s="63"/>
      <c r="N60" s="63"/>
      <c r="O60" s="52"/>
      <c r="P60" s="80" t="s">
        <v>380</v>
      </c>
      <c r="Q60" s="60"/>
      <c r="R60" s="52"/>
      <c r="S60" s="52"/>
      <c r="T60" s="52"/>
      <c r="U60" s="52"/>
      <c r="V60" s="52"/>
      <c r="W60" s="52"/>
      <c r="X60" s="52"/>
      <c r="Y60" s="52"/>
      <c r="Z60" s="52">
        <v>2023</v>
      </c>
      <c r="AA60" s="52">
        <v>3</v>
      </c>
      <c r="AB60" s="52"/>
      <c r="AC60" s="52"/>
      <c r="AD60" s="31"/>
      <c r="AE60" s="31" t="s">
        <v>130</v>
      </c>
      <c r="AF60" s="31"/>
    </row>
    <row r="61" spans="1:32" s="156" customFormat="1" ht="40.5" x14ac:dyDescent="0.3">
      <c r="A61" s="154"/>
      <c r="B61" s="52">
        <v>56</v>
      </c>
      <c r="C61" s="55" t="s">
        <v>57</v>
      </c>
      <c r="D61" s="52" t="s">
        <v>249</v>
      </c>
      <c r="E61" s="52">
        <v>12</v>
      </c>
      <c r="F61" s="52">
        <f t="shared" si="2"/>
        <v>4</v>
      </c>
      <c r="G61" s="53" t="s">
        <v>40</v>
      </c>
      <c r="H61" s="53" t="s">
        <v>30</v>
      </c>
      <c r="I61" s="53" t="s">
        <v>48</v>
      </c>
      <c r="J61" s="85"/>
      <c r="K61" s="58"/>
      <c r="L61" s="85"/>
      <c r="M61" s="59"/>
      <c r="N61" s="59"/>
      <c r="O61" s="53"/>
      <c r="P61" s="86" t="s">
        <v>155</v>
      </c>
      <c r="Q61" s="86"/>
      <c r="R61" s="52"/>
      <c r="S61" s="52"/>
      <c r="T61" s="52"/>
      <c r="U61" s="52"/>
      <c r="V61" s="52"/>
      <c r="W61" s="52"/>
      <c r="X61" s="52"/>
      <c r="Y61" s="52"/>
      <c r="Z61" s="52">
        <v>2023</v>
      </c>
      <c r="AA61" s="52">
        <v>5</v>
      </c>
      <c r="AB61" s="52">
        <v>2023</v>
      </c>
      <c r="AC61" s="52">
        <v>9</v>
      </c>
      <c r="AD61" s="31"/>
      <c r="AE61" s="31"/>
      <c r="AF61" s="73" t="s">
        <v>156</v>
      </c>
    </row>
    <row r="62" spans="1:32" s="52" customFormat="1" ht="12.75" customHeight="1" x14ac:dyDescent="0.3">
      <c r="A62" s="154"/>
      <c r="B62" s="52">
        <v>69</v>
      </c>
      <c r="C62" s="31" t="s">
        <v>57</v>
      </c>
      <c r="D62" s="52" t="s">
        <v>183</v>
      </c>
      <c r="E62" s="52">
        <v>27</v>
      </c>
      <c r="F62" s="52">
        <f t="shared" si="2"/>
        <v>9</v>
      </c>
      <c r="G62" s="52" t="s">
        <v>40</v>
      </c>
      <c r="H62" s="52" t="s">
        <v>30</v>
      </c>
      <c r="I62" s="52" t="s">
        <v>48</v>
      </c>
      <c r="J62" s="61"/>
      <c r="K62" s="62"/>
      <c r="L62" s="61"/>
      <c r="M62" s="63"/>
      <c r="N62" s="63"/>
      <c r="P62" s="30" t="s">
        <v>379</v>
      </c>
      <c r="Q62" s="30"/>
      <c r="AB62" s="52">
        <v>2023</v>
      </c>
      <c r="AC62" s="52">
        <v>7</v>
      </c>
      <c r="AD62" s="31"/>
      <c r="AE62" s="31"/>
      <c r="AF62" s="149"/>
    </row>
    <row r="63" spans="1:32" s="52" customFormat="1" ht="27" x14ac:dyDescent="0.3">
      <c r="A63" s="144"/>
      <c r="B63" s="87">
        <v>83</v>
      </c>
      <c r="C63" s="88" t="s">
        <v>57</v>
      </c>
      <c r="D63" s="87" t="s">
        <v>248</v>
      </c>
      <c r="E63" s="87">
        <v>12</v>
      </c>
      <c r="F63" s="87">
        <f t="shared" si="2"/>
        <v>4</v>
      </c>
      <c r="G63" s="87" t="s">
        <v>40</v>
      </c>
      <c r="H63" s="87" t="s">
        <v>25</v>
      </c>
      <c r="I63" s="87" t="s">
        <v>228</v>
      </c>
      <c r="J63" s="89"/>
      <c r="K63" s="72"/>
      <c r="L63" s="89"/>
      <c r="M63" s="73"/>
      <c r="N63" s="73"/>
      <c r="O63" s="87"/>
      <c r="P63" s="91" t="s">
        <v>423</v>
      </c>
      <c r="Q63" s="93"/>
      <c r="AD63" s="31"/>
      <c r="AE63" s="31"/>
      <c r="AF63" s="72" t="s">
        <v>250</v>
      </c>
    </row>
    <row r="64" spans="1:32" s="154" customFormat="1" ht="27" x14ac:dyDescent="0.3">
      <c r="A64" s="151"/>
      <c r="B64" s="52">
        <v>130</v>
      </c>
      <c r="C64" s="52" t="s">
        <v>57</v>
      </c>
      <c r="D64" s="52" t="s">
        <v>451</v>
      </c>
      <c r="E64" s="52"/>
      <c r="F64" s="52"/>
      <c r="G64" s="52"/>
      <c r="H64" s="52" t="s">
        <v>98</v>
      </c>
      <c r="I64" s="52"/>
      <c r="J64" s="52"/>
      <c r="K64" s="52"/>
      <c r="L64" s="52"/>
      <c r="M64" s="52"/>
      <c r="N64" s="52"/>
      <c r="O64" s="52"/>
      <c r="P64" s="152" t="s">
        <v>452</v>
      </c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</row>
    <row r="65" spans="1:32" s="154" customFormat="1" ht="67.5" x14ac:dyDescent="0.3">
      <c r="A65" s="144"/>
      <c r="B65" s="71">
        <v>61</v>
      </c>
      <c r="C65" s="92" t="s">
        <v>168</v>
      </c>
      <c r="D65" s="71" t="s">
        <v>169</v>
      </c>
      <c r="E65" s="71">
        <v>6</v>
      </c>
      <c r="F65" s="71">
        <f>E65/$F$1</f>
        <v>2</v>
      </c>
      <c r="G65" s="71" t="s">
        <v>40</v>
      </c>
      <c r="H65" s="71" t="s">
        <v>53</v>
      </c>
      <c r="I65" s="71" t="s">
        <v>26</v>
      </c>
      <c r="J65" s="141"/>
      <c r="K65" s="83"/>
      <c r="L65" s="141"/>
      <c r="M65" s="149"/>
      <c r="N65" s="149"/>
      <c r="O65" s="71"/>
      <c r="P65" s="80" t="s">
        <v>275</v>
      </c>
      <c r="Q65" s="60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31" t="s">
        <v>171</v>
      </c>
      <c r="AE65" s="31" t="s">
        <v>172</v>
      </c>
      <c r="AF65" s="149"/>
    </row>
    <row r="66" spans="1:32" s="156" customFormat="1" ht="37.5" customHeight="1" x14ac:dyDescent="0.3">
      <c r="A66" s="144"/>
      <c r="B66" s="53">
        <v>77</v>
      </c>
      <c r="C66" s="55" t="s">
        <v>168</v>
      </c>
      <c r="D66" s="87" t="s">
        <v>203</v>
      </c>
      <c r="E66" s="53">
        <v>33</v>
      </c>
      <c r="F66" s="53">
        <f>E66/$F$1</f>
        <v>11</v>
      </c>
      <c r="G66" s="53" t="s">
        <v>40</v>
      </c>
      <c r="H66" s="53" t="s">
        <v>127</v>
      </c>
      <c r="I66" s="53" t="s">
        <v>48</v>
      </c>
      <c r="J66" s="85"/>
      <c r="K66" s="58"/>
      <c r="L66" s="85"/>
      <c r="M66" s="59"/>
      <c r="N66" s="59"/>
      <c r="O66" s="53"/>
      <c r="P66" s="56" t="s">
        <v>204</v>
      </c>
      <c r="Q66" s="56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31"/>
      <c r="AE66" s="31"/>
      <c r="AF66" s="73"/>
    </row>
    <row r="67" spans="1:32" s="156" customFormat="1" x14ac:dyDescent="0.3">
      <c r="A67" s="144"/>
      <c r="B67" s="87">
        <v>92</v>
      </c>
      <c r="C67" s="88" t="s">
        <v>372</v>
      </c>
      <c r="D67" s="87" t="s">
        <v>373</v>
      </c>
      <c r="E67" s="87">
        <v>33</v>
      </c>
      <c r="F67" s="87">
        <f>E67/$F$1</f>
        <v>11</v>
      </c>
      <c r="G67" s="87" t="s">
        <v>24</v>
      </c>
      <c r="H67" s="87" t="s">
        <v>53</v>
      </c>
      <c r="I67" s="87" t="s">
        <v>75</v>
      </c>
      <c r="J67" s="89"/>
      <c r="K67" s="72"/>
      <c r="L67" s="89"/>
      <c r="M67" s="73"/>
      <c r="N67" s="73"/>
      <c r="O67" s="87"/>
      <c r="P67" s="140"/>
      <c r="Q67" s="88"/>
      <c r="R67" s="52"/>
      <c r="S67" s="52"/>
      <c r="T67" s="52"/>
      <c r="U67" s="52"/>
      <c r="V67" s="52"/>
      <c r="W67" s="52"/>
      <c r="X67" s="52">
        <v>2025</v>
      </c>
      <c r="Y67" s="52">
        <v>12</v>
      </c>
      <c r="Z67" s="52"/>
      <c r="AA67" s="52"/>
      <c r="AB67" s="52"/>
      <c r="AC67" s="52"/>
      <c r="AD67" s="31"/>
      <c r="AE67" s="31"/>
      <c r="AF67" s="72"/>
    </row>
    <row r="68" spans="1:32" s="154" customFormat="1" x14ac:dyDescent="0.3">
      <c r="A68" s="144"/>
      <c r="B68" s="52">
        <v>93</v>
      </c>
      <c r="C68" s="88" t="s">
        <v>372</v>
      </c>
      <c r="D68" s="52" t="s">
        <v>374</v>
      </c>
      <c r="E68" s="52">
        <v>24</v>
      </c>
      <c r="F68" s="52">
        <f>E68/$F$1</f>
        <v>8</v>
      </c>
      <c r="G68" s="87" t="s">
        <v>24</v>
      </c>
      <c r="H68" s="87" t="s">
        <v>53</v>
      </c>
      <c r="I68" s="87" t="s">
        <v>75</v>
      </c>
      <c r="J68" s="61"/>
      <c r="K68" s="58"/>
      <c r="L68" s="57"/>
      <c r="M68" s="59"/>
      <c r="N68" s="59"/>
      <c r="O68" s="52"/>
      <c r="P68" s="60"/>
      <c r="Q68" s="60"/>
      <c r="R68" s="52"/>
      <c r="S68" s="52"/>
      <c r="T68" s="52"/>
      <c r="U68" s="52"/>
      <c r="V68" s="52"/>
      <c r="W68" s="52"/>
      <c r="X68" s="52">
        <v>2025</v>
      </c>
      <c r="Y68" s="52">
        <v>12</v>
      </c>
      <c r="Z68" s="52"/>
      <c r="AA68" s="52"/>
      <c r="AB68" s="52"/>
      <c r="AC68" s="52"/>
      <c r="AD68" s="31"/>
      <c r="AE68" s="31"/>
      <c r="AF68" s="31"/>
    </row>
    <row r="69" spans="1:32" s="156" customFormat="1" ht="60.75" customHeight="1" x14ac:dyDescent="0.3">
      <c r="A69" s="144"/>
      <c r="B69" s="52">
        <v>105</v>
      </c>
      <c r="C69" s="88"/>
      <c r="D69" s="87" t="s">
        <v>429</v>
      </c>
      <c r="E69" s="52">
        <v>81</v>
      </c>
      <c r="F69" s="52">
        <v>27</v>
      </c>
      <c r="G69" s="87"/>
      <c r="H69" s="87"/>
      <c r="I69" s="87"/>
      <c r="J69" s="61"/>
      <c r="K69" s="58"/>
      <c r="L69" s="57"/>
      <c r="M69" s="59"/>
      <c r="N69" s="59"/>
      <c r="O69" s="52"/>
      <c r="P69" s="143" t="s">
        <v>430</v>
      </c>
      <c r="Q69" s="60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31"/>
      <c r="AE69" s="87"/>
      <c r="AF69" s="31"/>
    </row>
    <row r="70" spans="1:32" s="151" customFormat="1" x14ac:dyDescent="0.3">
      <c r="P70" s="153"/>
    </row>
    <row r="71" spans="1:32" x14ac:dyDescent="0.3">
      <c r="B71" s="94"/>
      <c r="C71" s="94"/>
      <c r="D71" s="94"/>
      <c r="E71" s="95">
        <f>SUBTOTAL(109,E4:E68)</f>
        <v>1786</v>
      </c>
      <c r="F71" s="95">
        <f>SUBTOTAL(109,F4:F68)</f>
        <v>442</v>
      </c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</row>
  </sheetData>
  <autoFilter ref="A3:VKQ69" xr:uid="{00000000-0009-0000-0000-000001000000}"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sortState xmlns:xlrd2="http://schemas.microsoft.com/office/spreadsheetml/2017/richdata2" ref="A4:VKQ69">
      <sortCondition ref="C3:C69"/>
    </sortState>
  </autoFilter>
  <mergeCells count="6">
    <mergeCell ref="AB3:AC3"/>
    <mergeCell ref="R3:S3"/>
    <mergeCell ref="T3:U3"/>
    <mergeCell ref="V3:W3"/>
    <mergeCell ref="X3:Y3"/>
    <mergeCell ref="Z3:AA3"/>
  </mergeCells>
  <phoneticPr fontId="5" type="noConversion"/>
  <dataValidations count="4">
    <dataValidation type="list" allowBlank="1" showInputMessage="1" showErrorMessage="1" sqref="H4:H70" xr:uid="{00000000-0002-0000-0100-000001000000}">
      <formula1>"설계 제출, 설계 변경, 설계 반영, PEMFC 대체 영업,SOFC 대체 영업"</formula1>
    </dataValidation>
    <dataValidation type="list" allowBlank="1" showInputMessage="1" showErrorMessage="1" sqref="O4:O70" xr:uid="{00000000-0002-0000-0100-000002000000}">
      <formula1>"50%,70%,100%"</formula1>
    </dataValidation>
    <dataValidation type="list" allowBlank="1" showInputMessage="1" showErrorMessage="1" sqref="G4:G70" xr:uid="{00000000-0002-0000-0100-000003000000}">
      <formula1>"민간의무화, 공공의무화, 건물지원,기타사업"</formula1>
    </dataValidation>
    <dataValidation type="list" allowBlank="1" showInputMessage="1" showErrorMessage="1" sqref="I4:I70" xr:uid="{00000000-0002-0000-0100-000004000000}">
      <formula1>"설계, 인허가, 시공사/설비업체 선정, 입찰 예정, 낙찰/유찰 대기, 계약 완료, 수주, 납품, 시운전, 사용전검사, 설치확인, 준공, 폐기"</formula1>
    </dataValidation>
  </dataValidations>
  <pageMargins left="0.7" right="0.7" top="0.75" bottom="0.75" header="0.3" footer="0.3"/>
  <pageSetup paperSize="8" scale="23" orientation="landscape" r:id="rId1"/>
  <drawing r:id="rId2"/>
  <legacyDrawing r:id="rId3"/>
  <oleObjects>
    <mc:AlternateContent xmlns:mc="http://schemas.openxmlformats.org/markup-compatibility/2006">
      <mc:Choice Requires="x14">
        <oleObject progId="ThinkWise.Document" shapeId="2050" r:id="rId4">
          <objectPr defaultSize="0" r:id="rId5">
            <anchor moveWithCells="1">
              <from>
                <xdr:col>15</xdr:col>
                <xdr:colOff>2124075</xdr:colOff>
                <xdr:row>65</xdr:row>
                <xdr:rowOff>161925</xdr:rowOff>
              </from>
              <to>
                <xdr:col>15</xdr:col>
                <xdr:colOff>2133600</xdr:colOff>
                <xdr:row>66</xdr:row>
                <xdr:rowOff>0</xdr:rowOff>
              </to>
            </anchor>
          </objectPr>
        </oleObject>
      </mc:Choice>
      <mc:Fallback>
        <oleObject progId="ThinkWise.Document" shapeId="205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AL74"/>
  <sheetViews>
    <sheetView topLeftCell="F1" zoomScaleNormal="100" workbookViewId="0">
      <pane xSplit="4" ySplit="3" topLeftCell="J33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6.5" x14ac:dyDescent="0.3"/>
  <cols>
    <col min="1" max="1" width="3" customWidth="1"/>
    <col min="5" max="5" width="11.625" customWidth="1"/>
    <col min="8" max="8" width="19.875" customWidth="1"/>
    <col min="9" max="9" width="30.25" customWidth="1"/>
    <col min="10" max="10" width="11" customWidth="1"/>
    <col min="11" max="11" width="6.75" customWidth="1"/>
    <col min="12" max="12" width="14" customWidth="1"/>
    <col min="13" max="14" width="29.875" hidden="1" customWidth="1"/>
    <col min="15" max="23" width="29.875" style="126" hidden="1" customWidth="1"/>
    <col min="24" max="28" width="29.875" style="126" customWidth="1"/>
    <col min="29" max="29" width="32.75" customWidth="1"/>
    <col min="38" max="38" width="22.875" style="38" customWidth="1"/>
  </cols>
  <sheetData>
    <row r="1" spans="2:38" ht="24" x14ac:dyDescent="0.3">
      <c r="B1" s="96" t="s">
        <v>280</v>
      </c>
      <c r="C1" s="96"/>
    </row>
    <row r="2" spans="2:38" ht="4.5" customHeight="1" x14ac:dyDescent="0.3">
      <c r="K2">
        <v>3</v>
      </c>
    </row>
    <row r="3" spans="2:38" s="121" customFormat="1" x14ac:dyDescent="0.3">
      <c r="B3" s="119" t="s">
        <v>0</v>
      </c>
      <c r="C3" s="97" t="s">
        <v>288</v>
      </c>
      <c r="D3" s="119" t="s">
        <v>233</v>
      </c>
      <c r="E3" s="119" t="s">
        <v>234</v>
      </c>
      <c r="F3" s="174" t="s">
        <v>15</v>
      </c>
      <c r="G3" s="174"/>
      <c r="H3" s="119" t="s">
        <v>1</v>
      </c>
      <c r="I3" s="119" t="s">
        <v>2</v>
      </c>
      <c r="J3" s="119" t="s">
        <v>3</v>
      </c>
      <c r="K3" s="119" t="s">
        <v>4</v>
      </c>
      <c r="L3" s="120" t="s">
        <v>7</v>
      </c>
      <c r="M3" s="120" t="s">
        <v>251</v>
      </c>
      <c r="N3" s="120" t="s">
        <v>257</v>
      </c>
      <c r="O3" s="120" t="s">
        <v>281</v>
      </c>
      <c r="P3" s="120" t="s">
        <v>336</v>
      </c>
      <c r="Q3" s="120" t="s">
        <v>339</v>
      </c>
      <c r="R3" s="120" t="s">
        <v>341</v>
      </c>
      <c r="S3" s="120" t="s">
        <v>343</v>
      </c>
      <c r="T3" s="120" t="s">
        <v>361</v>
      </c>
      <c r="U3" s="120" t="s">
        <v>362</v>
      </c>
      <c r="V3" s="120" t="s">
        <v>363</v>
      </c>
      <c r="W3" s="120" t="s">
        <v>396</v>
      </c>
      <c r="X3" s="120" t="s">
        <v>401</v>
      </c>
      <c r="Y3" s="120" t="s">
        <v>402</v>
      </c>
      <c r="Z3" s="120" t="s">
        <v>403</v>
      </c>
      <c r="AA3" s="120" t="s">
        <v>404</v>
      </c>
      <c r="AB3" s="120" t="s">
        <v>405</v>
      </c>
      <c r="AC3" s="3" t="s">
        <v>14</v>
      </c>
      <c r="AD3" s="174" t="s">
        <v>16</v>
      </c>
      <c r="AE3" s="174"/>
      <c r="AF3" s="174" t="s">
        <v>17</v>
      </c>
      <c r="AG3" s="174"/>
      <c r="AH3" s="174" t="s">
        <v>18</v>
      </c>
      <c r="AI3" s="174"/>
      <c r="AJ3" s="3" t="s">
        <v>21</v>
      </c>
      <c r="AK3" s="3" t="s">
        <v>22</v>
      </c>
      <c r="AL3" s="3" t="s">
        <v>23</v>
      </c>
    </row>
    <row r="4" spans="2:38" ht="150" hidden="1" customHeight="1" x14ac:dyDescent="0.3">
      <c r="B4" s="4">
        <v>1</v>
      </c>
      <c r="C4" s="4" t="s">
        <v>289</v>
      </c>
      <c r="D4" s="4">
        <f t="shared" ref="D4:D19" si="0">F4</f>
        <v>2023</v>
      </c>
      <c r="E4" s="10" t="s">
        <v>223</v>
      </c>
      <c r="F4" s="4">
        <v>2023</v>
      </c>
      <c r="G4" s="4">
        <v>12</v>
      </c>
      <c r="H4" s="4" t="s">
        <v>287</v>
      </c>
      <c r="I4" s="4" t="s">
        <v>95</v>
      </c>
      <c r="J4" s="4">
        <v>33</v>
      </c>
      <c r="K4" s="4">
        <f t="shared" ref="K4:K35" si="1">J4/$K$2</f>
        <v>11</v>
      </c>
      <c r="L4" s="4" t="s">
        <v>398</v>
      </c>
      <c r="M4" s="108" t="s">
        <v>316</v>
      </c>
      <c r="N4" s="109" t="s">
        <v>285</v>
      </c>
      <c r="O4" s="108" t="s">
        <v>331</v>
      </c>
      <c r="P4" s="138" t="s">
        <v>340</v>
      </c>
      <c r="Q4" s="108" t="s">
        <v>337</v>
      </c>
      <c r="R4" s="138" t="s">
        <v>342</v>
      </c>
      <c r="S4" s="139" t="s">
        <v>344</v>
      </c>
      <c r="T4" s="138" t="s">
        <v>338</v>
      </c>
      <c r="U4" s="138" t="s">
        <v>364</v>
      </c>
      <c r="V4" s="139" t="s">
        <v>365</v>
      </c>
      <c r="W4" s="138" t="s">
        <v>338</v>
      </c>
      <c r="X4" s="138"/>
      <c r="Y4" s="138"/>
      <c r="Z4" s="138"/>
      <c r="AA4" s="138"/>
      <c r="AB4" s="138"/>
      <c r="AC4" s="9" t="s">
        <v>214</v>
      </c>
      <c r="AD4" s="6">
        <v>2023</v>
      </c>
      <c r="AE4" s="4">
        <v>12</v>
      </c>
      <c r="AF4" s="4">
        <v>2023</v>
      </c>
      <c r="AG4" s="4">
        <v>4</v>
      </c>
      <c r="AH4" s="4">
        <v>2024</v>
      </c>
      <c r="AI4" s="4">
        <v>9</v>
      </c>
      <c r="AJ4" s="10"/>
      <c r="AK4" s="10" t="s">
        <v>27</v>
      </c>
      <c r="AL4" s="10" t="s">
        <v>96</v>
      </c>
    </row>
    <row r="5" spans="2:38" ht="150" hidden="1" customHeight="1" x14ac:dyDescent="0.3">
      <c r="B5" s="4">
        <v>2</v>
      </c>
      <c r="C5" s="4" t="s">
        <v>289</v>
      </c>
      <c r="D5" s="4">
        <f t="shared" si="0"/>
        <v>2023</v>
      </c>
      <c r="E5" s="10" t="s">
        <v>223</v>
      </c>
      <c r="F5" s="4">
        <v>2023</v>
      </c>
      <c r="G5" s="4">
        <v>10</v>
      </c>
      <c r="H5" s="4" t="s">
        <v>64</v>
      </c>
      <c r="I5" s="5" t="s">
        <v>94</v>
      </c>
      <c r="J5" s="4">
        <v>12</v>
      </c>
      <c r="K5" s="4">
        <f t="shared" si="1"/>
        <v>4</v>
      </c>
      <c r="L5" s="4" t="s">
        <v>232</v>
      </c>
      <c r="M5" s="128" t="s">
        <v>317</v>
      </c>
      <c r="N5" s="109" t="s">
        <v>258</v>
      </c>
      <c r="O5" s="108" t="s">
        <v>324</v>
      </c>
      <c r="P5" s="138" t="s">
        <v>338</v>
      </c>
      <c r="Q5" s="138" t="s">
        <v>338</v>
      </c>
      <c r="R5" s="108" t="s">
        <v>345</v>
      </c>
      <c r="S5" s="108" t="s">
        <v>346</v>
      </c>
      <c r="T5" s="108"/>
      <c r="U5" s="108" t="s">
        <v>376</v>
      </c>
      <c r="V5" s="108" t="s">
        <v>366</v>
      </c>
      <c r="W5" s="138" t="s">
        <v>338</v>
      </c>
      <c r="X5" s="138"/>
      <c r="Y5" s="138"/>
      <c r="Z5" s="138"/>
      <c r="AA5" s="138"/>
      <c r="AB5" s="138"/>
      <c r="AC5" s="9" t="s">
        <v>213</v>
      </c>
      <c r="AD5" s="6">
        <v>2023</v>
      </c>
      <c r="AE5" s="6">
        <v>10</v>
      </c>
      <c r="AF5" s="6">
        <v>2023</v>
      </c>
      <c r="AG5" s="6">
        <v>10</v>
      </c>
      <c r="AH5" s="6">
        <v>2023</v>
      </c>
      <c r="AI5" s="6">
        <v>12</v>
      </c>
      <c r="AJ5" s="10"/>
      <c r="AK5" s="11"/>
      <c r="AL5" s="10" t="s">
        <v>31</v>
      </c>
    </row>
    <row r="6" spans="2:38" ht="150" hidden="1" customHeight="1" x14ac:dyDescent="0.3">
      <c r="B6" s="4">
        <v>3</v>
      </c>
      <c r="C6" s="4" t="s">
        <v>289</v>
      </c>
      <c r="D6" s="4">
        <f t="shared" si="0"/>
        <v>2023</v>
      </c>
      <c r="E6" s="10" t="s">
        <v>223</v>
      </c>
      <c r="F6" s="4">
        <v>2023</v>
      </c>
      <c r="G6" s="4">
        <v>11</v>
      </c>
      <c r="H6" s="4" t="s">
        <v>64</v>
      </c>
      <c r="I6" s="5" t="s">
        <v>74</v>
      </c>
      <c r="J6" s="4">
        <v>9</v>
      </c>
      <c r="K6" s="4">
        <f t="shared" si="1"/>
        <v>3</v>
      </c>
      <c r="L6" s="4" t="s">
        <v>356</v>
      </c>
      <c r="M6" s="128" t="s">
        <v>318</v>
      </c>
      <c r="N6" s="138" t="s">
        <v>338</v>
      </c>
      <c r="O6" s="108" t="s">
        <v>313</v>
      </c>
      <c r="P6" s="138" t="s">
        <v>350</v>
      </c>
      <c r="Q6" s="108" t="s">
        <v>347</v>
      </c>
      <c r="R6" s="108" t="s">
        <v>348</v>
      </c>
      <c r="S6" s="108" t="s">
        <v>349</v>
      </c>
      <c r="T6" s="108" t="s">
        <v>367</v>
      </c>
      <c r="U6" s="108"/>
      <c r="V6" s="108" t="s">
        <v>368</v>
      </c>
      <c r="W6" s="108" t="s">
        <v>397</v>
      </c>
      <c r="X6" s="108"/>
      <c r="Y6" s="108"/>
      <c r="Z6" s="108"/>
      <c r="AA6" s="108"/>
      <c r="AB6" s="108"/>
      <c r="AC6" s="9" t="s">
        <v>212</v>
      </c>
      <c r="AD6" s="6">
        <v>2023</v>
      </c>
      <c r="AE6" s="6">
        <v>12</v>
      </c>
      <c r="AF6" s="6">
        <v>2024</v>
      </c>
      <c r="AG6" s="6">
        <v>2</v>
      </c>
      <c r="AH6" s="6">
        <v>24</v>
      </c>
      <c r="AI6" s="6">
        <v>7</v>
      </c>
      <c r="AJ6" s="10" t="s">
        <v>76</v>
      </c>
      <c r="AK6" s="11" t="s">
        <v>77</v>
      </c>
      <c r="AL6" s="10" t="s">
        <v>78</v>
      </c>
    </row>
    <row r="7" spans="2:38" ht="150" hidden="1" customHeight="1" x14ac:dyDescent="0.3">
      <c r="B7" s="4">
        <v>4</v>
      </c>
      <c r="C7" s="4" t="s">
        <v>289</v>
      </c>
      <c r="D7" s="4">
        <f t="shared" si="0"/>
        <v>2023</v>
      </c>
      <c r="E7" s="22" t="s">
        <v>223</v>
      </c>
      <c r="F7" s="4">
        <v>2023</v>
      </c>
      <c r="G7" s="4">
        <v>12</v>
      </c>
      <c r="H7" s="98" t="s">
        <v>55</v>
      </c>
      <c r="I7" s="104" t="s">
        <v>252</v>
      </c>
      <c r="J7" s="19">
        <v>9</v>
      </c>
      <c r="K7" s="4">
        <f t="shared" si="1"/>
        <v>3</v>
      </c>
      <c r="L7" s="4" t="s">
        <v>399</v>
      </c>
      <c r="M7" s="128" t="s">
        <v>319</v>
      </c>
      <c r="N7" s="138" t="s">
        <v>338</v>
      </c>
      <c r="O7" s="127" t="s">
        <v>314</v>
      </c>
      <c r="P7" s="138" t="s">
        <v>338</v>
      </c>
      <c r="Q7" s="138" t="s">
        <v>338</v>
      </c>
      <c r="R7" s="127" t="s">
        <v>351</v>
      </c>
      <c r="S7" s="127" t="s">
        <v>352</v>
      </c>
      <c r="T7" s="127"/>
      <c r="U7" s="127" t="s">
        <v>369</v>
      </c>
      <c r="V7" s="138" t="s">
        <v>338</v>
      </c>
      <c r="W7" s="138" t="s">
        <v>338</v>
      </c>
      <c r="X7" s="142"/>
      <c r="Y7" s="142"/>
      <c r="Z7" s="142"/>
      <c r="AA7" s="142"/>
      <c r="AB7" s="142"/>
      <c r="AC7" s="110" t="s">
        <v>185</v>
      </c>
      <c r="AD7" s="4">
        <v>2023</v>
      </c>
      <c r="AE7" s="4">
        <v>12</v>
      </c>
      <c r="AF7" s="4">
        <v>2024</v>
      </c>
      <c r="AG7" s="4">
        <v>3</v>
      </c>
      <c r="AH7" s="4"/>
      <c r="AI7" s="4"/>
      <c r="AJ7" s="22"/>
      <c r="AK7" s="20" t="s">
        <v>186</v>
      </c>
      <c r="AL7" s="124"/>
    </row>
    <row r="8" spans="2:38" ht="150" hidden="1" customHeight="1" x14ac:dyDescent="0.3">
      <c r="B8" s="4">
        <v>5</v>
      </c>
      <c r="C8" s="4" t="s">
        <v>290</v>
      </c>
      <c r="D8" s="4">
        <f t="shared" si="0"/>
        <v>2024</v>
      </c>
      <c r="E8" s="22" t="s">
        <v>223</v>
      </c>
      <c r="F8" s="33">
        <v>2024</v>
      </c>
      <c r="G8" s="28">
        <v>6</v>
      </c>
      <c r="H8" s="13" t="s">
        <v>97</v>
      </c>
      <c r="I8" s="99" t="s">
        <v>99</v>
      </c>
      <c r="J8" s="14">
        <v>6</v>
      </c>
      <c r="K8" s="15">
        <f t="shared" si="1"/>
        <v>2</v>
      </c>
      <c r="L8" s="4" t="s">
        <v>75</v>
      </c>
      <c r="M8" s="128" t="s">
        <v>253</v>
      </c>
      <c r="N8" s="129" t="s">
        <v>400</v>
      </c>
      <c r="O8" s="127" t="s">
        <v>315</v>
      </c>
      <c r="P8" s="127"/>
      <c r="Q8" s="127" t="s">
        <v>353</v>
      </c>
      <c r="R8" s="127"/>
      <c r="S8" s="127"/>
      <c r="T8" s="127"/>
      <c r="U8" s="127" t="s">
        <v>370</v>
      </c>
      <c r="V8" s="127" t="s">
        <v>377</v>
      </c>
      <c r="W8" s="127"/>
      <c r="X8" s="142" t="s">
        <v>406</v>
      </c>
      <c r="Y8" s="142" t="s">
        <v>406</v>
      </c>
      <c r="Z8" s="142" t="s">
        <v>406</v>
      </c>
      <c r="AA8" s="142" t="s">
        <v>406</v>
      </c>
      <c r="AB8" s="142" t="s">
        <v>406</v>
      </c>
      <c r="AC8" s="111" t="s">
        <v>100</v>
      </c>
      <c r="AD8" s="28"/>
      <c r="AE8" s="28"/>
      <c r="AF8" s="28"/>
      <c r="AG8" s="28"/>
      <c r="AH8" s="28">
        <v>2025</v>
      </c>
      <c r="AI8" s="28">
        <v>10</v>
      </c>
      <c r="AJ8" s="18" t="s">
        <v>77</v>
      </c>
      <c r="AK8" s="16"/>
      <c r="AL8" s="18"/>
    </row>
    <row r="9" spans="2:38" ht="150" customHeight="1" x14ac:dyDescent="0.3">
      <c r="B9" s="4">
        <v>7</v>
      </c>
      <c r="C9" s="4" t="s">
        <v>289</v>
      </c>
      <c r="D9" s="4">
        <f t="shared" si="0"/>
        <v>2024</v>
      </c>
      <c r="E9" s="10" t="s">
        <v>222</v>
      </c>
      <c r="F9" s="33">
        <v>2024</v>
      </c>
      <c r="G9" s="4">
        <v>3</v>
      </c>
      <c r="H9" s="4" t="s">
        <v>86</v>
      </c>
      <c r="I9" s="4" t="s">
        <v>87</v>
      </c>
      <c r="J9" s="4">
        <v>18</v>
      </c>
      <c r="K9" s="4">
        <f t="shared" si="1"/>
        <v>6</v>
      </c>
      <c r="L9" s="4" t="s">
        <v>75</v>
      </c>
      <c r="M9" s="128"/>
      <c r="N9" s="109"/>
      <c r="O9" s="108" t="s">
        <v>286</v>
      </c>
      <c r="P9" s="108"/>
      <c r="Q9" s="108"/>
      <c r="R9" s="108"/>
      <c r="S9" s="108"/>
      <c r="T9" s="108"/>
      <c r="U9" s="108"/>
      <c r="V9" s="108"/>
      <c r="W9" s="108"/>
      <c r="X9" s="142" t="s">
        <v>406</v>
      </c>
      <c r="Y9" s="142" t="s">
        <v>406</v>
      </c>
      <c r="Z9" s="142" t="s">
        <v>406</v>
      </c>
      <c r="AA9" s="138" t="s">
        <v>407</v>
      </c>
      <c r="AB9" s="142" t="s">
        <v>406</v>
      </c>
      <c r="AC9" s="9" t="s">
        <v>88</v>
      </c>
      <c r="AD9" s="6">
        <v>2023</v>
      </c>
      <c r="AE9" s="6">
        <v>11</v>
      </c>
      <c r="AF9" s="6">
        <v>2024</v>
      </c>
      <c r="AG9" s="6">
        <v>1</v>
      </c>
      <c r="AH9" s="6">
        <v>2024</v>
      </c>
      <c r="AI9" s="6">
        <v>5</v>
      </c>
      <c r="AJ9" s="10" t="s">
        <v>89</v>
      </c>
      <c r="AK9" s="11"/>
      <c r="AL9" s="10" t="s">
        <v>67</v>
      </c>
    </row>
    <row r="10" spans="2:38" ht="150" customHeight="1" x14ac:dyDescent="0.3">
      <c r="B10" s="4">
        <v>8</v>
      </c>
      <c r="C10" s="4" t="s">
        <v>289</v>
      </c>
      <c r="D10" s="4">
        <f t="shared" si="0"/>
        <v>2023</v>
      </c>
      <c r="E10" s="10" t="s">
        <v>222</v>
      </c>
      <c r="F10" s="4">
        <v>2023</v>
      </c>
      <c r="G10" s="4">
        <v>12</v>
      </c>
      <c r="H10" s="7" t="s">
        <v>28</v>
      </c>
      <c r="I10" s="4" t="s">
        <v>157</v>
      </c>
      <c r="J10" s="4">
        <v>12</v>
      </c>
      <c r="K10" s="4">
        <f t="shared" si="1"/>
        <v>4</v>
      </c>
      <c r="L10" s="5" t="s">
        <v>399</v>
      </c>
      <c r="M10" s="128"/>
      <c r="N10" s="109"/>
      <c r="O10" s="108"/>
      <c r="P10" s="108"/>
      <c r="Q10" s="108"/>
      <c r="R10" s="108"/>
      <c r="S10" s="108"/>
      <c r="T10" s="108"/>
      <c r="U10" s="108"/>
      <c r="V10" s="108"/>
      <c r="W10" s="108"/>
      <c r="X10" s="142" t="s">
        <v>406</v>
      </c>
      <c r="Y10" s="138" t="s">
        <v>408</v>
      </c>
      <c r="Z10" s="142" t="s">
        <v>406</v>
      </c>
      <c r="AA10" s="142" t="s">
        <v>406</v>
      </c>
      <c r="AB10" s="138" t="s">
        <v>409</v>
      </c>
      <c r="AC10" s="35" t="s">
        <v>158</v>
      </c>
      <c r="AD10" s="4">
        <v>2023</v>
      </c>
      <c r="AE10" s="4">
        <v>12</v>
      </c>
      <c r="AF10" s="4">
        <v>2023</v>
      </c>
      <c r="AG10" s="4">
        <v>12</v>
      </c>
      <c r="AH10" s="4"/>
      <c r="AI10" s="4"/>
      <c r="AJ10" s="10"/>
      <c r="AK10" s="11"/>
      <c r="AL10" s="125"/>
    </row>
    <row r="11" spans="2:38" ht="150" hidden="1" customHeight="1" x14ac:dyDescent="0.3">
      <c r="B11" s="4">
        <v>9</v>
      </c>
      <c r="C11" s="4" t="s">
        <v>289</v>
      </c>
      <c r="D11" s="4">
        <f t="shared" si="0"/>
        <v>2023</v>
      </c>
      <c r="E11" s="10" t="s">
        <v>222</v>
      </c>
      <c r="F11" s="6">
        <v>2023</v>
      </c>
      <c r="G11" s="4">
        <v>3</v>
      </c>
      <c r="H11" s="4" t="s">
        <v>64</v>
      </c>
      <c r="I11" s="4" t="s">
        <v>65</v>
      </c>
      <c r="J11" s="4">
        <v>9</v>
      </c>
      <c r="K11" s="4">
        <f t="shared" si="1"/>
        <v>3</v>
      </c>
      <c r="L11" s="4" t="s">
        <v>75</v>
      </c>
      <c r="M11" s="128" t="s">
        <v>254</v>
      </c>
      <c r="N11" s="128" t="s">
        <v>259</v>
      </c>
      <c r="O11" s="108" t="s">
        <v>322</v>
      </c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9" t="s">
        <v>66</v>
      </c>
      <c r="AD11" s="6">
        <v>2023</v>
      </c>
      <c r="AE11" s="6"/>
      <c r="AF11" s="6"/>
      <c r="AG11" s="6"/>
      <c r="AH11" s="6"/>
      <c r="AI11" s="6"/>
      <c r="AJ11" s="7"/>
      <c r="AK11" s="8"/>
      <c r="AL11" s="7" t="s">
        <v>67</v>
      </c>
    </row>
    <row r="12" spans="2:38" ht="150" customHeight="1" x14ac:dyDescent="0.3">
      <c r="B12" s="4">
        <v>12</v>
      </c>
      <c r="C12" s="4" t="s">
        <v>289</v>
      </c>
      <c r="D12" s="4">
        <f t="shared" si="0"/>
        <v>2024</v>
      </c>
      <c r="E12" s="10" t="s">
        <v>222</v>
      </c>
      <c r="F12" s="33">
        <v>2024</v>
      </c>
      <c r="G12" s="4">
        <v>9</v>
      </c>
      <c r="H12" s="7" t="s">
        <v>55</v>
      </c>
      <c r="I12" s="40" t="s">
        <v>312</v>
      </c>
      <c r="J12" s="4">
        <v>9</v>
      </c>
      <c r="K12" s="4">
        <f t="shared" si="1"/>
        <v>3</v>
      </c>
      <c r="L12" s="5" t="s">
        <v>75</v>
      </c>
      <c r="M12" s="128"/>
      <c r="N12" s="109"/>
      <c r="O12" s="108"/>
      <c r="P12" s="108"/>
      <c r="Q12" s="108"/>
      <c r="R12" s="108"/>
      <c r="S12" s="108"/>
      <c r="T12" s="108"/>
      <c r="U12" s="108"/>
      <c r="V12" s="108"/>
      <c r="W12" s="108"/>
      <c r="X12" s="142" t="s">
        <v>406</v>
      </c>
      <c r="Y12" s="142" t="s">
        <v>406</v>
      </c>
      <c r="Z12" s="142" t="s">
        <v>406</v>
      </c>
      <c r="AA12" s="142" t="s">
        <v>406</v>
      </c>
      <c r="AB12" s="138" t="s">
        <v>410</v>
      </c>
      <c r="AC12" s="35" t="s">
        <v>180</v>
      </c>
      <c r="AD12" s="4">
        <v>2023</v>
      </c>
      <c r="AE12" s="4">
        <v>9</v>
      </c>
      <c r="AF12" s="4"/>
      <c r="AG12" s="4"/>
      <c r="AH12" s="4"/>
      <c r="AI12" s="4"/>
      <c r="AJ12" s="10"/>
      <c r="AK12" s="11"/>
      <c r="AL12" s="125"/>
    </row>
    <row r="13" spans="2:38" ht="150" hidden="1" customHeight="1" x14ac:dyDescent="0.3">
      <c r="B13" s="4">
        <v>13</v>
      </c>
      <c r="C13" s="4" t="s">
        <v>289</v>
      </c>
      <c r="D13" s="4">
        <f t="shared" si="0"/>
        <v>2023</v>
      </c>
      <c r="E13" s="10" t="s">
        <v>222</v>
      </c>
      <c r="F13" s="6">
        <v>2023</v>
      </c>
      <c r="G13" s="5"/>
      <c r="H13" s="5" t="s">
        <v>28</v>
      </c>
      <c r="I13" s="4" t="s">
        <v>68</v>
      </c>
      <c r="J13" s="4">
        <v>6</v>
      </c>
      <c r="K13" s="4">
        <f t="shared" si="1"/>
        <v>2</v>
      </c>
      <c r="L13" s="4" t="s">
        <v>41</v>
      </c>
      <c r="M13" s="128" t="s">
        <v>255</v>
      </c>
      <c r="N13" s="129" t="s">
        <v>274</v>
      </c>
      <c r="O13" s="129" t="s">
        <v>323</v>
      </c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9" t="s">
        <v>69</v>
      </c>
      <c r="AD13" s="6"/>
      <c r="AE13" s="6"/>
      <c r="AF13" s="6"/>
      <c r="AG13" s="6"/>
      <c r="AH13" s="6"/>
      <c r="AI13" s="6"/>
      <c r="AJ13" s="7"/>
      <c r="AK13" s="8"/>
      <c r="AL13" s="7"/>
    </row>
    <row r="14" spans="2:38" ht="150" customHeight="1" x14ac:dyDescent="0.3">
      <c r="B14" s="4">
        <v>14</v>
      </c>
      <c r="C14" s="4" t="s">
        <v>289</v>
      </c>
      <c r="D14" s="4">
        <f t="shared" si="0"/>
        <v>2023</v>
      </c>
      <c r="E14" s="10" t="s">
        <v>222</v>
      </c>
      <c r="F14" s="33">
        <v>2023</v>
      </c>
      <c r="G14" s="4">
        <v>10</v>
      </c>
      <c r="H14" s="4" t="s">
        <v>64</v>
      </c>
      <c r="I14" s="5" t="s">
        <v>79</v>
      </c>
      <c r="J14" s="4">
        <v>6</v>
      </c>
      <c r="K14" s="4">
        <f t="shared" si="1"/>
        <v>2</v>
      </c>
      <c r="L14" s="4" t="s">
        <v>399</v>
      </c>
      <c r="M14" s="128" t="s">
        <v>320</v>
      </c>
      <c r="N14" s="109"/>
      <c r="O14" s="108" t="s">
        <v>325</v>
      </c>
      <c r="P14" s="108"/>
      <c r="Q14" s="108"/>
      <c r="R14" s="108"/>
      <c r="S14" s="108"/>
      <c r="T14" s="108"/>
      <c r="U14" s="108"/>
      <c r="V14" s="108"/>
      <c r="W14" s="108"/>
      <c r="X14" s="142" t="s">
        <v>406</v>
      </c>
      <c r="Y14" s="142" t="s">
        <v>406</v>
      </c>
      <c r="Z14" s="142" t="s">
        <v>406</v>
      </c>
      <c r="AA14" s="142" t="s">
        <v>406</v>
      </c>
      <c r="AB14" s="138" t="s">
        <v>409</v>
      </c>
      <c r="AC14" s="9" t="s">
        <v>80</v>
      </c>
      <c r="AD14" s="6">
        <v>2023</v>
      </c>
      <c r="AE14" s="6">
        <v>10</v>
      </c>
      <c r="AF14" s="6">
        <v>2024</v>
      </c>
      <c r="AG14" s="6">
        <v>8</v>
      </c>
      <c r="AH14" s="6">
        <v>2024</v>
      </c>
      <c r="AI14" s="6">
        <v>12</v>
      </c>
      <c r="AJ14" s="10" t="s">
        <v>81</v>
      </c>
      <c r="AK14" s="11" t="s">
        <v>82</v>
      </c>
      <c r="AL14" s="10" t="s">
        <v>83</v>
      </c>
    </row>
    <row r="15" spans="2:38" ht="150" customHeight="1" x14ac:dyDescent="0.3">
      <c r="B15" s="4">
        <v>15</v>
      </c>
      <c r="C15" s="4" t="s">
        <v>289</v>
      </c>
      <c r="D15" s="4">
        <f t="shared" si="0"/>
        <v>2024</v>
      </c>
      <c r="E15" s="10" t="s">
        <v>222</v>
      </c>
      <c r="F15" s="33">
        <v>2024</v>
      </c>
      <c r="G15" s="4"/>
      <c r="H15" s="10" t="s">
        <v>90</v>
      </c>
      <c r="I15" s="4" t="s">
        <v>91</v>
      </c>
      <c r="J15" s="4">
        <v>6</v>
      </c>
      <c r="K15" s="4">
        <f t="shared" si="1"/>
        <v>2</v>
      </c>
      <c r="L15" s="4" t="s">
        <v>75</v>
      </c>
      <c r="M15" s="128" t="s">
        <v>256</v>
      </c>
      <c r="N15" s="129"/>
      <c r="O15" s="108" t="s">
        <v>326</v>
      </c>
      <c r="P15" s="108"/>
      <c r="Q15" s="108"/>
      <c r="R15" s="108"/>
      <c r="S15" s="108"/>
      <c r="T15" s="108"/>
      <c r="U15" s="108"/>
      <c r="V15" s="108"/>
      <c r="W15" s="108"/>
      <c r="X15" s="142" t="s">
        <v>406</v>
      </c>
      <c r="Y15" s="142" t="s">
        <v>406</v>
      </c>
      <c r="Z15" s="142" t="s">
        <v>406</v>
      </c>
      <c r="AA15" s="142" t="s">
        <v>406</v>
      </c>
      <c r="AB15" s="138" t="s">
        <v>412</v>
      </c>
      <c r="AC15" s="9" t="s">
        <v>92</v>
      </c>
      <c r="AD15" s="6">
        <v>2024</v>
      </c>
      <c r="AE15" s="6">
        <v>1</v>
      </c>
      <c r="AF15" s="6">
        <v>2024</v>
      </c>
      <c r="AG15" s="6">
        <v>6</v>
      </c>
      <c r="AH15" s="6">
        <v>2024</v>
      </c>
      <c r="AI15" s="6">
        <v>10</v>
      </c>
      <c r="AJ15" s="10" t="s">
        <v>411</v>
      </c>
      <c r="AK15" s="11"/>
      <c r="AL15" s="10" t="s">
        <v>93</v>
      </c>
    </row>
    <row r="16" spans="2:38" ht="150" customHeight="1" x14ac:dyDescent="0.3">
      <c r="B16" s="4">
        <v>16</v>
      </c>
      <c r="C16" s="4" t="s">
        <v>289</v>
      </c>
      <c r="D16" s="4">
        <f t="shared" si="0"/>
        <v>2024</v>
      </c>
      <c r="E16" s="10" t="s">
        <v>222</v>
      </c>
      <c r="F16" s="33">
        <v>2024</v>
      </c>
      <c r="G16" s="4"/>
      <c r="H16" s="4" t="s">
        <v>90</v>
      </c>
      <c r="I16" s="4" t="s">
        <v>113</v>
      </c>
      <c r="J16" s="17">
        <v>6</v>
      </c>
      <c r="K16" s="4">
        <f>J16/$K$2</f>
        <v>2</v>
      </c>
      <c r="L16" s="4" t="s">
        <v>35</v>
      </c>
      <c r="M16" s="128"/>
      <c r="N16" s="109"/>
      <c r="O16" s="108"/>
      <c r="P16" s="108"/>
      <c r="Q16" s="108"/>
      <c r="R16" s="108"/>
      <c r="S16" s="108"/>
      <c r="T16" s="108"/>
      <c r="U16" s="108"/>
      <c r="V16" s="108"/>
      <c r="W16" s="108"/>
      <c r="X16" s="142" t="s">
        <v>406</v>
      </c>
      <c r="Y16" s="142" t="s">
        <v>406</v>
      </c>
      <c r="Z16" s="142" t="s">
        <v>406</v>
      </c>
      <c r="AA16" s="142" t="s">
        <v>406</v>
      </c>
      <c r="AB16" s="142" t="s">
        <v>406</v>
      </c>
      <c r="AC16" s="9" t="s">
        <v>114</v>
      </c>
      <c r="AD16" s="4">
        <v>2023</v>
      </c>
      <c r="AE16" s="4"/>
      <c r="AF16" s="4">
        <v>2024</v>
      </c>
      <c r="AG16" s="4"/>
      <c r="AH16" s="4"/>
      <c r="AI16" s="4"/>
      <c r="AJ16" s="10"/>
      <c r="AK16" s="11"/>
      <c r="AL16" s="10"/>
    </row>
    <row r="17" spans="2:38" ht="150" customHeight="1" x14ac:dyDescent="0.3">
      <c r="B17" s="4">
        <v>17</v>
      </c>
      <c r="C17" s="4" t="s">
        <v>289</v>
      </c>
      <c r="D17" s="4">
        <f t="shared" si="0"/>
        <v>2024</v>
      </c>
      <c r="E17" s="10" t="s">
        <v>222</v>
      </c>
      <c r="F17" s="33">
        <v>2024</v>
      </c>
      <c r="G17" s="4"/>
      <c r="H17" s="10" t="s">
        <v>115</v>
      </c>
      <c r="I17" s="10" t="s">
        <v>292</v>
      </c>
      <c r="J17" s="17">
        <v>6</v>
      </c>
      <c r="K17" s="4">
        <f t="shared" si="1"/>
        <v>2</v>
      </c>
      <c r="L17" s="4" t="s">
        <v>41</v>
      </c>
      <c r="M17" s="128"/>
      <c r="N17" s="109"/>
      <c r="O17" s="108"/>
      <c r="P17" s="108"/>
      <c r="Q17" s="108"/>
      <c r="R17" s="108"/>
      <c r="S17" s="108"/>
      <c r="T17" s="108"/>
      <c r="U17" s="108"/>
      <c r="V17" s="108"/>
      <c r="W17" s="108"/>
      <c r="X17" s="142" t="s">
        <v>406</v>
      </c>
      <c r="Y17" s="142" t="s">
        <v>406</v>
      </c>
      <c r="Z17" s="142" t="s">
        <v>406</v>
      </c>
      <c r="AA17" s="142" t="s">
        <v>406</v>
      </c>
      <c r="AB17" s="142" t="s">
        <v>406</v>
      </c>
      <c r="AC17" s="9" t="s">
        <v>117</v>
      </c>
      <c r="AD17" s="4">
        <v>2023</v>
      </c>
      <c r="AE17" s="4"/>
      <c r="AF17" s="4">
        <v>2024</v>
      </c>
      <c r="AG17" s="4"/>
      <c r="AH17" s="4"/>
      <c r="AI17" s="4"/>
      <c r="AJ17" s="10" t="s">
        <v>118</v>
      </c>
      <c r="AK17" s="11"/>
      <c r="AL17" s="10"/>
    </row>
    <row r="18" spans="2:38" ht="150" customHeight="1" x14ac:dyDescent="0.3">
      <c r="B18" s="4">
        <v>18</v>
      </c>
      <c r="C18" s="4" t="s">
        <v>289</v>
      </c>
      <c r="D18" s="4">
        <f t="shared" si="0"/>
        <v>2024</v>
      </c>
      <c r="E18" s="10" t="s">
        <v>222</v>
      </c>
      <c r="F18" s="33">
        <v>2024</v>
      </c>
      <c r="G18" s="4"/>
      <c r="H18" s="4" t="s">
        <v>64</v>
      </c>
      <c r="I18" s="4" t="s">
        <v>84</v>
      </c>
      <c r="J18" s="4">
        <v>3</v>
      </c>
      <c r="K18" s="4">
        <f t="shared" si="1"/>
        <v>1</v>
      </c>
      <c r="L18" s="4" t="s">
        <v>41</v>
      </c>
      <c r="M18" s="128"/>
      <c r="N18" s="109"/>
      <c r="O18" s="108"/>
      <c r="P18" s="108"/>
      <c r="Q18" s="108"/>
      <c r="R18" s="108"/>
      <c r="S18" s="108"/>
      <c r="T18" s="108"/>
      <c r="U18" s="108"/>
      <c r="V18" s="108"/>
      <c r="W18" s="108"/>
      <c r="X18" s="142" t="s">
        <v>406</v>
      </c>
      <c r="Y18" s="142" t="s">
        <v>406</v>
      </c>
      <c r="Z18" s="142" t="s">
        <v>406</v>
      </c>
      <c r="AA18" s="142" t="s">
        <v>406</v>
      </c>
      <c r="AB18" s="142" t="s">
        <v>406</v>
      </c>
      <c r="AC18" s="9" t="s">
        <v>85</v>
      </c>
      <c r="AD18" s="6">
        <v>2023</v>
      </c>
      <c r="AE18" s="6"/>
      <c r="AF18" s="6"/>
      <c r="AG18" s="6"/>
      <c r="AH18" s="6">
        <v>2024</v>
      </c>
      <c r="AI18" s="6">
        <v>11</v>
      </c>
      <c r="AJ18" s="10" t="s">
        <v>78</v>
      </c>
      <c r="AK18" s="11"/>
      <c r="AL18" s="10" t="s">
        <v>78</v>
      </c>
    </row>
    <row r="19" spans="2:38" ht="150" customHeight="1" x14ac:dyDescent="0.3">
      <c r="B19" s="4">
        <v>19</v>
      </c>
      <c r="C19" s="4" t="s">
        <v>289</v>
      </c>
      <c r="D19" s="4">
        <f t="shared" si="0"/>
        <v>2024</v>
      </c>
      <c r="E19" s="10" t="s">
        <v>222</v>
      </c>
      <c r="F19" s="33">
        <v>2024</v>
      </c>
      <c r="G19" s="33"/>
      <c r="H19" s="32" t="s">
        <v>125</v>
      </c>
      <c r="I19" s="105" t="s">
        <v>293</v>
      </c>
      <c r="J19" s="33">
        <v>78</v>
      </c>
      <c r="K19" s="4">
        <f t="shared" si="1"/>
        <v>26</v>
      </c>
      <c r="L19" s="4" t="s">
        <v>75</v>
      </c>
      <c r="M19" s="128" t="s">
        <v>321</v>
      </c>
      <c r="N19" s="109"/>
      <c r="O19" s="108"/>
      <c r="P19" s="108"/>
      <c r="Q19" s="108"/>
      <c r="R19" s="108"/>
      <c r="S19" s="128" t="s">
        <v>354</v>
      </c>
      <c r="T19" s="128"/>
      <c r="U19" s="128"/>
      <c r="V19" s="128" t="s">
        <v>371</v>
      </c>
      <c r="W19" s="128"/>
      <c r="X19" s="139" t="s">
        <v>415</v>
      </c>
      <c r="Y19" s="142" t="s">
        <v>413</v>
      </c>
      <c r="Z19" s="142" t="s">
        <v>414</v>
      </c>
      <c r="AA19" s="142" t="s">
        <v>406</v>
      </c>
      <c r="AB19" s="142" t="s">
        <v>406</v>
      </c>
      <c r="AC19" s="113" t="s">
        <v>126</v>
      </c>
      <c r="AD19" s="33">
        <v>2024</v>
      </c>
      <c r="AE19" s="32"/>
      <c r="AF19" s="32">
        <v>2024</v>
      </c>
      <c r="AG19" s="32"/>
      <c r="AH19" s="33"/>
      <c r="AI19" s="33"/>
      <c r="AJ19" s="105" t="s">
        <v>125</v>
      </c>
      <c r="AK19" s="101"/>
      <c r="AL19" s="105"/>
    </row>
    <row r="20" spans="2:38" ht="150" customHeight="1" x14ac:dyDescent="0.3">
      <c r="B20" s="4"/>
      <c r="C20" s="4"/>
      <c r="D20" s="4"/>
      <c r="E20" s="10"/>
      <c r="F20" s="33">
        <v>2024</v>
      </c>
      <c r="G20" s="33"/>
      <c r="H20" s="32" t="s">
        <v>125</v>
      </c>
      <c r="I20" s="87" t="s">
        <v>373</v>
      </c>
      <c r="J20" s="87">
        <v>32</v>
      </c>
      <c r="K20" s="4">
        <v>4</v>
      </c>
      <c r="L20" s="4" t="s">
        <v>75</v>
      </c>
      <c r="M20" s="128"/>
      <c r="N20" s="109"/>
      <c r="O20" s="108"/>
      <c r="P20" s="108"/>
      <c r="Q20" s="108"/>
      <c r="R20" s="108"/>
      <c r="S20" s="128"/>
      <c r="T20" s="128"/>
      <c r="U20" s="128"/>
      <c r="V20" s="128"/>
      <c r="W20" s="128"/>
      <c r="X20" s="139" t="s">
        <v>415</v>
      </c>
      <c r="Y20" s="139" t="s">
        <v>415</v>
      </c>
      <c r="Z20" s="139" t="s">
        <v>416</v>
      </c>
      <c r="AA20" s="142" t="s">
        <v>406</v>
      </c>
      <c r="AB20" s="142" t="s">
        <v>406</v>
      </c>
      <c r="AC20" s="113"/>
      <c r="AD20" s="33"/>
      <c r="AE20" s="32"/>
      <c r="AF20" s="32"/>
      <c r="AG20" s="32"/>
      <c r="AH20" s="33"/>
      <c r="AI20" s="33"/>
      <c r="AJ20" s="105"/>
      <c r="AK20" s="101"/>
      <c r="AL20" s="105"/>
    </row>
    <row r="21" spans="2:38" ht="150" customHeight="1" x14ac:dyDescent="0.3">
      <c r="B21" s="4"/>
      <c r="C21" s="4"/>
      <c r="D21" s="4"/>
      <c r="E21" s="10"/>
      <c r="F21" s="33">
        <v>2024</v>
      </c>
      <c r="G21" s="33"/>
      <c r="H21" s="32" t="s">
        <v>125</v>
      </c>
      <c r="I21" s="52" t="s">
        <v>374</v>
      </c>
      <c r="J21" s="52">
        <v>24</v>
      </c>
      <c r="K21" s="4">
        <v>4</v>
      </c>
      <c r="L21" s="4" t="s">
        <v>75</v>
      </c>
      <c r="M21" s="128"/>
      <c r="N21" s="109"/>
      <c r="O21" s="108"/>
      <c r="P21" s="108"/>
      <c r="Q21" s="108"/>
      <c r="R21" s="108"/>
      <c r="S21" s="128"/>
      <c r="T21" s="128"/>
      <c r="U21" s="128"/>
      <c r="V21" s="128"/>
      <c r="W21" s="128"/>
      <c r="X21" s="139" t="s">
        <v>415</v>
      </c>
      <c r="Y21" s="139" t="s">
        <v>415</v>
      </c>
      <c r="Z21" s="139" t="s">
        <v>417</v>
      </c>
      <c r="AA21" s="142" t="s">
        <v>406</v>
      </c>
      <c r="AB21" s="142" t="s">
        <v>406</v>
      </c>
      <c r="AC21" s="113"/>
      <c r="AD21" s="33"/>
      <c r="AE21" s="32"/>
      <c r="AF21" s="32"/>
      <c r="AG21" s="32"/>
      <c r="AH21" s="33"/>
      <c r="AI21" s="33"/>
      <c r="AJ21" s="105"/>
      <c r="AK21" s="101"/>
      <c r="AL21" s="105"/>
    </row>
    <row r="22" spans="2:38" ht="150" customHeight="1" x14ac:dyDescent="0.3">
      <c r="B22" s="4">
        <v>20</v>
      </c>
      <c r="C22" s="4" t="s">
        <v>290</v>
      </c>
      <c r="D22" s="33">
        <v>2023</v>
      </c>
      <c r="E22" s="10" t="s">
        <v>222</v>
      </c>
      <c r="F22" s="33">
        <v>2023</v>
      </c>
      <c r="G22" s="4">
        <v>11</v>
      </c>
      <c r="H22" s="43" t="s">
        <v>97</v>
      </c>
      <c r="I22" s="36" t="s">
        <v>282</v>
      </c>
      <c r="J22" s="36">
        <v>2</v>
      </c>
      <c r="K22" s="36">
        <v>1</v>
      </c>
      <c r="L22" s="36" t="s">
        <v>399</v>
      </c>
      <c r="M22" s="90"/>
      <c r="N22" s="109"/>
      <c r="O22" s="108" t="s">
        <v>329</v>
      </c>
      <c r="P22" s="108"/>
      <c r="Q22" s="108"/>
      <c r="R22" s="108"/>
      <c r="S22" s="108"/>
      <c r="T22" s="108"/>
      <c r="U22" s="108"/>
      <c r="V22" s="108"/>
      <c r="W22" s="108"/>
      <c r="X22" s="142" t="s">
        <v>406</v>
      </c>
      <c r="Y22" s="142" t="s">
        <v>406</v>
      </c>
      <c r="Z22" s="142" t="s">
        <v>406</v>
      </c>
      <c r="AA22" s="142" t="s">
        <v>406</v>
      </c>
      <c r="AB22" s="142" t="s">
        <v>406</v>
      </c>
      <c r="AC22" s="90" t="s">
        <v>284</v>
      </c>
      <c r="AD22" s="4"/>
      <c r="AE22" s="4"/>
      <c r="AF22" s="4"/>
      <c r="AG22" s="4"/>
      <c r="AH22" s="4"/>
      <c r="AI22" s="4"/>
      <c r="AJ22" s="10"/>
      <c r="AK22" s="11"/>
      <c r="AL22" s="42"/>
    </row>
    <row r="23" spans="2:38" ht="150" customHeight="1" x14ac:dyDescent="0.3">
      <c r="B23" s="4">
        <v>21</v>
      </c>
      <c r="C23" s="4" t="s">
        <v>289</v>
      </c>
      <c r="D23" s="4">
        <f t="shared" ref="D23:D55" si="2">F23</f>
        <v>2024</v>
      </c>
      <c r="E23" s="22" t="s">
        <v>237</v>
      </c>
      <c r="F23" s="4">
        <v>2024</v>
      </c>
      <c r="G23" s="4"/>
      <c r="H23" s="7" t="s">
        <v>193</v>
      </c>
      <c r="I23" s="27" t="s">
        <v>194</v>
      </c>
      <c r="J23" s="5">
        <v>24</v>
      </c>
      <c r="K23" s="5">
        <f t="shared" si="1"/>
        <v>8</v>
      </c>
      <c r="L23" s="5" t="s">
        <v>75</v>
      </c>
      <c r="M23" s="108"/>
      <c r="N23" s="109"/>
      <c r="O23" s="108" t="s">
        <v>327</v>
      </c>
      <c r="P23" s="108"/>
      <c r="Q23" s="108"/>
      <c r="R23" s="108"/>
      <c r="S23" s="108"/>
      <c r="T23" s="108"/>
      <c r="U23" s="108"/>
      <c r="V23" s="108"/>
      <c r="W23" s="108"/>
      <c r="X23" s="142" t="s">
        <v>406</v>
      </c>
      <c r="Y23" s="142" t="s">
        <v>406</v>
      </c>
      <c r="Z23" s="142" t="s">
        <v>406</v>
      </c>
      <c r="AA23" s="142" t="s">
        <v>418</v>
      </c>
      <c r="AB23" s="142" t="s">
        <v>419</v>
      </c>
      <c r="AC23" s="35" t="s">
        <v>195</v>
      </c>
      <c r="AD23" s="4"/>
      <c r="AE23" s="4"/>
      <c r="AF23" s="4"/>
      <c r="AG23" s="4"/>
      <c r="AH23" s="4">
        <v>2025</v>
      </c>
      <c r="AI23" s="4"/>
      <c r="AJ23" s="10"/>
      <c r="AK23" s="11" t="s">
        <v>196</v>
      </c>
      <c r="AL23" s="125"/>
    </row>
    <row r="24" spans="2:38" ht="150" customHeight="1" x14ac:dyDescent="0.3">
      <c r="B24" s="4"/>
      <c r="C24" s="4"/>
      <c r="D24" s="4"/>
      <c r="E24" s="22"/>
      <c r="F24" s="4">
        <v>2024</v>
      </c>
      <c r="G24" s="4">
        <v>2</v>
      </c>
      <c r="H24" s="7" t="s">
        <v>420</v>
      </c>
      <c r="I24" s="27" t="s">
        <v>421</v>
      </c>
      <c r="J24" s="5">
        <v>3</v>
      </c>
      <c r="K24" s="5">
        <v>1</v>
      </c>
      <c r="L24" s="5" t="s">
        <v>75</v>
      </c>
      <c r="M24" s="108"/>
      <c r="N24" s="109"/>
      <c r="O24" s="108"/>
      <c r="P24" s="108"/>
      <c r="Q24" s="108"/>
      <c r="R24" s="108"/>
      <c r="S24" s="108"/>
      <c r="T24" s="108"/>
      <c r="U24" s="108"/>
      <c r="V24" s="108"/>
      <c r="W24" s="108"/>
      <c r="X24" s="142" t="s">
        <v>406</v>
      </c>
      <c r="Y24" s="142" t="s">
        <v>406</v>
      </c>
      <c r="Z24" s="142" t="s">
        <v>406</v>
      </c>
      <c r="AA24" s="142" t="s">
        <v>406</v>
      </c>
      <c r="AB24" s="142" t="s">
        <v>422</v>
      </c>
      <c r="AC24" s="35"/>
      <c r="AD24" s="4"/>
      <c r="AE24" s="4"/>
      <c r="AF24" s="4"/>
      <c r="AG24" s="4"/>
      <c r="AH24" s="4"/>
      <c r="AI24" s="4"/>
      <c r="AJ24" s="10"/>
      <c r="AK24" s="106"/>
      <c r="AL24" s="125"/>
    </row>
    <row r="25" spans="2:38" ht="150" customHeight="1" x14ac:dyDescent="0.3">
      <c r="B25" s="4">
        <v>22</v>
      </c>
      <c r="C25" s="4" t="s">
        <v>289</v>
      </c>
      <c r="D25" s="4">
        <f t="shared" si="2"/>
        <v>2024</v>
      </c>
      <c r="E25" s="10" t="s">
        <v>237</v>
      </c>
      <c r="F25" s="4">
        <v>2024</v>
      </c>
      <c r="G25" s="4"/>
      <c r="H25" s="4" t="s">
        <v>55</v>
      </c>
      <c r="I25" s="10" t="s">
        <v>294</v>
      </c>
      <c r="J25" s="4">
        <v>18</v>
      </c>
      <c r="K25" s="4">
        <f t="shared" si="1"/>
        <v>6</v>
      </c>
      <c r="L25" s="4" t="s">
        <v>35</v>
      </c>
      <c r="M25" s="108"/>
      <c r="N25" s="109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9" t="s">
        <v>56</v>
      </c>
      <c r="AD25" s="4"/>
      <c r="AE25" s="4"/>
      <c r="AF25" s="4"/>
      <c r="AG25" s="4"/>
      <c r="AH25" s="4"/>
      <c r="AI25" s="4"/>
      <c r="AJ25" s="10"/>
      <c r="AK25" s="106"/>
      <c r="AL25" s="10"/>
    </row>
    <row r="26" spans="2:38" ht="150" customHeight="1" x14ac:dyDescent="0.3">
      <c r="B26" s="4">
        <v>23</v>
      </c>
      <c r="C26" s="4" t="s">
        <v>289</v>
      </c>
      <c r="D26" s="4">
        <f t="shared" si="2"/>
        <v>2023</v>
      </c>
      <c r="E26" s="10" t="s">
        <v>237</v>
      </c>
      <c r="F26" s="4">
        <v>2023</v>
      </c>
      <c r="G26" s="4"/>
      <c r="H26" s="10" t="s">
        <v>55</v>
      </c>
      <c r="I26" s="10" t="s">
        <v>295</v>
      </c>
      <c r="J26" s="4">
        <v>9</v>
      </c>
      <c r="K26" s="4">
        <f t="shared" si="1"/>
        <v>3</v>
      </c>
      <c r="L26" s="4" t="s">
        <v>75</v>
      </c>
      <c r="M26" s="108"/>
      <c r="N26" s="109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9" t="s">
        <v>188</v>
      </c>
      <c r="AD26" s="4">
        <v>2023</v>
      </c>
      <c r="AE26" s="4"/>
      <c r="AF26" s="4"/>
      <c r="AG26" s="4"/>
      <c r="AH26" s="4"/>
      <c r="AI26" s="4"/>
      <c r="AJ26" s="10"/>
      <c r="AK26" s="11"/>
      <c r="AL26" s="42" t="s">
        <v>189</v>
      </c>
    </row>
    <row r="27" spans="2:38" ht="150" customHeight="1" x14ac:dyDescent="0.3">
      <c r="B27" s="4">
        <v>24</v>
      </c>
      <c r="C27" s="4" t="s">
        <v>289</v>
      </c>
      <c r="D27" s="4">
        <f t="shared" si="2"/>
        <v>2023</v>
      </c>
      <c r="E27" s="10" t="s">
        <v>237</v>
      </c>
      <c r="F27" s="19">
        <v>2023</v>
      </c>
      <c r="G27" s="19"/>
      <c r="H27" s="44" t="s">
        <v>55</v>
      </c>
      <c r="I27" s="44" t="s">
        <v>296</v>
      </c>
      <c r="J27" s="29">
        <v>9</v>
      </c>
      <c r="K27" s="5">
        <f t="shared" si="1"/>
        <v>3</v>
      </c>
      <c r="L27" s="5" t="s">
        <v>41</v>
      </c>
      <c r="M27" s="108"/>
      <c r="N27" s="109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14" t="s">
        <v>191</v>
      </c>
      <c r="AD27" s="19">
        <v>2023</v>
      </c>
      <c r="AE27" s="19"/>
      <c r="AF27" s="19"/>
      <c r="AG27" s="19"/>
      <c r="AH27" s="19"/>
      <c r="AI27" s="19"/>
      <c r="AJ27" s="22"/>
      <c r="AK27" s="20"/>
      <c r="AL27" s="102" t="s">
        <v>192</v>
      </c>
    </row>
    <row r="28" spans="2:38" ht="150" customHeight="1" x14ac:dyDescent="0.3">
      <c r="B28" s="4">
        <v>25</v>
      </c>
      <c r="C28" s="4" t="s">
        <v>290</v>
      </c>
      <c r="D28" s="4">
        <f t="shared" si="2"/>
        <v>2024</v>
      </c>
      <c r="E28" s="10" t="s">
        <v>237</v>
      </c>
      <c r="F28" s="28">
        <v>2024</v>
      </c>
      <c r="G28" s="28"/>
      <c r="H28" s="4" t="s">
        <v>97</v>
      </c>
      <c r="I28" s="4" t="s">
        <v>101</v>
      </c>
      <c r="J28" s="17"/>
      <c r="K28" s="15">
        <f t="shared" si="1"/>
        <v>0</v>
      </c>
      <c r="L28" s="4" t="s">
        <v>41</v>
      </c>
      <c r="M28" s="108"/>
      <c r="N28" s="109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60" t="s">
        <v>102</v>
      </c>
      <c r="AD28" s="28"/>
      <c r="AE28" s="28"/>
      <c r="AF28" s="28"/>
      <c r="AG28" s="28"/>
      <c r="AH28" s="28"/>
      <c r="AI28" s="28"/>
      <c r="AJ28" s="31"/>
      <c r="AK28" s="30"/>
      <c r="AL28" s="31"/>
    </row>
    <row r="29" spans="2:38" ht="150" customHeight="1" x14ac:dyDescent="0.3">
      <c r="B29" s="4">
        <v>26</v>
      </c>
      <c r="C29" s="4" t="s">
        <v>290</v>
      </c>
      <c r="D29" s="4">
        <f t="shared" si="2"/>
        <v>2024</v>
      </c>
      <c r="E29" s="10" t="s">
        <v>237</v>
      </c>
      <c r="F29" s="17">
        <v>2024</v>
      </c>
      <c r="G29" s="17"/>
      <c r="H29" s="19" t="s">
        <v>62</v>
      </c>
      <c r="I29" s="14" t="s">
        <v>297</v>
      </c>
      <c r="J29" s="14">
        <v>201</v>
      </c>
      <c r="K29" s="15">
        <f t="shared" si="1"/>
        <v>67</v>
      </c>
      <c r="L29" s="4" t="s">
        <v>48</v>
      </c>
      <c r="M29" s="108"/>
      <c r="N29" s="109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11" t="s">
        <v>224</v>
      </c>
      <c r="AD29" s="17"/>
      <c r="AE29" s="17"/>
      <c r="AF29" s="4"/>
      <c r="AG29" s="17"/>
      <c r="AH29" s="17">
        <v>2024</v>
      </c>
      <c r="AI29" s="17"/>
      <c r="AJ29" s="18"/>
      <c r="AK29" s="16"/>
      <c r="AL29" s="18"/>
    </row>
    <row r="30" spans="2:38" ht="150" customHeight="1" x14ac:dyDescent="0.3">
      <c r="B30" s="4">
        <v>27</v>
      </c>
      <c r="C30" s="4" t="s">
        <v>290</v>
      </c>
      <c r="D30" s="4">
        <f t="shared" si="2"/>
        <v>2024</v>
      </c>
      <c r="E30" s="10" t="s">
        <v>237</v>
      </c>
      <c r="F30" s="23">
        <v>2024</v>
      </c>
      <c r="G30" s="4"/>
      <c r="H30" s="44" t="s">
        <v>165</v>
      </c>
      <c r="I30" s="19" t="s">
        <v>166</v>
      </c>
      <c r="J30" s="19">
        <v>99</v>
      </c>
      <c r="K30" s="19">
        <f t="shared" si="1"/>
        <v>33</v>
      </c>
      <c r="L30" s="5" t="s">
        <v>48</v>
      </c>
      <c r="M30" s="108"/>
      <c r="N30" s="109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14" t="s">
        <v>167</v>
      </c>
      <c r="AD30" s="4"/>
      <c r="AE30" s="4"/>
      <c r="AF30" s="4"/>
      <c r="AG30" s="4"/>
      <c r="AH30" s="4"/>
      <c r="AI30" s="4"/>
      <c r="AJ30" s="22"/>
      <c r="AK30" s="20"/>
      <c r="AL30" s="124"/>
    </row>
    <row r="31" spans="2:38" ht="150" customHeight="1" x14ac:dyDescent="0.3">
      <c r="B31" s="4">
        <v>28</v>
      </c>
      <c r="C31" s="4" t="s">
        <v>291</v>
      </c>
      <c r="D31" s="4">
        <f t="shared" si="2"/>
        <v>2024</v>
      </c>
      <c r="E31" s="22" t="s">
        <v>237</v>
      </c>
      <c r="F31" s="23">
        <v>2024</v>
      </c>
      <c r="G31" s="4"/>
      <c r="H31" s="44" t="s">
        <v>168</v>
      </c>
      <c r="I31" s="103" t="s">
        <v>203</v>
      </c>
      <c r="J31" s="29">
        <v>33</v>
      </c>
      <c r="K31" s="29">
        <f t="shared" si="1"/>
        <v>11</v>
      </c>
      <c r="L31" s="5" t="s">
        <v>48</v>
      </c>
      <c r="M31" s="108"/>
      <c r="N31" s="109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14" t="s">
        <v>204</v>
      </c>
      <c r="AD31" s="4"/>
      <c r="AE31" s="4"/>
      <c r="AF31" s="4"/>
      <c r="AG31" s="4"/>
      <c r="AH31" s="4"/>
      <c r="AI31" s="4"/>
      <c r="AJ31" s="22"/>
      <c r="AK31" s="20"/>
      <c r="AL31" s="124"/>
    </row>
    <row r="32" spans="2:38" ht="150" customHeight="1" x14ac:dyDescent="0.3">
      <c r="B32" s="4">
        <v>29</v>
      </c>
      <c r="C32" s="4" t="s">
        <v>290</v>
      </c>
      <c r="D32" s="4">
        <f t="shared" si="2"/>
        <v>2024</v>
      </c>
      <c r="E32" s="10" t="s">
        <v>237</v>
      </c>
      <c r="F32" s="23">
        <v>2024</v>
      </c>
      <c r="G32" s="4"/>
      <c r="H32" s="10" t="s">
        <v>57</v>
      </c>
      <c r="I32" s="4" t="s">
        <v>128</v>
      </c>
      <c r="J32" s="4">
        <v>30</v>
      </c>
      <c r="K32" s="4">
        <f t="shared" si="1"/>
        <v>10</v>
      </c>
      <c r="L32" s="4" t="s">
        <v>41</v>
      </c>
      <c r="M32" s="108"/>
      <c r="N32" s="109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9" t="s">
        <v>129</v>
      </c>
      <c r="AD32" s="4"/>
      <c r="AE32" s="4"/>
      <c r="AF32" s="4"/>
      <c r="AG32" s="4"/>
      <c r="AH32" s="4"/>
      <c r="AI32" s="4"/>
      <c r="AJ32" s="10"/>
      <c r="AK32" s="11" t="s">
        <v>130</v>
      </c>
      <c r="AL32" s="10"/>
    </row>
    <row r="33" spans="2:38" ht="150" customHeight="1" x14ac:dyDescent="0.3">
      <c r="B33" s="4">
        <v>30</v>
      </c>
      <c r="C33" s="4" t="s">
        <v>290</v>
      </c>
      <c r="D33" s="4">
        <f t="shared" si="2"/>
        <v>2024</v>
      </c>
      <c r="E33" s="10" t="s">
        <v>237</v>
      </c>
      <c r="F33" s="23">
        <v>2024</v>
      </c>
      <c r="G33" s="4"/>
      <c r="H33" s="44" t="s">
        <v>97</v>
      </c>
      <c r="I33" s="10" t="s">
        <v>298</v>
      </c>
      <c r="J33" s="4">
        <v>30</v>
      </c>
      <c r="K33" s="4">
        <f t="shared" si="1"/>
        <v>10</v>
      </c>
      <c r="L33" s="5" t="s">
        <v>48</v>
      </c>
      <c r="M33" s="108"/>
      <c r="N33" s="109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35" t="s">
        <v>177</v>
      </c>
      <c r="AD33" s="4"/>
      <c r="AE33" s="4"/>
      <c r="AF33" s="4"/>
      <c r="AG33" s="4"/>
      <c r="AH33" s="4">
        <v>2027</v>
      </c>
      <c r="AI33" s="4"/>
      <c r="AJ33" s="10"/>
      <c r="AK33" s="11" t="s">
        <v>77</v>
      </c>
      <c r="AL33" s="125"/>
    </row>
    <row r="34" spans="2:38" ht="150" customHeight="1" x14ac:dyDescent="0.3">
      <c r="B34" s="4">
        <v>31</v>
      </c>
      <c r="C34" s="4" t="s">
        <v>290</v>
      </c>
      <c r="D34" s="4">
        <f t="shared" si="2"/>
        <v>2024</v>
      </c>
      <c r="E34" s="10" t="s">
        <v>237</v>
      </c>
      <c r="F34" s="23">
        <v>2024</v>
      </c>
      <c r="G34" s="4"/>
      <c r="H34" s="7" t="s">
        <v>97</v>
      </c>
      <c r="I34" s="10" t="s">
        <v>299</v>
      </c>
      <c r="J34" s="4">
        <v>30</v>
      </c>
      <c r="K34" s="4">
        <f t="shared" si="1"/>
        <v>10</v>
      </c>
      <c r="L34" s="5" t="s">
        <v>48</v>
      </c>
      <c r="M34" s="108"/>
      <c r="N34" s="109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35" t="s">
        <v>177</v>
      </c>
      <c r="AD34" s="4"/>
      <c r="AE34" s="4"/>
      <c r="AF34" s="4"/>
      <c r="AG34" s="4"/>
      <c r="AH34" s="4">
        <v>2027</v>
      </c>
      <c r="AI34" s="4"/>
      <c r="AJ34" s="10"/>
      <c r="AK34" s="11" t="s">
        <v>77</v>
      </c>
      <c r="AL34" s="125"/>
    </row>
    <row r="35" spans="2:38" ht="150" customHeight="1" x14ac:dyDescent="0.3">
      <c r="B35" s="4">
        <v>32</v>
      </c>
      <c r="C35" s="4" t="s">
        <v>291</v>
      </c>
      <c r="D35" s="4">
        <f t="shared" si="2"/>
        <v>2024</v>
      </c>
      <c r="E35" s="10" t="s">
        <v>237</v>
      </c>
      <c r="F35" s="23">
        <v>2024</v>
      </c>
      <c r="G35" s="12"/>
      <c r="H35" s="4" t="s">
        <v>46</v>
      </c>
      <c r="I35" s="4" t="s">
        <v>47</v>
      </c>
      <c r="J35" s="4">
        <v>27</v>
      </c>
      <c r="K35" s="4">
        <f t="shared" si="1"/>
        <v>9</v>
      </c>
      <c r="L35" s="4" t="s">
        <v>48</v>
      </c>
      <c r="M35" s="108"/>
      <c r="N35" s="109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15" t="s">
        <v>49</v>
      </c>
      <c r="AD35" s="12"/>
      <c r="AE35" s="12"/>
      <c r="AF35" s="12"/>
      <c r="AG35" s="12"/>
      <c r="AH35" s="12"/>
      <c r="AI35" s="4"/>
      <c r="AJ35" s="10"/>
      <c r="AK35" s="11"/>
      <c r="AL35" s="10" t="s">
        <v>50</v>
      </c>
    </row>
    <row r="36" spans="2:38" ht="150" customHeight="1" x14ac:dyDescent="0.3">
      <c r="B36" s="4">
        <v>33</v>
      </c>
      <c r="C36" s="4" t="s">
        <v>290</v>
      </c>
      <c r="D36" s="4">
        <f t="shared" si="2"/>
        <v>2024</v>
      </c>
      <c r="E36" s="10" t="s">
        <v>237</v>
      </c>
      <c r="F36" s="23">
        <v>2024</v>
      </c>
      <c r="G36" s="4"/>
      <c r="H36" s="44" t="s">
        <v>57</v>
      </c>
      <c r="I36" s="7" t="s">
        <v>300</v>
      </c>
      <c r="J36" s="29">
        <v>27</v>
      </c>
      <c r="K36" s="5">
        <f t="shared" ref="K36:K67" si="3">J36/$K$2</f>
        <v>9</v>
      </c>
      <c r="L36" s="5" t="s">
        <v>48</v>
      </c>
      <c r="M36" s="108"/>
      <c r="N36" s="109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35" t="s">
        <v>184</v>
      </c>
      <c r="AD36" s="4"/>
      <c r="AE36" s="4"/>
      <c r="AF36" s="4"/>
      <c r="AG36" s="4"/>
      <c r="AH36" s="4"/>
      <c r="AI36" s="4"/>
      <c r="AJ36" s="10"/>
      <c r="AK36" s="11"/>
      <c r="AL36" s="125"/>
    </row>
    <row r="37" spans="2:38" ht="150" customHeight="1" x14ac:dyDescent="0.3">
      <c r="B37" s="4">
        <v>34</v>
      </c>
      <c r="C37" s="4" t="s">
        <v>289</v>
      </c>
      <c r="D37" s="4">
        <f t="shared" si="2"/>
        <v>2024</v>
      </c>
      <c r="E37" s="10" t="s">
        <v>237</v>
      </c>
      <c r="F37" s="23">
        <v>2024</v>
      </c>
      <c r="G37" s="4"/>
      <c r="H37" s="7" t="s">
        <v>131</v>
      </c>
      <c r="I37" s="36" t="s">
        <v>208</v>
      </c>
      <c r="J37" s="5">
        <v>21</v>
      </c>
      <c r="K37" s="5">
        <f t="shared" si="3"/>
        <v>7</v>
      </c>
      <c r="L37" s="5" t="s">
        <v>48</v>
      </c>
      <c r="M37" s="108"/>
      <c r="N37" s="109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35" t="s">
        <v>206</v>
      </c>
      <c r="AD37" s="4"/>
      <c r="AE37" s="4"/>
      <c r="AF37" s="4"/>
      <c r="AG37" s="4"/>
      <c r="AH37" s="4"/>
      <c r="AI37" s="4"/>
      <c r="AJ37" s="10"/>
      <c r="AK37" s="11"/>
      <c r="AL37" s="125" t="s">
        <v>202</v>
      </c>
    </row>
    <row r="38" spans="2:38" ht="150" customHeight="1" x14ac:dyDescent="0.3">
      <c r="B38" s="4">
        <v>35</v>
      </c>
      <c r="C38" s="4" t="s">
        <v>290</v>
      </c>
      <c r="D38" s="4">
        <f t="shared" si="2"/>
        <v>2024</v>
      </c>
      <c r="E38" s="10" t="s">
        <v>237</v>
      </c>
      <c r="F38" s="23">
        <v>2024</v>
      </c>
      <c r="G38" s="4"/>
      <c r="H38" s="7" t="s">
        <v>97</v>
      </c>
      <c r="I38" s="10" t="s">
        <v>301</v>
      </c>
      <c r="J38" s="4">
        <v>18</v>
      </c>
      <c r="K38" s="4">
        <f t="shared" si="3"/>
        <v>6</v>
      </c>
      <c r="L38" s="5" t="s">
        <v>48</v>
      </c>
      <c r="M38" s="108"/>
      <c r="N38" s="109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35" t="s">
        <v>175</v>
      </c>
      <c r="AD38" s="4"/>
      <c r="AE38" s="4"/>
      <c r="AF38" s="4"/>
      <c r="AG38" s="4"/>
      <c r="AH38" s="4">
        <v>2027</v>
      </c>
      <c r="AI38" s="4"/>
      <c r="AJ38" s="10"/>
      <c r="AK38" s="11" t="s">
        <v>77</v>
      </c>
      <c r="AL38" s="125"/>
    </row>
    <row r="39" spans="2:38" ht="150" customHeight="1" x14ac:dyDescent="0.3">
      <c r="B39" s="4">
        <v>36</v>
      </c>
      <c r="C39" s="4" t="s">
        <v>289</v>
      </c>
      <c r="D39" s="4">
        <f t="shared" si="2"/>
        <v>2024</v>
      </c>
      <c r="E39" s="10" t="s">
        <v>237</v>
      </c>
      <c r="F39" s="23">
        <v>2024</v>
      </c>
      <c r="G39" s="4"/>
      <c r="H39" s="7" t="s">
        <v>131</v>
      </c>
      <c r="I39" s="36" t="s">
        <v>205</v>
      </c>
      <c r="J39" s="5">
        <v>18</v>
      </c>
      <c r="K39" s="5">
        <f t="shared" si="3"/>
        <v>6</v>
      </c>
      <c r="L39" s="5" t="s">
        <v>48</v>
      </c>
      <c r="M39" s="108"/>
      <c r="N39" s="109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35" t="s">
        <v>206</v>
      </c>
      <c r="AD39" s="4"/>
      <c r="AE39" s="4"/>
      <c r="AF39" s="4"/>
      <c r="AG39" s="4"/>
      <c r="AH39" s="4"/>
      <c r="AI39" s="4"/>
      <c r="AJ39" s="10"/>
      <c r="AK39" s="11"/>
      <c r="AL39" s="125" t="s">
        <v>207</v>
      </c>
    </row>
    <row r="40" spans="2:38" ht="150" customHeight="1" x14ac:dyDescent="0.3">
      <c r="B40" s="4">
        <v>37</v>
      </c>
      <c r="C40" s="4" t="s">
        <v>289</v>
      </c>
      <c r="D40" s="4">
        <f t="shared" si="2"/>
        <v>2024</v>
      </c>
      <c r="E40" s="10" t="s">
        <v>237</v>
      </c>
      <c r="F40" s="23">
        <v>2024</v>
      </c>
      <c r="G40" s="4"/>
      <c r="H40" s="4" t="s">
        <v>38</v>
      </c>
      <c r="I40" s="4" t="s">
        <v>39</v>
      </c>
      <c r="J40" s="4">
        <v>15</v>
      </c>
      <c r="K40" s="4">
        <f t="shared" si="3"/>
        <v>5</v>
      </c>
      <c r="L40" s="4" t="s">
        <v>41</v>
      </c>
      <c r="M40" s="108"/>
      <c r="N40" s="109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9" t="s">
        <v>42</v>
      </c>
      <c r="AD40" s="4"/>
      <c r="AE40" s="4"/>
      <c r="AF40" s="4"/>
      <c r="AG40" s="4"/>
      <c r="AH40" s="4"/>
      <c r="AI40" s="4"/>
      <c r="AJ40" s="10" t="s">
        <v>43</v>
      </c>
      <c r="AK40" s="11" t="s">
        <v>44</v>
      </c>
      <c r="AL40" s="10" t="s">
        <v>45</v>
      </c>
    </row>
    <row r="41" spans="2:38" ht="150" customHeight="1" x14ac:dyDescent="0.3">
      <c r="B41" s="4">
        <v>38</v>
      </c>
      <c r="C41" s="4" t="s">
        <v>289</v>
      </c>
      <c r="D41" s="4">
        <f t="shared" si="2"/>
        <v>2024</v>
      </c>
      <c r="E41" s="10" t="s">
        <v>237</v>
      </c>
      <c r="F41" s="23">
        <v>2024</v>
      </c>
      <c r="G41" s="4"/>
      <c r="H41" s="7" t="s">
        <v>131</v>
      </c>
      <c r="I41" s="5" t="s">
        <v>227</v>
      </c>
      <c r="J41" s="5">
        <v>15</v>
      </c>
      <c r="K41" s="5">
        <f t="shared" si="3"/>
        <v>5</v>
      </c>
      <c r="L41" s="5" t="s">
        <v>228</v>
      </c>
      <c r="M41" s="108"/>
      <c r="N41" s="109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16" t="s">
        <v>206</v>
      </c>
      <c r="AD41" s="4"/>
      <c r="AE41" s="4"/>
      <c r="AF41" s="4"/>
      <c r="AG41" s="4"/>
      <c r="AH41" s="4"/>
      <c r="AI41" s="4"/>
      <c r="AJ41" s="10"/>
      <c r="AK41" s="11"/>
      <c r="AL41" s="42" t="s">
        <v>229</v>
      </c>
    </row>
    <row r="42" spans="2:38" ht="150" customHeight="1" x14ac:dyDescent="0.3">
      <c r="B42" s="4">
        <v>39</v>
      </c>
      <c r="C42" s="4" t="s">
        <v>291</v>
      </c>
      <c r="D42" s="4">
        <f t="shared" si="2"/>
        <v>2024</v>
      </c>
      <c r="E42" s="10" t="s">
        <v>237</v>
      </c>
      <c r="F42" s="23">
        <v>2024</v>
      </c>
      <c r="G42" s="23"/>
      <c r="H42" s="5" t="s">
        <v>46</v>
      </c>
      <c r="I42" s="122" t="s">
        <v>302</v>
      </c>
      <c r="J42" s="12">
        <v>12</v>
      </c>
      <c r="K42" s="4">
        <f t="shared" si="3"/>
        <v>4</v>
      </c>
      <c r="L42" s="4" t="s">
        <v>35</v>
      </c>
      <c r="M42" s="108"/>
      <c r="N42" s="109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9" t="s">
        <v>58</v>
      </c>
      <c r="AD42" s="23">
        <v>2024</v>
      </c>
      <c r="AE42" s="23"/>
      <c r="AF42" s="23">
        <v>2025</v>
      </c>
      <c r="AG42" s="23"/>
      <c r="AH42" s="23">
        <v>2026</v>
      </c>
      <c r="AI42" s="5"/>
      <c r="AJ42" s="10"/>
      <c r="AK42" s="11"/>
      <c r="AL42" s="10" t="s">
        <v>50</v>
      </c>
    </row>
    <row r="43" spans="2:38" ht="150" customHeight="1" x14ac:dyDescent="0.3">
      <c r="B43" s="4">
        <v>40</v>
      </c>
      <c r="C43" s="4" t="s">
        <v>290</v>
      </c>
      <c r="D43" s="4">
        <f t="shared" si="2"/>
        <v>2024</v>
      </c>
      <c r="E43" s="10" t="s">
        <v>237</v>
      </c>
      <c r="F43" s="23">
        <v>2024</v>
      </c>
      <c r="G43" s="4"/>
      <c r="H43" s="7" t="s">
        <v>57</v>
      </c>
      <c r="I43" s="4" t="s">
        <v>154</v>
      </c>
      <c r="J43" s="4">
        <v>12</v>
      </c>
      <c r="K43" s="4">
        <f t="shared" si="3"/>
        <v>4</v>
      </c>
      <c r="L43" s="5" t="s">
        <v>48</v>
      </c>
      <c r="M43" s="108"/>
      <c r="N43" s="109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35" t="s">
        <v>155</v>
      </c>
      <c r="AD43" s="4"/>
      <c r="AE43" s="4"/>
      <c r="AF43" s="4"/>
      <c r="AG43" s="4"/>
      <c r="AH43" s="4"/>
      <c r="AI43" s="4"/>
      <c r="AJ43" s="10"/>
      <c r="AK43" s="11"/>
      <c r="AL43" s="125" t="s">
        <v>156</v>
      </c>
    </row>
    <row r="44" spans="2:38" ht="150" customHeight="1" x14ac:dyDescent="0.3">
      <c r="B44" s="4">
        <v>41</v>
      </c>
      <c r="C44" s="4" t="s">
        <v>289</v>
      </c>
      <c r="D44" s="4">
        <f t="shared" si="2"/>
        <v>2024</v>
      </c>
      <c r="E44" s="10" t="s">
        <v>237</v>
      </c>
      <c r="F44" s="23">
        <v>2024</v>
      </c>
      <c r="G44" s="4"/>
      <c r="H44" s="4" t="s">
        <v>90</v>
      </c>
      <c r="I44" s="4" t="s">
        <v>105</v>
      </c>
      <c r="J44" s="17">
        <v>9</v>
      </c>
      <c r="K44" s="4">
        <f t="shared" si="3"/>
        <v>3</v>
      </c>
      <c r="L44" s="4" t="s">
        <v>35</v>
      </c>
      <c r="M44" s="108"/>
      <c r="N44" s="109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9" t="s">
        <v>106</v>
      </c>
      <c r="AD44" s="4"/>
      <c r="AE44" s="4"/>
      <c r="AF44" s="4"/>
      <c r="AG44" s="4"/>
      <c r="AH44" s="4"/>
      <c r="AI44" s="4"/>
      <c r="AJ44" s="10"/>
      <c r="AK44" s="11"/>
      <c r="AL44" s="10"/>
    </row>
    <row r="45" spans="2:38" ht="150" customHeight="1" x14ac:dyDescent="0.3">
      <c r="B45" s="4">
        <v>42</v>
      </c>
      <c r="C45" s="4" t="s">
        <v>289</v>
      </c>
      <c r="D45" s="4">
        <f t="shared" si="2"/>
        <v>2024</v>
      </c>
      <c r="E45" s="10" t="s">
        <v>237</v>
      </c>
      <c r="F45" s="4">
        <v>2024</v>
      </c>
      <c r="G45" s="4">
        <v>3</v>
      </c>
      <c r="H45" s="10" t="s">
        <v>142</v>
      </c>
      <c r="I45" s="34" t="s">
        <v>149</v>
      </c>
      <c r="J45" s="4">
        <v>9</v>
      </c>
      <c r="K45" s="4">
        <f t="shared" si="3"/>
        <v>3</v>
      </c>
      <c r="L45" s="4" t="s">
        <v>41</v>
      </c>
      <c r="M45" s="108"/>
      <c r="N45" s="109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17" t="s">
        <v>150</v>
      </c>
      <c r="AD45" s="4">
        <v>2024</v>
      </c>
      <c r="AE45" s="4">
        <v>4</v>
      </c>
      <c r="AF45" s="4">
        <v>2024</v>
      </c>
      <c r="AG45" s="4">
        <v>10</v>
      </c>
      <c r="AH45" s="4">
        <v>2025</v>
      </c>
      <c r="AI45" s="4">
        <v>3</v>
      </c>
      <c r="AJ45" s="10"/>
      <c r="AK45" s="11" t="s">
        <v>151</v>
      </c>
      <c r="AL45" s="10"/>
    </row>
    <row r="46" spans="2:38" ht="150" customHeight="1" x14ac:dyDescent="0.3">
      <c r="B46" s="4">
        <v>43</v>
      </c>
      <c r="C46" s="4" t="s">
        <v>289</v>
      </c>
      <c r="D46" s="4">
        <f t="shared" si="2"/>
        <v>2024</v>
      </c>
      <c r="E46" s="10" t="s">
        <v>237</v>
      </c>
      <c r="F46" s="23">
        <v>2024</v>
      </c>
      <c r="G46" s="4"/>
      <c r="H46" s="7" t="s">
        <v>28</v>
      </c>
      <c r="I46" s="5" t="s">
        <v>181</v>
      </c>
      <c r="J46" s="5">
        <v>9</v>
      </c>
      <c r="K46" s="5">
        <f t="shared" si="3"/>
        <v>3</v>
      </c>
      <c r="L46" s="5" t="s">
        <v>48</v>
      </c>
      <c r="M46" s="108"/>
      <c r="N46" s="109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35" t="s">
        <v>182</v>
      </c>
      <c r="AD46" s="4"/>
      <c r="AE46" s="4"/>
      <c r="AF46" s="4"/>
      <c r="AG46" s="4"/>
      <c r="AH46" s="4"/>
      <c r="AI46" s="4"/>
      <c r="AJ46" s="10"/>
      <c r="AK46" s="11"/>
      <c r="AL46" s="125"/>
    </row>
    <row r="47" spans="2:38" ht="150" customHeight="1" x14ac:dyDescent="0.3">
      <c r="B47" s="4">
        <v>44</v>
      </c>
      <c r="C47" s="4" t="s">
        <v>291</v>
      </c>
      <c r="D47" s="4">
        <f t="shared" si="2"/>
        <v>2024</v>
      </c>
      <c r="E47" s="10" t="s">
        <v>237</v>
      </c>
      <c r="F47" s="23">
        <v>2024</v>
      </c>
      <c r="G47" s="23"/>
      <c r="H47" s="5" t="s">
        <v>59</v>
      </c>
      <c r="I47" s="4" t="s">
        <v>60</v>
      </c>
      <c r="J47" s="4">
        <v>6</v>
      </c>
      <c r="K47" s="4">
        <f t="shared" si="3"/>
        <v>2</v>
      </c>
      <c r="L47" s="4" t="s">
        <v>35</v>
      </c>
      <c r="M47" s="108"/>
      <c r="N47" s="109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9" t="s">
        <v>231</v>
      </c>
      <c r="AD47" s="23"/>
      <c r="AE47" s="23"/>
      <c r="AF47" s="23"/>
      <c r="AG47" s="23"/>
      <c r="AH47" s="23"/>
      <c r="AI47" s="5"/>
      <c r="AJ47" s="10"/>
      <c r="AK47" s="11"/>
      <c r="AL47" s="10" t="s">
        <v>61</v>
      </c>
    </row>
    <row r="48" spans="2:38" ht="150" customHeight="1" x14ac:dyDescent="0.3">
      <c r="B48" s="4">
        <v>45</v>
      </c>
      <c r="C48" s="4" t="s">
        <v>289</v>
      </c>
      <c r="D48" s="4">
        <f t="shared" si="2"/>
        <v>2024</v>
      </c>
      <c r="E48" s="10" t="s">
        <v>237</v>
      </c>
      <c r="F48" s="23">
        <v>2024</v>
      </c>
      <c r="G48" s="4"/>
      <c r="H48" s="4" t="s">
        <v>90</v>
      </c>
      <c r="I48" s="4" t="s">
        <v>107</v>
      </c>
      <c r="J48" s="4">
        <v>6</v>
      </c>
      <c r="K48" s="4">
        <f t="shared" si="3"/>
        <v>2</v>
      </c>
      <c r="L48" s="4" t="s">
        <v>48</v>
      </c>
      <c r="M48" s="108"/>
      <c r="N48" s="109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9" t="s">
        <v>108</v>
      </c>
      <c r="AD48" s="4"/>
      <c r="AE48" s="4"/>
      <c r="AF48" s="4"/>
      <c r="AG48" s="4"/>
      <c r="AH48" s="4"/>
      <c r="AI48" s="4"/>
      <c r="AJ48" s="10" t="s">
        <v>109</v>
      </c>
      <c r="AK48" s="11"/>
      <c r="AL48" s="10"/>
    </row>
    <row r="49" spans="2:38" ht="150" customHeight="1" x14ac:dyDescent="0.3">
      <c r="B49" s="4">
        <v>46</v>
      </c>
      <c r="C49" s="4" t="s">
        <v>289</v>
      </c>
      <c r="D49" s="4">
        <f t="shared" si="2"/>
        <v>2024</v>
      </c>
      <c r="E49" s="10" t="s">
        <v>237</v>
      </c>
      <c r="F49" s="23">
        <v>2024</v>
      </c>
      <c r="G49" s="4"/>
      <c r="H49" s="4" t="s">
        <v>90</v>
      </c>
      <c r="I49" s="4" t="s">
        <v>110</v>
      </c>
      <c r="J49" s="17">
        <v>6</v>
      </c>
      <c r="K49" s="4">
        <f t="shared" si="3"/>
        <v>2</v>
      </c>
      <c r="L49" s="4" t="s">
        <v>41</v>
      </c>
      <c r="M49" s="108"/>
      <c r="N49" s="109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9" t="s">
        <v>111</v>
      </c>
      <c r="AD49" s="4"/>
      <c r="AE49" s="4"/>
      <c r="AF49" s="4"/>
      <c r="AG49" s="4"/>
      <c r="AH49" s="4"/>
      <c r="AI49" s="4"/>
      <c r="AJ49" s="10" t="s">
        <v>112</v>
      </c>
      <c r="AK49" s="11"/>
      <c r="AL49" s="10"/>
    </row>
    <row r="50" spans="2:38" ht="150" customHeight="1" x14ac:dyDescent="0.3">
      <c r="B50" s="4">
        <v>47</v>
      </c>
      <c r="C50" s="4" t="s">
        <v>289</v>
      </c>
      <c r="D50" s="4">
        <f t="shared" si="2"/>
        <v>2024</v>
      </c>
      <c r="E50" s="10" t="s">
        <v>237</v>
      </c>
      <c r="F50" s="23">
        <v>2024</v>
      </c>
      <c r="G50" s="4"/>
      <c r="H50" s="4" t="s">
        <v>55</v>
      </c>
      <c r="I50" s="4" t="s">
        <v>119</v>
      </c>
      <c r="J50" s="4">
        <v>6</v>
      </c>
      <c r="K50" s="4">
        <f t="shared" si="3"/>
        <v>2</v>
      </c>
      <c r="L50" s="4" t="s">
        <v>48</v>
      </c>
      <c r="M50" s="108"/>
      <c r="N50" s="109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9" t="s">
        <v>120</v>
      </c>
      <c r="AD50" s="4"/>
      <c r="AE50" s="4"/>
      <c r="AF50" s="4"/>
      <c r="AG50" s="4"/>
      <c r="AH50" s="4"/>
      <c r="AI50" s="4"/>
      <c r="AJ50" s="10"/>
      <c r="AK50" s="11"/>
      <c r="AL50" s="10"/>
    </row>
    <row r="51" spans="2:38" ht="150" customHeight="1" x14ac:dyDescent="0.3">
      <c r="B51" s="4">
        <v>48</v>
      </c>
      <c r="C51" s="4" t="s">
        <v>291</v>
      </c>
      <c r="D51" s="4">
        <f t="shared" si="2"/>
        <v>2024</v>
      </c>
      <c r="E51" s="10" t="s">
        <v>237</v>
      </c>
      <c r="F51" s="23">
        <v>2024</v>
      </c>
      <c r="G51" s="4"/>
      <c r="H51" s="7" t="s">
        <v>168</v>
      </c>
      <c r="I51" s="4" t="s">
        <v>169</v>
      </c>
      <c r="J51" s="4">
        <v>6</v>
      </c>
      <c r="K51" s="4">
        <f t="shared" si="3"/>
        <v>2</v>
      </c>
      <c r="L51" s="5" t="s">
        <v>26</v>
      </c>
      <c r="M51" s="108"/>
      <c r="N51" s="109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35" t="s">
        <v>170</v>
      </c>
      <c r="AD51" s="4"/>
      <c r="AE51" s="4"/>
      <c r="AF51" s="4"/>
      <c r="AG51" s="4"/>
      <c r="AH51" s="4"/>
      <c r="AI51" s="4"/>
      <c r="AJ51" s="10" t="s">
        <v>171</v>
      </c>
      <c r="AK51" s="11" t="s">
        <v>172</v>
      </c>
      <c r="AL51" s="125"/>
    </row>
    <row r="52" spans="2:38" ht="150" customHeight="1" x14ac:dyDescent="0.3">
      <c r="B52" s="4">
        <v>49</v>
      </c>
      <c r="C52" s="4" t="s">
        <v>289</v>
      </c>
      <c r="D52" s="4">
        <f t="shared" si="2"/>
        <v>2024</v>
      </c>
      <c r="E52" s="10" t="s">
        <v>237</v>
      </c>
      <c r="F52" s="23">
        <v>2024</v>
      </c>
      <c r="G52" s="4"/>
      <c r="H52" s="7" t="s">
        <v>131</v>
      </c>
      <c r="I52" s="10" t="s">
        <v>303</v>
      </c>
      <c r="J52" s="4">
        <v>6</v>
      </c>
      <c r="K52" s="4">
        <f t="shared" si="3"/>
        <v>2</v>
      </c>
      <c r="L52" s="5" t="s">
        <v>48</v>
      </c>
      <c r="M52" s="108"/>
      <c r="N52" s="109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35"/>
      <c r="AD52" s="4"/>
      <c r="AE52" s="4"/>
      <c r="AF52" s="4"/>
      <c r="AG52" s="4"/>
      <c r="AH52" s="4"/>
      <c r="AI52" s="4"/>
      <c r="AJ52" s="10"/>
      <c r="AK52" s="11"/>
      <c r="AL52" s="125" t="s">
        <v>230</v>
      </c>
    </row>
    <row r="53" spans="2:38" ht="150" customHeight="1" x14ac:dyDescent="0.3">
      <c r="B53" s="4">
        <v>50</v>
      </c>
      <c r="C53" s="4" t="s">
        <v>289</v>
      </c>
      <c r="D53" s="4">
        <f t="shared" si="2"/>
        <v>2024</v>
      </c>
      <c r="E53" s="10" t="s">
        <v>237</v>
      </c>
      <c r="F53" s="23">
        <v>2024</v>
      </c>
      <c r="G53" s="4"/>
      <c r="H53" s="7" t="s">
        <v>90</v>
      </c>
      <c r="I53" s="36" t="s">
        <v>197</v>
      </c>
      <c r="J53" s="5">
        <v>6</v>
      </c>
      <c r="K53" s="5">
        <f t="shared" si="3"/>
        <v>2</v>
      </c>
      <c r="L53" s="5" t="s">
        <v>41</v>
      </c>
      <c r="M53" s="108"/>
      <c r="N53" s="109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35" t="s">
        <v>198</v>
      </c>
      <c r="AD53" s="4"/>
      <c r="AE53" s="4"/>
      <c r="AF53" s="4"/>
      <c r="AG53" s="4"/>
      <c r="AH53" s="4"/>
      <c r="AI53" s="4"/>
      <c r="AJ53" s="10"/>
      <c r="AK53" s="11" t="s">
        <v>199</v>
      </c>
      <c r="AL53" s="125"/>
    </row>
    <row r="54" spans="2:38" ht="150" customHeight="1" x14ac:dyDescent="0.3">
      <c r="B54" s="4">
        <v>51</v>
      </c>
      <c r="C54" s="4" t="s">
        <v>290</v>
      </c>
      <c r="D54" s="4">
        <f t="shared" si="2"/>
        <v>2024</v>
      </c>
      <c r="E54" s="10" t="s">
        <v>237</v>
      </c>
      <c r="F54" s="23">
        <v>2024</v>
      </c>
      <c r="G54" s="4"/>
      <c r="H54" s="7" t="s">
        <v>97</v>
      </c>
      <c r="I54" s="36" t="s">
        <v>200</v>
      </c>
      <c r="J54" s="5">
        <v>6</v>
      </c>
      <c r="K54" s="5">
        <f t="shared" si="3"/>
        <v>2</v>
      </c>
      <c r="L54" s="5" t="s">
        <v>35</v>
      </c>
      <c r="M54" s="108"/>
      <c r="N54" s="109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35" t="s">
        <v>201</v>
      </c>
      <c r="AD54" s="4"/>
      <c r="AE54" s="4"/>
      <c r="AF54" s="4"/>
      <c r="AG54" s="4"/>
      <c r="AH54" s="4"/>
      <c r="AI54" s="4"/>
      <c r="AJ54" s="10"/>
      <c r="AK54" s="11" t="s">
        <v>77</v>
      </c>
      <c r="AL54" s="125" t="s">
        <v>202</v>
      </c>
    </row>
    <row r="55" spans="2:38" ht="150" customHeight="1" x14ac:dyDescent="0.3">
      <c r="B55" s="4">
        <v>52</v>
      </c>
      <c r="C55" s="4" t="s">
        <v>291</v>
      </c>
      <c r="D55" s="4">
        <f t="shared" si="2"/>
        <v>2024</v>
      </c>
      <c r="E55" s="10" t="s">
        <v>222</v>
      </c>
      <c r="F55" s="23">
        <v>2024</v>
      </c>
      <c r="G55" s="5"/>
      <c r="H55" s="4" t="s">
        <v>32</v>
      </c>
      <c r="I55" s="4" t="s">
        <v>33</v>
      </c>
      <c r="J55" s="4">
        <v>3</v>
      </c>
      <c r="K55" s="4">
        <f t="shared" si="3"/>
        <v>1</v>
      </c>
      <c r="L55" s="4" t="s">
        <v>35</v>
      </c>
      <c r="M55" s="108"/>
      <c r="N55" s="109"/>
      <c r="O55" s="108" t="s">
        <v>328</v>
      </c>
      <c r="P55" s="108"/>
      <c r="Q55" s="108"/>
      <c r="R55" s="108"/>
      <c r="S55" s="108" t="s">
        <v>355</v>
      </c>
      <c r="T55" s="108"/>
      <c r="U55" s="108"/>
      <c r="V55" s="108"/>
      <c r="W55" s="108"/>
      <c r="X55" s="108"/>
      <c r="Y55" s="108"/>
      <c r="Z55" s="108"/>
      <c r="AA55" s="108"/>
      <c r="AB55" s="108"/>
      <c r="AC55" s="9" t="s">
        <v>36</v>
      </c>
      <c r="AD55" s="5"/>
      <c r="AE55" s="5"/>
      <c r="AF55" s="5"/>
      <c r="AG55" s="5"/>
      <c r="AH55" s="5">
        <v>2025</v>
      </c>
      <c r="AI55" s="5">
        <v>3</v>
      </c>
      <c r="AJ55" s="10"/>
      <c r="AK55" s="11"/>
      <c r="AL55" s="10" t="s">
        <v>37</v>
      </c>
    </row>
    <row r="56" spans="2:38" ht="150" customHeight="1" x14ac:dyDescent="0.3">
      <c r="B56" s="4">
        <v>53</v>
      </c>
      <c r="C56" s="4" t="s">
        <v>290</v>
      </c>
      <c r="D56" s="4">
        <f t="shared" ref="D56:D72" si="4">F56</f>
        <v>2024</v>
      </c>
      <c r="E56" s="10" t="s">
        <v>237</v>
      </c>
      <c r="F56" s="17">
        <v>2024</v>
      </c>
      <c r="G56" s="17"/>
      <c r="H56" s="4" t="s">
        <v>62</v>
      </c>
      <c r="I56" s="17" t="s">
        <v>103</v>
      </c>
      <c r="J56" s="26">
        <v>3</v>
      </c>
      <c r="K56" s="15">
        <f t="shared" si="3"/>
        <v>1</v>
      </c>
      <c r="L56" s="4" t="s">
        <v>41</v>
      </c>
      <c r="M56" s="108"/>
      <c r="N56" s="109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12" t="s">
        <v>226</v>
      </c>
      <c r="AD56" s="17"/>
      <c r="AE56" s="17"/>
      <c r="AF56" s="17"/>
      <c r="AG56" s="17"/>
      <c r="AH56" s="17">
        <v>2025</v>
      </c>
      <c r="AI56" s="17">
        <v>7</v>
      </c>
      <c r="AJ56" s="25" t="s">
        <v>104</v>
      </c>
      <c r="AK56" s="24"/>
      <c r="AL56" s="25"/>
    </row>
    <row r="57" spans="2:38" ht="150" customHeight="1" x14ac:dyDescent="0.3">
      <c r="B57" s="4">
        <v>54</v>
      </c>
      <c r="C57" s="4" t="s">
        <v>289</v>
      </c>
      <c r="D57" s="4">
        <f t="shared" si="4"/>
        <v>2024</v>
      </c>
      <c r="E57" s="10" t="s">
        <v>237</v>
      </c>
      <c r="F57" s="17">
        <v>2024</v>
      </c>
      <c r="G57" s="17"/>
      <c r="H57" s="4" t="s">
        <v>55</v>
      </c>
      <c r="I57" s="10" t="s">
        <v>304</v>
      </c>
      <c r="J57" s="17">
        <v>3</v>
      </c>
      <c r="K57" s="4">
        <f t="shared" si="3"/>
        <v>1</v>
      </c>
      <c r="L57" s="4" t="s">
        <v>48</v>
      </c>
      <c r="M57" s="108"/>
      <c r="N57" s="109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9" t="s">
        <v>122</v>
      </c>
      <c r="AD57" s="4">
        <v>2024</v>
      </c>
      <c r="AE57" s="4"/>
      <c r="AF57" s="4">
        <v>2024</v>
      </c>
      <c r="AG57" s="4">
        <v>3</v>
      </c>
      <c r="AH57" s="17">
        <v>2024</v>
      </c>
      <c r="AI57" s="17"/>
      <c r="AJ57" s="10" t="s">
        <v>123</v>
      </c>
      <c r="AK57" s="11"/>
      <c r="AL57" s="10" t="s">
        <v>124</v>
      </c>
    </row>
    <row r="58" spans="2:38" ht="150" customHeight="1" x14ac:dyDescent="0.3">
      <c r="B58" s="4">
        <v>55</v>
      </c>
      <c r="C58" s="4" t="s">
        <v>289</v>
      </c>
      <c r="D58" s="4">
        <f t="shared" si="4"/>
        <v>2024</v>
      </c>
      <c r="E58" s="10" t="s">
        <v>237</v>
      </c>
      <c r="F58" s="23">
        <v>2024</v>
      </c>
      <c r="G58" s="4"/>
      <c r="H58" s="10" t="s">
        <v>131</v>
      </c>
      <c r="I58" s="10" t="s">
        <v>305</v>
      </c>
      <c r="J58" s="4">
        <v>3</v>
      </c>
      <c r="K58" s="4">
        <f t="shared" si="3"/>
        <v>1</v>
      </c>
      <c r="L58" s="4" t="s">
        <v>48</v>
      </c>
      <c r="M58" s="108"/>
      <c r="N58" s="109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9" t="s">
        <v>133</v>
      </c>
      <c r="AD58" s="4"/>
      <c r="AE58" s="4"/>
      <c r="AF58" s="4"/>
      <c r="AG58" s="4"/>
      <c r="AH58" s="4"/>
      <c r="AI58" s="4"/>
      <c r="AJ58" s="10"/>
      <c r="AK58" s="11" t="s">
        <v>134</v>
      </c>
      <c r="AL58" s="10" t="s">
        <v>135</v>
      </c>
    </row>
    <row r="59" spans="2:38" ht="150" customHeight="1" x14ac:dyDescent="0.3">
      <c r="B59" s="4">
        <v>56</v>
      </c>
      <c r="C59" s="4" t="s">
        <v>289</v>
      </c>
      <c r="D59" s="4">
        <f t="shared" si="4"/>
        <v>2024</v>
      </c>
      <c r="E59" s="10" t="s">
        <v>237</v>
      </c>
      <c r="F59" s="23">
        <v>2024</v>
      </c>
      <c r="G59" s="4"/>
      <c r="H59" s="10" t="s">
        <v>131</v>
      </c>
      <c r="I59" s="10" t="s">
        <v>306</v>
      </c>
      <c r="J59" s="4">
        <v>3</v>
      </c>
      <c r="K59" s="4">
        <f t="shared" si="3"/>
        <v>1</v>
      </c>
      <c r="L59" s="4" t="s">
        <v>48</v>
      </c>
      <c r="M59" s="108"/>
      <c r="N59" s="109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9" t="s">
        <v>137</v>
      </c>
      <c r="AD59" s="4"/>
      <c r="AE59" s="4"/>
      <c r="AF59" s="4"/>
      <c r="AG59" s="4"/>
      <c r="AH59" s="4"/>
      <c r="AI59" s="4"/>
      <c r="AJ59" s="10"/>
      <c r="AK59" s="11"/>
      <c r="AL59" s="10" t="s">
        <v>138</v>
      </c>
    </row>
    <row r="60" spans="2:38" ht="150" customHeight="1" x14ac:dyDescent="0.3">
      <c r="B60" s="4">
        <v>57</v>
      </c>
      <c r="C60" s="4" t="s">
        <v>291</v>
      </c>
      <c r="D60" s="4">
        <f t="shared" si="4"/>
        <v>2024</v>
      </c>
      <c r="E60" s="10" t="s">
        <v>237</v>
      </c>
      <c r="F60" s="23">
        <v>2024</v>
      </c>
      <c r="G60" s="4"/>
      <c r="H60" s="10" t="s">
        <v>159</v>
      </c>
      <c r="I60" s="4" t="s">
        <v>160</v>
      </c>
      <c r="J60" s="4">
        <v>3</v>
      </c>
      <c r="K60" s="4">
        <f t="shared" si="3"/>
        <v>1</v>
      </c>
      <c r="L60" s="4" t="s">
        <v>48</v>
      </c>
      <c r="M60" s="108"/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9" t="s">
        <v>161</v>
      </c>
      <c r="AD60" s="4"/>
      <c r="AE60" s="4"/>
      <c r="AF60" s="4"/>
      <c r="AG60" s="4"/>
      <c r="AH60" s="4"/>
      <c r="AI60" s="4"/>
      <c r="AJ60" s="10"/>
      <c r="AK60" s="11"/>
      <c r="AL60" s="125"/>
    </row>
    <row r="61" spans="2:38" ht="150" customHeight="1" x14ac:dyDescent="0.3">
      <c r="B61" s="4">
        <v>58</v>
      </c>
      <c r="C61" s="4" t="s">
        <v>291</v>
      </c>
      <c r="D61" s="4">
        <f t="shared" si="4"/>
        <v>2024</v>
      </c>
      <c r="E61" s="10" t="s">
        <v>237</v>
      </c>
      <c r="F61" s="23">
        <v>2024</v>
      </c>
      <c r="G61" s="4"/>
      <c r="H61" s="7" t="s">
        <v>159</v>
      </c>
      <c r="I61" s="10" t="s">
        <v>307</v>
      </c>
      <c r="J61" s="4">
        <v>3</v>
      </c>
      <c r="K61" s="4">
        <f t="shared" si="3"/>
        <v>1</v>
      </c>
      <c r="L61" s="5" t="s">
        <v>48</v>
      </c>
      <c r="M61" s="108"/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35" t="s">
        <v>163</v>
      </c>
      <c r="AD61" s="4"/>
      <c r="AE61" s="4"/>
      <c r="AF61" s="4"/>
      <c r="AG61" s="4"/>
      <c r="AH61" s="4"/>
      <c r="AI61" s="4"/>
      <c r="AJ61" s="10" t="s">
        <v>164</v>
      </c>
      <c r="AK61" s="11"/>
      <c r="AL61" s="125"/>
    </row>
    <row r="62" spans="2:38" ht="150" customHeight="1" x14ac:dyDescent="0.3">
      <c r="B62" s="4">
        <v>59</v>
      </c>
      <c r="C62" s="4" t="s">
        <v>289</v>
      </c>
      <c r="D62" s="4">
        <f t="shared" si="4"/>
        <v>2025</v>
      </c>
      <c r="E62" s="10" t="s">
        <v>239</v>
      </c>
      <c r="F62" s="23">
        <v>2025</v>
      </c>
      <c r="G62" s="4"/>
      <c r="H62" s="10" t="s">
        <v>139</v>
      </c>
      <c r="I62" s="4" t="s">
        <v>140</v>
      </c>
      <c r="J62" s="4">
        <v>150</v>
      </c>
      <c r="K62" s="4">
        <f t="shared" si="3"/>
        <v>50</v>
      </c>
      <c r="L62" s="4" t="s">
        <v>48</v>
      </c>
      <c r="M62" s="108"/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9" t="s">
        <v>141</v>
      </c>
      <c r="AD62" s="4"/>
      <c r="AE62" s="4"/>
      <c r="AF62" s="4"/>
      <c r="AG62" s="4"/>
      <c r="AH62" s="4"/>
      <c r="AI62" s="4"/>
      <c r="AJ62" s="10"/>
      <c r="AK62" s="11"/>
      <c r="AL62" s="10"/>
    </row>
    <row r="63" spans="2:38" ht="150" customHeight="1" x14ac:dyDescent="0.3">
      <c r="B63" s="4">
        <v>60</v>
      </c>
      <c r="C63" s="4" t="s">
        <v>290</v>
      </c>
      <c r="D63" s="4">
        <f t="shared" si="4"/>
        <v>2025</v>
      </c>
      <c r="E63" s="10" t="s">
        <v>239</v>
      </c>
      <c r="F63" s="17">
        <v>2025</v>
      </c>
      <c r="G63" s="17"/>
      <c r="H63" s="4" t="s">
        <v>51</v>
      </c>
      <c r="I63" s="17" t="s">
        <v>52</v>
      </c>
      <c r="J63" s="17">
        <v>129</v>
      </c>
      <c r="K63" s="15">
        <f t="shared" si="3"/>
        <v>43</v>
      </c>
      <c r="L63" s="4" t="s">
        <v>35</v>
      </c>
      <c r="M63" s="108"/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12" t="s">
        <v>54</v>
      </c>
      <c r="AD63" s="17"/>
      <c r="AE63" s="17"/>
      <c r="AF63" s="17"/>
      <c r="AG63" s="17"/>
      <c r="AH63" s="17"/>
      <c r="AI63" s="17"/>
      <c r="AJ63" s="25"/>
      <c r="AK63" s="24"/>
      <c r="AL63" s="25"/>
    </row>
    <row r="64" spans="2:38" ht="150" customHeight="1" x14ac:dyDescent="0.3">
      <c r="B64" s="4">
        <v>61</v>
      </c>
      <c r="C64" s="4" t="s">
        <v>290</v>
      </c>
      <c r="D64" s="4">
        <f t="shared" si="4"/>
        <v>2025</v>
      </c>
      <c r="E64" s="22" t="s">
        <v>239</v>
      </c>
      <c r="F64" s="14">
        <v>2025</v>
      </c>
      <c r="G64" s="17"/>
      <c r="H64" s="4" t="s">
        <v>62</v>
      </c>
      <c r="I64" s="25" t="s">
        <v>308</v>
      </c>
      <c r="J64" s="26">
        <v>81</v>
      </c>
      <c r="K64" s="15">
        <f t="shared" si="3"/>
        <v>27</v>
      </c>
      <c r="L64" s="4" t="s">
        <v>48</v>
      </c>
      <c r="M64" s="108"/>
      <c r="N64" s="109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12" t="s">
        <v>72</v>
      </c>
      <c r="AD64" s="14"/>
      <c r="AE64" s="17"/>
      <c r="AF64" s="17">
        <v>2024</v>
      </c>
      <c r="AG64" s="17"/>
      <c r="AH64" s="17">
        <v>2024</v>
      </c>
      <c r="AI64" s="17"/>
      <c r="AJ64" s="25"/>
      <c r="AK64" s="24"/>
      <c r="AL64" s="25"/>
    </row>
    <row r="65" spans="2:38" ht="150" customHeight="1" x14ac:dyDescent="0.3">
      <c r="B65" s="4">
        <v>62</v>
      </c>
      <c r="C65" s="4" t="s">
        <v>290</v>
      </c>
      <c r="D65" s="4">
        <f t="shared" si="4"/>
        <v>2025</v>
      </c>
      <c r="E65" s="10" t="s">
        <v>239</v>
      </c>
      <c r="F65" s="14">
        <v>2025</v>
      </c>
      <c r="G65" s="17"/>
      <c r="H65" s="4" t="s">
        <v>62</v>
      </c>
      <c r="I65" s="17" t="s">
        <v>70</v>
      </c>
      <c r="J65" s="26">
        <v>18</v>
      </c>
      <c r="K65" s="15">
        <f t="shared" si="3"/>
        <v>6</v>
      </c>
      <c r="L65" s="4" t="s">
        <v>48</v>
      </c>
      <c r="M65" s="108"/>
      <c r="N65" s="109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12" t="s">
        <v>225</v>
      </c>
      <c r="AD65" s="17"/>
      <c r="AE65" s="17"/>
      <c r="AF65" s="17"/>
      <c r="AG65" s="17"/>
      <c r="AH65" s="17"/>
      <c r="AI65" s="17"/>
      <c r="AJ65" s="25"/>
      <c r="AK65" s="24"/>
      <c r="AL65" s="25"/>
    </row>
    <row r="66" spans="2:38" ht="150" customHeight="1" x14ac:dyDescent="0.3">
      <c r="B66" s="4">
        <v>63</v>
      </c>
      <c r="C66" s="4" t="s">
        <v>290</v>
      </c>
      <c r="D66" s="4">
        <f t="shared" si="4"/>
        <v>2025</v>
      </c>
      <c r="E66" s="10" t="s">
        <v>239</v>
      </c>
      <c r="F66" s="23">
        <v>2025</v>
      </c>
      <c r="G66" s="4"/>
      <c r="H66" s="10" t="s">
        <v>62</v>
      </c>
      <c r="I66" s="34" t="s">
        <v>152</v>
      </c>
      <c r="J66" s="4">
        <v>12</v>
      </c>
      <c r="K66" s="4">
        <f t="shared" si="3"/>
        <v>4</v>
      </c>
      <c r="L66" s="4" t="s">
        <v>48</v>
      </c>
      <c r="M66" s="108"/>
      <c r="N66" s="109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17" t="s">
        <v>153</v>
      </c>
      <c r="AD66" s="4"/>
      <c r="AE66" s="4"/>
      <c r="AF66" s="4"/>
      <c r="AG66" s="4"/>
      <c r="AH66" s="4"/>
      <c r="AI66" s="4"/>
      <c r="AJ66" s="10"/>
      <c r="AK66" s="11"/>
      <c r="AL66" s="10"/>
    </row>
    <row r="67" spans="2:38" ht="150" customHeight="1" x14ac:dyDescent="0.3">
      <c r="B67" s="4">
        <v>64</v>
      </c>
      <c r="C67" s="4" t="s">
        <v>289</v>
      </c>
      <c r="D67" s="4">
        <f t="shared" si="4"/>
        <v>2025</v>
      </c>
      <c r="E67" s="22" t="s">
        <v>239</v>
      </c>
      <c r="F67" s="19">
        <v>2025</v>
      </c>
      <c r="G67" s="19">
        <v>6</v>
      </c>
      <c r="H67" s="45" t="s">
        <v>142</v>
      </c>
      <c r="I67" s="10" t="s">
        <v>309</v>
      </c>
      <c r="J67" s="21">
        <v>6</v>
      </c>
      <c r="K67" s="21">
        <f t="shared" si="3"/>
        <v>2</v>
      </c>
      <c r="L67" s="4" t="s">
        <v>48</v>
      </c>
      <c r="M67" s="108"/>
      <c r="N67" s="109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9" t="s">
        <v>219</v>
      </c>
      <c r="AD67" s="19">
        <v>2025</v>
      </c>
      <c r="AE67" s="19">
        <v>7</v>
      </c>
      <c r="AF67" s="19">
        <v>2026</v>
      </c>
      <c r="AG67" s="19">
        <v>6</v>
      </c>
      <c r="AH67" s="19">
        <v>2027</v>
      </c>
      <c r="AI67" s="19">
        <v>12</v>
      </c>
      <c r="AJ67" s="22"/>
      <c r="AK67" s="20"/>
      <c r="AL67" s="102" t="s">
        <v>144</v>
      </c>
    </row>
    <row r="68" spans="2:38" ht="150" customHeight="1" x14ac:dyDescent="0.3">
      <c r="B68" s="4">
        <v>65</v>
      </c>
      <c r="C68" s="4" t="s">
        <v>289</v>
      </c>
      <c r="D68" s="4">
        <f t="shared" si="4"/>
        <v>2027</v>
      </c>
      <c r="E68" s="22" t="s">
        <v>239</v>
      </c>
      <c r="F68" s="19">
        <v>2027</v>
      </c>
      <c r="G68" s="19">
        <v>6</v>
      </c>
      <c r="H68" s="45" t="s">
        <v>142</v>
      </c>
      <c r="I68" s="45" t="s">
        <v>310</v>
      </c>
      <c r="J68" s="4">
        <v>96</v>
      </c>
      <c r="K68" s="4">
        <f t="shared" ref="K68:K72" si="5">J68/$K$2</f>
        <v>32</v>
      </c>
      <c r="L68" s="4" t="s">
        <v>48</v>
      </c>
      <c r="M68" s="108"/>
      <c r="N68" s="109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9" t="s">
        <v>146</v>
      </c>
      <c r="AD68" s="19">
        <v>2027</v>
      </c>
      <c r="AE68" s="19">
        <v>7</v>
      </c>
      <c r="AF68" s="4">
        <v>2028</v>
      </c>
      <c r="AG68" s="4">
        <v>6</v>
      </c>
      <c r="AH68" s="4">
        <v>2028</v>
      </c>
      <c r="AI68" s="19">
        <v>12</v>
      </c>
      <c r="AJ68" s="22"/>
      <c r="AK68" s="20"/>
      <c r="AL68" s="102" t="s">
        <v>221</v>
      </c>
    </row>
    <row r="69" spans="2:38" ht="150" customHeight="1" x14ac:dyDescent="0.3">
      <c r="B69" s="4">
        <v>66</v>
      </c>
      <c r="C69" s="4" t="s">
        <v>289</v>
      </c>
      <c r="D69" s="4">
        <f t="shared" si="4"/>
        <v>2027</v>
      </c>
      <c r="E69" s="22" t="s">
        <v>239</v>
      </c>
      <c r="F69" s="19">
        <v>2027</v>
      </c>
      <c r="G69" s="19">
        <v>6</v>
      </c>
      <c r="H69" s="45" t="s">
        <v>142</v>
      </c>
      <c r="I69" s="123" t="s">
        <v>311</v>
      </c>
      <c r="J69" s="4">
        <v>36</v>
      </c>
      <c r="K69" s="4">
        <f t="shared" si="5"/>
        <v>12</v>
      </c>
      <c r="L69" s="4" t="s">
        <v>48</v>
      </c>
      <c r="M69" s="108"/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9" t="s">
        <v>148</v>
      </c>
      <c r="AD69" s="19">
        <v>2027</v>
      </c>
      <c r="AE69" s="19">
        <v>7</v>
      </c>
      <c r="AF69" s="4">
        <v>2028</v>
      </c>
      <c r="AG69" s="4">
        <v>6</v>
      </c>
      <c r="AH69" s="4">
        <v>2028</v>
      </c>
      <c r="AI69" s="19">
        <v>12</v>
      </c>
      <c r="AJ69" s="22"/>
      <c r="AK69" s="20"/>
      <c r="AL69" s="102" t="s">
        <v>221</v>
      </c>
    </row>
    <row r="70" spans="2:38" ht="150" customHeight="1" x14ac:dyDescent="0.3">
      <c r="B70" s="4">
        <v>67</v>
      </c>
      <c r="C70" s="4" t="s">
        <v>289</v>
      </c>
      <c r="D70" s="4">
        <f t="shared" si="4"/>
        <v>2027</v>
      </c>
      <c r="E70" s="10" t="s">
        <v>239</v>
      </c>
      <c r="F70" s="4">
        <v>2027</v>
      </c>
      <c r="G70" s="4">
        <v>6</v>
      </c>
      <c r="H70" s="7" t="s">
        <v>142</v>
      </c>
      <c r="I70" s="4" t="s">
        <v>173</v>
      </c>
      <c r="J70" s="4">
        <v>18</v>
      </c>
      <c r="K70" s="4">
        <f t="shared" si="5"/>
        <v>6</v>
      </c>
      <c r="L70" s="5" t="s">
        <v>48</v>
      </c>
      <c r="M70" s="108"/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41" t="s">
        <v>220</v>
      </c>
      <c r="AD70" s="4">
        <v>2027</v>
      </c>
      <c r="AE70" s="4">
        <v>7</v>
      </c>
      <c r="AF70" s="4">
        <v>2028</v>
      </c>
      <c r="AG70" s="4">
        <v>6</v>
      </c>
      <c r="AH70" s="4">
        <v>2028</v>
      </c>
      <c r="AI70" s="4">
        <v>12</v>
      </c>
      <c r="AJ70" s="10"/>
      <c r="AK70" s="11"/>
      <c r="AL70" s="42" t="s">
        <v>221</v>
      </c>
    </row>
    <row r="71" spans="2:38" ht="150" customHeight="1" x14ac:dyDescent="0.3">
      <c r="B71" s="4">
        <v>68</v>
      </c>
      <c r="C71" s="4" t="s">
        <v>289</v>
      </c>
      <c r="D71" s="4">
        <f t="shared" si="4"/>
        <v>2027</v>
      </c>
      <c r="E71" s="10" t="s">
        <v>239</v>
      </c>
      <c r="F71" s="4">
        <v>2027</v>
      </c>
      <c r="G71" s="4">
        <v>6</v>
      </c>
      <c r="H71" s="43" t="s">
        <v>142</v>
      </c>
      <c r="I71" s="36" t="s">
        <v>215</v>
      </c>
      <c r="J71" s="36">
        <v>9</v>
      </c>
      <c r="K71" s="36">
        <f t="shared" si="5"/>
        <v>3</v>
      </c>
      <c r="L71" s="36" t="s">
        <v>48</v>
      </c>
      <c r="M71" s="108"/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18" t="s">
        <v>216</v>
      </c>
      <c r="AD71" s="4">
        <v>2027</v>
      </c>
      <c r="AE71" s="4">
        <v>7</v>
      </c>
      <c r="AF71" s="4">
        <v>2028</v>
      </c>
      <c r="AG71" s="4">
        <v>6</v>
      </c>
      <c r="AH71" s="4">
        <v>2028</v>
      </c>
      <c r="AI71" s="4">
        <v>12</v>
      </c>
      <c r="AJ71" s="10"/>
      <c r="AK71" s="11"/>
      <c r="AL71" s="42" t="s">
        <v>221</v>
      </c>
    </row>
    <row r="72" spans="2:38" ht="150" customHeight="1" x14ac:dyDescent="0.3">
      <c r="B72" s="4">
        <v>69</v>
      </c>
      <c r="C72" s="4" t="s">
        <v>289</v>
      </c>
      <c r="D72" s="4">
        <f t="shared" si="4"/>
        <v>2028</v>
      </c>
      <c r="E72" s="10" t="s">
        <v>239</v>
      </c>
      <c r="F72" s="4">
        <v>2028</v>
      </c>
      <c r="G72" s="4">
        <v>6</v>
      </c>
      <c r="H72" s="43" t="s">
        <v>142</v>
      </c>
      <c r="I72" s="100" t="s">
        <v>217</v>
      </c>
      <c r="J72" s="36">
        <v>12</v>
      </c>
      <c r="K72" s="36">
        <f t="shared" si="5"/>
        <v>4</v>
      </c>
      <c r="L72" s="36" t="s">
        <v>48</v>
      </c>
      <c r="M72" s="108"/>
      <c r="N72" s="109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18" t="s">
        <v>218</v>
      </c>
      <c r="AD72" s="4">
        <v>2028</v>
      </c>
      <c r="AE72" s="4">
        <v>7</v>
      </c>
      <c r="AF72" s="4">
        <v>2029</v>
      </c>
      <c r="AG72" s="4">
        <v>6</v>
      </c>
      <c r="AH72" s="4">
        <v>2029</v>
      </c>
      <c r="AI72" s="4">
        <v>12</v>
      </c>
      <c r="AJ72" s="10"/>
      <c r="AK72" s="11"/>
      <c r="AL72" s="42" t="s">
        <v>221</v>
      </c>
    </row>
    <row r="73" spans="2:38" ht="15" customHeight="1" x14ac:dyDescent="0.3">
      <c r="B73" s="4"/>
      <c r="C73" s="4"/>
      <c r="D73" s="4"/>
      <c r="E73" s="9"/>
      <c r="F73" s="4"/>
      <c r="G73" s="4"/>
      <c r="H73" s="10"/>
      <c r="I73" s="4"/>
      <c r="J73" s="4"/>
      <c r="K73" s="4"/>
      <c r="L73" s="4"/>
      <c r="M73" s="48"/>
      <c r="N73" s="48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9"/>
      <c r="AD73" s="4"/>
      <c r="AE73" s="4"/>
      <c r="AF73" s="4"/>
      <c r="AG73" s="4"/>
      <c r="AH73" s="4"/>
      <c r="AI73" s="4"/>
      <c r="AJ73" s="10"/>
      <c r="AK73" s="11"/>
      <c r="AL73" s="10"/>
    </row>
    <row r="74" spans="2:38" x14ac:dyDescent="0.3">
      <c r="B74">
        <f>SUBTOTAL(3,B4:B73)</f>
        <v>59</v>
      </c>
      <c r="J74" s="37">
        <f>SUBTOTAL(109,J4:J73)</f>
        <v>1516</v>
      </c>
      <c r="K74" s="37">
        <f>SUBTOTAL(109,K4:K73)</f>
        <v>495</v>
      </c>
    </row>
  </sheetData>
  <autoFilter ref="B3:AN72" xr:uid="{00000000-0009-0000-0000-000002000000}">
    <filterColumn colId="4" showButton="0"/>
    <filterColumn colId="12">
      <filters blank="1"/>
    </filterColumn>
    <filterColumn colId="28" showButton="0"/>
    <filterColumn colId="30" showButton="0"/>
    <filterColumn colId="32" showButton="0"/>
  </autoFilter>
  <sortState xmlns:xlrd2="http://schemas.microsoft.com/office/spreadsheetml/2017/richdata2" ref="B4:AK73">
    <sortCondition ref="D4:D73"/>
  </sortState>
  <mergeCells count="4">
    <mergeCell ref="F3:G3"/>
    <mergeCell ref="AD3:AE3"/>
    <mergeCell ref="AF3:AG3"/>
    <mergeCell ref="AH3:AI3"/>
  </mergeCells>
  <phoneticPr fontId="1" type="noConversion"/>
  <dataValidations count="2">
    <dataValidation type="list" allowBlank="1" showInputMessage="1" showErrorMessage="1" sqref="L73" xr:uid="{00000000-0002-0000-0200-000000000000}">
      <formula1>"설계, 인허가, 시공사/설비업체 선정, 입찰 예정, 낙찰/유찰 대기, 계약 완료, 수주, 납품, 시운전, 사용전검사, 설치확인, 준공"</formula1>
    </dataValidation>
    <dataValidation type="list" allowBlank="1" showInputMessage="1" showErrorMessage="1" sqref="L4:L72" xr:uid="{00000000-0002-0000-0200-000001000000}">
      <formula1>"설계, 인허가, 시공사/설비업체 선정, 입찰 예정, 낙찰, 수주 실패, 계약 완료, 수주, 납품, 시운전, 사용전검사, 설치확인, 준공"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9"/>
  <sheetViews>
    <sheetView workbookViewId="0">
      <selection activeCell="C2" sqref="C2"/>
    </sheetView>
  </sheetViews>
  <sheetFormatPr defaultRowHeight="20.25" x14ac:dyDescent="0.3"/>
  <cols>
    <col min="2" max="4" width="30.625" customWidth="1"/>
    <col min="6" max="6" width="8.75" style="46"/>
  </cols>
  <sheetData>
    <row r="2" spans="2:6" x14ac:dyDescent="0.3">
      <c r="B2" s="130" t="s">
        <v>241</v>
      </c>
      <c r="C2" s="130" t="s">
        <v>243</v>
      </c>
      <c r="D2" s="130" t="s">
        <v>244</v>
      </c>
    </row>
    <row r="3" spans="2:6" x14ac:dyDescent="0.3">
      <c r="B3" s="131">
        <v>2023</v>
      </c>
      <c r="C3" s="131">
        <v>177</v>
      </c>
      <c r="D3" s="131">
        <v>59</v>
      </c>
      <c r="F3" s="47" t="s">
        <v>245</v>
      </c>
    </row>
    <row r="4" spans="2:6" x14ac:dyDescent="0.3">
      <c r="B4" s="132" t="s">
        <v>242</v>
      </c>
      <c r="C4" s="133">
        <v>69</v>
      </c>
      <c r="D4" s="133">
        <v>23</v>
      </c>
      <c r="F4" s="46" t="s">
        <v>246</v>
      </c>
    </row>
    <row r="5" spans="2:6" x14ac:dyDescent="0.3">
      <c r="B5" s="132" t="s">
        <v>235</v>
      </c>
      <c r="C5" s="133">
        <v>90</v>
      </c>
      <c r="D5" s="133">
        <v>30</v>
      </c>
      <c r="F5" s="46" t="s">
        <v>247</v>
      </c>
    </row>
    <row r="6" spans="2:6" x14ac:dyDescent="0.3">
      <c r="B6" s="134" t="s">
        <v>236</v>
      </c>
      <c r="C6" s="133">
        <v>18</v>
      </c>
      <c r="D6" s="133">
        <v>6</v>
      </c>
    </row>
    <row r="7" spans="2:6" x14ac:dyDescent="0.3">
      <c r="B7" s="134" t="s">
        <v>330</v>
      </c>
      <c r="C7" s="133">
        <v>18</v>
      </c>
      <c r="D7" s="133">
        <v>6</v>
      </c>
    </row>
    <row r="8" spans="2:6" x14ac:dyDescent="0.3">
      <c r="B8" s="131">
        <v>2024</v>
      </c>
      <c r="C8" s="131">
        <v>867</v>
      </c>
      <c r="D8" s="131">
        <v>289</v>
      </c>
    </row>
    <row r="9" spans="2:6" x14ac:dyDescent="0.3">
      <c r="B9" s="132" t="s">
        <v>242</v>
      </c>
      <c r="C9" s="133">
        <v>54</v>
      </c>
      <c r="D9" s="133">
        <v>18</v>
      </c>
    </row>
    <row r="10" spans="2:6" x14ac:dyDescent="0.3">
      <c r="B10" s="133" t="s">
        <v>41</v>
      </c>
      <c r="C10" s="133">
        <v>54</v>
      </c>
      <c r="D10" s="133">
        <v>18</v>
      </c>
    </row>
    <row r="11" spans="2:6" x14ac:dyDescent="0.3">
      <c r="B11" s="132" t="s">
        <v>235</v>
      </c>
      <c r="C11" s="133">
        <v>87</v>
      </c>
      <c r="D11" s="133">
        <v>29</v>
      </c>
    </row>
    <row r="12" spans="2:6" x14ac:dyDescent="0.3">
      <c r="B12" s="133" t="s">
        <v>75</v>
      </c>
      <c r="C12" s="133">
        <v>87</v>
      </c>
      <c r="D12" s="133">
        <v>29</v>
      </c>
    </row>
    <row r="13" spans="2:6" x14ac:dyDescent="0.3">
      <c r="B13" s="134" t="s">
        <v>236</v>
      </c>
      <c r="C13" s="133">
        <v>726</v>
      </c>
      <c r="D13" s="133">
        <v>242</v>
      </c>
    </row>
    <row r="14" spans="2:6" x14ac:dyDescent="0.3">
      <c r="B14" s="133" t="s">
        <v>26</v>
      </c>
      <c r="C14" s="133">
        <v>6</v>
      </c>
      <c r="D14" s="133">
        <v>2</v>
      </c>
    </row>
    <row r="15" spans="2:6" x14ac:dyDescent="0.3">
      <c r="B15" s="133" t="s">
        <v>48</v>
      </c>
      <c r="C15" s="133">
        <v>573</v>
      </c>
      <c r="D15" s="133">
        <v>191</v>
      </c>
    </row>
    <row r="16" spans="2:6" x14ac:dyDescent="0.3">
      <c r="B16" s="133" t="s">
        <v>41</v>
      </c>
      <c r="C16" s="133">
        <v>69</v>
      </c>
      <c r="D16" s="133">
        <v>23</v>
      </c>
    </row>
    <row r="17" spans="2:4" x14ac:dyDescent="0.3">
      <c r="B17" s="133" t="s">
        <v>35</v>
      </c>
      <c r="C17" s="133">
        <v>54</v>
      </c>
      <c r="D17" s="133">
        <v>18</v>
      </c>
    </row>
    <row r="18" spans="2:4" x14ac:dyDescent="0.3">
      <c r="B18" s="133" t="s">
        <v>75</v>
      </c>
      <c r="C18" s="133">
        <v>24</v>
      </c>
      <c r="D18" s="133">
        <v>8</v>
      </c>
    </row>
    <row r="19" spans="2:4" x14ac:dyDescent="0.3">
      <c r="B19" s="131">
        <v>2025</v>
      </c>
      <c r="C19" s="131">
        <v>396</v>
      </c>
      <c r="D19" s="131">
        <v>132</v>
      </c>
    </row>
    <row r="20" spans="2:4" x14ac:dyDescent="0.3">
      <c r="B20" s="134" t="s">
        <v>238</v>
      </c>
      <c r="C20" s="133">
        <v>396</v>
      </c>
      <c r="D20" s="133">
        <v>132</v>
      </c>
    </row>
    <row r="21" spans="2:4" x14ac:dyDescent="0.3">
      <c r="B21" s="133" t="s">
        <v>48</v>
      </c>
      <c r="C21" s="133">
        <v>267</v>
      </c>
      <c r="D21" s="133">
        <v>89</v>
      </c>
    </row>
    <row r="22" spans="2:4" x14ac:dyDescent="0.3">
      <c r="B22" s="133" t="s">
        <v>35</v>
      </c>
      <c r="C22" s="133">
        <v>129</v>
      </c>
      <c r="D22" s="133">
        <v>43</v>
      </c>
    </row>
    <row r="23" spans="2:4" x14ac:dyDescent="0.3">
      <c r="B23" s="131">
        <v>2027</v>
      </c>
      <c r="C23" s="131">
        <v>159</v>
      </c>
      <c r="D23" s="131">
        <v>53</v>
      </c>
    </row>
    <row r="24" spans="2:4" x14ac:dyDescent="0.3">
      <c r="B24" s="134" t="s">
        <v>238</v>
      </c>
      <c r="C24" s="133">
        <v>159</v>
      </c>
      <c r="D24" s="133">
        <v>53</v>
      </c>
    </row>
    <row r="25" spans="2:4" x14ac:dyDescent="0.3">
      <c r="B25" s="133" t="s">
        <v>48</v>
      </c>
      <c r="C25" s="133">
        <v>159</v>
      </c>
      <c r="D25" s="133">
        <v>53</v>
      </c>
    </row>
    <row r="26" spans="2:4" x14ac:dyDescent="0.3">
      <c r="B26" s="131">
        <v>2028</v>
      </c>
      <c r="C26" s="131">
        <v>12</v>
      </c>
      <c r="D26" s="131">
        <v>4</v>
      </c>
    </row>
    <row r="27" spans="2:4" x14ac:dyDescent="0.3">
      <c r="B27" s="134" t="s">
        <v>238</v>
      </c>
      <c r="C27" s="133">
        <v>12</v>
      </c>
      <c r="D27" s="133">
        <v>4</v>
      </c>
    </row>
    <row r="28" spans="2:4" x14ac:dyDescent="0.3">
      <c r="B28" s="133" t="s">
        <v>48</v>
      </c>
      <c r="C28" s="133">
        <v>12</v>
      </c>
      <c r="D28" s="133">
        <v>4</v>
      </c>
    </row>
    <row r="29" spans="2:4" x14ac:dyDescent="0.3">
      <c r="B29" s="135" t="s">
        <v>240</v>
      </c>
      <c r="C29" s="136">
        <v>1611</v>
      </c>
      <c r="D29" s="136">
        <v>537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스펙인</vt:lpstr>
      <vt:lpstr>전체 장표</vt:lpstr>
      <vt:lpstr>영업 리스트</vt:lpstr>
      <vt:lpstr>영업 리스트(주요 현장)</vt:lpstr>
      <vt:lpstr>등급 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경호 이</dc:creator>
  <cp:lastModifiedBy>Jung Yeonseok</cp:lastModifiedBy>
  <cp:lastPrinted>2024-05-16T09:22:57Z</cp:lastPrinted>
  <dcterms:created xsi:type="dcterms:W3CDTF">2023-09-08T05:33:08Z</dcterms:created>
  <dcterms:modified xsi:type="dcterms:W3CDTF">2024-09-19T02:25:19Z</dcterms:modified>
</cp:coreProperties>
</file>