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안지영\전략기획팀 업무 자료\02. 투자관련\02. 투자사 요청자료관련\키움인베스트먼트\"/>
    </mc:Choice>
  </mc:AlternateContent>
  <xr:revisionPtr revIDLastSave="0" documentId="13_ncr:1_{2723A8DE-6EEC-46E8-8E4A-1E4659CC8834}" xr6:coauthVersionLast="47" xr6:coauthVersionMax="47" xr10:uidLastSave="{00000000-0000-0000-0000-000000000000}"/>
  <bookViews>
    <workbookView xWindow="-108" yWindow="-108" windowWidth="23256" windowHeight="12456" xr2:uid="{B0DF054C-EB9C-4D99-918F-865E7B9E357D}"/>
  </bookViews>
  <sheets>
    <sheet name="5개년도 매출추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F17" i="1"/>
  <c r="D17" i="1"/>
  <c r="L16" i="1"/>
  <c r="J16" i="1"/>
  <c r="K15" i="1"/>
  <c r="L15" i="1" s="1"/>
  <c r="I15" i="1"/>
  <c r="J17" i="1" s="1"/>
  <c r="H15" i="1"/>
  <c r="G15" i="1"/>
  <c r="H16" i="1" s="1"/>
  <c r="E15" i="1"/>
  <c r="F16" i="1" s="1"/>
  <c r="C15" i="1"/>
  <c r="D15" i="1" s="1"/>
  <c r="J13" i="1"/>
  <c r="J12" i="1"/>
  <c r="H12" i="1"/>
  <c r="F12" i="1"/>
  <c r="J11" i="1"/>
  <c r="K10" i="1"/>
  <c r="K14" i="1" s="1"/>
  <c r="I10" i="1"/>
  <c r="G10" i="1"/>
  <c r="H11" i="1" s="1"/>
  <c r="E10" i="1"/>
  <c r="F10" i="1" s="1"/>
  <c r="C10" i="1"/>
  <c r="D12" i="1" s="1"/>
  <c r="D9" i="1"/>
  <c r="L8" i="1"/>
  <c r="J8" i="1"/>
  <c r="H8" i="1"/>
  <c r="J7" i="1"/>
  <c r="D7" i="1"/>
  <c r="L6" i="1"/>
  <c r="K6" i="1"/>
  <c r="L9" i="1" s="1"/>
  <c r="I6" i="1"/>
  <c r="I14" i="1" s="1"/>
  <c r="G6" i="1"/>
  <c r="H6" i="1" s="1"/>
  <c r="E6" i="1"/>
  <c r="F8" i="1" s="1"/>
  <c r="D6" i="1"/>
  <c r="C6" i="1"/>
  <c r="D8" i="1" s="1"/>
  <c r="J14" i="1" l="1"/>
  <c r="I18" i="1"/>
  <c r="J18" i="1" s="1"/>
  <c r="K18" i="1"/>
  <c r="L18" i="1" s="1"/>
  <c r="L14" i="1"/>
  <c r="L13" i="1"/>
  <c r="F6" i="1"/>
  <c r="J15" i="1"/>
  <c r="F11" i="1"/>
  <c r="D13" i="1"/>
  <c r="L7" i="1"/>
  <c r="H9" i="1"/>
  <c r="H10" i="1"/>
  <c r="F13" i="1"/>
  <c r="G14" i="1"/>
  <c r="D16" i="1"/>
  <c r="D10" i="1"/>
  <c r="C14" i="1"/>
  <c r="F7" i="1"/>
  <c r="D11" i="1"/>
  <c r="L12" i="1"/>
  <c r="J6" i="1"/>
  <c r="J9" i="1"/>
  <c r="L11" i="1"/>
  <c r="H13" i="1"/>
  <c r="F15" i="1"/>
  <c r="L17" i="1"/>
  <c r="L10" i="1"/>
  <c r="H7" i="1"/>
  <c r="E14" i="1"/>
  <c r="F9" i="1"/>
  <c r="J10" i="1"/>
  <c r="F14" i="1" l="1"/>
  <c r="E18" i="1"/>
  <c r="F18" i="1" s="1"/>
  <c r="H14" i="1"/>
  <c r="G18" i="1"/>
  <c r="H18" i="1" s="1"/>
  <c r="C18" i="1"/>
  <c r="D18" i="1" s="1"/>
  <c r="D14" i="1"/>
</calcChain>
</file>

<file path=xl/sharedStrings.xml><?xml version="1.0" encoding="utf-8"?>
<sst xmlns="http://schemas.openxmlformats.org/spreadsheetml/2006/main" count="33" uniqueCount="25">
  <si>
    <t>*미래세라텍 5개년 사업계획 및 추정손익</t>
    <phoneticPr fontId="3" type="noConversion"/>
  </si>
  <si>
    <t>(단위: 백만원)</t>
    <phoneticPr fontId="3" type="noConversion"/>
  </si>
  <si>
    <t>구분</t>
    <phoneticPr fontId="3" type="noConversion"/>
  </si>
  <si>
    <t>2025년</t>
    <phoneticPr fontId="3" type="noConversion"/>
  </si>
  <si>
    <t>2026년</t>
    <phoneticPr fontId="3" type="noConversion"/>
  </si>
  <si>
    <t>2027년</t>
    <phoneticPr fontId="3" type="noConversion"/>
  </si>
  <si>
    <t>2028년</t>
    <phoneticPr fontId="3" type="noConversion"/>
  </si>
  <si>
    <t>2029년</t>
    <phoneticPr fontId="3" type="noConversion"/>
  </si>
  <si>
    <t>금액</t>
    <phoneticPr fontId="3" type="noConversion"/>
  </si>
  <si>
    <t>비율</t>
    <phoneticPr fontId="3" type="noConversion"/>
  </si>
  <si>
    <t>매출액</t>
    <phoneticPr fontId="3" type="noConversion"/>
  </si>
  <si>
    <t>MLCC부문</t>
    <phoneticPr fontId="3" type="noConversion"/>
  </si>
  <si>
    <t>소재부문</t>
    <phoneticPr fontId="3" type="noConversion"/>
  </si>
  <si>
    <t>Box Sagger부문</t>
    <phoneticPr fontId="3" type="noConversion"/>
  </si>
  <si>
    <t>매출원가</t>
    <phoneticPr fontId="3" type="noConversion"/>
  </si>
  <si>
    <t>원재료</t>
    <phoneticPr fontId="3" type="noConversion"/>
  </si>
  <si>
    <t>노무비</t>
    <phoneticPr fontId="3" type="noConversion"/>
  </si>
  <si>
    <t>재조경비</t>
    <phoneticPr fontId="3" type="noConversion"/>
  </si>
  <si>
    <t>매출총이익</t>
    <phoneticPr fontId="3" type="noConversion"/>
  </si>
  <si>
    <t>판매관리비</t>
    <phoneticPr fontId="3" type="noConversion"/>
  </si>
  <si>
    <t>급여</t>
    <phoneticPr fontId="3" type="noConversion"/>
  </si>
  <si>
    <t>기타</t>
    <phoneticPr fontId="3" type="noConversion"/>
  </si>
  <si>
    <t>영업이익</t>
    <phoneticPr fontId="3" type="noConversion"/>
  </si>
  <si>
    <t>Capex</t>
    <phoneticPr fontId="3" type="noConversion"/>
  </si>
  <si>
    <t>46,000 (Box Sagger 2공장)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</si>
</sst>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8">
    <font>
      <sz val="11"/>
      <color theme="1"/>
      <name val="Microsoft 고딕Neo"/>
      <family val="2"/>
      <charset val="129"/>
    </font>
    <font>
      <sz val="11"/>
      <color theme="1"/>
      <name val="Microsoft 고딕Neo"/>
      <family val="2"/>
      <charset val="129"/>
    </font>
    <font>
      <sz val="18"/>
      <color theme="1"/>
      <name val="페이퍼로지 7 Bold"/>
      <family val="3"/>
      <charset val="129"/>
    </font>
    <font>
      <sz val="8"/>
      <name val="Microsoft 고딕Neo"/>
      <family val="2"/>
      <charset val="129"/>
    </font>
    <font>
      <sz val="10"/>
      <color theme="1"/>
      <name val="페이퍼로지 5 Medium"/>
      <family val="3"/>
      <charset val="129"/>
    </font>
    <font>
      <sz val="11"/>
      <color theme="0"/>
      <name val="페이퍼로지 5 Medium"/>
      <family val="3"/>
      <charset val="129"/>
    </font>
    <font>
      <sz val="11"/>
      <color theme="1"/>
      <name val="페이퍼로지 5 Medium"/>
      <family val="3"/>
      <charset val="129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4" xfId="0" applyFont="1" applyFill="1" applyBorder="1">
      <alignment vertical="center"/>
    </xf>
    <xf numFmtId="41" fontId="4" fillId="3" borderId="4" xfId="1" applyFont="1" applyFill="1" applyBorder="1">
      <alignment vertical="center"/>
    </xf>
    <xf numFmtId="176" fontId="4" fillId="3" borderId="4" xfId="2" applyNumberFormat="1" applyFont="1" applyFill="1" applyBorder="1">
      <alignment vertical="center"/>
    </xf>
    <xf numFmtId="0" fontId="4" fillId="4" borderId="4" xfId="0" applyFont="1" applyFill="1" applyBorder="1" applyAlignment="1">
      <alignment horizontal="right" vertical="center"/>
    </xf>
    <xf numFmtId="41" fontId="4" fillId="0" borderId="4" xfId="1" applyFont="1" applyBorder="1">
      <alignment vertical="center"/>
    </xf>
    <xf numFmtId="176" fontId="4" fillId="0" borderId="4" xfId="2" applyNumberFormat="1" applyFont="1" applyBorder="1">
      <alignment vertical="center"/>
    </xf>
    <xf numFmtId="0" fontId="6" fillId="3" borderId="6" xfId="0" applyFont="1" applyFill="1" applyBorder="1">
      <alignment vertical="center"/>
    </xf>
    <xf numFmtId="41" fontId="4" fillId="3" borderId="6" xfId="1" applyFont="1" applyFill="1" applyBorder="1">
      <alignment vertical="center"/>
    </xf>
    <xf numFmtId="176" fontId="4" fillId="3" borderId="6" xfId="2" applyNumberFormat="1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41" fontId="4" fillId="5" borderId="7" xfId="1" applyFont="1" applyFill="1" applyBorder="1" applyAlignment="1">
      <alignment horizontal="center" vertical="center"/>
    </xf>
    <xf numFmtId="41" fontId="4" fillId="5" borderId="8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3025-CFF4-49A7-B003-3377CF2FEAAB}">
  <dimension ref="B2:L19"/>
  <sheetViews>
    <sheetView tabSelected="1" workbookViewId="0">
      <selection activeCell="N11" sqref="N11"/>
    </sheetView>
  </sheetViews>
  <sheetFormatPr defaultColWidth="15.77734375" defaultRowHeight="25.2" customHeight="1"/>
  <cols>
    <col min="1" max="1" width="7.44140625" style="2" customWidth="1"/>
    <col min="2" max="3" width="15.77734375" style="2"/>
    <col min="4" max="4" width="8.109375" style="2" bestFit="1" customWidth="1"/>
    <col min="5" max="5" width="15.77734375" style="2"/>
    <col min="6" max="6" width="8.109375" style="2" bestFit="1" customWidth="1"/>
    <col min="7" max="7" width="15.77734375" style="2"/>
    <col min="8" max="8" width="8.109375" style="2" bestFit="1" customWidth="1"/>
    <col min="9" max="9" width="15.77734375" style="2"/>
    <col min="10" max="10" width="8.109375" style="2" bestFit="1" customWidth="1"/>
    <col min="11" max="11" width="15.77734375" style="2"/>
    <col min="12" max="12" width="8.109375" style="2" bestFit="1" customWidth="1"/>
    <col min="13" max="16384" width="15.77734375" style="2"/>
  </cols>
  <sheetData>
    <row r="2" spans="2:12" ht="25.2" customHeight="1">
      <c r="B2" s="1" t="s">
        <v>0</v>
      </c>
    </row>
    <row r="3" spans="2:12" ht="25.2" customHeight="1">
      <c r="L3" s="3" t="s">
        <v>1</v>
      </c>
    </row>
    <row r="4" spans="2:12" ht="25.2" customHeight="1">
      <c r="B4" s="20" t="s">
        <v>2</v>
      </c>
      <c r="C4" s="22" t="s">
        <v>3</v>
      </c>
      <c r="D4" s="23"/>
      <c r="E4" s="22" t="s">
        <v>4</v>
      </c>
      <c r="F4" s="23"/>
      <c r="G4" s="22" t="s">
        <v>5</v>
      </c>
      <c r="H4" s="23"/>
      <c r="I4" s="22" t="s">
        <v>6</v>
      </c>
      <c r="J4" s="23"/>
      <c r="K4" s="24" t="s">
        <v>7</v>
      </c>
      <c r="L4" s="24"/>
    </row>
    <row r="5" spans="2:12" ht="25.2" customHeight="1">
      <c r="B5" s="21"/>
      <c r="C5" s="4" t="s">
        <v>8</v>
      </c>
      <c r="D5" s="5" t="s">
        <v>9</v>
      </c>
      <c r="E5" s="4" t="s">
        <v>8</v>
      </c>
      <c r="F5" s="5" t="s">
        <v>9</v>
      </c>
      <c r="G5" s="4" t="s">
        <v>8</v>
      </c>
      <c r="H5" s="5" t="s">
        <v>9</v>
      </c>
      <c r="I5" s="4" t="s">
        <v>8</v>
      </c>
      <c r="J5" s="5" t="s">
        <v>9</v>
      </c>
      <c r="K5" s="4" t="s">
        <v>8</v>
      </c>
      <c r="L5" s="5" t="s">
        <v>9</v>
      </c>
    </row>
    <row r="6" spans="2:12" ht="25.2" customHeight="1">
      <c r="B6" s="6" t="s">
        <v>10</v>
      </c>
      <c r="C6" s="7">
        <f>SUM(C7:C9)</f>
        <v>28404</v>
      </c>
      <c r="D6" s="8">
        <f>C6/C$6</f>
        <v>1</v>
      </c>
      <c r="E6" s="7">
        <f>SUM(E7:E9)</f>
        <v>41431</v>
      </c>
      <c r="F6" s="8">
        <f>E6/E$6</f>
        <v>1</v>
      </c>
      <c r="G6" s="7">
        <f>SUM(G7:G9)</f>
        <v>90834</v>
      </c>
      <c r="H6" s="8">
        <f>G6/G$6</f>
        <v>1</v>
      </c>
      <c r="I6" s="7">
        <f>SUM(I7:I9)</f>
        <v>93559</v>
      </c>
      <c r="J6" s="8">
        <f>I6/I$6</f>
        <v>1</v>
      </c>
      <c r="K6" s="7">
        <f>SUM(K7:K9)</f>
        <v>95430</v>
      </c>
      <c r="L6" s="8">
        <f>K6/K$6</f>
        <v>1</v>
      </c>
    </row>
    <row r="7" spans="2:12" ht="25.2" customHeight="1">
      <c r="B7" s="9" t="s">
        <v>11</v>
      </c>
      <c r="C7" s="10">
        <v>10009</v>
      </c>
      <c r="D7" s="11">
        <f>C7/C$6</f>
        <v>0.35237994648641036</v>
      </c>
      <c r="E7" s="10">
        <v>11010</v>
      </c>
      <c r="F7" s="11">
        <f>E7/E$6</f>
        <v>0.26574304264922399</v>
      </c>
      <c r="G7" s="10">
        <v>12111</v>
      </c>
      <c r="H7" s="11">
        <f>G7/G$6</f>
        <v>0.13333113151463108</v>
      </c>
      <c r="I7" s="10">
        <v>12474</v>
      </c>
      <c r="J7" s="11">
        <f>I7/I$6</f>
        <v>0.13332763283062024</v>
      </c>
      <c r="K7" s="10">
        <v>12724</v>
      </c>
      <c r="L7" s="11">
        <f>K7/K$6</f>
        <v>0.13333333333333333</v>
      </c>
    </row>
    <row r="8" spans="2:12" ht="25.2" customHeight="1">
      <c r="B8" s="9" t="s">
        <v>12</v>
      </c>
      <c r="C8" s="10">
        <v>7952</v>
      </c>
      <c r="D8" s="11">
        <f>C8/C$6</f>
        <v>0.27996056893395299</v>
      </c>
      <c r="E8" s="10">
        <v>10021</v>
      </c>
      <c r="F8" s="11">
        <f>E8/E$6</f>
        <v>0.24187202819145084</v>
      </c>
      <c r="G8" s="10">
        <v>11423</v>
      </c>
      <c r="H8" s="11">
        <f>G8/G$6</f>
        <v>0.12575687517889778</v>
      </c>
      <c r="I8" s="10">
        <v>11766</v>
      </c>
      <c r="J8" s="11">
        <f>I8/I$6</f>
        <v>0.12576021547900257</v>
      </c>
      <c r="K8" s="10">
        <v>12001</v>
      </c>
      <c r="L8" s="11">
        <f>K8/K$6</f>
        <v>0.1257570994446191</v>
      </c>
    </row>
    <row r="9" spans="2:12" ht="25.2" customHeight="1">
      <c r="B9" s="9" t="s">
        <v>13</v>
      </c>
      <c r="C9" s="10">
        <v>10443</v>
      </c>
      <c r="D9" s="11">
        <f>C9/C$6</f>
        <v>0.36765948457963665</v>
      </c>
      <c r="E9" s="10">
        <v>20400</v>
      </c>
      <c r="F9" s="11">
        <f>E9/E$6</f>
        <v>0.49238492915932514</v>
      </c>
      <c r="G9" s="10">
        <v>67300</v>
      </c>
      <c r="H9" s="11">
        <f>G9/G$6</f>
        <v>0.74091199330647117</v>
      </c>
      <c r="I9" s="10">
        <v>69319</v>
      </c>
      <c r="J9" s="11">
        <f>I9/I$6</f>
        <v>0.74091215169037716</v>
      </c>
      <c r="K9" s="10">
        <v>70705</v>
      </c>
      <c r="L9" s="11">
        <f>K9/K$6</f>
        <v>0.74090956722204759</v>
      </c>
    </row>
    <row r="10" spans="2:12" ht="25.2" customHeight="1">
      <c r="B10" s="6" t="s">
        <v>14</v>
      </c>
      <c r="C10" s="7">
        <f>SUM(C11:C13)</f>
        <v>22470</v>
      </c>
      <c r="D10" s="8">
        <f>C10/C$6</f>
        <v>0.79108576256865226</v>
      </c>
      <c r="E10" s="7">
        <f>SUM(E11:E13)</f>
        <v>32485</v>
      </c>
      <c r="F10" s="8">
        <f>E10/E$6</f>
        <v>0.78407472665395472</v>
      </c>
      <c r="G10" s="7">
        <f>SUM(G11:G13)</f>
        <v>66589</v>
      </c>
      <c r="H10" s="8">
        <f>G10/G$6</f>
        <v>0.73308452781997935</v>
      </c>
      <c r="I10" s="7">
        <f>SUM(I11:I13)</f>
        <v>68367</v>
      </c>
      <c r="J10" s="8">
        <f>I10/I$6</f>
        <v>0.73073675434752405</v>
      </c>
      <c r="K10" s="7">
        <f>SUM(K11:K13)</f>
        <v>69709</v>
      </c>
      <c r="L10" s="8">
        <f>K10/K$6</f>
        <v>0.73047259771560302</v>
      </c>
    </row>
    <row r="11" spans="2:12" ht="25.2" customHeight="1">
      <c r="B11" s="9" t="s">
        <v>15</v>
      </c>
      <c r="C11" s="10">
        <v>11081</v>
      </c>
      <c r="D11" s="11">
        <f>C11/C$10</f>
        <v>0.49314641744548288</v>
      </c>
      <c r="E11" s="10">
        <v>17155</v>
      </c>
      <c r="F11" s="11">
        <f>E11/E$10</f>
        <v>0.5280898876404494</v>
      </c>
      <c r="G11" s="10">
        <v>34717</v>
      </c>
      <c r="H11" s="11">
        <f>G11/G$10</f>
        <v>0.52136238718106598</v>
      </c>
      <c r="I11" s="10">
        <v>35758</v>
      </c>
      <c r="J11" s="11">
        <f>I11/I$10</f>
        <v>0.52303011686924983</v>
      </c>
      <c r="K11" s="10">
        <v>36474</v>
      </c>
      <c r="L11" s="11">
        <f>K11/K$10</f>
        <v>0.52323229425181828</v>
      </c>
    </row>
    <row r="12" spans="2:12" ht="25.2" customHeight="1">
      <c r="B12" s="9" t="s">
        <v>16</v>
      </c>
      <c r="C12" s="10">
        <v>3237</v>
      </c>
      <c r="D12" s="11">
        <f>C12/C$10</f>
        <v>0.14405874499332444</v>
      </c>
      <c r="E12" s="10">
        <v>4208</v>
      </c>
      <c r="F12" s="11">
        <f>E12/E$10</f>
        <v>0.12953670925042327</v>
      </c>
      <c r="G12" s="10">
        <v>6312</v>
      </c>
      <c r="H12" s="11">
        <f>G12/G$10</f>
        <v>9.4790430851942512E-2</v>
      </c>
      <c r="I12" s="10">
        <v>6628</v>
      </c>
      <c r="J12" s="11">
        <f>I12/I$10</f>
        <v>9.6947357643307447E-2</v>
      </c>
      <c r="K12" s="10">
        <v>6959</v>
      </c>
      <c r="L12" s="11">
        <f>K12/K$10</f>
        <v>9.9829290335537738E-2</v>
      </c>
    </row>
    <row r="13" spans="2:12" ht="25.2" customHeight="1">
      <c r="B13" s="9" t="s">
        <v>17</v>
      </c>
      <c r="C13" s="10">
        <v>8152</v>
      </c>
      <c r="D13" s="11">
        <f>C13/C$10</f>
        <v>0.36279483756119268</v>
      </c>
      <c r="E13" s="10">
        <v>11122</v>
      </c>
      <c r="F13" s="11">
        <f>E13/E$10</f>
        <v>0.34237340310912728</v>
      </c>
      <c r="G13" s="10">
        <v>25560</v>
      </c>
      <c r="H13" s="11">
        <f>G13/G$10</f>
        <v>0.38384718196699152</v>
      </c>
      <c r="I13" s="10">
        <v>25981</v>
      </c>
      <c r="J13" s="11">
        <f>I13/I$10</f>
        <v>0.38002252548744275</v>
      </c>
      <c r="K13" s="10">
        <v>26276</v>
      </c>
      <c r="L13" s="11">
        <f>K13/K$10</f>
        <v>0.376938415412644</v>
      </c>
    </row>
    <row r="14" spans="2:12" ht="25.2" customHeight="1">
      <c r="B14" s="6" t="s">
        <v>18</v>
      </c>
      <c r="C14" s="7">
        <f>C6-C10</f>
        <v>5934</v>
      </c>
      <c r="D14" s="8">
        <f>C14/C$6</f>
        <v>0.20891423743134771</v>
      </c>
      <c r="E14" s="7">
        <f>E6-E10</f>
        <v>8946</v>
      </c>
      <c r="F14" s="8">
        <f>E14/E$6</f>
        <v>0.21592527334604522</v>
      </c>
      <c r="G14" s="7">
        <f>G6-G10</f>
        <v>24245</v>
      </c>
      <c r="H14" s="8">
        <f>G14/G$6</f>
        <v>0.26691547218002071</v>
      </c>
      <c r="I14" s="7">
        <f>I6-I10</f>
        <v>25192</v>
      </c>
      <c r="J14" s="8">
        <f>I14/I$6</f>
        <v>0.269263245652476</v>
      </c>
      <c r="K14" s="7">
        <f>K6-K10</f>
        <v>25721</v>
      </c>
      <c r="L14" s="8">
        <f>K14/K$6</f>
        <v>0.26952740228439692</v>
      </c>
    </row>
    <row r="15" spans="2:12" ht="25.2" customHeight="1">
      <c r="B15" s="6" t="s">
        <v>19</v>
      </c>
      <c r="C15" s="7">
        <f>SUM(C16:C17)</f>
        <v>5104</v>
      </c>
      <c r="D15" s="8">
        <f>C15/C$6</f>
        <v>0.17969300098577665</v>
      </c>
      <c r="E15" s="7">
        <f>SUM(E16:E17)</f>
        <v>6304</v>
      </c>
      <c r="F15" s="8">
        <f>E15/E$6</f>
        <v>0.15215659771668558</v>
      </c>
      <c r="G15" s="7">
        <f>SUM(G16:G17)</f>
        <v>8475</v>
      </c>
      <c r="H15" s="8">
        <f>G15/G$6</f>
        <v>9.3302067507761405E-2</v>
      </c>
      <c r="I15" s="7">
        <f>SUM(I16:I17)</f>
        <v>8889</v>
      </c>
      <c r="J15" s="8">
        <f>I15/I$6</f>
        <v>9.5009566156115388E-2</v>
      </c>
      <c r="K15" s="7">
        <f>SUM(K16:K17)</f>
        <v>9323</v>
      </c>
      <c r="L15" s="8">
        <f>K15/K$6</f>
        <v>9.7694645289741172E-2</v>
      </c>
    </row>
    <row r="16" spans="2:12" ht="25.2" customHeight="1">
      <c r="B16" s="9" t="s">
        <v>20</v>
      </c>
      <c r="C16" s="10">
        <v>2104</v>
      </c>
      <c r="D16" s="11">
        <f>C16/C$15</f>
        <v>0.41222570532915359</v>
      </c>
      <c r="E16" s="10">
        <v>2404</v>
      </c>
      <c r="F16" s="11">
        <f>E16/E$15</f>
        <v>0.38134517766497461</v>
      </c>
      <c r="G16" s="10">
        <v>2625</v>
      </c>
      <c r="H16" s="11">
        <f>G16/G$15</f>
        <v>0.30973451327433627</v>
      </c>
      <c r="I16" s="10">
        <v>2746</v>
      </c>
      <c r="J16" s="11">
        <f>I16/I$15</f>
        <v>0.30892113848576891</v>
      </c>
      <c r="K16" s="10">
        <v>2873</v>
      </c>
      <c r="L16" s="11">
        <f>K16/K$15</f>
        <v>0.30816260860238121</v>
      </c>
    </row>
    <row r="17" spans="2:12" ht="25.2" customHeight="1">
      <c r="B17" s="9" t="s">
        <v>21</v>
      </c>
      <c r="C17" s="10">
        <v>3000</v>
      </c>
      <c r="D17" s="11">
        <f>C17/C$15</f>
        <v>0.58777429467084641</v>
      </c>
      <c r="E17" s="10">
        <v>3900</v>
      </c>
      <c r="F17" s="11">
        <f>E17/E$15</f>
        <v>0.61865482233502533</v>
      </c>
      <c r="G17" s="10">
        <v>5850</v>
      </c>
      <c r="H17" s="11">
        <f>G17/G$15</f>
        <v>0.69026548672566368</v>
      </c>
      <c r="I17" s="10">
        <v>6143</v>
      </c>
      <c r="J17" s="11">
        <f>I17/I$15</f>
        <v>0.69107886151423104</v>
      </c>
      <c r="K17" s="10">
        <v>6450</v>
      </c>
      <c r="L17" s="11">
        <f>K17/K$15</f>
        <v>0.69183739139761879</v>
      </c>
    </row>
    <row r="18" spans="2:12" ht="25.2" customHeight="1" thickBot="1">
      <c r="B18" s="12" t="s">
        <v>22</v>
      </c>
      <c r="C18" s="13">
        <f>C14-C15</f>
        <v>830</v>
      </c>
      <c r="D18" s="14">
        <f>C18/C$6</f>
        <v>2.9221236445571046E-2</v>
      </c>
      <c r="E18" s="13">
        <f>E14-E15</f>
        <v>2642</v>
      </c>
      <c r="F18" s="14">
        <f>E18/E$6</f>
        <v>6.3768675629359658E-2</v>
      </c>
      <c r="G18" s="13">
        <f>G14-G15</f>
        <v>15770</v>
      </c>
      <c r="H18" s="14">
        <f>G18/G$6</f>
        <v>0.17361340467225927</v>
      </c>
      <c r="I18" s="13">
        <f>I14-I15</f>
        <v>16303</v>
      </c>
      <c r="J18" s="14">
        <f>I18/I$6</f>
        <v>0.17425367949636059</v>
      </c>
      <c r="K18" s="13">
        <f>K14-K15</f>
        <v>16398</v>
      </c>
      <c r="L18" s="14">
        <f>K18/K$6</f>
        <v>0.17183275699465578</v>
      </c>
    </row>
    <row r="19" spans="2:12" ht="25.2" customHeight="1" thickTop="1">
      <c r="B19" s="15" t="s">
        <v>23</v>
      </c>
      <c r="C19" s="16"/>
      <c r="D19" s="17"/>
      <c r="E19" s="18" t="s">
        <v>24</v>
      </c>
      <c r="F19" s="19"/>
      <c r="G19" s="16"/>
      <c r="H19" s="17"/>
      <c r="I19" s="16"/>
      <c r="J19" s="17"/>
      <c r="K19" s="16"/>
      <c r="L19" s="17"/>
    </row>
  </sheetData>
  <mergeCells count="11">
    <mergeCell ref="K4:L4"/>
    <mergeCell ref="B4:B5"/>
    <mergeCell ref="C4:D4"/>
    <mergeCell ref="E4:F4"/>
    <mergeCell ref="G4:H4"/>
    <mergeCell ref="I4:J4"/>
    <mergeCell ref="C19:D19"/>
    <mergeCell ref="E19:F19"/>
    <mergeCell ref="G19:H19"/>
    <mergeCell ref="I19:J19"/>
    <mergeCell ref="K19:L19"/>
  </mergeCells>
  <phoneticPr fontId="3" type="noConversion"/>
  <pageMargins left="0.7" right="0.7" top="0.75" bottom="0.75" header="0.3" footer="0.3"/>
  <pageSetup paperSize="9" orientation="portrait" verticalDpi="0" r:id="rId1"/>
  <ignoredErrors>
    <ignoredError sqref="D6:J18 K6:K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5개년도 매출추정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지영 안</dc:creator>
  <cp:lastModifiedBy>지영 안</cp:lastModifiedBy>
  <dcterms:created xsi:type="dcterms:W3CDTF">2024-12-19T15:23:43Z</dcterms:created>
  <dcterms:modified xsi:type="dcterms:W3CDTF">2024-12-20T00:17:07Z</dcterms:modified>
</cp:coreProperties>
</file>